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ucode\Desktop\Mise en Place et Optimisation d'un Entrepôt de Données et Analyse avec Power B\"/>
    </mc:Choice>
  </mc:AlternateContent>
  <bookViews>
    <workbookView xWindow="0" yWindow="0" windowWidth="19140" windowHeight="6460"/>
  </bookViews>
  <sheets>
    <sheet name="ecom" sheetId="1" r:id="rId1"/>
  </sheets>
  <calcPr calcId="0"/>
</workbook>
</file>

<file path=xl/calcChain.xml><?xml version="1.0" encoding="utf-8"?>
<calcChain xmlns="http://schemas.openxmlformats.org/spreadsheetml/2006/main">
  <c r="M4" i="1" l="1"/>
  <c r="I14" i="1"/>
  <c r="M17" i="1"/>
  <c r="M23" i="1"/>
  <c r="I29" i="1"/>
  <c r="I76" i="1"/>
  <c r="M76" i="1"/>
  <c r="M88" i="1"/>
  <c r="I92" i="1"/>
  <c r="M102" i="1"/>
  <c r="M103" i="1"/>
  <c r="I104" i="1"/>
  <c r="M107" i="1"/>
  <c r="M129" i="1"/>
  <c r="I130" i="1"/>
  <c r="M135" i="1"/>
  <c r="M141" i="1"/>
  <c r="M153" i="1"/>
  <c r="I155" i="1"/>
  <c r="M159" i="1"/>
  <c r="M162" i="1"/>
  <c r="M164" i="1"/>
  <c r="M173" i="1"/>
  <c r="M175" i="1"/>
  <c r="M176" i="1"/>
  <c r="M179" i="1"/>
  <c r="M187" i="1"/>
  <c r="I194" i="1"/>
  <c r="M212" i="1"/>
  <c r="M213" i="1"/>
  <c r="I214" i="1"/>
  <c r="M215" i="1"/>
  <c r="M222" i="1"/>
  <c r="M249" i="1"/>
  <c r="M263" i="1"/>
  <c r="I265" i="1"/>
  <c r="M269" i="1"/>
  <c r="M270" i="1"/>
  <c r="I278" i="1"/>
  <c r="M279" i="1"/>
  <c r="I281" i="1"/>
  <c r="I290" i="1"/>
  <c r="M295" i="1"/>
  <c r="I314" i="1"/>
  <c r="M324" i="1"/>
  <c r="M329" i="1"/>
  <c r="I338" i="1"/>
  <c r="M340" i="1"/>
  <c r="M341" i="1"/>
  <c r="M343" i="1"/>
  <c r="M351" i="1"/>
  <c r="I372" i="1"/>
  <c r="M387" i="1"/>
  <c r="M393" i="1"/>
  <c r="M402" i="1"/>
  <c r="I404" i="1"/>
  <c r="M417" i="1"/>
  <c r="M422" i="1"/>
  <c r="I431" i="1"/>
  <c r="I435" i="1"/>
  <c r="M438" i="1"/>
  <c r="M440" i="1"/>
  <c r="I451" i="1"/>
  <c r="M479" i="1"/>
  <c r="M485" i="1"/>
  <c r="I486" i="1"/>
  <c r="M489" i="1"/>
  <c r="M494" i="1"/>
  <c r="M495" i="1"/>
  <c r="M500" i="1"/>
  <c r="M525" i="1"/>
  <c r="M528" i="1"/>
  <c r="I539" i="1"/>
  <c r="M540" i="1"/>
  <c r="M556" i="1"/>
  <c r="M561" i="1"/>
  <c r="M565" i="1"/>
  <c r="I572" i="1"/>
  <c r="M579" i="1"/>
  <c r="M593" i="1"/>
  <c r="I602" i="1"/>
  <c r="I606" i="1"/>
  <c r="M610" i="1"/>
  <c r="I611" i="1"/>
  <c r="I621" i="1"/>
  <c r="M623" i="1"/>
  <c r="M647" i="1"/>
  <c r="I666" i="1"/>
  <c r="I680" i="1"/>
  <c r="M694" i="1"/>
  <c r="M701" i="1"/>
  <c r="M702" i="1"/>
  <c r="M713" i="1"/>
  <c r="M715" i="1"/>
  <c r="M716" i="1"/>
  <c r="M720" i="1"/>
  <c r="M722" i="1"/>
  <c r="M727" i="1"/>
  <c r="I748" i="1"/>
  <c r="M748" i="1"/>
  <c r="I750" i="1"/>
  <c r="M753" i="1"/>
  <c r="M763" i="1"/>
  <c r="I771" i="1"/>
  <c r="M790" i="1"/>
  <c r="I800" i="1"/>
  <c r="I802" i="1"/>
  <c r="M804" i="1"/>
  <c r="M830" i="1"/>
  <c r="M836" i="1"/>
  <c r="M847" i="1"/>
  <c r="I853" i="1"/>
  <c r="M857" i="1"/>
  <c r="M859" i="1"/>
  <c r="M870" i="1"/>
  <c r="M871" i="1"/>
  <c r="M879" i="1"/>
  <c r="M890" i="1"/>
  <c r="I895" i="1"/>
  <c r="M897" i="1"/>
  <c r="M898" i="1"/>
  <c r="M899" i="1"/>
  <c r="M902" i="1"/>
  <c r="M904" i="1"/>
  <c r="I912" i="1"/>
  <c r="M912" i="1"/>
  <c r="M913" i="1"/>
  <c r="M921" i="1"/>
  <c r="I939" i="1"/>
  <c r="M941" i="1"/>
  <c r="M943" i="1"/>
  <c r="M944" i="1"/>
  <c r="M950" i="1"/>
  <c r="M959" i="1"/>
  <c r="I966" i="1"/>
  <c r="M971" i="1"/>
  <c r="M973" i="1"/>
  <c r="I976" i="1"/>
  <c r="M977" i="1"/>
  <c r="M990" i="1"/>
  <c r="M1010" i="1"/>
  <c r="M1011" i="1"/>
  <c r="M1012" i="1"/>
  <c r="M1028" i="1"/>
  <c r="M1051" i="1"/>
  <c r="M1052" i="1"/>
  <c r="M1053" i="1"/>
  <c r="I1055" i="1"/>
  <c r="M1056" i="1"/>
  <c r="M1057" i="1"/>
  <c r="I1064" i="1"/>
  <c r="M1069" i="1"/>
  <c r="M1070" i="1"/>
  <c r="M1101" i="1"/>
  <c r="M1104" i="1"/>
  <c r="M1106" i="1"/>
  <c r="M1107" i="1"/>
  <c r="M1109" i="1"/>
  <c r="M1111" i="1"/>
  <c r="I1119" i="1"/>
  <c r="M1138" i="1"/>
  <c r="M1149" i="1"/>
  <c r="M1150" i="1"/>
  <c r="M1169" i="1"/>
  <c r="I1174" i="1"/>
  <c r="I1183" i="1"/>
  <c r="M1189" i="1"/>
  <c r="I1199" i="1"/>
  <c r="M1199" i="1"/>
  <c r="I1201" i="1"/>
  <c r="I1205" i="1"/>
  <c r="M1205" i="1"/>
  <c r="I1222" i="1"/>
  <c r="M1223" i="1"/>
  <c r="I1236" i="1"/>
  <c r="M1236" i="1"/>
  <c r="M1246" i="1"/>
  <c r="M1248" i="1"/>
  <c r="M1251" i="1"/>
  <c r="M1261" i="1"/>
  <c r="I1269" i="1"/>
  <c r="I1276" i="1"/>
  <c r="I1285" i="1"/>
  <c r="M1296" i="1"/>
  <c r="I1312" i="1"/>
  <c r="M1313" i="1"/>
  <c r="M1315" i="1"/>
  <c r="M1319" i="1"/>
  <c r="M1356" i="1"/>
  <c r="M1357" i="1"/>
  <c r="M1359" i="1"/>
  <c r="M1371" i="1"/>
  <c r="I1374" i="1"/>
  <c r="M1376" i="1"/>
  <c r="M1392" i="1"/>
  <c r="I1404" i="1"/>
  <c r="M1404" i="1"/>
  <c r="M1407" i="1"/>
  <c r="M1415" i="1"/>
  <c r="I1433" i="1"/>
  <c r="M1447" i="1"/>
  <c r="I1463" i="1"/>
  <c r="M1465" i="1"/>
  <c r="M1470" i="1"/>
  <c r="M1501" i="1"/>
  <c r="M1513" i="1"/>
  <c r="I1517" i="1"/>
  <c r="M1526" i="1"/>
  <c r="M1548" i="1"/>
  <c r="I1554" i="1"/>
  <c r="M1554" i="1"/>
  <c r="I1556" i="1"/>
  <c r="M1578" i="1"/>
  <c r="I1584" i="1"/>
  <c r="M1587" i="1"/>
  <c r="I1597" i="1"/>
  <c r="I1603" i="1"/>
  <c r="M1604" i="1"/>
  <c r="M1605" i="1"/>
  <c r="M1622" i="1"/>
  <c r="M1628" i="1"/>
  <c r="M1635" i="1"/>
  <c r="M1644" i="1"/>
  <c r="I1679" i="1"/>
  <c r="I1682" i="1"/>
  <c r="M1698" i="1"/>
  <c r="M1720" i="1"/>
  <c r="I1729" i="1"/>
  <c r="I1748" i="1"/>
  <c r="I1767" i="1"/>
  <c r="M1786" i="1"/>
  <c r="M1789" i="1"/>
  <c r="M1790" i="1"/>
  <c r="I1792" i="1"/>
  <c r="I1796" i="1"/>
  <c r="I1797" i="1"/>
  <c r="M1804" i="1"/>
  <c r="I1805" i="1"/>
  <c r="M1814" i="1"/>
  <c r="M1815" i="1"/>
  <c r="M1816" i="1"/>
  <c r="M1827" i="1"/>
  <c r="M1828" i="1"/>
  <c r="I1834" i="1"/>
  <c r="M1837" i="1"/>
  <c r="M1843" i="1"/>
  <c r="M1844" i="1"/>
  <c r="I1846" i="1"/>
  <c r="M1857" i="1"/>
  <c r="M1876" i="1"/>
  <c r="M1879" i="1"/>
  <c r="I1900" i="1"/>
  <c r="M1911" i="1"/>
  <c r="I1913" i="1"/>
  <c r="I1918" i="1"/>
  <c r="M1943" i="1"/>
  <c r="M1953" i="1"/>
  <c r="M1961" i="1"/>
  <c r="M1965" i="1"/>
  <c r="M1984" i="1"/>
  <c r="M1991" i="1"/>
  <c r="I1994" i="1"/>
  <c r="M2003" i="1"/>
  <c r="I2018" i="1"/>
  <c r="M2034" i="1"/>
  <c r="I2038" i="1"/>
  <c r="M2052" i="1"/>
  <c r="M2072" i="1"/>
  <c r="I2091" i="1"/>
  <c r="I2101" i="1"/>
  <c r="M2115" i="1"/>
  <c r="M2124" i="1"/>
  <c r="M2127" i="1"/>
  <c r="M2162" i="1"/>
  <c r="I2164" i="1"/>
  <c r="M2181" i="1"/>
  <c r="I2206" i="1"/>
  <c r="M2208" i="1"/>
  <c r="M2217" i="1"/>
  <c r="M2218" i="1"/>
  <c r="M2227" i="1"/>
  <c r="M2230" i="1"/>
  <c r="M2233" i="1"/>
  <c r="I2241" i="1"/>
  <c r="M2261" i="1"/>
  <c r="M2267" i="1"/>
  <c r="I2269" i="1"/>
  <c r="M2278" i="1"/>
  <c r="I2282" i="1"/>
  <c r="M2287" i="1"/>
  <c r="M2289" i="1"/>
  <c r="M2291" i="1"/>
  <c r="I2316" i="1"/>
  <c r="M2322" i="1"/>
  <c r="I2330" i="1"/>
  <c r="M2345" i="1"/>
  <c r="M2362" i="1"/>
  <c r="M2366" i="1"/>
  <c r="M2367" i="1"/>
  <c r="M2370" i="1"/>
  <c r="M2377" i="1"/>
  <c r="M2396" i="1"/>
  <c r="M2397" i="1"/>
  <c r="M2402" i="1"/>
  <c r="M2409" i="1"/>
  <c r="M2411" i="1"/>
  <c r="M2415" i="1"/>
  <c r="M2430" i="1"/>
  <c r="M2433" i="1"/>
  <c r="I2434" i="1"/>
  <c r="I2435" i="1"/>
  <c r="M2436" i="1"/>
  <c r="I2437" i="1"/>
  <c r="I2453" i="1"/>
  <c r="M2457" i="1"/>
  <c r="M2467" i="1"/>
  <c r="M2471" i="1"/>
  <c r="M2477" i="1"/>
  <c r="I2478" i="1"/>
  <c r="M2478" i="1"/>
  <c r="I2485" i="1"/>
  <c r="M2500" i="1"/>
  <c r="I2508" i="1"/>
  <c r="M2509" i="1"/>
  <c r="M2513" i="1"/>
  <c r="M2515" i="1"/>
  <c r="M2516" i="1"/>
  <c r="I2536" i="1"/>
  <c r="I2541" i="1"/>
  <c r="M2559" i="1"/>
  <c r="I2568" i="1"/>
  <c r="M2583" i="1"/>
  <c r="M2593" i="1"/>
  <c r="M2599" i="1"/>
  <c r="M2600" i="1"/>
  <c r="I2617" i="1"/>
  <c r="M2622" i="1"/>
  <c r="I2624" i="1"/>
  <c r="M2635" i="1"/>
  <c r="I2637" i="1"/>
  <c r="M2641" i="1"/>
  <c r="I2659" i="1"/>
  <c r="I2666" i="1"/>
  <c r="M2670" i="1"/>
  <c r="M2682" i="1"/>
  <c r="M2694" i="1"/>
  <c r="M2717" i="1"/>
  <c r="I2728" i="1"/>
  <c r="I2736" i="1"/>
  <c r="I2738" i="1"/>
  <c r="M2758" i="1"/>
  <c r="M2763" i="1"/>
  <c r="M2771" i="1"/>
  <c r="M2779" i="1"/>
  <c r="M2781" i="1"/>
  <c r="M2786" i="1"/>
  <c r="I2798" i="1"/>
  <c r="M2825" i="1"/>
  <c r="I2831" i="1"/>
  <c r="M2853" i="1"/>
  <c r="M2857" i="1"/>
  <c r="M2858" i="1"/>
  <c r="M2863" i="1"/>
  <c r="M2880" i="1"/>
  <c r="I2890" i="1"/>
  <c r="M2902" i="1"/>
  <c r="M2906" i="1"/>
  <c r="I2912" i="1"/>
  <c r="M2918" i="1"/>
  <c r="M2928" i="1"/>
  <c r="M2932" i="1"/>
  <c r="I2934" i="1"/>
  <c r="M2935" i="1"/>
  <c r="M2938" i="1"/>
  <c r="I2951" i="1"/>
  <c r="M2963" i="1"/>
  <c r="I2972" i="1"/>
  <c r="M3005" i="1"/>
  <c r="I3008" i="1"/>
  <c r="M3016" i="1"/>
  <c r="M3023" i="1"/>
  <c r="M3036" i="1"/>
  <c r="M3038" i="1"/>
  <c r="M3043" i="1"/>
  <c r="M3049" i="1"/>
  <c r="M3064" i="1"/>
  <c r="M3103" i="1"/>
  <c r="M3107" i="1"/>
  <c r="M3119" i="1"/>
  <c r="M3131" i="1"/>
  <c r="I3133" i="1"/>
  <c r="M3140" i="1"/>
  <c r="M3143" i="1"/>
  <c r="M3146" i="1"/>
  <c r="M3155" i="1"/>
  <c r="M3159" i="1"/>
  <c r="M3160" i="1"/>
  <c r="M3165" i="1"/>
  <c r="M3170" i="1"/>
  <c r="M3173" i="1"/>
  <c r="M3186" i="1"/>
  <c r="M3189" i="1"/>
  <c r="M3191" i="1"/>
  <c r="M3201" i="1"/>
  <c r="I3218" i="1"/>
  <c r="M3221" i="1"/>
  <c r="I3230" i="1"/>
  <c r="M3242" i="1"/>
  <c r="M3262" i="1"/>
  <c r="M3271" i="1"/>
  <c r="M3276" i="1"/>
  <c r="I3309" i="1"/>
  <c r="M3310" i="1"/>
  <c r="M3315" i="1"/>
  <c r="I3320" i="1"/>
  <c r="I3323" i="1"/>
  <c r="M3328" i="1"/>
  <c r="I3344" i="1"/>
  <c r="M3350" i="1"/>
  <c r="I3362" i="1"/>
  <c r="M3367" i="1"/>
  <c r="M3369" i="1"/>
  <c r="M3396" i="1"/>
  <c r="M3398" i="1"/>
  <c r="I3421" i="1"/>
  <c r="M3423" i="1"/>
  <c r="M3427" i="1"/>
  <c r="M3432" i="1"/>
  <c r="I3434" i="1"/>
  <c r="M3437" i="1"/>
  <c r="I3443" i="1"/>
  <c r="I3460" i="1"/>
  <c r="M3460" i="1"/>
  <c r="M3471" i="1"/>
  <c r="M3475" i="1"/>
  <c r="I3480" i="1"/>
  <c r="I3486" i="1"/>
  <c r="M3510" i="1"/>
  <c r="I3522" i="1"/>
  <c r="M3526" i="1"/>
  <c r="M3556" i="1"/>
  <c r="M3571" i="1"/>
  <c r="I3579" i="1"/>
  <c r="I3586" i="1"/>
  <c r="M3605" i="1"/>
  <c r="M3606" i="1"/>
  <c r="M3619" i="1"/>
  <c r="M3620" i="1"/>
  <c r="M3649" i="1"/>
  <c r="M3662" i="1"/>
  <c r="M3683" i="1"/>
  <c r="M3685" i="1"/>
  <c r="I3690" i="1"/>
  <c r="I3704" i="1"/>
  <c r="M3713" i="1"/>
  <c r="M3727" i="1"/>
  <c r="I3740" i="1"/>
  <c r="M3769" i="1"/>
  <c r="M3771" i="1"/>
  <c r="I3776" i="1"/>
  <c r="I3787" i="1"/>
  <c r="M3793" i="1"/>
  <c r="M3795" i="1"/>
  <c r="I3797" i="1"/>
  <c r="I3809" i="1"/>
  <c r="I3810" i="1"/>
  <c r="M3820" i="1"/>
  <c r="M3823" i="1"/>
  <c r="M3828" i="1"/>
  <c r="M3844" i="1"/>
  <c r="I3864" i="1"/>
  <c r="M3868" i="1"/>
  <c r="M3884" i="1"/>
  <c r="M3890" i="1"/>
  <c r="M3908" i="1"/>
  <c r="M3910" i="1"/>
  <c r="M3913" i="1"/>
  <c r="M3918" i="1"/>
  <c r="I3922" i="1"/>
  <c r="M3947" i="1"/>
  <c r="M3952" i="1"/>
  <c r="M3961" i="1"/>
  <c r="I3968" i="1"/>
  <c r="M3969" i="1"/>
  <c r="M3980" i="1"/>
  <c r="M3982" i="1"/>
  <c r="I3983" i="1"/>
  <c r="M3989" i="1"/>
  <c r="I3992" i="1"/>
  <c r="M3996" i="1"/>
  <c r="M3997" i="1"/>
  <c r="M4000" i="1"/>
  <c r="I4002" i="1"/>
  <c r="M4009" i="1"/>
  <c r="I4017" i="1"/>
  <c r="I4027" i="1"/>
  <c r="M4028" i="1"/>
  <c r="M4029" i="1"/>
  <c r="M4033" i="1"/>
  <c r="I4043" i="1"/>
  <c r="M4046" i="1"/>
  <c r="M4048" i="1"/>
  <c r="M4061" i="1"/>
  <c r="M4065" i="1"/>
  <c r="I4067" i="1"/>
  <c r="I4087" i="1"/>
  <c r="I4091" i="1"/>
  <c r="I4095" i="1"/>
  <c r="M4102" i="1"/>
  <c r="M4111" i="1"/>
  <c r="I4112" i="1"/>
  <c r="I4115" i="1"/>
  <c r="M4128" i="1"/>
  <c r="M4133" i="1"/>
  <c r="I4135" i="1"/>
  <c r="M4140" i="1"/>
  <c r="I4142" i="1"/>
  <c r="I4144" i="1"/>
  <c r="M4145" i="1"/>
  <c r="I4146" i="1"/>
  <c r="M4150" i="1"/>
  <c r="I4159" i="1"/>
  <c r="I4166" i="1"/>
  <c r="I4168" i="1"/>
  <c r="M4170" i="1"/>
  <c r="I4200" i="1"/>
  <c r="M4200" i="1"/>
  <c r="M4203" i="1"/>
  <c r="M4204" i="1"/>
  <c r="M4209" i="1"/>
  <c r="M4217" i="1"/>
  <c r="I4232" i="1"/>
  <c r="I4240" i="1"/>
  <c r="M4240" i="1"/>
  <c r="I4251" i="1"/>
  <c r="I4253" i="1"/>
  <c r="I4258" i="1"/>
  <c r="M4262" i="1"/>
  <c r="M4265" i="1"/>
  <c r="M4269" i="1"/>
  <c r="M4279" i="1"/>
  <c r="M4282" i="1"/>
  <c r="I4283" i="1"/>
  <c r="M4295" i="1"/>
  <c r="I4304" i="1"/>
  <c r="I4308" i="1"/>
  <c r="M4308" i="1"/>
  <c r="M4318" i="1"/>
  <c r="I4351" i="1"/>
  <c r="M4395" i="1"/>
  <c r="I4403" i="1"/>
  <c r="M4415" i="1"/>
  <c r="M4425" i="1"/>
  <c r="M4441" i="1"/>
  <c r="M4448" i="1"/>
  <c r="I4459" i="1"/>
  <c r="M4472" i="1"/>
  <c r="I4473" i="1"/>
  <c r="M4477" i="1"/>
  <c r="I4482" i="1"/>
  <c r="M4487" i="1"/>
  <c r="I4492" i="1"/>
  <c r="M4498" i="1"/>
  <c r="I4523" i="1"/>
  <c r="M4536" i="1"/>
  <c r="M4544" i="1"/>
  <c r="M4545" i="1"/>
  <c r="I4567" i="1"/>
  <c r="M4573" i="1"/>
  <c r="I4581" i="1"/>
  <c r="I4582" i="1"/>
  <c r="M4596" i="1"/>
  <c r="M4613" i="1"/>
  <c r="I4616" i="1"/>
  <c r="M4616" i="1"/>
  <c r="M4623" i="1"/>
  <c r="M4626" i="1"/>
  <c r="M4650" i="1"/>
  <c r="M4687" i="1"/>
  <c r="I4694" i="1"/>
  <c r="M4694" i="1"/>
  <c r="M4697" i="1"/>
  <c r="M4698" i="1"/>
  <c r="M4702" i="1"/>
  <c r="M4710" i="1"/>
  <c r="M4725" i="1"/>
  <c r="I4732" i="1"/>
  <c r="M4766" i="1"/>
  <c r="I4785" i="1"/>
  <c r="M4791" i="1"/>
  <c r="M4798" i="1"/>
  <c r="M4811" i="1"/>
  <c r="I4821" i="1"/>
  <c r="I4823" i="1"/>
  <c r="M4836" i="1"/>
  <c r="M4846" i="1"/>
  <c r="I4848" i="1"/>
  <c r="M4852" i="1"/>
  <c r="M4856" i="1"/>
  <c r="I4862" i="1"/>
  <c r="M4862" i="1"/>
  <c r="M4866" i="1"/>
  <c r="M4867" i="1"/>
  <c r="I4868" i="1"/>
  <c r="M4871" i="1"/>
  <c r="M4875" i="1"/>
  <c r="M4890" i="1"/>
  <c r="M4891" i="1"/>
  <c r="M4892" i="1"/>
  <c r="M4897" i="1"/>
  <c r="M4898" i="1"/>
  <c r="I4902" i="1"/>
  <c r="I4908" i="1"/>
  <c r="I4917" i="1"/>
  <c r="M4928" i="1"/>
  <c r="M4930" i="1"/>
  <c r="I4935" i="1"/>
  <c r="M4937" i="1"/>
  <c r="I4942" i="1"/>
  <c r="M4945" i="1"/>
  <c r="I4947" i="1"/>
  <c r="M4948" i="1"/>
  <c r="M4976" i="1"/>
  <c r="M5000" i="1"/>
</calcChain>
</file>

<file path=xl/sharedStrings.xml><?xml version="1.0" encoding="utf-8"?>
<sst xmlns="http://schemas.openxmlformats.org/spreadsheetml/2006/main" count="83036" uniqueCount="30252">
  <si>
    <t>Date</t>
  </si>
  <si>
    <t>ProductName</t>
  </si>
  <si>
    <t>ProductCategory</t>
  </si>
  <si>
    <t>ProductSubCategory</t>
  </si>
  <si>
    <t>ProductPrice</t>
  </si>
  <si>
    <t>CustomerName</t>
  </si>
  <si>
    <t>CustomerEmail</t>
  </si>
  <si>
    <t>CustomerAddress</t>
  </si>
  <si>
    <t>CustomerPhone</t>
  </si>
  <si>
    <t>CustomerSegment</t>
  </si>
  <si>
    <t>SupplierName</t>
  </si>
  <si>
    <t>SupplierLocation</t>
  </si>
  <si>
    <t>SupplierContact</t>
  </si>
  <si>
    <t>ShipperName</t>
  </si>
  <si>
    <t>ShippingMethod</t>
  </si>
  <si>
    <t>QuantitySold</t>
  </si>
  <si>
    <t>TotalAmount</t>
  </si>
  <si>
    <t>DiscountAmount</t>
  </si>
  <si>
    <t>NetAmount</t>
  </si>
  <si>
    <t>StockReceived</t>
  </si>
  <si>
    <t>StockSold</t>
  </si>
  <si>
    <t>StockOnHand</t>
  </si>
  <si>
    <t>Nathaniel</t>
  </si>
  <si>
    <t>Electronics</t>
  </si>
  <si>
    <t>Camera</t>
  </si>
  <si>
    <t>0.01</t>
  </si>
  <si>
    <t>Colleen Kelly</t>
  </si>
  <si>
    <t>maryhurst@example.org</t>
  </si>
  <si>
    <t>354 Mcdowell Turnpike, Port Charles, CT 95318</t>
  </si>
  <si>
    <t>908.610.2711x8507</t>
  </si>
  <si>
    <t>Silver</t>
  </si>
  <si>
    <t>Rodriguez, Winters and Perez</t>
  </si>
  <si>
    <t>Irwinhaven</t>
  </si>
  <si>
    <t>and Sons</t>
  </si>
  <si>
    <t>Ground</t>
  </si>
  <si>
    <t>31965.15</t>
  </si>
  <si>
    <t>121.07</t>
  </si>
  <si>
    <t>31844.08</t>
  </si>
  <si>
    <t>NonExistentProduct</t>
  </si>
  <si>
    <t>Mobile</t>
  </si>
  <si>
    <t>847.43</t>
  </si>
  <si>
    <t>Joel Wright</t>
  </si>
  <si>
    <t>sandersvictoria@example.org</t>
  </si>
  <si>
    <t>24740 Fox Villages, New Tracie, MA 53038</t>
  </si>
  <si>
    <t>+1-408-938-0389x952</t>
  </si>
  <si>
    <t>Gold</t>
  </si>
  <si>
    <t>Lawson-Wilkins</t>
  </si>
  <si>
    <t>Calderonchester</t>
  </si>
  <si>
    <t>PLC</t>
  </si>
  <si>
    <t>Air</t>
  </si>
  <si>
    <t>61862.39</t>
  </si>
  <si>
    <t>91.09</t>
  </si>
  <si>
    <t>61771.3</t>
  </si>
  <si>
    <t>Angela</t>
  </si>
  <si>
    <t>InvalidCategory</t>
  </si>
  <si>
    <t>Action Figures</t>
  </si>
  <si>
    <t>386.57</t>
  </si>
  <si>
    <t>Thomas Sawyer</t>
  </si>
  <si>
    <t>ospence@example.net</t>
  </si>
  <si>
    <t>769 Joe Trail, East Terri, CA 43813</t>
  </si>
  <si>
    <t>001-929-516-1919x39288</t>
  </si>
  <si>
    <t>Lee-Miller</t>
  </si>
  <si>
    <t>South Emilyview</t>
  </si>
  <si>
    <t>Sea</t>
  </si>
  <si>
    <t>34404.729999999996</t>
  </si>
  <si>
    <t>10.56</t>
  </si>
  <si>
    <t>34394.17</t>
  </si>
  <si>
    <t>11-15-2021</t>
  </si>
  <si>
    <t>Amy</t>
  </si>
  <si>
    <t>Home &amp; Garden</t>
  </si>
  <si>
    <t>Decor</t>
  </si>
  <si>
    <t>364.01</t>
  </si>
  <si>
    <t>Tyler Gardner</t>
  </si>
  <si>
    <t>christopherjohnson@example.com</t>
  </si>
  <si>
    <t>27783 Olivia Centers, Williamsmouth, AL 09809</t>
  </si>
  <si>
    <t>Soto-Rivera</t>
  </si>
  <si>
    <t>West Denise</t>
  </si>
  <si>
    <t>805-650-6257x5876</t>
  </si>
  <si>
    <t>LLC</t>
  </si>
  <si>
    <t>1092.03</t>
  </si>
  <si>
    <t>69.06</t>
  </si>
  <si>
    <t>1022.97</t>
  </si>
  <si>
    <t>652.35</t>
  </si>
  <si>
    <t>Meagan Peterson</t>
  </si>
  <si>
    <t>epowell@example.net</t>
  </si>
  <si>
    <t>25357 Blackwell Locks, Andreabury, MH 27857</t>
  </si>
  <si>
    <t>Ltd</t>
  </si>
  <si>
    <t>48926.25</t>
  </si>
  <si>
    <t>137.17</t>
  </si>
  <si>
    <t>48789.08</t>
  </si>
  <si>
    <t>Justin Hodge</t>
  </si>
  <si>
    <t>PSC 1552, Box 7906, APO AP 50694</t>
  </si>
  <si>
    <t>001-691-442-5371x97648</t>
  </si>
  <si>
    <t>Inc</t>
  </si>
  <si>
    <t>53388.09</t>
  </si>
  <si>
    <t>103.22</t>
  </si>
  <si>
    <t>53284.869999999995</t>
  </si>
  <si>
    <t>Justin</t>
  </si>
  <si>
    <t>Headphones</t>
  </si>
  <si>
    <t>66005.0</t>
  </si>
  <si>
    <t>Kelly Williams</t>
  </si>
  <si>
    <t>philip97@example.com</t>
  </si>
  <si>
    <t>5881 Shawn Fords Apt. 256, Martinezbury, NH 01010</t>
  </si>
  <si>
    <t>001-275-372-4620</t>
  </si>
  <si>
    <t>25741.949999999997</t>
  </si>
  <si>
    <t>104.2</t>
  </si>
  <si>
    <t>25637.749999999996</t>
  </si>
  <si>
    <t>Natasha Thomas</t>
  </si>
  <si>
    <t>rcole@example.org</t>
  </si>
  <si>
    <t>040 Lopez Crossing Apt. 758, Victormouth, RI 51198</t>
  </si>
  <si>
    <t>998-812-6450x26711</t>
  </si>
  <si>
    <t>Campos-Murillo</t>
  </si>
  <si>
    <t>Lawsontown</t>
  </si>
  <si>
    <t>822-222-4939</t>
  </si>
  <si>
    <t>Group</t>
  </si>
  <si>
    <t>39141.0</t>
  </si>
  <si>
    <t>121.19</t>
  </si>
  <si>
    <t>39019.81</t>
  </si>
  <si>
    <t>Shannon</t>
  </si>
  <si>
    <t>Gardening Tools</t>
  </si>
  <si>
    <t>68.01</t>
  </si>
  <si>
    <t>Jessica Sanchez</t>
  </si>
  <si>
    <t>455 Mary Path, Cobbberg, PW 26662</t>
  </si>
  <si>
    <t>972-968-0237x0312</t>
  </si>
  <si>
    <t>Wagner, Jackson and Holt</t>
  </si>
  <si>
    <t>Port Sarahview</t>
  </si>
  <si>
    <t>+1-362-752-2777x1817</t>
  </si>
  <si>
    <t>6256.92</t>
  </si>
  <si>
    <t>18.11</t>
  </si>
  <si>
    <t>6238.81</t>
  </si>
  <si>
    <t>Nathan Good</t>
  </si>
  <si>
    <t>27534 Jennifer Burgs Suite 449, West Lauraville, AK 18548</t>
  </si>
  <si>
    <t>322.403.9678x196</t>
  </si>
  <si>
    <t>White and Sons</t>
  </si>
  <si>
    <t>West Scott</t>
  </si>
  <si>
    <t>288-572-7043</t>
  </si>
  <si>
    <t>20020.55</t>
  </si>
  <si>
    <t>53.26</t>
  </si>
  <si>
    <t>19967.29</t>
  </si>
  <si>
    <t>09-25-2023</t>
  </si>
  <si>
    <t>Martha</t>
  </si>
  <si>
    <t>Books</t>
  </si>
  <si>
    <t>Fiction</t>
  </si>
  <si>
    <t>43310.0</t>
  </si>
  <si>
    <t>Sylvia Cunningham</t>
  </si>
  <si>
    <t>rjones@example.org</t>
  </si>
  <si>
    <t>7034 Deanna Parkway, West Tanyahaven, HI 13503</t>
  </si>
  <si>
    <t>426.306.6537x2271</t>
  </si>
  <si>
    <t>Brown-Miller</t>
  </si>
  <si>
    <t>Seanfort</t>
  </si>
  <si>
    <t>(502)758-2166</t>
  </si>
  <si>
    <t>9961.300000000001</t>
  </si>
  <si>
    <t>33.11</t>
  </si>
  <si>
    <t>9928.19</t>
  </si>
  <si>
    <t>660.05</t>
  </si>
  <si>
    <t>Wendy Huff</t>
  </si>
  <si>
    <t>paulpeterson@example.org</t>
  </si>
  <si>
    <t>00227 Carpenter Port, North Amberberg, TN 08056</t>
  </si>
  <si>
    <t>714.240.1813</t>
  </si>
  <si>
    <t>Colon, Palmer and Welch</t>
  </si>
  <si>
    <t>Antonioshire</t>
  </si>
  <si>
    <t>230-757-6575x898</t>
  </si>
  <si>
    <t>56.28</t>
  </si>
  <si>
    <t>603.77</t>
  </si>
  <si>
    <t>Elizabeth</t>
  </si>
  <si>
    <t>Shirt</t>
  </si>
  <si>
    <t>840.19</t>
  </si>
  <si>
    <t>Kelly Reyes</t>
  </si>
  <si>
    <t>jennifer34@example.com</t>
  </si>
  <si>
    <t>40206 Aguilar Mall Suite 062, Port Melissahaven, CT 25473</t>
  </si>
  <si>
    <t>Bronze</t>
  </si>
  <si>
    <t>Mack, Wright and Mclaughlin</t>
  </si>
  <si>
    <t>Alexandrachester</t>
  </si>
  <si>
    <t>856-399-9995x715</t>
  </si>
  <si>
    <t>78137.67</t>
  </si>
  <si>
    <t>251.64</t>
  </si>
  <si>
    <t>77886.03</t>
  </si>
  <si>
    <t>Jamie</t>
  </si>
  <si>
    <t>930.3</t>
  </si>
  <si>
    <t>Melissa Moore</t>
  </si>
  <si>
    <t>mcleanchristina@example.org</t>
  </si>
  <si>
    <t>USCGC Short, FPO AP 47515</t>
  </si>
  <si>
    <t>(421)420-2384x559</t>
  </si>
  <si>
    <t>Roman-Chambers</t>
  </si>
  <si>
    <t>Dennischester</t>
  </si>
  <si>
    <t>001-324-909-1637x2831</t>
  </si>
  <si>
    <t>55818.0</t>
  </si>
  <si>
    <t>136.73</t>
  </si>
  <si>
    <t>55681.27</t>
  </si>
  <si>
    <t>99999.99</t>
  </si>
  <si>
    <t>Brenda Allen</t>
  </si>
  <si>
    <t>kparker@example.org</t>
  </si>
  <si>
    <t>4293 Stephanie Dale, Tracyside, MD 42098</t>
  </si>
  <si>
    <t>638-315-3406x86190</t>
  </si>
  <si>
    <t>Mathis, Olson and Ryan</t>
  </si>
  <si>
    <t>Herreraland</t>
  </si>
  <si>
    <t>(906)306-1777x264</t>
  </si>
  <si>
    <t>18623.3</t>
  </si>
  <si>
    <t>37.6</t>
  </si>
  <si>
    <t>18585.7</t>
  </si>
  <si>
    <t>Cynthia Torres</t>
  </si>
  <si>
    <t>nancy14@example.com</t>
  </si>
  <si>
    <t>9811 Christensen Mews, Thomasberg, TN 15366</t>
  </si>
  <si>
    <t>(841)652-5216x95122</t>
  </si>
  <si>
    <t>10233.3</t>
  </si>
  <si>
    <t>160.82</t>
  </si>
  <si>
    <t>10072.48</t>
  </si>
  <si>
    <t>Robert</t>
  </si>
  <si>
    <t>Brandon Young</t>
  </si>
  <si>
    <t>PSC 8490, Box 9669, APO AA 95271</t>
  </si>
  <si>
    <t>889.384.3743</t>
  </si>
  <si>
    <t>56777.81</t>
  </si>
  <si>
    <t>104.73</t>
  </si>
  <si>
    <t>56673.079999999994</t>
  </si>
  <si>
    <t>Shawn</t>
  </si>
  <si>
    <t>46109.0</t>
  </si>
  <si>
    <t>Kevin Powers</t>
  </si>
  <si>
    <t>779 Mary Lights Suite 973, Port Stephenfurt, NJ 62100</t>
  </si>
  <si>
    <t>001-324-475-3151x779</t>
  </si>
  <si>
    <t>23515.59</t>
  </si>
  <si>
    <t>92.28</t>
  </si>
  <si>
    <t>23423.31</t>
  </si>
  <si>
    <t>Anthony</t>
  </si>
  <si>
    <t>Academic</t>
  </si>
  <si>
    <t>693.39</t>
  </si>
  <si>
    <t>Mrs. Kimberly Cannon PhD</t>
  </si>
  <si>
    <t>340 Coffey Walks Suite 580, Lake Blake, GA 34636</t>
  </si>
  <si>
    <t>(678)603-2850x7004</t>
  </si>
  <si>
    <t>4160.34</t>
  </si>
  <si>
    <t>128.46</t>
  </si>
  <si>
    <t>4031.88</t>
  </si>
  <si>
    <t>Joan Mccoy</t>
  </si>
  <si>
    <t>andrewsmith@example.org</t>
  </si>
  <si>
    <t>62893 Samantha Center, East Isaiahtown, NY 59347</t>
  </si>
  <si>
    <t>001-760-994-3805x32824</t>
  </si>
  <si>
    <t>37212.0</t>
  </si>
  <si>
    <t>41.4</t>
  </si>
  <si>
    <t>37170.6</t>
  </si>
  <si>
    <t>Pamela</t>
  </si>
  <si>
    <t>651.11</t>
  </si>
  <si>
    <t>Kevin Sanders</t>
  </si>
  <si>
    <t>bsolis@example.net</t>
  </si>
  <si>
    <t>9766 Medina Knolls, Lake Lisa, PW 63200</t>
  </si>
  <si>
    <t>(331)525-7684</t>
  </si>
  <si>
    <t>55995.46</t>
  </si>
  <si>
    <t>127.55</t>
  </si>
  <si>
    <t>55867.909999999996</t>
  </si>
  <si>
    <t>Clothing</t>
  </si>
  <si>
    <t>Katie Ortiz</t>
  </si>
  <si>
    <t>annette47@example.net</t>
  </si>
  <si>
    <t>44630 Woods Junctions, Rachelfurt, SD 32020</t>
  </si>
  <si>
    <t>719-696-4441</t>
  </si>
  <si>
    <t>Peck Group</t>
  </si>
  <si>
    <t>West Lindafurt</t>
  </si>
  <si>
    <t>57132.920000000006</t>
  </si>
  <si>
    <t>28.23</t>
  </si>
  <si>
    <t>57104.69</t>
  </si>
  <si>
    <t>Fred</t>
  </si>
  <si>
    <t>David Smith</t>
  </si>
  <si>
    <t>valexander@example.net</t>
  </si>
  <si>
    <t>11174 Debbie Ramp, Phamport, SD 62654</t>
  </si>
  <si>
    <t>(277)930-2705x3206</t>
  </si>
  <si>
    <t>7612.24</t>
  </si>
  <si>
    <t>163.58</t>
  </si>
  <si>
    <t>7448.66</t>
  </si>
  <si>
    <t>InvalidPrice</t>
  </si>
  <si>
    <t>Yolanda Alexander</t>
  </si>
  <si>
    <t>wmathews@example.com</t>
  </si>
  <si>
    <t>14472 Daniel Ferry Suite 910, Bergerview, NC 31338</t>
  </si>
  <si>
    <t>391-513-3252</t>
  </si>
  <si>
    <t>Ramirez, Hicks and Lara</t>
  </si>
  <si>
    <t>Dustinmouth</t>
  </si>
  <si>
    <t>17472.48</t>
  </si>
  <si>
    <t>106.46</t>
  </si>
  <si>
    <t>17366.02</t>
  </si>
  <si>
    <t>Wanda</t>
  </si>
  <si>
    <t>Toys</t>
  </si>
  <si>
    <t>Educational</t>
  </si>
  <si>
    <t>268.61</t>
  </si>
  <si>
    <t>Monica Ballard</t>
  </si>
  <si>
    <t>xyu@example.com</t>
  </si>
  <si>
    <t>85248 Victoria Shores, Kristinton, AR 30243</t>
  </si>
  <si>
    <t>001-419-522-7141x442</t>
  </si>
  <si>
    <t>19877.14</t>
  </si>
  <si>
    <t>58.58</t>
  </si>
  <si>
    <t>19818.559999999998</t>
  </si>
  <si>
    <t>Eric Cunningham</t>
  </si>
  <si>
    <t>mary61@example.org</t>
  </si>
  <si>
    <t>2227 Mendoza Inlet, New Michelle, MA 88676</t>
  </si>
  <si>
    <t>001-919-318-8737x5209</t>
  </si>
  <si>
    <t>21112.579999999998</t>
  </si>
  <si>
    <t>33.66</t>
  </si>
  <si>
    <t>21078.92</t>
  </si>
  <si>
    <t>Ryan Rodriguez</t>
  </si>
  <si>
    <t>leahgraham@example.com</t>
  </si>
  <si>
    <t>62191 Davis Viaduct Apt. 885, Lake Christyside, VI 71947</t>
  </si>
  <si>
    <t>+1-613-838-2306x95686</t>
  </si>
  <si>
    <t>20682.97</t>
  </si>
  <si>
    <t>26.29</t>
  </si>
  <si>
    <t>20656.68</t>
  </si>
  <si>
    <t>Amy Lowe MD</t>
  </si>
  <si>
    <t>murrayerin@example.com</t>
  </si>
  <si>
    <t>720 Faulkner Highway Apt. 836, North Diana, LA 62813</t>
  </si>
  <si>
    <t>Smith PLC</t>
  </si>
  <si>
    <t>Lake Candiceton</t>
  </si>
  <si>
    <t>459-301-8580</t>
  </si>
  <si>
    <t>25900.19</t>
  </si>
  <si>
    <t>84.23</t>
  </si>
  <si>
    <t>25815.96</t>
  </si>
  <si>
    <t>951.53</t>
  </si>
  <si>
    <t>Sarah Moore</t>
  </si>
  <si>
    <t>jonesandrea@example.com</t>
  </si>
  <si>
    <t>92027 Coleman Green, New Paul, MA 98487</t>
  </si>
  <si>
    <t>(504)487-8794</t>
  </si>
  <si>
    <t>58043.33</t>
  </si>
  <si>
    <t>76.76</t>
  </si>
  <si>
    <t>57966.57</t>
  </si>
  <si>
    <t>Cynthia</t>
  </si>
  <si>
    <t>872.85</t>
  </si>
  <si>
    <t>John Thompson</t>
  </si>
  <si>
    <t>allisonpatel@example.com</t>
  </si>
  <si>
    <t>283 Laurie Plaza Apt. 721, Johnsonview, KS 50723</t>
  </si>
  <si>
    <t>+1-969-954-1532x681</t>
  </si>
  <si>
    <t>20948.4</t>
  </si>
  <si>
    <t>136.32</t>
  </si>
  <si>
    <t>20812.08</t>
  </si>
  <si>
    <t>461.09</t>
  </si>
  <si>
    <t>Mr. Glenn George</t>
  </si>
  <si>
    <t>tbryant@example.com</t>
  </si>
  <si>
    <t>0423 Jack Trace, Port Robert, DC 58979</t>
  </si>
  <si>
    <t>Gilbert, Miller and Lee</t>
  </si>
  <si>
    <t>Lake Juanland</t>
  </si>
  <si>
    <t>+1-619-677-8121x28226</t>
  </si>
  <si>
    <t>12910.519999999999</t>
  </si>
  <si>
    <t>51.68</t>
  </si>
  <si>
    <t>12858.839999999998</t>
  </si>
  <si>
    <t>Marvin</t>
  </si>
  <si>
    <t>Ann Kelly</t>
  </si>
  <si>
    <t>zcooper@example.net</t>
  </si>
  <si>
    <t>8116 Williams Islands, Rowehaven, LA 83038</t>
  </si>
  <si>
    <t>678-843-8499x3201</t>
  </si>
  <si>
    <t>85581.18</t>
  </si>
  <si>
    <t>227.78</t>
  </si>
  <si>
    <t>85353.4</t>
  </si>
  <si>
    <t>Katie</t>
  </si>
  <si>
    <t>Non-fiction</t>
  </si>
  <si>
    <t>642.11</t>
  </si>
  <si>
    <t>April Hammond</t>
  </si>
  <si>
    <t>butlernathan@example.net</t>
  </si>
  <si>
    <t>969 Fowler Path, Sharonton, MH 15799</t>
  </si>
  <si>
    <t>795.811.1299</t>
  </si>
  <si>
    <t>54579.35</t>
  </si>
  <si>
    <t>23.36</t>
  </si>
  <si>
    <t>54555.99</t>
  </si>
  <si>
    <t>Jasmine Gillespie</t>
  </si>
  <si>
    <t>kathrynrivera@example.org</t>
  </si>
  <si>
    <t>93712 Christopher Locks, North Colton, OR 35884</t>
  </si>
  <si>
    <t>568.399.4652x178</t>
  </si>
  <si>
    <t>4732.13</t>
  </si>
  <si>
    <t>42.55</t>
  </si>
  <si>
    <t>4689.58</t>
  </si>
  <si>
    <t>433.1</t>
  </si>
  <si>
    <t>Christina Turner</t>
  </si>
  <si>
    <t>andreakane@example.com</t>
  </si>
  <si>
    <t>Unit 9660 Box 4141, DPO AP 96032</t>
  </si>
  <si>
    <t>848-950-9983x1925</t>
  </si>
  <si>
    <t>16024.7</t>
  </si>
  <si>
    <t>93.32</t>
  </si>
  <si>
    <t>15931.380000000001</t>
  </si>
  <si>
    <t>10-27-2021</t>
  </si>
  <si>
    <t>Karen Johnson</t>
  </si>
  <si>
    <t>pereztravis@example.net</t>
  </si>
  <si>
    <t>15204 Brenda Estates, South Pennyshire, WI 61816</t>
  </si>
  <si>
    <t>(454)217-5908</t>
  </si>
  <si>
    <t>16457.8</t>
  </si>
  <si>
    <t>8.02</t>
  </si>
  <si>
    <t>16449.78</t>
  </si>
  <si>
    <t>65111.0</t>
  </si>
  <si>
    <t>James Rogers</t>
  </si>
  <si>
    <t>moorechristine@example.com</t>
  </si>
  <si>
    <t>03249 Stephanie Keys, Lake Ericborough, LA 53064</t>
  </si>
  <si>
    <t>Higgins and Sons</t>
  </si>
  <si>
    <t>West Johnbury</t>
  </si>
  <si>
    <t>230-568-4141</t>
  </si>
  <si>
    <t>28648.84</t>
  </si>
  <si>
    <t>68.57</t>
  </si>
  <si>
    <t>28580.27</t>
  </si>
  <si>
    <t>65235.0</t>
  </si>
  <si>
    <t>Tyler Moore</t>
  </si>
  <si>
    <t>bianca14@example.net</t>
  </si>
  <si>
    <t>1794 Christopher Ports, Port Brenttown, WA 88071</t>
  </si>
  <si>
    <t>+1-468-441-6197x0271</t>
  </si>
  <si>
    <t>60016.200000000004</t>
  </si>
  <si>
    <t>20.67</t>
  </si>
  <si>
    <t>59995.530000000006</t>
  </si>
  <si>
    <t>Amy Watkins</t>
  </si>
  <si>
    <t>thomas17@example.net</t>
  </si>
  <si>
    <t>313 Jessica Summit Apt. 110, Port Debrashire, DC 35306</t>
  </si>
  <si>
    <t>645.998.8051x74261</t>
  </si>
  <si>
    <t>22807.63</t>
  </si>
  <si>
    <t>92.33</t>
  </si>
  <si>
    <t>22715.3</t>
  </si>
  <si>
    <t>Angela Landry</t>
  </si>
  <si>
    <t>diana45@example.org</t>
  </si>
  <si>
    <t>3629 Christopher Throughway Suite 540, Lake Laurahaven, ME 70451</t>
  </si>
  <si>
    <t>864-925-8941</t>
  </si>
  <si>
    <t>63718.05</t>
  </si>
  <si>
    <t>259.12</t>
  </si>
  <si>
    <t>63458.93</t>
  </si>
  <si>
    <t>Dolls</t>
  </si>
  <si>
    <t>46.23</t>
  </si>
  <si>
    <t>Joshua Oconnor</t>
  </si>
  <si>
    <t>stuartkristin@example.org</t>
  </si>
  <si>
    <t>0677 Elizabeth Ridge, Heatherhaven, FL 38488</t>
  </si>
  <si>
    <t>764.725.0117x9773</t>
  </si>
  <si>
    <t>2542.6499999999996</t>
  </si>
  <si>
    <t>10.42</t>
  </si>
  <si>
    <t>2532.2299999999996</t>
  </si>
  <si>
    <t>Tammy</t>
  </si>
  <si>
    <t>Furniture</t>
  </si>
  <si>
    <t>Justin Johnson</t>
  </si>
  <si>
    <t>katherinecarlson@example.org</t>
  </si>
  <si>
    <t>838 Short Stravenue, Porterberg, PA 29342</t>
  </si>
  <si>
    <t>947-265-7164x6937</t>
  </si>
  <si>
    <t>King-Rodriguez</t>
  </si>
  <si>
    <t>South Lindatown</t>
  </si>
  <si>
    <t>41022.9</t>
  </si>
  <si>
    <t>89.46</t>
  </si>
  <si>
    <t>40933.44</t>
  </si>
  <si>
    <t>Michael Nicholson</t>
  </si>
  <si>
    <t>benjaminholmes@example.net</t>
  </si>
  <si>
    <t>604 Gross Terrace, North Alexandertown, TX 63870</t>
  </si>
  <si>
    <t>876.533.4557</t>
  </si>
  <si>
    <t>39717.71</t>
  </si>
  <si>
    <t>27.58</t>
  </si>
  <si>
    <t>39690.13</t>
  </si>
  <si>
    <t>Kevin Dillon</t>
  </si>
  <si>
    <t>tylerfarrell@example.com</t>
  </si>
  <si>
    <t>24190 Snyder Village Apt. 107, Fosterbury, LA 25288</t>
  </si>
  <si>
    <t>+1-962-259-2749x027</t>
  </si>
  <si>
    <t>35226.9</t>
  </si>
  <si>
    <t>12.93</t>
  </si>
  <si>
    <t>35213.97</t>
  </si>
  <si>
    <t>Michelle Galvan</t>
  </si>
  <si>
    <t>alanwalker@example.org</t>
  </si>
  <si>
    <t>82995 Taylor Gateway Apt. 419, Port Edward, NC 12965</t>
  </si>
  <si>
    <t>001-268-913-0139x728</t>
  </si>
  <si>
    <t>49571.21000000001</t>
  </si>
  <si>
    <t>155.38</t>
  </si>
  <si>
    <t>49415.83000000001</t>
  </si>
  <si>
    <t>Laura Bryant</t>
  </si>
  <si>
    <t>Unit 5811 Box 5410, DPO AE 35890</t>
  </si>
  <si>
    <t>001-457-707-9730</t>
  </si>
  <si>
    <t>44223.35</t>
  </si>
  <si>
    <t>151.1</t>
  </si>
  <si>
    <t>44072.25</t>
  </si>
  <si>
    <t>Kathy Thomas</t>
  </si>
  <si>
    <t>johnfranklin@example.com</t>
  </si>
  <si>
    <t>595 Sarah Row Apt. 325, Morenoport, MH 86981</t>
  </si>
  <si>
    <t>796-210-3041</t>
  </si>
  <si>
    <t>34120.659999999996</t>
  </si>
  <si>
    <t>124.19</t>
  </si>
  <si>
    <t>33996.469999999994</t>
  </si>
  <si>
    <t>Taylor Griffith</t>
  </si>
  <si>
    <t>perryadrienne@example.com</t>
  </si>
  <si>
    <t>6312 Cynthia Courts, Reyesshire, DC 22818</t>
  </si>
  <si>
    <t>001-505-256-2829</t>
  </si>
  <si>
    <t>37679.700000000004</t>
  </si>
  <si>
    <t>89.28</t>
  </si>
  <si>
    <t>37590.420000000006</t>
  </si>
  <si>
    <t>Kelly Gutierrez</t>
  </si>
  <si>
    <t>jerry38@example.org</t>
  </si>
  <si>
    <t>62267 Green Falls Suite 208, Melanieberg, MD 41293</t>
  </si>
  <si>
    <t>519-949-8969x053</t>
  </si>
  <si>
    <t>18564.51</t>
  </si>
  <si>
    <t>74.9</t>
  </si>
  <si>
    <t>18489.609999999997</t>
  </si>
  <si>
    <t>David Patel</t>
  </si>
  <si>
    <t>taylor42@example.net</t>
  </si>
  <si>
    <t>61990 Jasmine Drive Suite 269, South Sara, NE 72054</t>
  </si>
  <si>
    <t>(515)527-3844x8203</t>
  </si>
  <si>
    <t>21261.35</t>
  </si>
  <si>
    <t>26.76</t>
  </si>
  <si>
    <t>21234.59</t>
  </si>
  <si>
    <t>995.13</t>
  </si>
  <si>
    <t>Christine Baker</t>
  </si>
  <si>
    <t>tracey73@example.net</t>
  </si>
  <si>
    <t>0017 Derrick Street Apt. 505, North Nicole, MT 12710</t>
  </si>
  <si>
    <t>(770)816-3586x853</t>
  </si>
  <si>
    <t>31844.16</t>
  </si>
  <si>
    <t>227.24</t>
  </si>
  <si>
    <t>31616.92</t>
  </si>
  <si>
    <t>Michael</t>
  </si>
  <si>
    <t>Janet Thomas</t>
  </si>
  <si>
    <t>juliajones@example.org</t>
  </si>
  <si>
    <t>1739 Tracey Valley Apt. 827, New Amyport, AL 23915</t>
  </si>
  <si>
    <t>+1-580-471-2838x23612</t>
  </si>
  <si>
    <t>3837.0899999999997</t>
  </si>
  <si>
    <t>6.69</t>
  </si>
  <si>
    <t>3830.3999999999996</t>
  </si>
  <si>
    <t>Leslie Salinas</t>
  </si>
  <si>
    <t>gmartinez@example.org</t>
  </si>
  <si>
    <t>278 Heather Valleys Suite 503, East Mark, NY 85782</t>
  </si>
  <si>
    <t>475-363-9849x0296</t>
  </si>
  <si>
    <t>57717.54</t>
  </si>
  <si>
    <t>85.83</t>
  </si>
  <si>
    <t>57631.71</t>
  </si>
  <si>
    <t>Julie Gallagher DDS</t>
  </si>
  <si>
    <t>robertsharry@example.net</t>
  </si>
  <si>
    <t>610 Schaefer Shoals Apt. 660, South Sophia, GA 80749</t>
  </si>
  <si>
    <t>466-342-8005x4468</t>
  </si>
  <si>
    <t>9321.73</t>
  </si>
  <si>
    <t>213.23</t>
  </si>
  <si>
    <t>9108.5</t>
  </si>
  <si>
    <t>Larry Garcia</t>
  </si>
  <si>
    <t>harrissteven@example.com</t>
  </si>
  <si>
    <t>PSC 2149, Box 6137, APO AP 27925</t>
  </si>
  <si>
    <t>+1-382-225-4189x65247</t>
  </si>
  <si>
    <t>1156.17</t>
  </si>
  <si>
    <t>3.52</t>
  </si>
  <si>
    <t>1152.65</t>
  </si>
  <si>
    <t>431.82</t>
  </si>
  <si>
    <t>Mason Allison</t>
  </si>
  <si>
    <t>lmeadows@example.com</t>
  </si>
  <si>
    <t>489 Garza Lock, Port Meaganland, IL 30252</t>
  </si>
  <si>
    <t>(550)462-8837x73456</t>
  </si>
  <si>
    <t>22454.64</t>
  </si>
  <si>
    <t>53.79</t>
  </si>
  <si>
    <t>22400.85</t>
  </si>
  <si>
    <t>Kristine</t>
  </si>
  <si>
    <t>228.82</t>
  </si>
  <si>
    <t>Patrick Hopkins</t>
  </si>
  <si>
    <t>aliciaandrews@example.org</t>
  </si>
  <si>
    <t>369 Owens Rue Apt. 453, Mcdonaldburgh, SD 08635</t>
  </si>
  <si>
    <t>Randall-Ballard</t>
  </si>
  <si>
    <t>Popeport</t>
  </si>
  <si>
    <t>933.564.7029x6917</t>
  </si>
  <si>
    <t>20593.8</t>
  </si>
  <si>
    <t>16.26</t>
  </si>
  <si>
    <t>20577.54</t>
  </si>
  <si>
    <t>05-16-2023</t>
  </si>
  <si>
    <t>84743.0</t>
  </si>
  <si>
    <t>Shawn Cline</t>
  </si>
  <si>
    <t>543 Bowman Stream Suite 897, South Robyn, DC 19170</t>
  </si>
  <si>
    <t>001-533-319-8781x219</t>
  </si>
  <si>
    <t>62709.82</t>
  </si>
  <si>
    <t>200.44</t>
  </si>
  <si>
    <t>62509.38</t>
  </si>
  <si>
    <t>Andrea Brady</t>
  </si>
  <si>
    <t>patricia07@example.org</t>
  </si>
  <si>
    <t>801 Kevin Court Apt. 339, Gregoryhaven, IN 82126</t>
  </si>
  <si>
    <t>001-424-696-6109</t>
  </si>
  <si>
    <t>33897.2</t>
  </si>
  <si>
    <t>186.81</t>
  </si>
  <si>
    <t>33710.39</t>
  </si>
  <si>
    <t>Veronica Clark</t>
  </si>
  <si>
    <t>jessica74@example.net</t>
  </si>
  <si>
    <t>005 Jennifer Rue Suite 400, New Christophermouth, VT 71003</t>
  </si>
  <si>
    <t>357-210-5196x686</t>
  </si>
  <si>
    <t>853-738-3918</t>
  </si>
  <si>
    <t>14303.09</t>
  </si>
  <si>
    <t>80.37</t>
  </si>
  <si>
    <t>14222.72</t>
  </si>
  <si>
    <t>Miranda Harris</t>
  </si>
  <si>
    <t>uhodge@example.net</t>
  </si>
  <si>
    <t>17402 Madison Curve, Frederickmouth, OH 77718</t>
  </si>
  <si>
    <t>Thornton, Jackson and Gray</t>
  </si>
  <si>
    <t>Leslieville</t>
  </si>
  <si>
    <t>001-575-242-3572x740</t>
  </si>
  <si>
    <t>5613.66</t>
  </si>
  <si>
    <t>128.94</t>
  </si>
  <si>
    <t>5484.72</t>
  </si>
  <si>
    <t>William Brady</t>
  </si>
  <si>
    <t>jillhunt@example.com</t>
  </si>
  <si>
    <t>6966 Zoe Knoll Suite 607, Thomasside, MI 52032</t>
  </si>
  <si>
    <t>(258)485-6207x003</t>
  </si>
  <si>
    <t>5.83</t>
  </si>
  <si>
    <t>18617.469999999998</t>
  </si>
  <si>
    <t>Phillip Wu</t>
  </si>
  <si>
    <t>sue88@example.com</t>
  </si>
  <si>
    <t>4562 Kim Street Apt. 942, South Trevor, SD 06722</t>
  </si>
  <si>
    <t>001-408-339-8184x47023</t>
  </si>
  <si>
    <t>5780.85</t>
  </si>
  <si>
    <t>16.4</t>
  </si>
  <si>
    <t>5764.450000000001</t>
  </si>
  <si>
    <t>Paula Smith</t>
  </si>
  <si>
    <t>smalldavid@example.com</t>
  </si>
  <si>
    <t>7912 Hines Port Suite 191, New Jeffrey, MS 95189</t>
  </si>
  <si>
    <t>001-485-520-1951x088</t>
  </si>
  <si>
    <t>36600.270000000004</t>
  </si>
  <si>
    <t>14.5</t>
  </si>
  <si>
    <t>36585.770000000004</t>
  </si>
  <si>
    <t>Sean Blanchard</t>
  </si>
  <si>
    <t>hmarquez@example.com</t>
  </si>
  <si>
    <t>6150 Hutchinson Cliff Suite 506, Lake Andrealand, FL 65154</t>
  </si>
  <si>
    <t>505.790.9527</t>
  </si>
  <si>
    <t>8299.619999999999</t>
  </si>
  <si>
    <t>58.0</t>
  </si>
  <si>
    <t>8241.619999999999</t>
  </si>
  <si>
    <t>Anna Manning</t>
  </si>
  <si>
    <t>stuartsalinas@example.com</t>
  </si>
  <si>
    <t>37021 Aaron Circle, Lake David, WY 54851</t>
  </si>
  <si>
    <t>+1-862-902-5398x2372</t>
  </si>
  <si>
    <t>57789.9</t>
  </si>
  <si>
    <t>23.02</t>
  </si>
  <si>
    <t>57766.880000000005</t>
  </si>
  <si>
    <t>Angela Graham</t>
  </si>
  <si>
    <t>adamfigueroa@example.com</t>
  </si>
  <si>
    <t>7403 Richardson Burgs Apt. 444, Port Lisa, MH 65706</t>
  </si>
  <si>
    <t>(920)846-6200x11073</t>
  </si>
  <si>
    <t>12093.9</t>
  </si>
  <si>
    <t>262.29</t>
  </si>
  <si>
    <t>11831.609999999999</t>
  </si>
  <si>
    <t>01-14-2023</t>
  </si>
  <si>
    <t>Sarah French</t>
  </si>
  <si>
    <t>rwhite@example.com</t>
  </si>
  <si>
    <t>PSC 9182, Box 1274, APO AA 25807</t>
  </si>
  <si>
    <t>001-552-975-3550x49988</t>
  </si>
  <si>
    <t>4530.54</t>
  </si>
  <si>
    <t>9.42</t>
  </si>
  <si>
    <t>4521.12</t>
  </si>
  <si>
    <t>Howard Griffith</t>
  </si>
  <si>
    <t>isabeldonovan@example.com</t>
  </si>
  <si>
    <t>652 Adams Skyway, Stantonborough, AR 19185</t>
  </si>
  <si>
    <t>642.774.0371x0803</t>
  </si>
  <si>
    <t>71573.7</t>
  </si>
  <si>
    <t>217.43</t>
  </si>
  <si>
    <t>71356.27</t>
  </si>
  <si>
    <t>Erik Martinez</t>
  </si>
  <si>
    <t>robertbartlett@example.com</t>
  </si>
  <si>
    <t>505 Taylor Road Suite 457, Port Pamela, MI 40152</t>
  </si>
  <si>
    <t>935.221.8937x438</t>
  </si>
  <si>
    <t>1343.0500000000002</t>
  </si>
  <si>
    <t>30.65</t>
  </si>
  <si>
    <t>1312.4</t>
  </si>
  <si>
    <t>David Wilson</t>
  </si>
  <si>
    <t>wwashington@example.net</t>
  </si>
  <si>
    <t>2972 Decker Flat, Lake Davidmouth, WA 87781</t>
  </si>
  <si>
    <t>(449)332-8091x3406</t>
  </si>
  <si>
    <t>50431.09</t>
  </si>
  <si>
    <t>112.76</t>
  </si>
  <si>
    <t>50318.329999999994</t>
  </si>
  <si>
    <t>Kristin Hughes</t>
  </si>
  <si>
    <t>uhale@example.net</t>
  </si>
  <si>
    <t>102 Stephanie Heights, Murraybury, ID 62115</t>
  </si>
  <si>
    <t>(490)791-9509x6089</t>
  </si>
  <si>
    <t>13699.35</t>
  </si>
  <si>
    <t>44.13</t>
  </si>
  <si>
    <t>13655.220000000001</t>
  </si>
  <si>
    <t>Holly Deleon</t>
  </si>
  <si>
    <t>kellythomas@example.net</t>
  </si>
  <si>
    <t>148 Patricia Squares, Victoriaton, SD 75974</t>
  </si>
  <si>
    <t>001-489-864-2096x90088</t>
  </si>
  <si>
    <t>4760.700000000001</t>
  </si>
  <si>
    <t>7.75</t>
  </si>
  <si>
    <t>4752.950000000001</t>
  </si>
  <si>
    <t>Danielle Wise</t>
  </si>
  <si>
    <t>anthonyphilip@example.net</t>
  </si>
  <si>
    <t>8540 Bowen Turnpike, Port Heather, ID 86984</t>
  </si>
  <si>
    <t>001-864-296-3965x8017</t>
  </si>
  <si>
    <t>1710.51</t>
  </si>
  <si>
    <t>9.65</t>
  </si>
  <si>
    <t>1700.86</t>
  </si>
  <si>
    <t>Daniel Brown</t>
  </si>
  <si>
    <t>steven72@example.net</t>
  </si>
  <si>
    <t>61686 Christy Locks Suite 587, Galvanmouth, AZ 07115</t>
  </si>
  <si>
    <t>59902.12</t>
  </si>
  <si>
    <t>103.64</t>
  </si>
  <si>
    <t>59798.48</t>
  </si>
  <si>
    <t>22882.0</t>
  </si>
  <si>
    <t>Scott Lynch</t>
  </si>
  <si>
    <t>garcialisa@example.org</t>
  </si>
  <si>
    <t>982 Fowler Roads, East Donbury, VI 09679</t>
  </si>
  <si>
    <t>592.205.8766</t>
  </si>
  <si>
    <t>10525.72</t>
  </si>
  <si>
    <t>57.35</t>
  </si>
  <si>
    <t>10468.369999999999</t>
  </si>
  <si>
    <t>Virginia Murray</t>
  </si>
  <si>
    <t>stephanie80@example.com</t>
  </si>
  <si>
    <t>242 Martinez Prairie Apt. 294, East Robertstad, GU 52760</t>
  </si>
  <si>
    <t>565-502-9529</t>
  </si>
  <si>
    <t>49998.369999999995</t>
  </si>
  <si>
    <t>17.49</t>
  </si>
  <si>
    <t>49980.88</t>
  </si>
  <si>
    <t>Robert Hall</t>
  </si>
  <si>
    <t>andrewsmith@example.com</t>
  </si>
  <si>
    <t>20739 Jasmin Trafficway, Johnshire, KY 59819</t>
  </si>
  <si>
    <t>797-987-1137x3420</t>
  </si>
  <si>
    <t>44359.8</t>
  </si>
  <si>
    <t>125.45</t>
  </si>
  <si>
    <t>44234.350000000006</t>
  </si>
  <si>
    <t>Patricia Shields</t>
  </si>
  <si>
    <t>derrickyates@example.com</t>
  </si>
  <si>
    <t>641 Jason Neck, North Derek, AZ 20814</t>
  </si>
  <si>
    <t>607.882.3270</t>
  </si>
  <si>
    <t>54732.15</t>
  </si>
  <si>
    <t>34.46</t>
  </si>
  <si>
    <t>54697.69</t>
  </si>
  <si>
    <t>Madison Ruiz</t>
  </si>
  <si>
    <t>janet73@example.org</t>
  </si>
  <si>
    <t>124 Montoya Vista Apt. 485, Sarahshire, CO 14890</t>
  </si>
  <si>
    <t>58084.399999999994</t>
  </si>
  <si>
    <t>6.07</t>
  </si>
  <si>
    <t>58078.329999999994</t>
  </si>
  <si>
    <t>Christine Henry</t>
  </si>
  <si>
    <t>caitlinlawrence@example.org</t>
  </si>
  <si>
    <t>282 Bender Fields, Medinaton, WI 02177</t>
  </si>
  <si>
    <t>+1-284-371-0713x2176</t>
  </si>
  <si>
    <t>18992.059999999998</t>
  </si>
  <si>
    <t>42.58</t>
  </si>
  <si>
    <t>18949.479999999996</t>
  </si>
  <si>
    <t>64211.0</t>
  </si>
  <si>
    <t>Kristen Warren</t>
  </si>
  <si>
    <t>tuckercory@example.org</t>
  </si>
  <si>
    <t>53480 Fernandez Locks Suite 890, Davisfort, AR 47803</t>
  </si>
  <si>
    <t>740.861.7234</t>
  </si>
  <si>
    <t>8989.54</t>
  </si>
  <si>
    <t>15.97</t>
  </si>
  <si>
    <t>8973.570000000002</t>
  </si>
  <si>
    <t>Christopher Lucas</t>
  </si>
  <si>
    <t>wcastro@example.com</t>
  </si>
  <si>
    <t>757 Ray Parkways, East Jessica, PW 57528</t>
  </si>
  <si>
    <t>+1-226-505-2135x53462</t>
  </si>
  <si>
    <t>3883.3199999999997</t>
  </si>
  <si>
    <t>9.11</t>
  </si>
  <si>
    <t>3874.2099999999996</t>
  </si>
  <si>
    <t>April Stone DDS</t>
  </si>
  <si>
    <t>robinsonricky@example.com</t>
  </si>
  <si>
    <t>8749 Lloyd Prairie, North Kimberlyview, UT 81171</t>
  </si>
  <si>
    <t>764.896.2363</t>
  </si>
  <si>
    <t>7362.700000000001</t>
  </si>
  <si>
    <t>92.69</t>
  </si>
  <si>
    <t>7270.010000000001</t>
  </si>
  <si>
    <t>James Mckenzie</t>
  </si>
  <si>
    <t>lloyderin@example.com</t>
  </si>
  <si>
    <t>10651 Nicholas Courts Suite 311, Lake Thomas, MA 14114</t>
  </si>
  <si>
    <t>001-885-225-2712</t>
  </si>
  <si>
    <t>71633.09999999999</t>
  </si>
  <si>
    <t>250.2</t>
  </si>
  <si>
    <t>71382.9</t>
  </si>
  <si>
    <t>Kevin Brown</t>
  </si>
  <si>
    <t>cortezandre@example.net</t>
  </si>
  <si>
    <t>USCGC Adkins, FPO AE 03307</t>
  </si>
  <si>
    <t>001-784-760-4135x56136</t>
  </si>
  <si>
    <t>34018.159999999996</t>
  </si>
  <si>
    <t>67.27</t>
  </si>
  <si>
    <t>33950.89</t>
  </si>
  <si>
    <t>Erica Taylor</t>
  </si>
  <si>
    <t>hallcynthia@example.org</t>
  </si>
  <si>
    <t>81099 Walker Prairie Suite 558, North Cassandra, WI 63614</t>
  </si>
  <si>
    <t>001-251-925-3650x8826</t>
  </si>
  <si>
    <t>187.03</t>
  </si>
  <si>
    <t>25554.92</t>
  </si>
  <si>
    <t>Jonathan Johnson</t>
  </si>
  <si>
    <t>saralee@example.org</t>
  </si>
  <si>
    <t>794 Bradley Turnpike Suite 580, Marissastad, ME 59168</t>
  </si>
  <si>
    <t>(659)890-3494x152</t>
  </si>
  <si>
    <t>62405.1</t>
  </si>
  <si>
    <t>45.74</t>
  </si>
  <si>
    <t>62359.36</t>
  </si>
  <si>
    <t>Melinda Miller</t>
  </si>
  <si>
    <t>alvarezjames@example.org</t>
  </si>
  <si>
    <t>402 Ramsey Terrace Apt. 036, Mitchellport, WI 07945</t>
  </si>
  <si>
    <t>62.71</t>
  </si>
  <si>
    <t>39655.0</t>
  </si>
  <si>
    <t>Dillon Pennington DVM</t>
  </si>
  <si>
    <t>todd81@example.org</t>
  </si>
  <si>
    <t>352 Cannon Street Suite 279, West Dylan, AR 33855</t>
  </si>
  <si>
    <t>001-819-862-9073x0184</t>
  </si>
  <si>
    <t>49578.6</t>
  </si>
  <si>
    <t>157.95</t>
  </si>
  <si>
    <t>49420.65</t>
  </si>
  <si>
    <t>09-15-2022</t>
  </si>
  <si>
    <t>Leroy Gray</t>
  </si>
  <si>
    <t>guzmanlisa@example.com</t>
  </si>
  <si>
    <t>PSC 0543, Box 9916, APO AP 78494</t>
  </si>
  <si>
    <t>2080.35</t>
  </si>
  <si>
    <t>12.51</t>
  </si>
  <si>
    <t>2067.8399999999997</t>
  </si>
  <si>
    <t>Stacy Navarro</t>
  </si>
  <si>
    <t>jsimpson@example.net</t>
  </si>
  <si>
    <t>3781 Jay Junctions Suite 352, Wilsonshire, OK 12591</t>
  </si>
  <si>
    <t>812-874-5828</t>
  </si>
  <si>
    <t>3744.6299999999997</t>
  </si>
  <si>
    <t>1.13</t>
  </si>
  <si>
    <t>3743.4999999999995</t>
  </si>
  <si>
    <t>Kimberly Watkins</t>
  </si>
  <si>
    <t>PSC 7064, Box 4733, APO AE 04203</t>
  </si>
  <si>
    <t>809.776.0681</t>
  </si>
  <si>
    <t>4216.62</t>
  </si>
  <si>
    <t>9.58</t>
  </si>
  <si>
    <t>4207.04</t>
  </si>
  <si>
    <t>03-29-2023</t>
  </si>
  <si>
    <t>Brandon Hunter</t>
  </si>
  <si>
    <t>michelletyler@example.org</t>
  </si>
  <si>
    <t>PSC 4850, Box 8366, APO AP 28054</t>
  </si>
  <si>
    <t>(417)519-9525x860</t>
  </si>
  <si>
    <t>34669.5</t>
  </si>
  <si>
    <t>139.61</t>
  </si>
  <si>
    <t>34529.89</t>
  </si>
  <si>
    <t>Diana Rose</t>
  </si>
  <si>
    <t>kathleen61@example.org</t>
  </si>
  <si>
    <t>32841 Washington Well Apt. 527, Sandraborough, HI 58070</t>
  </si>
  <si>
    <t>(580)567-6859x847</t>
  </si>
  <si>
    <t>62174.060000000005</t>
  </si>
  <si>
    <t>60.16</t>
  </si>
  <si>
    <t>62113.9</t>
  </si>
  <si>
    <t>99513.0</t>
  </si>
  <si>
    <t>James Hobbs</t>
  </si>
  <si>
    <t>xpatterson@example.com</t>
  </si>
  <si>
    <t>55679 Cesar Keys, East Jesseshire, ME 79792</t>
  </si>
  <si>
    <t>52741.89</t>
  </si>
  <si>
    <t>268.27</t>
  </si>
  <si>
    <t>52473.62</t>
  </si>
  <si>
    <t>Sherri Miller</t>
  </si>
  <si>
    <t>mpace@example.com</t>
  </si>
  <si>
    <t>PSC 0014, Box 6984, APO AE 65856</t>
  </si>
  <si>
    <t>001-888-244-5966x569</t>
  </si>
  <si>
    <t>18904.69</t>
  </si>
  <si>
    <t>88.94</t>
  </si>
  <si>
    <t>18815.75</t>
  </si>
  <si>
    <t>Charles Delacruz</t>
  </si>
  <si>
    <t>rossdaniel@example.org</t>
  </si>
  <si>
    <t>197 Garrett Ports Apt. 656, Malikport, PW 47871</t>
  </si>
  <si>
    <t>267.880.8528</t>
  </si>
  <si>
    <t>45673.44</t>
  </si>
  <si>
    <t>234.59</t>
  </si>
  <si>
    <t>45438.850000000006</t>
  </si>
  <si>
    <t>Kathleen Carey</t>
  </si>
  <si>
    <t>robbinswilliam@example.org</t>
  </si>
  <si>
    <t>86150 Peck Lock Apt. 799, East Alexander, NY 46477</t>
  </si>
  <si>
    <t>211.208.1204</t>
  </si>
  <si>
    <t>15224.48</t>
  </si>
  <si>
    <t>220.89</t>
  </si>
  <si>
    <t>15003.59</t>
  </si>
  <si>
    <t>93030.0</t>
  </si>
  <si>
    <t>David Atkinson</t>
  </si>
  <si>
    <t>shawn54@example.net</t>
  </si>
  <si>
    <t>580 Brent Greens Suite 770, Lake Stephanie, AL 44195</t>
  </si>
  <si>
    <t>+1-393-544-9348x192</t>
  </si>
  <si>
    <t>62330.1</t>
  </si>
  <si>
    <t>41.67</t>
  </si>
  <si>
    <t>62288.43</t>
  </si>
  <si>
    <t>Elizabeth Gonzalez</t>
  </si>
  <si>
    <t>qstevens@example.net</t>
  </si>
  <si>
    <t>55219 Gina Lodge Apt. 686, Moniquehaven, ND 38392</t>
  </si>
  <si>
    <t>974-605-7780</t>
  </si>
  <si>
    <t>64485.27</t>
  </si>
  <si>
    <t>198.55</t>
  </si>
  <si>
    <t>64286.719999999994</t>
  </si>
  <si>
    <t>Caitlin Sanchez</t>
  </si>
  <si>
    <t>eric64@example.net</t>
  </si>
  <si>
    <t>92168 Rojas Causeway, Reidfort, AK 04575</t>
  </si>
  <si>
    <t>439-244-2598</t>
  </si>
  <si>
    <t>109.18</t>
  </si>
  <si>
    <t>541.9300000000001</t>
  </si>
  <si>
    <t>William Nichols</t>
  </si>
  <si>
    <t>4982 Castillo Falls, Jeremyfurt, CO 67967</t>
  </si>
  <si>
    <t>5372.79</t>
  </si>
  <si>
    <t>17.68</t>
  </si>
  <si>
    <t>5355.11</t>
  </si>
  <si>
    <t>Cindy King</t>
  </si>
  <si>
    <t>ojones@example.net</t>
  </si>
  <si>
    <t>5079 Brian Ridges Apt. 333, Port Jodi, SD 65670</t>
  </si>
  <si>
    <t>(628)549-2086</t>
  </si>
  <si>
    <t>39295.62</t>
  </si>
  <si>
    <t>93.94</t>
  </si>
  <si>
    <t>39201.68</t>
  </si>
  <si>
    <t>Jordan Moore</t>
  </si>
  <si>
    <t>james04@example.com</t>
  </si>
  <si>
    <t>31038 Jennifer Field Suite 322, Davidview, SC 72181</t>
  </si>
  <si>
    <t>78556.5</t>
  </si>
  <si>
    <t>125.79</t>
  </si>
  <si>
    <t>78430.71</t>
  </si>
  <si>
    <t>Holly Livingston</t>
  </si>
  <si>
    <t>jcarter@example.org</t>
  </si>
  <si>
    <t>781 Moore Springs, Toddstad, MI 25178</t>
  </si>
  <si>
    <t>001-921-545-0478x42865</t>
  </si>
  <si>
    <t>67668.84</t>
  </si>
  <si>
    <t>296.11</t>
  </si>
  <si>
    <t>67372.73</t>
  </si>
  <si>
    <t>Alex White</t>
  </si>
  <si>
    <t>fmorton@example.org</t>
  </si>
  <si>
    <t>233 Stephen Well Suite 690, Amyfurt, OK 60377</t>
  </si>
  <si>
    <t>001-805-942-9058x3610</t>
  </si>
  <si>
    <t>20075.55</t>
  </si>
  <si>
    <t>85.24</t>
  </si>
  <si>
    <t>19990.309999999998</t>
  </si>
  <si>
    <t>Blake Burton</t>
  </si>
  <si>
    <t>mreyes@example.net</t>
  </si>
  <si>
    <t>029 Ewing Oval Apt. 593, Shannonside, IL 63053</t>
  </si>
  <si>
    <t>266.792.1022x27279</t>
  </si>
  <si>
    <t>68.75</t>
  </si>
  <si>
    <t>45604.69</t>
  </si>
  <si>
    <t>Patrick Hill</t>
  </si>
  <si>
    <t>usmith@example.com</t>
  </si>
  <si>
    <t>01974 Murray Pines Apt. 318, East Lindaberg, RI 53187</t>
  </si>
  <si>
    <t>512.479.3235x16930</t>
  </si>
  <si>
    <t>32839.29</t>
  </si>
  <si>
    <t>251.34</t>
  </si>
  <si>
    <t>32587.95</t>
  </si>
  <si>
    <t>Michael Bishop</t>
  </si>
  <si>
    <t>brittneyarellano@example.org</t>
  </si>
  <si>
    <t>7245 Cox Crossroad, Jeffersonchester, VT 80997</t>
  </si>
  <si>
    <t>+1-863-971-8363x77600</t>
  </si>
  <si>
    <t>5644.830000000001</t>
  </si>
  <si>
    <t>14.43</t>
  </si>
  <si>
    <t>5630.400000000001</t>
  </si>
  <si>
    <t>43182.0</t>
  </si>
  <si>
    <t>Teresa Li</t>
  </si>
  <si>
    <t>ojackson@example.com</t>
  </si>
  <si>
    <t>86172 Lopez Circles, Staceymouth, ME 43671</t>
  </si>
  <si>
    <t>480.476.8120x43404</t>
  </si>
  <si>
    <t>42318.36</t>
  </si>
  <si>
    <t>102.45</t>
  </si>
  <si>
    <t>42215.91</t>
  </si>
  <si>
    <t>Michael Thomas</t>
  </si>
  <si>
    <t>elizabethramsey@example.net</t>
  </si>
  <si>
    <t>831 Alicia River, South Petertown, WV 04846</t>
  </si>
  <si>
    <t>598-451-4185x86731</t>
  </si>
  <si>
    <t>11557.98</t>
  </si>
  <si>
    <t>155.14</t>
  </si>
  <si>
    <t>11402.84</t>
  </si>
  <si>
    <t>Michael Johnson</t>
  </si>
  <si>
    <t>randallbelinda@example.org</t>
  </si>
  <si>
    <t>18343 Price Point Apt. 428, Freemanside, KY 46713</t>
  </si>
  <si>
    <t>710.568.9213x22555</t>
  </si>
  <si>
    <t>1383.27</t>
  </si>
  <si>
    <t>22.37</t>
  </si>
  <si>
    <t>1360.9</t>
  </si>
  <si>
    <t>Randy Bautista</t>
  </si>
  <si>
    <t>brianlyons@example.org</t>
  </si>
  <si>
    <t>841 Hunter Station Apt. 828, Lake Brandon, MD 84708</t>
  </si>
  <si>
    <t>001-532-883-2388x8126</t>
  </si>
  <si>
    <t>64582.65</t>
  </si>
  <si>
    <t>89.62</t>
  </si>
  <si>
    <t>64493.03</t>
  </si>
  <si>
    <t>Terry Baker</t>
  </si>
  <si>
    <t>lespinoza@example.com</t>
  </si>
  <si>
    <t>7721 Stewart Centers, Rebeccastad, WI 02981</t>
  </si>
  <si>
    <t>5208.88</t>
  </si>
  <si>
    <t>38.98</t>
  </si>
  <si>
    <t>5169.900000000001</t>
  </si>
  <si>
    <t>Erik Blackwell</t>
  </si>
  <si>
    <t>ryan32@example.org</t>
  </si>
  <si>
    <t>339 Davis Vista, Brittanyberg, WV 00502</t>
  </si>
  <si>
    <t>(585)828-8565x699</t>
  </si>
  <si>
    <t>35841.06</t>
  </si>
  <si>
    <t>40.16</t>
  </si>
  <si>
    <t>35800.899999999994</t>
  </si>
  <si>
    <t>Elizabeth Crawford</t>
  </si>
  <si>
    <t>thompsondylan@example.org</t>
  </si>
  <si>
    <t>01904 Miller Extension, North Paul, MT 74853</t>
  </si>
  <si>
    <t>(586)338-3704x849</t>
  </si>
  <si>
    <t>76625.01</t>
  </si>
  <si>
    <t>65.38</t>
  </si>
  <si>
    <t>76559.62999999999</t>
  </si>
  <si>
    <t>Linda Johnson</t>
  </si>
  <si>
    <t>vharris@example.com</t>
  </si>
  <si>
    <t>Unit 0295 Box 6813, DPO AP 39409</t>
  </si>
  <si>
    <t>321-824-5556</t>
  </si>
  <si>
    <t>4253.16</t>
  </si>
  <si>
    <t>4.91</t>
  </si>
  <si>
    <t>4248.25</t>
  </si>
  <si>
    <t>Tamara Smith</t>
  </si>
  <si>
    <t>cbrown@example.org</t>
  </si>
  <si>
    <t>2229 Barnes Walk Apt. 929, Janetmouth, CT 64593</t>
  </si>
  <si>
    <t>36962.799999999996</t>
  </si>
  <si>
    <t>142.31</t>
  </si>
  <si>
    <t>36820.49</t>
  </si>
  <si>
    <t>David Cook</t>
  </si>
  <si>
    <t>bdaniels@example.net</t>
  </si>
  <si>
    <t>021 Johnson Club, Mcdonaldmouth, MI 37357</t>
  </si>
  <si>
    <t>(572)720-0611x565</t>
  </si>
  <si>
    <t>30576.84</t>
  </si>
  <si>
    <t>96.6</t>
  </si>
  <si>
    <t>30480.24</t>
  </si>
  <si>
    <t>Larry Moore</t>
  </si>
  <si>
    <t>dave17@example.org</t>
  </si>
  <si>
    <t>12622 Thomas Mount Suite 913, West Davidville, WI 12076</t>
  </si>
  <si>
    <t>001-585-359-4718</t>
  </si>
  <si>
    <t>102.27</t>
  </si>
  <si>
    <t>22705.36</t>
  </si>
  <si>
    <t>Rebecca Williams</t>
  </si>
  <si>
    <t>deleonerik@example.net</t>
  </si>
  <si>
    <t>8574 Jensen Rest, Morrisshire, OK 15355</t>
  </si>
  <si>
    <t>(251)212-9523</t>
  </si>
  <si>
    <t>8372.23</t>
  </si>
  <si>
    <t>22.75</t>
  </si>
  <si>
    <t>8349.48</t>
  </si>
  <si>
    <t>Andrew Johnson</t>
  </si>
  <si>
    <t>deannahodge@example.net</t>
  </si>
  <si>
    <t>601 Le Dale, Zamorabury, MA 40898</t>
  </si>
  <si>
    <t>348-370-5171x755</t>
  </si>
  <si>
    <t>80505.84999999999</t>
  </si>
  <si>
    <t>114.26</t>
  </si>
  <si>
    <t>80391.59</t>
  </si>
  <si>
    <t>Melissa Frost</t>
  </si>
  <si>
    <t>josephmurray@example.net</t>
  </si>
  <si>
    <t>PSC 7347, Box 0195, APO AE 02789</t>
  </si>
  <si>
    <t>906.693.3203x412</t>
  </si>
  <si>
    <t>42793.799999999996</t>
  </si>
  <si>
    <t>154.36</t>
  </si>
  <si>
    <t>42639.439999999995</t>
  </si>
  <si>
    <t>Jose Bautista</t>
  </si>
  <si>
    <t>bianca36@example.org</t>
  </si>
  <si>
    <t>982 Rebecca Island Suite 323, Port Laura, AK 63041</t>
  </si>
  <si>
    <t>965-273-5674x00123</t>
  </si>
  <si>
    <t>32295.45</t>
  </si>
  <si>
    <t>122.54</t>
  </si>
  <si>
    <t>32172.91</t>
  </si>
  <si>
    <t>Barbara Jackson</t>
  </si>
  <si>
    <t>kennethrichardson@example.net</t>
  </si>
  <si>
    <t>24659 Reyes Isle Apt. 478, Matthewsfort, WI 76464</t>
  </si>
  <si>
    <t>942.998.3078x55205</t>
  </si>
  <si>
    <t>2172.81</t>
  </si>
  <si>
    <t>13.79</t>
  </si>
  <si>
    <t>2159.02</t>
  </si>
  <si>
    <t>03-24-2022</t>
  </si>
  <si>
    <t>Paige Bennett</t>
  </si>
  <si>
    <t>oconnorjessica@example.org</t>
  </si>
  <si>
    <t>61724 Dunn Divide Suite 494, New Isaiah, IL 98733</t>
  </si>
  <si>
    <t>320.831.2514</t>
  </si>
  <si>
    <t>4964.7300000000005</t>
  </si>
  <si>
    <t>4.38</t>
  </si>
  <si>
    <t>4960.35</t>
  </si>
  <si>
    <t>09-26-2023</t>
  </si>
  <si>
    <t>John Kelly</t>
  </si>
  <si>
    <t>rickoliver@example.com</t>
  </si>
  <si>
    <t>6914 Gary Path Suite 455, Rossville, TN 00594</t>
  </si>
  <si>
    <t>+1-431-990-9563x28708</t>
  </si>
  <si>
    <t>42010.700000000004</t>
  </si>
  <si>
    <t>52.73</t>
  </si>
  <si>
    <t>41957.97</t>
  </si>
  <si>
    <t>Jessica Franklin</t>
  </si>
  <si>
    <t>sandersheather@example.org</t>
  </si>
  <si>
    <t>77205 Leblanc Dam Suite 887, Lake Aliciafort, AK 87104</t>
  </si>
  <si>
    <t>6109.95</t>
  </si>
  <si>
    <t>2.62</t>
  </si>
  <si>
    <t>6107.33</t>
  </si>
  <si>
    <t>Tammy Gilbert</t>
  </si>
  <si>
    <t>776 Terri Forest, Sheilaland, AL 72136</t>
  </si>
  <si>
    <t>807.703.8183x577</t>
  </si>
  <si>
    <t>33303.549999999996</t>
  </si>
  <si>
    <t>48.79</t>
  </si>
  <si>
    <t>33254.759999999995</t>
  </si>
  <si>
    <t>Daniel Medina</t>
  </si>
  <si>
    <t>cortezjessica@example.net</t>
  </si>
  <si>
    <t>44053 West Landing Apt. 121, Jamiechester, PA 44698</t>
  </si>
  <si>
    <t>+1-555-280-4211x31589</t>
  </si>
  <si>
    <t>3975.7799999999997</t>
  </si>
  <si>
    <t>5.13</t>
  </si>
  <si>
    <t>3970.6499999999996</t>
  </si>
  <si>
    <t>Michael Brown</t>
  </si>
  <si>
    <t>harveydana@example.org</t>
  </si>
  <si>
    <t>7339 Haley Causeway Suite 355, South Ronaldland, WY 44722</t>
  </si>
  <si>
    <t>001-640-351-6582</t>
  </si>
  <si>
    <t>27.38</t>
  </si>
  <si>
    <t>41983.32000000001</t>
  </si>
  <si>
    <t>Rebecca Fisher</t>
  </si>
  <si>
    <t>sdyer@example.net</t>
  </si>
  <si>
    <t>7743 Lamb Stravenue Suite 311, Isaacside, DC 65110</t>
  </si>
  <si>
    <t>+1-920-622-2799x6881</t>
  </si>
  <si>
    <t>47576.5</t>
  </si>
  <si>
    <t>262.55</t>
  </si>
  <si>
    <t>47313.95</t>
  </si>
  <si>
    <t>Lauren Farrell</t>
  </si>
  <si>
    <t>0706 April Meadow Suite 070, Port Gregory, MI 26445</t>
  </si>
  <si>
    <t>1109.52</t>
  </si>
  <si>
    <t>9.13</t>
  </si>
  <si>
    <t>1100.3899999999999</t>
  </si>
  <si>
    <t>Caroline Knight</t>
  </si>
  <si>
    <t>deleonrobert@example.net</t>
  </si>
  <si>
    <t>2874 Marilyn Rue Suite 258, East Samuelshire, VI 56305</t>
  </si>
  <si>
    <t>509.845.2792x047</t>
  </si>
  <si>
    <t>35503.93</t>
  </si>
  <si>
    <t>28.64</t>
  </si>
  <si>
    <t>35475.29</t>
  </si>
  <si>
    <t>Jennifer Baker</t>
  </si>
  <si>
    <t>eric32@example.net</t>
  </si>
  <si>
    <t>70770 Jason Extensions, New Tinatown, TN 04025</t>
  </si>
  <si>
    <t>794.927.4570</t>
  </si>
  <si>
    <t>55727.28</t>
  </si>
  <si>
    <t>51.81</t>
  </si>
  <si>
    <t>55675.47</t>
  </si>
  <si>
    <t>Julie White</t>
  </si>
  <si>
    <t>shannonstephen@example.com</t>
  </si>
  <si>
    <t>977 Ferguson Ports Suite 971, Odomfort, MP 99172</t>
  </si>
  <si>
    <t>260.324.1714x5173</t>
  </si>
  <si>
    <t>8058.3</t>
  </si>
  <si>
    <t>47.64</t>
  </si>
  <si>
    <t>8010.66</t>
  </si>
  <si>
    <t>Bradley Bryant</t>
  </si>
  <si>
    <t>80439 Rodney Cove, West Ariel, DC 37728</t>
  </si>
  <si>
    <t>312-833-7873x287</t>
  </si>
  <si>
    <t>1525.59</t>
  </si>
  <si>
    <t>11.65</t>
  </si>
  <si>
    <t>1513.9399999999998</t>
  </si>
  <si>
    <t>Danielle Williams</t>
  </si>
  <si>
    <t>zmalone@example.org</t>
  </si>
  <si>
    <t>2868 Williams Loaf Apt. 034, Port Joyceland, AL 40039</t>
  </si>
  <si>
    <t>001-918-711-2115x67383</t>
  </si>
  <si>
    <t>39278.25</t>
  </si>
  <si>
    <t>188.1</t>
  </si>
  <si>
    <t>39090.15</t>
  </si>
  <si>
    <t>Sarah Miles</t>
  </si>
  <si>
    <t>john45@example.com</t>
  </si>
  <si>
    <t>9538 Webb Glen Suite 799, Crawfordmouth, AL 71433</t>
  </si>
  <si>
    <t>167.95</t>
  </si>
  <si>
    <t>64317.32</t>
  </si>
  <si>
    <t>Deborah Stephens</t>
  </si>
  <si>
    <t>loribailey@example.net</t>
  </si>
  <si>
    <t>916 Loretta Orchard, Harrisonburgh, SD 55171</t>
  </si>
  <si>
    <t>928.939.3456</t>
  </si>
  <si>
    <t>6178.139999999999</t>
  </si>
  <si>
    <t>17.54</t>
  </si>
  <si>
    <t>6160.599999999999</t>
  </si>
  <si>
    <t>Colin Freeman</t>
  </si>
  <si>
    <t>jamieryan@example.com</t>
  </si>
  <si>
    <t>407 Mark Parkways, Allenbury, NJ 28480</t>
  </si>
  <si>
    <t>(703)820-9098x05646</t>
  </si>
  <si>
    <t>75937.95</t>
  </si>
  <si>
    <t>228.53</t>
  </si>
  <si>
    <t>75709.42</t>
  </si>
  <si>
    <t>Denise Mcclure</t>
  </si>
  <si>
    <t>84491 Jessica Knoll, Lake Brandon, MH 18431</t>
  </si>
  <si>
    <t>001-887-991-6970x327</t>
  </si>
  <si>
    <t>3491.9300000000003</t>
  </si>
  <si>
    <t>46.02</t>
  </si>
  <si>
    <t>3445.9100000000003</t>
  </si>
  <si>
    <t>Melissa Little</t>
  </si>
  <si>
    <t>jamessullivan@example.com</t>
  </si>
  <si>
    <t>937 Timothy Isle, Lake Joshuaport, MS 43821</t>
  </si>
  <si>
    <t>44654.399999999994</t>
  </si>
  <si>
    <t>11.34</t>
  </si>
  <si>
    <t>44643.06</t>
  </si>
  <si>
    <t>Nicole White</t>
  </si>
  <si>
    <t>sheilasmith@example.org</t>
  </si>
  <si>
    <t>267 Lopez Overpass Apt. 661, Brucestad, FL 23109</t>
  </si>
  <si>
    <t>+1-460-666-0117x75153</t>
  </si>
  <si>
    <t>2958.72</t>
  </si>
  <si>
    <t>3.62</t>
  </si>
  <si>
    <t>2955.1</t>
  </si>
  <si>
    <t>Jonathan Andrews</t>
  </si>
  <si>
    <t>jmyers@example.org</t>
  </si>
  <si>
    <t>01698 Shaffer Squares Apt. 361, Webbfort, ND 61792</t>
  </si>
  <si>
    <t>(279)768-5992x0352</t>
  </si>
  <si>
    <t>90239.09999999999</t>
  </si>
  <si>
    <t>59.84</t>
  </si>
  <si>
    <t>90179.26</t>
  </si>
  <si>
    <t>Carol Oliver</t>
  </si>
  <si>
    <t>haleybender@example.com</t>
  </si>
  <si>
    <t>4450 Morgan Forge Suite 702, Rhodeshaven, DE 69459</t>
  </si>
  <si>
    <t>760.839.6911x928</t>
  </si>
  <si>
    <t>20788.800000000003</t>
  </si>
  <si>
    <t>104.37</t>
  </si>
  <si>
    <t>20684.430000000004</t>
  </si>
  <si>
    <t>Megan Martinez</t>
  </si>
  <si>
    <t>williamswilliam@example.net</t>
  </si>
  <si>
    <t>35568 Richards Turnpike, East Debra, GU 90607</t>
  </si>
  <si>
    <t>814-346-9301x4923</t>
  </si>
  <si>
    <t>49756.5</t>
  </si>
  <si>
    <t>65.18</t>
  </si>
  <si>
    <t>49691.32</t>
  </si>
  <si>
    <t>02-21-2023</t>
  </si>
  <si>
    <t>Jeffrey Bowman</t>
  </si>
  <si>
    <t>ashleejones@example.net</t>
  </si>
  <si>
    <t>579 Amber Corner Apt. 735, Leslieton, ME 93740</t>
  </si>
  <si>
    <t>565.353.5322</t>
  </si>
  <si>
    <t>63364.799999999996</t>
  </si>
  <si>
    <t>159.62</t>
  </si>
  <si>
    <t>63205.17999999999</t>
  </si>
  <si>
    <t>Ian Lara</t>
  </si>
  <si>
    <t>emily21@example.com</t>
  </si>
  <si>
    <t>826 Laura Extensions, Molinaland, FM 19205</t>
  </si>
  <si>
    <t>(548)518-4528</t>
  </si>
  <si>
    <t>1564.23</t>
  </si>
  <si>
    <t>20.04</t>
  </si>
  <si>
    <t>1544.19</t>
  </si>
  <si>
    <t>Dawn Williams</t>
  </si>
  <si>
    <t>michaelnelson@example.org</t>
  </si>
  <si>
    <t>3295 Drake Path Apt. 391, Youngville, NJ 28047</t>
  </si>
  <si>
    <t>574.915.6444x376</t>
  </si>
  <si>
    <t>19863.72</t>
  </si>
  <si>
    <t>91.12</t>
  </si>
  <si>
    <t>19772.600000000002</t>
  </si>
  <si>
    <t>Jessica Crawford</t>
  </si>
  <si>
    <t>thompsonmark@example.org</t>
  </si>
  <si>
    <t>USCGC Harris, FPO AA 16081</t>
  </si>
  <si>
    <t>770.300.2996</t>
  </si>
  <si>
    <t>35592.06</t>
  </si>
  <si>
    <t>176.99</t>
  </si>
  <si>
    <t>35415.07</t>
  </si>
  <si>
    <t>Andrew Campbell</t>
  </si>
  <si>
    <t>stephanieking@example.net</t>
  </si>
  <si>
    <t>964 James Hollow, New Bradleybury, GA 13874</t>
  </si>
  <si>
    <t>(864)534-3926x51503</t>
  </si>
  <si>
    <t>48731.020000000004</t>
  </si>
  <si>
    <t>86.96</t>
  </si>
  <si>
    <t>48644.060000000005</t>
  </si>
  <si>
    <t>Mrs. Sarah Vaughn</t>
  </si>
  <si>
    <t>blambert@example.net</t>
  </si>
  <si>
    <t>750 Erickson Fords, Port Nicoleton, AS 83852</t>
  </si>
  <si>
    <t>47890.83</t>
  </si>
  <si>
    <t>0.85</t>
  </si>
  <si>
    <t>47889.98</t>
  </si>
  <si>
    <t>Antonio Short</t>
  </si>
  <si>
    <t>ronaldpearson@example.net</t>
  </si>
  <si>
    <t>20193 Michael Cliff Apt. 409, Vazquezberg, CT 31756</t>
  </si>
  <si>
    <t>572-575-0715</t>
  </si>
  <si>
    <t>21966.72</t>
  </si>
  <si>
    <t>30.39</t>
  </si>
  <si>
    <t>21936.33</t>
  </si>
  <si>
    <t>Amanda Murray</t>
  </si>
  <si>
    <t>donnamiller@example.net</t>
  </si>
  <si>
    <t>Unit 6617 Box 0670, DPO AA 05367</t>
  </si>
  <si>
    <t>37348.29</t>
  </si>
  <si>
    <t>114.7</t>
  </si>
  <si>
    <t>37233.590000000004</t>
  </si>
  <si>
    <t>Richard Chung</t>
  </si>
  <si>
    <t>75196 Murphy Glen Apt. 115, East Stephanie, KS 75296</t>
  </si>
  <si>
    <t>(372)669-3022x957</t>
  </si>
  <si>
    <t>263.1</t>
  </si>
  <si>
    <t>62067.0</t>
  </si>
  <si>
    <t>Sharon Collins</t>
  </si>
  <si>
    <t>1281 Tammy Cliff, South Robert, NV 05958</t>
  </si>
  <si>
    <t>+1-808-917-3434x152</t>
  </si>
  <si>
    <t>11648.32</t>
  </si>
  <si>
    <t>17.98</t>
  </si>
  <si>
    <t>11630.34</t>
  </si>
  <si>
    <t>Debra Peterson</t>
  </si>
  <si>
    <t>sarah41@example.net</t>
  </si>
  <si>
    <t>7940 Golden Camp Apt. 349, Wallacefurt, NH 46011</t>
  </si>
  <si>
    <t>+1-838-332-8459x271</t>
  </si>
  <si>
    <t>56104.24999999999</t>
  </si>
  <si>
    <t>6.12</t>
  </si>
  <si>
    <t>56098.12999999999</t>
  </si>
  <si>
    <t>Christina Morales MD</t>
  </si>
  <si>
    <t>carrieray@example.net</t>
  </si>
  <si>
    <t>6699 Mayo Isle, South Adamchester, PA 19191</t>
  </si>
  <si>
    <t>(699)309-1794</t>
  </si>
  <si>
    <t>37884.49</t>
  </si>
  <si>
    <t>143.95</t>
  </si>
  <si>
    <t>37740.54</t>
  </si>
  <si>
    <t>Scott Bradley</t>
  </si>
  <si>
    <t>nmitchell@example.net</t>
  </si>
  <si>
    <t>7062 Bailey Squares Apt. 000, East Dawn, AZ 01297</t>
  </si>
  <si>
    <t>(319)321-5349x55338</t>
  </si>
  <si>
    <t>24712.120000000003</t>
  </si>
  <si>
    <t>44.23</t>
  </si>
  <si>
    <t>24667.890000000003</t>
  </si>
  <si>
    <t>Daniel Soto</t>
  </si>
  <si>
    <t>8075 Lorraine Mills Suite 692, Lake Caitlin, VI 31803</t>
  </si>
  <si>
    <t>001-783-740-5690</t>
  </si>
  <si>
    <t>3914.1000000000004</t>
  </si>
  <si>
    <t>174.31</t>
  </si>
  <si>
    <t>3739.7900000000004</t>
  </si>
  <si>
    <t>Dennis Lawson</t>
  </si>
  <si>
    <t>msmith@example.com</t>
  </si>
  <si>
    <t>209 Garcia Alley Suite 963, Josephbury, IA 83651</t>
  </si>
  <si>
    <t>(849)955-8678x2520</t>
  </si>
  <si>
    <t>228.11</t>
  </si>
  <si>
    <t>62481.71</t>
  </si>
  <si>
    <t>Terry Reyes</t>
  </si>
  <si>
    <t>hdavis@example.net</t>
  </si>
  <si>
    <t>USNV Smith, FPO AA 98473</t>
  </si>
  <si>
    <t>764.902.8435x37937</t>
  </si>
  <si>
    <t>48800.36</t>
  </si>
  <si>
    <t>181.03</t>
  </si>
  <si>
    <t>48619.33</t>
  </si>
  <si>
    <t>Pamela Schwartz</t>
  </si>
  <si>
    <t>washingtonkenneth@example.net</t>
  </si>
  <si>
    <t>8881 Wilson Forks, East Johnborough, DC 31229</t>
  </si>
  <si>
    <t>(999)415-9144</t>
  </si>
  <si>
    <t>22568.62</t>
  </si>
  <si>
    <t>88.97</t>
  </si>
  <si>
    <t>22479.649999999998</t>
  </si>
  <si>
    <t>87285.0</t>
  </si>
  <si>
    <t>Vicki Mason</t>
  </si>
  <si>
    <t>rnguyen@example.com</t>
  </si>
  <si>
    <t>6433 Thomas Overpass Suite 909, North Kelly, AL 35902</t>
  </si>
  <si>
    <t>(639)536-4011</t>
  </si>
  <si>
    <t>52371.0</t>
  </si>
  <si>
    <t>67.88</t>
  </si>
  <si>
    <t>52303.12</t>
  </si>
  <si>
    <t>Linda Bird</t>
  </si>
  <si>
    <t>butlerronald@example.org</t>
  </si>
  <si>
    <t>4601 Amanda Station Apt. 730, Port Allenport, FM 73847</t>
  </si>
  <si>
    <t>703.679.6694x46003</t>
  </si>
  <si>
    <t>1428.21</t>
  </si>
  <si>
    <t>1420.46</t>
  </si>
  <si>
    <t>Joshua Singleton</t>
  </si>
  <si>
    <t>jessewatts@example.net</t>
  </si>
  <si>
    <t>90680 Sheri Manors, New Ronaldtown, OH 21925</t>
  </si>
  <si>
    <t>340.478.8388</t>
  </si>
  <si>
    <t>7.01</t>
  </si>
  <si>
    <t>6249.91</t>
  </si>
  <si>
    <t>Amanda Campbell</t>
  </si>
  <si>
    <t>debra70@example.org</t>
  </si>
  <si>
    <t>2702 Dixon Branch Apt. 359, Lake Anthonyville, KS 85343</t>
  </si>
  <si>
    <t>001-941-284-8864x484</t>
  </si>
  <si>
    <t>1601.74</t>
  </si>
  <si>
    <t>4.22</t>
  </si>
  <si>
    <t>1597.52</t>
  </si>
  <si>
    <t>David Rich</t>
  </si>
  <si>
    <t>kathyvang@example.net</t>
  </si>
  <si>
    <t>5136 Wilson Ranch Apt. 780, Martinmouth, NH 72800</t>
  </si>
  <si>
    <t>+1-766-749-0211x3676</t>
  </si>
  <si>
    <t>26282.129999999997</t>
  </si>
  <si>
    <t>75.09</t>
  </si>
  <si>
    <t>26207.039999999997</t>
  </si>
  <si>
    <t>Jared Miller</t>
  </si>
  <si>
    <t>michelejuarez@example.net</t>
  </si>
  <si>
    <t>38370 Massey Plains Suite 018, East Shelly, MD 77221</t>
  </si>
  <si>
    <t>(600)384-4652</t>
  </si>
  <si>
    <t>3466.95</t>
  </si>
  <si>
    <t>10.52</t>
  </si>
  <si>
    <t>3456.43</t>
  </si>
  <si>
    <t>Barbara Johnston</t>
  </si>
  <si>
    <t>mackenzierobinson@example.org</t>
  </si>
  <si>
    <t>PSC 5357, Box 4728, APO AE 72158</t>
  </si>
  <si>
    <t>(383)966-2946x89805</t>
  </si>
  <si>
    <t>37764.38</t>
  </si>
  <si>
    <t>170.06</t>
  </si>
  <si>
    <t>37594.32</t>
  </si>
  <si>
    <t>Tammy Robertson</t>
  </si>
  <si>
    <t>mccannmelissa@example.net</t>
  </si>
  <si>
    <t>7422 Danielle Summit, Lake Timothy, AL 84223</t>
  </si>
  <si>
    <t>970-864-9744x2111</t>
  </si>
  <si>
    <t>17336.97</t>
  </si>
  <si>
    <t>151.22</t>
  </si>
  <si>
    <t>17185.75</t>
  </si>
  <si>
    <t>69339.0</t>
  </si>
  <si>
    <t>Thomas Lowe</t>
  </si>
  <si>
    <t>jenniferhamilton@example.org</t>
  </si>
  <si>
    <t>8155 Brent Land Suite 762, Thompsonborough, AL 76375</t>
  </si>
  <si>
    <t>873-243-4453x232</t>
  </si>
  <si>
    <t>11094.24</t>
  </si>
  <si>
    <t>191.27</t>
  </si>
  <si>
    <t>10902.97</t>
  </si>
  <si>
    <t>Kenneth Knight</t>
  </si>
  <si>
    <t>qescobar@example.com</t>
  </si>
  <si>
    <t>46754 Clark Ports Suite 464, East Samanthachester, TN 28141</t>
  </si>
  <si>
    <t>(854)370-3773</t>
  </si>
  <si>
    <t>96527.61</t>
  </si>
  <si>
    <t>260.46</t>
  </si>
  <si>
    <t>96267.15</t>
  </si>
  <si>
    <t>Edward Jackson</t>
  </si>
  <si>
    <t>uthomas@example.org</t>
  </si>
  <si>
    <t>6784 Lindsey Locks, Lake Coreyborough, IL 16777</t>
  </si>
  <si>
    <t>(333)494-2932x5267</t>
  </si>
  <si>
    <t>15288.42</t>
  </si>
  <si>
    <t>81.35</t>
  </si>
  <si>
    <t>15207.07</t>
  </si>
  <si>
    <t>Ryan Thomas</t>
  </si>
  <si>
    <t>knorris@example.com</t>
  </si>
  <si>
    <t>9876 Patrick Lock Apt. 402, Charlesmouth, PW 38879</t>
  </si>
  <si>
    <t>(885)321-0582</t>
  </si>
  <si>
    <t>37622.85</t>
  </si>
  <si>
    <t>105.11</t>
  </si>
  <si>
    <t>37517.74</t>
  </si>
  <si>
    <t>mark51@example.com</t>
  </si>
  <si>
    <t>3029 Franklin Rapids Apt. 229, South Dawnview, CT 27307</t>
  </si>
  <si>
    <t>001-517-659-4913x20609</t>
  </si>
  <si>
    <t>3236.1</t>
  </si>
  <si>
    <t>4.05</t>
  </si>
  <si>
    <t>3232.0499999999997</t>
  </si>
  <si>
    <t>Chelsea Patrick</t>
  </si>
  <si>
    <t>8589 Matthews Crescent Suite 098, South Williamborough, IN 40949</t>
  </si>
  <si>
    <t>270-944-6855</t>
  </si>
  <si>
    <t>18200.5</t>
  </si>
  <si>
    <t>36.27</t>
  </si>
  <si>
    <t>18164.23</t>
  </si>
  <si>
    <t>Jose Chapman</t>
  </si>
  <si>
    <t>codywalker@example.com</t>
  </si>
  <si>
    <t>695 Jason Mission Apt. 588, East Jill, CO 41354</t>
  </si>
  <si>
    <t>664-707-1648x61697</t>
  </si>
  <si>
    <t>14415.66</t>
  </si>
  <si>
    <t>50.54</t>
  </si>
  <si>
    <t>14365.119999999999</t>
  </si>
  <si>
    <t>Daniel Wells</t>
  </si>
  <si>
    <t>molinaashley@example.org</t>
  </si>
  <si>
    <t>27298 Brianna Cliff, West Jonathanmouth, DE 37575</t>
  </si>
  <si>
    <t>228.252.7415</t>
  </si>
  <si>
    <t>34447.79</t>
  </si>
  <si>
    <t>129.28</t>
  </si>
  <si>
    <t>34318.51</t>
  </si>
  <si>
    <t>Mr. Jesse Hunt</t>
  </si>
  <si>
    <t>julievaughan@example.com</t>
  </si>
  <si>
    <t>7410 Colleen Union Apt. 845, Port Kelli, WI 91893</t>
  </si>
  <si>
    <t>(533)219-7958x5192</t>
  </si>
  <si>
    <t>29363.76</t>
  </si>
  <si>
    <t>114.3</t>
  </si>
  <si>
    <t>29249.46</t>
  </si>
  <si>
    <t>Garrett Jones</t>
  </si>
  <si>
    <t>emilyherrera@example.com</t>
  </si>
  <si>
    <t>41542 Tanner Loop, Lisaville, MD 90383</t>
  </si>
  <si>
    <t>455-825-9766</t>
  </si>
  <si>
    <t>29883.9</t>
  </si>
  <si>
    <t>4.96</t>
  </si>
  <si>
    <t>29878.940000000002</t>
  </si>
  <si>
    <t>Jessica Marshall</t>
  </si>
  <si>
    <t>josephmiller@example.com</t>
  </si>
  <si>
    <t>0682 Armstrong Walk Apt. 871, New Mark, AR 54727</t>
  </si>
  <si>
    <t>(390)796-5848</t>
  </si>
  <si>
    <t>77683.65000000001</t>
  </si>
  <si>
    <t>54.29</t>
  </si>
  <si>
    <t>77629.36000000002</t>
  </si>
  <si>
    <t>10-30-2021</t>
  </si>
  <si>
    <t>Kathleen Burgess</t>
  </si>
  <si>
    <t>thomas70@example.org</t>
  </si>
  <si>
    <t>49626 Anderson Island Apt. 559, Cynthiachester, NV 38094</t>
  </si>
  <si>
    <t>279.394.6929x802</t>
  </si>
  <si>
    <t>63808.78</t>
  </si>
  <si>
    <t>163.79</t>
  </si>
  <si>
    <t>63644.99</t>
  </si>
  <si>
    <t>Sara Torres</t>
  </si>
  <si>
    <t>bartlettcaitlin@example.net</t>
  </si>
  <si>
    <t>740 Myers Lights, Abbottfurt, OR 91919</t>
  </si>
  <si>
    <t>863.607.2026x5885</t>
  </si>
  <si>
    <t>21004.75</t>
  </si>
  <si>
    <t>190.03</t>
  </si>
  <si>
    <t>20814.72</t>
  </si>
  <si>
    <t>Susan Li</t>
  </si>
  <si>
    <t>riosjohn@example.net</t>
  </si>
  <si>
    <t>PSC 7933, Box 8360, APO AP 92505</t>
  </si>
  <si>
    <t>440-694-3322</t>
  </si>
  <si>
    <t>272.04</t>
  </si>
  <si>
    <t>0.06</t>
  </si>
  <si>
    <t>271.98</t>
  </si>
  <si>
    <t>01-26-2023</t>
  </si>
  <si>
    <t>Colin Hogan</t>
  </si>
  <si>
    <t>egomez@example.net</t>
  </si>
  <si>
    <t>7628 Alan Viaduct Suite 578, Keithport, NH 92750</t>
  </si>
  <si>
    <t>001-666-497-6712</t>
  </si>
  <si>
    <t>46863.549999999996</t>
  </si>
  <si>
    <t>56.82</t>
  </si>
  <si>
    <t>46806.729999999996</t>
  </si>
  <si>
    <t>Rodney Moreno</t>
  </si>
  <si>
    <t>ryan35@example.net</t>
  </si>
  <si>
    <t>30659 Christian Spring Apt. 833, Washingtonland, NC 96406</t>
  </si>
  <si>
    <t>897-420-6251</t>
  </si>
  <si>
    <t>21185.75</t>
  </si>
  <si>
    <t>240.12</t>
  </si>
  <si>
    <t>20945.63</t>
  </si>
  <si>
    <t>Joseph Silva</t>
  </si>
  <si>
    <t>5227 David Port Suite 949, Thomasfurt, MT 33533</t>
  </si>
  <si>
    <t>(830)343-8731x36177</t>
  </si>
  <si>
    <t>35409.24</t>
  </si>
  <si>
    <t>14.98</t>
  </si>
  <si>
    <t>35394.259999999995</t>
  </si>
  <si>
    <t>Kristi Leon</t>
  </si>
  <si>
    <t>rileycaleb@example.org</t>
  </si>
  <si>
    <t>426 Jessica Mall Suite 660, Thompsonmouth, FM 01613</t>
  </si>
  <si>
    <t>302.645.9693</t>
  </si>
  <si>
    <t>48006.75</t>
  </si>
  <si>
    <t>67.43</t>
  </si>
  <si>
    <t>47939.32</t>
  </si>
  <si>
    <t>Michelle Castillo</t>
  </si>
  <si>
    <t>davistimothy@example.org</t>
  </si>
  <si>
    <t>799 Stokes Canyon Suite 120, Hoovertown, MN 14186</t>
  </si>
  <si>
    <t>(564)680-5528</t>
  </si>
  <si>
    <t>19365.78</t>
  </si>
  <si>
    <t>60.64</t>
  </si>
  <si>
    <t>19305.14</t>
  </si>
  <si>
    <t>Kenneth Hernandez</t>
  </si>
  <si>
    <t>riveracatherine@example.org</t>
  </si>
  <si>
    <t>422 Johnson Roads, Lake Angela, MN 97217</t>
  </si>
  <si>
    <t>14884.8</t>
  </si>
  <si>
    <t>108.56</t>
  </si>
  <si>
    <t>14776.24</t>
  </si>
  <si>
    <t>John Lee</t>
  </si>
  <si>
    <t>ghayes@example.net</t>
  </si>
  <si>
    <t>0510 Shawn Brook, Port Monicahaven, SC 99396</t>
  </si>
  <si>
    <t>+1-748-724-3505x024</t>
  </si>
  <si>
    <t>25655.43</t>
  </si>
  <si>
    <t>142.09</t>
  </si>
  <si>
    <t>25513.34</t>
  </si>
  <si>
    <t>Jessica Rodriguez</t>
  </si>
  <si>
    <t>lauragilbert@example.net</t>
  </si>
  <si>
    <t>4246 Linda Mission, South Rebecca, ID 11394</t>
  </si>
  <si>
    <t>14196.39</t>
  </si>
  <si>
    <t>92.25</t>
  </si>
  <si>
    <t>14104.14</t>
  </si>
  <si>
    <t>Dr. Chloe Mejia</t>
  </si>
  <si>
    <t>jennifer21@example.net</t>
  </si>
  <si>
    <t>927 Hernandez Plains, Adamschester, OH 60505</t>
  </si>
  <si>
    <t>499-326-7485x4756</t>
  </si>
  <si>
    <t>52739.91</t>
  </si>
  <si>
    <t>123.3</t>
  </si>
  <si>
    <t>52616.61</t>
  </si>
  <si>
    <t>Terry Lyons</t>
  </si>
  <si>
    <t>jgordon@example.net</t>
  </si>
  <si>
    <t>62606 Stewart Junctions, East Tony, UT 84699</t>
  </si>
  <si>
    <t>(875)823-3582</t>
  </si>
  <si>
    <t>9664.25</t>
  </si>
  <si>
    <t>67.35</t>
  </si>
  <si>
    <t>9596.9</t>
  </si>
  <si>
    <t>Kristin Wright</t>
  </si>
  <si>
    <t>richardrichardson@example.net</t>
  </si>
  <si>
    <t>58745 Mccall Trail, Mcguiremouth, NH 41749</t>
  </si>
  <si>
    <t>636.747.9191x549</t>
  </si>
  <si>
    <t>19533.3</t>
  </si>
  <si>
    <t>66.15</t>
  </si>
  <si>
    <t>19467.149999999998</t>
  </si>
  <si>
    <t>Alicia Moore</t>
  </si>
  <si>
    <t>jcastillo@example.com</t>
  </si>
  <si>
    <t>969 Todd Mountain Suite 029, Herreraburgh, HI 62388</t>
  </si>
  <si>
    <t>439.760.7294x53557</t>
  </si>
  <si>
    <t>16584.15</t>
  </si>
  <si>
    <t>167.77</t>
  </si>
  <si>
    <t>16416.38</t>
  </si>
  <si>
    <t>Paul Villanueva</t>
  </si>
  <si>
    <t>adrianandrews@example.net</t>
  </si>
  <si>
    <t>8055 Maria Valleys, East Lisa, HI 04093</t>
  </si>
  <si>
    <t>+1-971-640-2941x83172</t>
  </si>
  <si>
    <t>14926.95</t>
  </si>
  <si>
    <t>241.66</t>
  </si>
  <si>
    <t>14685.29</t>
  </si>
  <si>
    <t>John Nelson</t>
  </si>
  <si>
    <t>robert03@example.org</t>
  </si>
  <si>
    <t>0854 Reynolds Summit Suite 005, Lake Leslie, MS 27455</t>
  </si>
  <si>
    <t>469-920-8660x247</t>
  </si>
  <si>
    <t>5533.08</t>
  </si>
  <si>
    <t>59.21</t>
  </si>
  <si>
    <t>5473.87</t>
  </si>
  <si>
    <t>Willie Smith</t>
  </si>
  <si>
    <t>wjohnson@example.org</t>
  </si>
  <si>
    <t>USS Moore, FPO AA 46217</t>
  </si>
  <si>
    <t>688.954.1665x41583</t>
  </si>
  <si>
    <t>56505.68</t>
  </si>
  <si>
    <t>185.41</t>
  </si>
  <si>
    <t>56320.27</t>
  </si>
  <si>
    <t>Barbara Cook</t>
  </si>
  <si>
    <t>crystal97@example.com</t>
  </si>
  <si>
    <t>15031 Jonathan Terrace Suite 103, Kathrynfurt, VT 52350</t>
  </si>
  <si>
    <t>458.899.3089x0449</t>
  </si>
  <si>
    <t>19489.5</t>
  </si>
  <si>
    <t>11.56</t>
  </si>
  <si>
    <t>19477.94</t>
  </si>
  <si>
    <t>Stephen Gallagher</t>
  </si>
  <si>
    <t>kgraves@example.org</t>
  </si>
  <si>
    <t>615 Austin Rapid Apt. 909, Roblesstad, OR 36118</t>
  </si>
  <si>
    <t>242.366.1810x824</t>
  </si>
  <si>
    <t>46261.05</t>
  </si>
  <si>
    <t>51.44</t>
  </si>
  <si>
    <t>46209.61</t>
  </si>
  <si>
    <t>06-13-2022</t>
  </si>
  <si>
    <t>Kyle White</t>
  </si>
  <si>
    <t>jodyfuentes@example.net</t>
  </si>
  <si>
    <t>563 Cook Route, Isaacberg, VA 78554</t>
  </si>
  <si>
    <t>336.612.9807</t>
  </si>
  <si>
    <t>55344.35</t>
  </si>
  <si>
    <t>169.45</t>
  </si>
  <si>
    <t>55174.9</t>
  </si>
  <si>
    <t>Robert Nunez</t>
  </si>
  <si>
    <t>0334 Brewer Shore, East Kimberlyland, TN 05405</t>
  </si>
  <si>
    <t>889-282-2920</t>
  </si>
  <si>
    <t>26772.84</t>
  </si>
  <si>
    <t>12.3</t>
  </si>
  <si>
    <t>26760.54</t>
  </si>
  <si>
    <t>Cassie Baker</t>
  </si>
  <si>
    <t>marksmisty@example.com</t>
  </si>
  <si>
    <t>42775 Brewer Run Apt. 771, Wilcoxfurt, MA 44630</t>
  </si>
  <si>
    <t>(565)769-8879x258</t>
  </si>
  <si>
    <t>13042.74</t>
  </si>
  <si>
    <t>50.21</t>
  </si>
  <si>
    <t>12992.53</t>
  </si>
  <si>
    <t>Steven Brown</t>
  </si>
  <si>
    <t>727 Brown Forest Apt. 552, New Jasmineville, SC 59664</t>
  </si>
  <si>
    <t>895.432.1123</t>
  </si>
  <si>
    <t>21220.190000000002</t>
  </si>
  <si>
    <t>37.92</t>
  </si>
  <si>
    <t>21182.270000000004</t>
  </si>
  <si>
    <t>Natalie Griffith</t>
  </si>
  <si>
    <t>nicholegrant@example.com</t>
  </si>
  <si>
    <t>2819 Stephens Light, Hartmanmouth, AS 86682</t>
  </si>
  <si>
    <t>506-380-7305x3456</t>
  </si>
  <si>
    <t>36337.58</t>
  </si>
  <si>
    <t>103.49</t>
  </si>
  <si>
    <t>36234.090000000004</t>
  </si>
  <si>
    <t>Robert Rowe</t>
  </si>
  <si>
    <t>opeterson@example.net</t>
  </si>
  <si>
    <t>USNV Brown, FPO AP 54919</t>
  </si>
  <si>
    <t>+1-547-910-6047x38430</t>
  </si>
  <si>
    <t>28804.05</t>
  </si>
  <si>
    <t>202.58</t>
  </si>
  <si>
    <t>28601.469999999998</t>
  </si>
  <si>
    <t>Jason Gilmore</t>
  </si>
  <si>
    <t>ibutler@example.com</t>
  </si>
  <si>
    <t>43058 Noah Pike Suite 600, South Christopherhaven, VI 36800</t>
  </si>
  <si>
    <t>+1-978-946-4189x09531</t>
  </si>
  <si>
    <t>21655.0</t>
  </si>
  <si>
    <t>100.91</t>
  </si>
  <si>
    <t>21554.09</t>
  </si>
  <si>
    <t>Andrew Smith</t>
  </si>
  <si>
    <t>harrisbrenda@example.com</t>
  </si>
  <si>
    <t>076 Vasquez View Apt. 150, Duranton, WV 92572</t>
  </si>
  <si>
    <t>901.614.2400x66794</t>
  </si>
  <si>
    <t>109.86</t>
  </si>
  <si>
    <t>65125.14</t>
  </si>
  <si>
    <t>Cynthia Weaver</t>
  </si>
  <si>
    <t>bennettjason@example.com</t>
  </si>
  <si>
    <t>Unit 7508 Box 8804, DPO AP 92118</t>
  </si>
  <si>
    <t>25312.65</t>
  </si>
  <si>
    <t>157.99</t>
  </si>
  <si>
    <t>25154.66</t>
  </si>
  <si>
    <t>Brian Trevino</t>
  </si>
  <si>
    <t>janenolan@example.org</t>
  </si>
  <si>
    <t>1880 Burns Manors, Kerrbury, AR 35830</t>
  </si>
  <si>
    <t>236-297-6874x1799</t>
  </si>
  <si>
    <t>117.01</t>
  </si>
  <si>
    <t>64465.64</t>
  </si>
  <si>
    <t>Robert Hunter</t>
  </si>
  <si>
    <t>wilsonamanda@example.net</t>
  </si>
  <si>
    <t>9317 Jared Roads Apt. 738, Johnmouth, NH 75212</t>
  </si>
  <si>
    <t>001-651-249-6562</t>
  </si>
  <si>
    <t>5440.8</t>
  </si>
  <si>
    <t>13.39</t>
  </si>
  <si>
    <t>5427.41</t>
  </si>
  <si>
    <t>James Salas</t>
  </si>
  <si>
    <t>fsolis@example.org</t>
  </si>
  <si>
    <t>8516 Martin Plain Suite 442, Ellisfort, AR 01619</t>
  </si>
  <si>
    <t>+1-673-709-6473x13562</t>
  </si>
  <si>
    <t>40263.049999999996</t>
  </si>
  <si>
    <t>25.45</t>
  </si>
  <si>
    <t>40237.6</t>
  </si>
  <si>
    <t>Sharon Morales</t>
  </si>
  <si>
    <t>torresrobert@example.com</t>
  </si>
  <si>
    <t>330 Torres Village, Heatherfort, CA 10085</t>
  </si>
  <si>
    <t>806-921-7027x5008</t>
  </si>
  <si>
    <t>45589.81</t>
  </si>
  <si>
    <t>80.45</t>
  </si>
  <si>
    <t>45509.36</t>
  </si>
  <si>
    <t>36401.0</t>
  </si>
  <si>
    <t>Cameron Hudson</t>
  </si>
  <si>
    <t>victorwilkinson@example.org</t>
  </si>
  <si>
    <t>353 Joshua Plain, Port Colleenville, CA 04213</t>
  </si>
  <si>
    <t>+1-510-921-3288x0656</t>
  </si>
  <si>
    <t>27664.76</t>
  </si>
  <si>
    <t>98.42</t>
  </si>
  <si>
    <t>27566.34</t>
  </si>
  <si>
    <t>Daniel Ross</t>
  </si>
  <si>
    <t>125 Linda Lake, Georgemouth, NE 78578</t>
  </si>
  <si>
    <t>001-592-347-4648</t>
  </si>
  <si>
    <t>3760.54</t>
  </si>
  <si>
    <t>62.41</t>
  </si>
  <si>
    <t>3698.13</t>
  </si>
  <si>
    <t>11-13-2022</t>
  </si>
  <si>
    <t>Michael Kramer</t>
  </si>
  <si>
    <t>christina68@example.org</t>
  </si>
  <si>
    <t>90842 Nelson Green, Lake Kyle, NM 74870</t>
  </si>
  <si>
    <t>336.411.0515</t>
  </si>
  <si>
    <t>50.63</t>
  </si>
  <si>
    <t>58033.77</t>
  </si>
  <si>
    <t>Dalton Wilson</t>
  </si>
  <si>
    <t>kelseywilliams@example.org</t>
  </si>
  <si>
    <t>0516 Russell Underpass Suite 863, New Maria, HI 11227</t>
  </si>
  <si>
    <t>16840.98</t>
  </si>
  <si>
    <t>93.42</t>
  </si>
  <si>
    <t>16747.56</t>
  </si>
  <si>
    <t>Curtis Flores</t>
  </si>
  <si>
    <t>smithgregory@example.net</t>
  </si>
  <si>
    <t>2722 Andrew Lodge Apt. 074, East Tricia, WV 08617</t>
  </si>
  <si>
    <t>001-470-781-8823x7332</t>
  </si>
  <si>
    <t>6715.25</t>
  </si>
  <si>
    <t>46.98</t>
  </si>
  <si>
    <t>6668.27</t>
  </si>
  <si>
    <t>Pamela Jones</t>
  </si>
  <si>
    <t>helen40@example.org</t>
  </si>
  <si>
    <t>128 Robinson Track Suite 843, North Samanthastad, WY 11863</t>
  </si>
  <si>
    <t>001-409-566-7834x04402</t>
  </si>
  <si>
    <t>23728.039999999997</t>
  </si>
  <si>
    <t>70.78</t>
  </si>
  <si>
    <t>23657.26</t>
  </si>
  <si>
    <t>Alexandra Robinson</t>
  </si>
  <si>
    <t>kennedyedward@example.com</t>
  </si>
  <si>
    <t>851 Francis Islands, Murrayview, TN 20899</t>
  </si>
  <si>
    <t>667-255-1932</t>
  </si>
  <si>
    <t>4.94</t>
  </si>
  <si>
    <t>46256.11</t>
  </si>
  <si>
    <t>09-29-2021</t>
  </si>
  <si>
    <t>Christopher Hanson</t>
  </si>
  <si>
    <t>markknox@example.net</t>
  </si>
  <si>
    <t>23534 Dustin Radial, Matthewsmouth, WI 95545</t>
  </si>
  <si>
    <t>001-827-414-1367x69219</t>
  </si>
  <si>
    <t>13867.8</t>
  </si>
  <si>
    <t>129.32</t>
  </si>
  <si>
    <t>13738.48</t>
  </si>
  <si>
    <t>Richard Franklin</t>
  </si>
  <si>
    <t>luke58@example.org</t>
  </si>
  <si>
    <t>724 Yolanda Corners Suite 401, Lake Danielbury, MS 89799</t>
  </si>
  <si>
    <t>+1-643-260-2496x1944</t>
  </si>
  <si>
    <t>2954.71</t>
  </si>
  <si>
    <t>41.5</t>
  </si>
  <si>
    <t>2913.21</t>
  </si>
  <si>
    <t>Kenneth Daniels</t>
  </si>
  <si>
    <t>jessica52@example.net</t>
  </si>
  <si>
    <t>532 Lynn Extension, Sheilaburgh, OR 15978</t>
  </si>
  <si>
    <t>904-704-6518</t>
  </si>
  <si>
    <t>10082.28</t>
  </si>
  <si>
    <t>75.56</t>
  </si>
  <si>
    <t>10006.720000000001</t>
  </si>
  <si>
    <t>Brian Ellis</t>
  </si>
  <si>
    <t>adamhughes@example.net</t>
  </si>
  <si>
    <t>568 Barrett Fields Apt. 971, East Marissaville, DC 30976</t>
  </si>
  <si>
    <t>(602)789-0096x599</t>
  </si>
  <si>
    <t>70700.85</t>
  </si>
  <si>
    <t>212.09</t>
  </si>
  <si>
    <t>70488.76000000001</t>
  </si>
  <si>
    <t>Shane Porter</t>
  </si>
  <si>
    <t>morganpeterson@example.org</t>
  </si>
  <si>
    <t>Unit 1716 Box 7999, DPO AP 74881</t>
  </si>
  <si>
    <t>+1-626-308-7979x3236</t>
  </si>
  <si>
    <t>122.03</t>
  </si>
  <si>
    <t>23606.01</t>
  </si>
  <si>
    <t>11-24-2021</t>
  </si>
  <si>
    <t>Nicole Manning</t>
  </si>
  <si>
    <t>danielle74@example.org</t>
  </si>
  <si>
    <t>4988 Lane Knoll, New Nancyland, NM 91862</t>
  </si>
  <si>
    <t>(577)802-5495x34750</t>
  </si>
  <si>
    <t>24742.18</t>
  </si>
  <si>
    <t>29.41</t>
  </si>
  <si>
    <t>24712.77</t>
  </si>
  <si>
    <t>Dale Erickson</t>
  </si>
  <si>
    <t>davidlane@example.org</t>
  </si>
  <si>
    <t>734 Carlos Overpass, West Dennisfort, FL 02020</t>
  </si>
  <si>
    <t>290.379.3284x33251</t>
  </si>
  <si>
    <t>18534.42</t>
  </si>
  <si>
    <t>48.53</t>
  </si>
  <si>
    <t>18485.89</t>
  </si>
  <si>
    <t>Debra Thomas</t>
  </si>
  <si>
    <t>matthewbaker@example.com</t>
  </si>
  <si>
    <t>PSC 2363, Box 5142, APO AA 17259</t>
  </si>
  <si>
    <t>(232)473-5435x031</t>
  </si>
  <si>
    <t>1618.05</t>
  </si>
  <si>
    <t>7.6</t>
  </si>
  <si>
    <t>1610.45</t>
  </si>
  <si>
    <t>Michelle Peterson</t>
  </si>
  <si>
    <t>mossrobert@example.org</t>
  </si>
  <si>
    <t>Unit 1834 Box 0823, DPO AP 17492</t>
  </si>
  <si>
    <t>675-962-6333</t>
  </si>
  <si>
    <t>41737.15</t>
  </si>
  <si>
    <t>105.74</t>
  </si>
  <si>
    <t>41631.41</t>
  </si>
  <si>
    <t>Jeffrey Alexander</t>
  </si>
  <si>
    <t>linda16@example.com</t>
  </si>
  <si>
    <t>63786 Frank Courts Suite 485, Williamsmouth, RI 48577</t>
  </si>
  <si>
    <t>(496)549-6548x4137</t>
  </si>
  <si>
    <t>26.56</t>
  </si>
  <si>
    <t>35200.340000000004</t>
  </si>
  <si>
    <t>Erica Edwards</t>
  </si>
  <si>
    <t>williamskevin@example.net</t>
  </si>
  <si>
    <t>079 Snow Fields, Kimshire, PA 88390</t>
  </si>
  <si>
    <t>298-308-9339</t>
  </si>
  <si>
    <t>10400.85</t>
  </si>
  <si>
    <t>97.92</t>
  </si>
  <si>
    <t>10302.93</t>
  </si>
  <si>
    <t>Amy Young</t>
  </si>
  <si>
    <t>holly91@example.net</t>
  </si>
  <si>
    <t>09241 Raymond Loop Apt. 834, East Tylertown, DC 79028</t>
  </si>
  <si>
    <t>(834)576-8538x185</t>
  </si>
  <si>
    <t>80658.24</t>
  </si>
  <si>
    <t>191.04</t>
  </si>
  <si>
    <t>80467.20000000001</t>
  </si>
  <si>
    <t>Kenneth Thomas</t>
  </si>
  <si>
    <t>ccook@example.com</t>
  </si>
  <si>
    <t>USS Kelley, FPO AA 25124</t>
  </si>
  <si>
    <t>857-900-3316x3174</t>
  </si>
  <si>
    <t>12756.81</t>
  </si>
  <si>
    <t>48.52</t>
  </si>
  <si>
    <t>12708.289999999999</t>
  </si>
  <si>
    <t>Andrew Jones</t>
  </si>
  <si>
    <t>stephenlane@example.net</t>
  </si>
  <si>
    <t>1410 James Corner Suite 412, Port Michaelberg, IN 80242</t>
  </si>
  <si>
    <t>+1-512-842-8028x699</t>
  </si>
  <si>
    <t>58.07</t>
  </si>
  <si>
    <t>36279.51</t>
  </si>
  <si>
    <t>alexis28@example.net</t>
  </si>
  <si>
    <t>564 Mackenzie Coves, Allisonstad, AK 24088</t>
  </si>
  <si>
    <t>(716)562-4324x720</t>
  </si>
  <si>
    <t>34581.75</t>
  </si>
  <si>
    <t>48.75</t>
  </si>
  <si>
    <t>34533.0</t>
  </si>
  <si>
    <t>Sharon Johnson</t>
  </si>
  <si>
    <t>gallegoskaitlin@example.net</t>
  </si>
  <si>
    <t>0799 Davis Pine, Lake Lisa, OH 09756</t>
  </si>
  <si>
    <t>+1-696-236-2144x279</t>
  </si>
  <si>
    <t>11212.18</t>
  </si>
  <si>
    <t>12.41</t>
  </si>
  <si>
    <t>11199.77</t>
  </si>
  <si>
    <t>Joseph Washington</t>
  </si>
  <si>
    <t>ehall@example.org</t>
  </si>
  <si>
    <t>060 Joseph View Apt. 691, Port Michaelburgh, MH 71306</t>
  </si>
  <si>
    <t>831-419-2726</t>
  </si>
  <si>
    <t>6063.400000000001</t>
  </si>
  <si>
    <t>19.83</t>
  </si>
  <si>
    <t>6043.570000000001</t>
  </si>
  <si>
    <t>Matthew Cook</t>
  </si>
  <si>
    <t>thomas51@example.org</t>
  </si>
  <si>
    <t>02519 Carrillo Wells Suite 414, Stephenburgh, PA 04687</t>
  </si>
  <si>
    <t>+1-651-205-7659x150</t>
  </si>
  <si>
    <t>207.85</t>
  </si>
  <si>
    <t>25447.58</t>
  </si>
  <si>
    <t>Paul Davis</t>
  </si>
  <si>
    <t>santosjesse@example.com</t>
  </si>
  <si>
    <t>12097 Key Corner Apt. 184, Sandersmouth, UT 41578</t>
  </si>
  <si>
    <t>(942)382-2726x78378</t>
  </si>
  <si>
    <t>20136.16</t>
  </si>
  <si>
    <t>43.78</t>
  </si>
  <si>
    <t>20092.38</t>
  </si>
  <si>
    <t>Kenneth Santiago</t>
  </si>
  <si>
    <t>icrawford@example.org</t>
  </si>
  <si>
    <t>066 Todd Mills Suite 333, Mariefurt, WV 95679</t>
  </si>
  <si>
    <t>231-506-9934</t>
  </si>
  <si>
    <t>21527.55</t>
  </si>
  <si>
    <t>96.19</t>
  </si>
  <si>
    <t>21431.36</t>
  </si>
  <si>
    <t>Cassandra Smith</t>
  </si>
  <si>
    <t>cameron83@example.net</t>
  </si>
  <si>
    <t>11666 Williams Road, Barberstad, OR 56569</t>
  </si>
  <si>
    <t>360-563-9138x0231</t>
  </si>
  <si>
    <t>26286.76</t>
  </si>
  <si>
    <t>68.83</t>
  </si>
  <si>
    <t>26217.929999999997</t>
  </si>
  <si>
    <t>Rachel Parker</t>
  </si>
  <si>
    <t>harrisalex@example.net</t>
  </si>
  <si>
    <t>705 Taylor Crossroad Suite 306, New Chaseshire, ME 22723</t>
  </si>
  <si>
    <t>001-376-601-5736x0505</t>
  </si>
  <si>
    <t>18.8</t>
  </si>
  <si>
    <t>43291.2</t>
  </si>
  <si>
    <t>James Moore</t>
  </si>
  <si>
    <t>franciscarol@example.net</t>
  </si>
  <si>
    <t>38277 Warren Glen Apt. 041, West Ashley, CO 76270</t>
  </si>
  <si>
    <t>718.376.6930</t>
  </si>
  <si>
    <t>34977.42</t>
  </si>
  <si>
    <t>51.01</t>
  </si>
  <si>
    <t>34926.409999999996</t>
  </si>
  <si>
    <t>Jose Clark</t>
  </si>
  <si>
    <t>23065 Christensen Cove Apt. 446, Colemanborough, NM 81479</t>
  </si>
  <si>
    <t>(229)884-1894</t>
  </si>
  <si>
    <t>1159.71</t>
  </si>
  <si>
    <t>31.97</t>
  </si>
  <si>
    <t>1127.74</t>
  </si>
  <si>
    <t>Michael Martin</t>
  </si>
  <si>
    <t>lacey21@example.com</t>
  </si>
  <si>
    <t>1886 Wood Ways, Lake Richardfurt, NV 14512</t>
  </si>
  <si>
    <t>+1-226-881-0693x872</t>
  </si>
  <si>
    <t>6120.900000000001</t>
  </si>
  <si>
    <t>8.08</t>
  </si>
  <si>
    <t>6112.820000000001</t>
  </si>
  <si>
    <t>Jordan Smith</t>
  </si>
  <si>
    <t>melissa27@example.net</t>
  </si>
  <si>
    <t>88018 Smith Islands Suite 398, West Jamesberg, DE 26614</t>
  </si>
  <si>
    <t>862-272-9022</t>
  </si>
  <si>
    <t>72031.55</t>
  </si>
  <si>
    <t>89.39</t>
  </si>
  <si>
    <t>71942.16</t>
  </si>
  <si>
    <t>Mary Newman</t>
  </si>
  <si>
    <t>gutierrezjon@example.com</t>
  </si>
  <si>
    <t>306 Ford Crest Apt. 357, Roweshire, SC 54103</t>
  </si>
  <si>
    <t>226-577-1238x680</t>
  </si>
  <si>
    <t>38810.07</t>
  </si>
  <si>
    <t>264.79</t>
  </si>
  <si>
    <t>38545.28</t>
  </si>
  <si>
    <t>Heather Baxter</t>
  </si>
  <si>
    <t>williamsjoseph@example.com</t>
  </si>
  <si>
    <t>6698 Michael Canyon, Garyside, VI 23911</t>
  </si>
  <si>
    <t>+1-601-398-4734x64870</t>
  </si>
  <si>
    <t>20145.75</t>
  </si>
  <si>
    <t>61.96</t>
  </si>
  <si>
    <t>20083.79</t>
  </si>
  <si>
    <t>Mary Hill</t>
  </si>
  <si>
    <t>snyderomar@example.net</t>
  </si>
  <si>
    <t>2333 Russell Hills, Thompsonshire, UT 62877</t>
  </si>
  <si>
    <t>889-672-3472x1981</t>
  </si>
  <si>
    <t>9.72</t>
  </si>
  <si>
    <t>36327.86</t>
  </si>
  <si>
    <t>Paul Wilson</t>
  </si>
  <si>
    <t>joseph69@example.org</t>
  </si>
  <si>
    <t>026 Holland Forks, Arnoldport, TN 16739</t>
  </si>
  <si>
    <t>764-730-7401x15184</t>
  </si>
  <si>
    <t>7551.0599999999995</t>
  </si>
  <si>
    <t>24.35</t>
  </si>
  <si>
    <t>7526.709999999999</t>
  </si>
  <si>
    <t>Jennifer Page</t>
  </si>
  <si>
    <t>jessica33@example.com</t>
  </si>
  <si>
    <t>35717 Justin Flats Suite 017, Ericview, IA 23312</t>
  </si>
  <si>
    <t>+1-790-735-1027x885</t>
  </si>
  <si>
    <t>59707.8</t>
  </si>
  <si>
    <t>25.88</t>
  </si>
  <si>
    <t>59681.920000000006</t>
  </si>
  <si>
    <t>Cassandra Stuart</t>
  </si>
  <si>
    <t>christian53@example.net</t>
  </si>
  <si>
    <t>864 Carter View, Curtisside, VA 59668</t>
  </si>
  <si>
    <t>876-281-4233x30720</t>
  </si>
  <si>
    <t>3210.55</t>
  </si>
  <si>
    <t>146.41</t>
  </si>
  <si>
    <t>3064.1400000000003</t>
  </si>
  <si>
    <t>Anna Bonilla</t>
  </si>
  <si>
    <t>douglasgarza@example.net</t>
  </si>
  <si>
    <t>82198 Torres Lock Suite 430, Greenmouth, RI 72759</t>
  </si>
  <si>
    <t>+1-586-678-0706x430</t>
  </si>
  <si>
    <t>4118.76</t>
  </si>
  <si>
    <t>41.78</t>
  </si>
  <si>
    <t>4076.98</t>
  </si>
  <si>
    <t>Dr. Bryan Porter Jr.</t>
  </si>
  <si>
    <t>bbrown@example.org</t>
  </si>
  <si>
    <t>194 Patrick Underpass Suite 483, Jeanstad, MO 63411</t>
  </si>
  <si>
    <t>467-797-4433x023</t>
  </si>
  <si>
    <t>29848.82</t>
  </si>
  <si>
    <t>10.92</t>
  </si>
  <si>
    <t>29837.9</t>
  </si>
  <si>
    <t>Timothy Dominguez</t>
  </si>
  <si>
    <t>glennzhang@example.com</t>
  </si>
  <si>
    <t>USCGC Williams, FPO AA 60307</t>
  </si>
  <si>
    <t>863.254.0691x9084</t>
  </si>
  <si>
    <t>17161.5</t>
  </si>
  <si>
    <t>5.7</t>
  </si>
  <si>
    <t>17155.8</t>
  </si>
  <si>
    <t>Marissa Stewart</t>
  </si>
  <si>
    <t>wlarson@example.com</t>
  </si>
  <si>
    <t>887 Bailey Brooks Suite 075, Kristinhaven, TX 33001</t>
  </si>
  <si>
    <t>980-708-5635x848</t>
  </si>
  <si>
    <t>30212.829999999998</t>
  </si>
  <si>
    <t>35.24</t>
  </si>
  <si>
    <t>30177.589999999997</t>
  </si>
  <si>
    <t>Rhonda Martinez</t>
  </si>
  <si>
    <t>darius63@example.org</t>
  </si>
  <si>
    <t>064 Hernandez Corners, East Ryanstad, AL 12570</t>
  </si>
  <si>
    <t>(949)570-7565x998</t>
  </si>
  <si>
    <t>36749.67</t>
  </si>
  <si>
    <t>138.23</t>
  </si>
  <si>
    <t>36611.439999999995</t>
  </si>
  <si>
    <t>Jamie Hinton</t>
  </si>
  <si>
    <t>5749 Kelly Tunnel Apt. 138, Phillipsside, RI 14860</t>
  </si>
  <si>
    <t>+1-523-372-8688x1177</t>
  </si>
  <si>
    <t>25359.949999999997</t>
  </si>
  <si>
    <t>8.03</t>
  </si>
  <si>
    <t>25351.92</t>
  </si>
  <si>
    <t>Catherine Henderson</t>
  </si>
  <si>
    <t>dgriffin@example.org</t>
  </si>
  <si>
    <t>1093 Kathryn Course Apt. 433, South Amandahaven, PA 97983</t>
  </si>
  <si>
    <t>641-533-8004x54774</t>
  </si>
  <si>
    <t>17.25</t>
  </si>
  <si>
    <t>7345.450000000001</t>
  </si>
  <si>
    <t>Anna Robinson</t>
  </si>
  <si>
    <t>weaverjennifer@example.net</t>
  </si>
  <si>
    <t>0673 Perez Roads, Brookstown, NM 63723</t>
  </si>
  <si>
    <t>58.99</t>
  </si>
  <si>
    <t>41951.71000000001</t>
  </si>
  <si>
    <t>Daniel Bradshaw</t>
  </si>
  <si>
    <t>annsanchez@example.org</t>
  </si>
  <si>
    <t>846 Gomez Plains Suite 415, Port Stacey, DE 10612</t>
  </si>
  <si>
    <t>(833)678-3611</t>
  </si>
  <si>
    <t>2542.29</t>
  </si>
  <si>
    <t>51.53</t>
  </si>
  <si>
    <t>2490.7599999999998</t>
  </si>
  <si>
    <t>Lori Edwards</t>
  </si>
  <si>
    <t>john57@example.net</t>
  </si>
  <si>
    <t>2653 Kim Neck, East Heatherborough, WI 78030</t>
  </si>
  <si>
    <t>(566)857-6283x67214</t>
  </si>
  <si>
    <t>5084.58</t>
  </si>
  <si>
    <t>134.3</t>
  </si>
  <si>
    <t>4950.28</t>
  </si>
  <si>
    <t>04-26-2022</t>
  </si>
  <si>
    <t>Emma Lee</t>
  </si>
  <si>
    <t>collinsdonald@example.org</t>
  </si>
  <si>
    <t>9600 Jenna Flats Suite 329, Cookstad, UT 07025</t>
  </si>
  <si>
    <t>001-379-830-0174</t>
  </si>
  <si>
    <t>63014.25000000001</t>
  </si>
  <si>
    <t>125.01</t>
  </si>
  <si>
    <t>62889.240000000005</t>
  </si>
  <si>
    <t>Kenneth Pearson</t>
  </si>
  <si>
    <t>njones@example.net</t>
  </si>
  <si>
    <t>8491 Arthur Centers, East Melissaton, DE 45739</t>
  </si>
  <si>
    <t>(780)294-3519x695</t>
  </si>
  <si>
    <t>29795.579999999998</t>
  </si>
  <si>
    <t>31.51</t>
  </si>
  <si>
    <t>29764.07</t>
  </si>
  <si>
    <t>Brian Owens</t>
  </si>
  <si>
    <t>floresbrenda@example.org</t>
  </si>
  <si>
    <t>7851 Karen Crest, Lake Markton, WA 49864</t>
  </si>
  <si>
    <t>+1-979-387-1776x612</t>
  </si>
  <si>
    <t>42990.18</t>
  </si>
  <si>
    <t>95.97</t>
  </si>
  <si>
    <t>42894.21</t>
  </si>
  <si>
    <t>Cynthia Joseph</t>
  </si>
  <si>
    <t>theodore43@example.org</t>
  </si>
  <si>
    <t>843 Thomas Port Apt. 386, Walkerland, PW 63218</t>
  </si>
  <si>
    <t>309-731-6069</t>
  </si>
  <si>
    <t>26642.84</t>
  </si>
  <si>
    <t>38.9</t>
  </si>
  <si>
    <t>26603.94</t>
  </si>
  <si>
    <t>Gary Cummings</t>
  </si>
  <si>
    <t>ejones@example.com</t>
  </si>
  <si>
    <t>67692 Beard Place, Colemouth, TX 01569</t>
  </si>
  <si>
    <t>539.317.4426x39960</t>
  </si>
  <si>
    <t>89443.81999999999</t>
  </si>
  <si>
    <t>107.03</t>
  </si>
  <si>
    <t>89336.79</t>
  </si>
  <si>
    <t>Ashley Smith</t>
  </si>
  <si>
    <t>catherinebishop@example.net</t>
  </si>
  <si>
    <t>4437 Taylor Pike Suite 082, Tapiatown, GA 26930</t>
  </si>
  <si>
    <t>255.389.2967</t>
  </si>
  <si>
    <t>7093.42</t>
  </si>
  <si>
    <t>25.68</t>
  </si>
  <si>
    <t>7067.74</t>
  </si>
  <si>
    <t>Chad Martin</t>
  </si>
  <si>
    <t>williamsrussell@example.net</t>
  </si>
  <si>
    <t>30418 Sanchez Drives Apt. 238, Codyberg, CO 73181</t>
  </si>
  <si>
    <t>(397)571-3310x69153</t>
  </si>
  <si>
    <t>30549.75</t>
  </si>
  <si>
    <t>60.92</t>
  </si>
  <si>
    <t>30488.83</t>
  </si>
  <si>
    <t>Roger Osborne</t>
  </si>
  <si>
    <t>jguerrero@example.com</t>
  </si>
  <si>
    <t>21883 King Parkway, West Adrienne, NJ 15579</t>
  </si>
  <si>
    <t>+1-893-999-7936x18611</t>
  </si>
  <si>
    <t>2912.08</t>
  </si>
  <si>
    <t>102.57</t>
  </si>
  <si>
    <t>2809.5099999999998</t>
  </si>
  <si>
    <t>Jeffrey Holmes</t>
  </si>
  <si>
    <t>margaret66@example.org</t>
  </si>
  <si>
    <t>73907 Miller Throughway Suite 304, Annmouth, RI 47415</t>
  </si>
  <si>
    <t>(953)634-5290x194</t>
  </si>
  <si>
    <t>50084.58</t>
  </si>
  <si>
    <t>128.33</t>
  </si>
  <si>
    <t>49956.25</t>
  </si>
  <si>
    <t>Barbara Gonzalez</t>
  </si>
  <si>
    <t>duncanjames@example.net</t>
  </si>
  <si>
    <t>95867 Owens Wells Suite 373, East Kendraberg, AL 70961</t>
  </si>
  <si>
    <t>(645)622-5071x853</t>
  </si>
  <si>
    <t>31312.17</t>
  </si>
  <si>
    <t>2.4</t>
  </si>
  <si>
    <t>31309.769999999997</t>
  </si>
  <si>
    <t>Angela Carr</t>
  </si>
  <si>
    <t>john37@example.net</t>
  </si>
  <si>
    <t>USCGC Gibson, FPO AE 70699</t>
  </si>
  <si>
    <t>16308.75</t>
  </si>
  <si>
    <t>157.45</t>
  </si>
  <si>
    <t>16151.3</t>
  </si>
  <si>
    <t>Vanessa Martinez</t>
  </si>
  <si>
    <t>brandonmedina@example.net</t>
  </si>
  <si>
    <t>88581 Brown Cove Suite 829, Scottport, PR 07649</t>
  </si>
  <si>
    <t>344.460.8329x43139</t>
  </si>
  <si>
    <t>21051.44</t>
  </si>
  <si>
    <t>52.36</t>
  </si>
  <si>
    <t>20999.079999999998</t>
  </si>
  <si>
    <t>Dr. Cody Guerra</t>
  </si>
  <si>
    <t>juliamarks@example.net</t>
  </si>
  <si>
    <t>74849 Jay Glens Apt. 481, Jeremiahburgh, AL 20964</t>
  </si>
  <si>
    <t>(536)408-9970</t>
  </si>
  <si>
    <t>10556.289999999999</t>
  </si>
  <si>
    <t>6.81</t>
  </si>
  <si>
    <t>10549.48</t>
  </si>
  <si>
    <t>Timothy Montgomery</t>
  </si>
  <si>
    <t>cherylneal@example.com</t>
  </si>
  <si>
    <t>8889 Allison Islands, Lake Jonathanland, MA 79932</t>
  </si>
  <si>
    <t>36531.6</t>
  </si>
  <si>
    <t>114.92</t>
  </si>
  <si>
    <t>36416.68</t>
  </si>
  <si>
    <t>Zachary Black</t>
  </si>
  <si>
    <t>brittanyrogers@example.net</t>
  </si>
  <si>
    <t>997 Victoria Glens, Hallview, NY 78328</t>
  </si>
  <si>
    <t>(815)400-3670</t>
  </si>
  <si>
    <t>20897.73</t>
  </si>
  <si>
    <t>102.95</t>
  </si>
  <si>
    <t>20794.78</t>
  </si>
  <si>
    <t>Alex Charles</t>
  </si>
  <si>
    <t>paige37@example.net</t>
  </si>
  <si>
    <t>USCGC Williams, FPO AP 91021</t>
  </si>
  <si>
    <t>290.502.2217x1243</t>
  </si>
  <si>
    <t>17996.870000000003</t>
  </si>
  <si>
    <t>8.07</t>
  </si>
  <si>
    <t>17988.800000000003</t>
  </si>
  <si>
    <t>Dorothy Walters</t>
  </si>
  <si>
    <t>sarahmckay@example.com</t>
  </si>
  <si>
    <t>1090 Smith Fields, New Ashley, DE 51193</t>
  </si>
  <si>
    <t>660.598.1481x71726</t>
  </si>
  <si>
    <t>1284.22</t>
  </si>
  <si>
    <t>190.4</t>
  </si>
  <si>
    <t>1093.82</t>
  </si>
  <si>
    <t>10-24-2021</t>
  </si>
  <si>
    <t>Dennis Hanson</t>
  </si>
  <si>
    <t>pamela44@example.com</t>
  </si>
  <si>
    <t>USS Jackson, FPO AE 24384</t>
  </si>
  <si>
    <t>299-678-2141x0473</t>
  </si>
  <si>
    <t>7731.4</t>
  </si>
  <si>
    <t>69.73</t>
  </si>
  <si>
    <t>7661.67</t>
  </si>
  <si>
    <t>Jeffery Fuentes</t>
  </si>
  <si>
    <t>stevencarroll@example.com</t>
  </si>
  <si>
    <t>28829 Schmidt Hills Suite 536, Lake Kaylaberg, VI 13520</t>
  </si>
  <si>
    <t>234.821.0195x7376</t>
  </si>
  <si>
    <t>5547.12</t>
  </si>
  <si>
    <t>137.02</t>
  </si>
  <si>
    <t>5410.099999999999</t>
  </si>
  <si>
    <t>Michelle Brooks</t>
  </si>
  <si>
    <t>nicole45@example.net</t>
  </si>
  <si>
    <t>0622 Glenda Square Apt. 379, Lake Scottfurt, MA 36863</t>
  </si>
  <si>
    <t>296-542-5863</t>
  </si>
  <si>
    <t>10823.96</t>
  </si>
  <si>
    <t>81.24</t>
  </si>
  <si>
    <t>10742.72</t>
  </si>
  <si>
    <t>Grace Ford</t>
  </si>
  <si>
    <t>ynguyen@example.net</t>
  </si>
  <si>
    <t>205 Kiara Shoals Suite 980, Teresamouth, KY 17740</t>
  </si>
  <si>
    <t>428-643-7169</t>
  </si>
  <si>
    <t>76284.59999999999</t>
  </si>
  <si>
    <t>189.6</t>
  </si>
  <si>
    <t>76094.99999999999</t>
  </si>
  <si>
    <t>Ethan Garcia</t>
  </si>
  <si>
    <t>46924 Moore Crossing Suite 420, South Cassidy, AR 28344</t>
  </si>
  <si>
    <t>001-581-503-5259x7318</t>
  </si>
  <si>
    <t>53.14</t>
  </si>
  <si>
    <t>6124.999999999999</t>
  </si>
  <si>
    <t>Ernest Ross</t>
  </si>
  <si>
    <t>justinsmith@example.org</t>
  </si>
  <si>
    <t>63089 Eric Street, Kennethport, DC 65660</t>
  </si>
  <si>
    <t>4620.349999999999</t>
  </si>
  <si>
    <t>154.16</t>
  </si>
  <si>
    <t>4466.19</t>
  </si>
  <si>
    <t>Thomas Medina</t>
  </si>
  <si>
    <t>25186 Mckinney Point, Oliviamouth, PW 97973</t>
  </si>
  <si>
    <t>87448.2</t>
  </si>
  <si>
    <t>183.48</t>
  </si>
  <si>
    <t>87264.72</t>
  </si>
  <si>
    <t>Dr. Kelly Nelson</t>
  </si>
  <si>
    <t>17525 Gonzalez Forges Suite 816, Port Arielville, MD 65085</t>
  </si>
  <si>
    <t>(668)237-4201x878</t>
  </si>
  <si>
    <t>53391.020000000004</t>
  </si>
  <si>
    <t>160.17</t>
  </si>
  <si>
    <t>53230.850000000006</t>
  </si>
  <si>
    <t>Joel Garrett</t>
  </si>
  <si>
    <t>jennifercantu@example.com</t>
  </si>
  <si>
    <t>2016 Michael Camp, Comptonchester, NE 36140</t>
  </si>
  <si>
    <t>+1-886-377-2627x11664</t>
  </si>
  <si>
    <t>89308.79999999999</t>
  </si>
  <si>
    <t>159.42</t>
  </si>
  <si>
    <t>89149.37999999999</t>
  </si>
  <si>
    <t>Christopher Stewart</t>
  </si>
  <si>
    <t>wnavarro@example.org</t>
  </si>
  <si>
    <t>5356 Amanda Avenue, Cheyennehaven, IL 05089</t>
  </si>
  <si>
    <t>4805.22</t>
  </si>
  <si>
    <t>65.96</t>
  </si>
  <si>
    <t>4739.26</t>
  </si>
  <si>
    <t>David Duarte</t>
  </si>
  <si>
    <t>valerie84@example.net</t>
  </si>
  <si>
    <t>83756 Alexandra Ridges, East Johnmouth, MT 99396</t>
  </si>
  <si>
    <t>344-361-4130x522</t>
  </si>
  <si>
    <t>10560.8</t>
  </si>
  <si>
    <t>51.46</t>
  </si>
  <si>
    <t>10509.34</t>
  </si>
  <si>
    <t>Christopher Wood</t>
  </si>
  <si>
    <t>carla60@example.net</t>
  </si>
  <si>
    <t>864 Diaz Wells Suite 113, New David, NV 69249</t>
  </si>
  <si>
    <t>(777)954-5107x155</t>
  </si>
  <si>
    <t>46874.03</t>
  </si>
  <si>
    <t>147.07</t>
  </si>
  <si>
    <t>46726.96</t>
  </si>
  <si>
    <t>Catherine Winters</t>
  </si>
  <si>
    <t>hgreen@example.net</t>
  </si>
  <si>
    <t>07716 Franklin Squares, Jesusside, SD 71777</t>
  </si>
  <si>
    <t>+1-903-818-6171x41531</t>
  </si>
  <si>
    <t>27.42</t>
  </si>
  <si>
    <t>241.19</t>
  </si>
  <si>
    <t>Kayla Lewis</t>
  </si>
  <si>
    <t>seanmurphy@example.com</t>
  </si>
  <si>
    <t>Unit 9950 Box 5991, DPO AA 64116</t>
  </si>
  <si>
    <t>569.843.9979x67365</t>
  </si>
  <si>
    <t>8923.98</t>
  </si>
  <si>
    <t>67.54</t>
  </si>
  <si>
    <t>8856.439999999999</t>
  </si>
  <si>
    <t>Crystal Steele</t>
  </si>
  <si>
    <t>tmorgan@example.net</t>
  </si>
  <si>
    <t>2202 Michael Gardens, Port Tammy, MA 56301</t>
  </si>
  <si>
    <t>7280.2</t>
  </si>
  <si>
    <t>107.33</t>
  </si>
  <si>
    <t>7172.87</t>
  </si>
  <si>
    <t>Tyler Dennis</t>
  </si>
  <si>
    <t>svaldez@example.com</t>
  </si>
  <si>
    <t>6819 Lance Estates Apt. 325, Lake Samantha, NH 34803</t>
  </si>
  <si>
    <t>844.792.8325x7312</t>
  </si>
  <si>
    <t>38405.4</t>
  </si>
  <si>
    <t>165.66</t>
  </si>
  <si>
    <t>38239.74</t>
  </si>
  <si>
    <t>Joann Montgomery</t>
  </si>
  <si>
    <t>ydiaz@example.org</t>
  </si>
  <si>
    <t>37553 Bradley Track, Garnerfort, ME 81287</t>
  </si>
  <si>
    <t>(222)203-9396</t>
  </si>
  <si>
    <t>47516.14</t>
  </si>
  <si>
    <t>137.03</t>
  </si>
  <si>
    <t>47379.11</t>
  </si>
  <si>
    <t>Randy Anderson</t>
  </si>
  <si>
    <t>sarahadkins@example.com</t>
  </si>
  <si>
    <t>6625 Anthony Dam, Josephbury, FM 91172</t>
  </si>
  <si>
    <t>4576.7699999999995</t>
  </si>
  <si>
    <t>4575.919999999999</t>
  </si>
  <si>
    <t>Pamela Ruiz</t>
  </si>
  <si>
    <t>alicia20@example.net</t>
  </si>
  <si>
    <t>332 Davis Rest Suite 588, Port Lynn, CO 57695</t>
  </si>
  <si>
    <t>976.389.9466</t>
  </si>
  <si>
    <t>28219.61</t>
  </si>
  <si>
    <t>16.49</t>
  </si>
  <si>
    <t>28203.12</t>
  </si>
  <si>
    <t>Alan Thomas</t>
  </si>
  <si>
    <t>byrdjoshua@example.com</t>
  </si>
  <si>
    <t>568 Lopez Rapid, Port Ashleystad, NV 44702</t>
  </si>
  <si>
    <t>(414)873-4732x623</t>
  </si>
  <si>
    <t>16641.36</t>
  </si>
  <si>
    <t>190.47</t>
  </si>
  <si>
    <t>16450.89</t>
  </si>
  <si>
    <t>John Harrington</t>
  </si>
  <si>
    <t>stevenscharles@example.com</t>
  </si>
  <si>
    <t>65591 Michael Squares Apt. 367, New Courtney, ME 78792</t>
  </si>
  <si>
    <t>+1-684-977-3535x0670</t>
  </si>
  <si>
    <t>36056.28</t>
  </si>
  <si>
    <t>44.89</t>
  </si>
  <si>
    <t>36011.39</t>
  </si>
  <si>
    <t>26861.0</t>
  </si>
  <si>
    <t>Joshua Lee</t>
  </si>
  <si>
    <t>mterrell@example.com</t>
  </si>
  <si>
    <t>5271 Leroy Springs, Karenside, LA 56661</t>
  </si>
  <si>
    <t>435-560-9987x836</t>
  </si>
  <si>
    <t>10.37</t>
  </si>
  <si>
    <t>26850.63</t>
  </si>
  <si>
    <t>Craig Allen</t>
  </si>
  <si>
    <t>awells@example.org</t>
  </si>
  <si>
    <t>388 Scott Ford, New Heathershire, NC 52888</t>
  </si>
  <si>
    <t>001-849-516-6935x730</t>
  </si>
  <si>
    <t>52804.0</t>
  </si>
  <si>
    <t>6.66</t>
  </si>
  <si>
    <t>52797.34</t>
  </si>
  <si>
    <t>Courtney Meyer</t>
  </si>
  <si>
    <t>heather09@example.net</t>
  </si>
  <si>
    <t>949 Cain Ranch, South Holly, OH 37758</t>
  </si>
  <si>
    <t>39192.65</t>
  </si>
  <si>
    <t>112.87</t>
  </si>
  <si>
    <t>39079.78</t>
  </si>
  <si>
    <t>Chad Kline</t>
  </si>
  <si>
    <t>hannah96@example.net</t>
  </si>
  <si>
    <t>88243 Perez Valleys Apt. 644, New Sheliaport, PW 17644</t>
  </si>
  <si>
    <t>001-699-967-1880</t>
  </si>
  <si>
    <t>92099.7</t>
  </si>
  <si>
    <t>183.63</t>
  </si>
  <si>
    <t>91916.06999999999</t>
  </si>
  <si>
    <t>Veronica Mullen</t>
  </si>
  <si>
    <t>michael03@example.net</t>
  </si>
  <si>
    <t>0764 Robinson Rapid, Hallchester, NY 74683</t>
  </si>
  <si>
    <t>001-747-400-1789x226</t>
  </si>
  <si>
    <t>43663.48</t>
  </si>
  <si>
    <t>16.14</t>
  </si>
  <si>
    <t>43647.340000000004</t>
  </si>
  <si>
    <t>Ryan Butler</t>
  </si>
  <si>
    <t>julielopez@example.com</t>
  </si>
  <si>
    <t>4603 Kimberly Skyway Suite 709, East Jaredhaven, ME 71636</t>
  </si>
  <si>
    <t>228-895-8657x847</t>
  </si>
  <si>
    <t>61855.450000000004</t>
  </si>
  <si>
    <t>26.91</t>
  </si>
  <si>
    <t>61828.54</t>
  </si>
  <si>
    <t>Michael Russell</t>
  </si>
  <si>
    <t>briangutierrez@example.com</t>
  </si>
  <si>
    <t>0691 Torres Islands, New Victoriaview, OH 37238</t>
  </si>
  <si>
    <t>844.347.6953x03164</t>
  </si>
  <si>
    <t>35177.87</t>
  </si>
  <si>
    <t>105.3</t>
  </si>
  <si>
    <t>35072.57</t>
  </si>
  <si>
    <t>Kayla Wheeler</t>
  </si>
  <si>
    <t>peggymendez@example.com</t>
  </si>
  <si>
    <t>8728 Mary Trace Suite 302, Jilliantown, IL 03579</t>
  </si>
  <si>
    <t>49503.75</t>
  </si>
  <si>
    <t>109.79</t>
  </si>
  <si>
    <t>49393.96</t>
  </si>
  <si>
    <t>Michael Flores</t>
  </si>
  <si>
    <t>jenniferjohnson@example.net</t>
  </si>
  <si>
    <t>216 Harry Burg Suite 993, West Erica, CA 65573</t>
  </si>
  <si>
    <t>25513.62</t>
  </si>
  <si>
    <t>50.93</t>
  </si>
  <si>
    <t>25462.69</t>
  </si>
  <si>
    <t>Mark Howard</t>
  </si>
  <si>
    <t>jonescheryl@example.com</t>
  </si>
  <si>
    <t>5324 Tiffany Centers Apt. 115, Jamesmouth, AZ 28300</t>
  </si>
  <si>
    <t>+1-575-784-2621x06108</t>
  </si>
  <si>
    <t>4.82</t>
  </si>
  <si>
    <t>3739.8099999999995</t>
  </si>
  <si>
    <t>Grant Hall</t>
  </si>
  <si>
    <t>stevenwells@example.com</t>
  </si>
  <si>
    <t>3702 Taylor Spur, West Patricia, KY 85650</t>
  </si>
  <si>
    <t>001-489-718-4082</t>
  </si>
  <si>
    <t>11762.66</t>
  </si>
  <si>
    <t>41.15</t>
  </si>
  <si>
    <t>11721.51</t>
  </si>
  <si>
    <t>Andrea Marshall</t>
  </si>
  <si>
    <t>oolson@example.org</t>
  </si>
  <si>
    <t>40746 Richardson Prairie, Walkerport, GU 20349</t>
  </si>
  <si>
    <t>(671)628-9748</t>
  </si>
  <si>
    <t>28382.149999999998</t>
  </si>
  <si>
    <t>89.04</t>
  </si>
  <si>
    <t>28293.109999999997</t>
  </si>
  <si>
    <t>Katrina Ross</t>
  </si>
  <si>
    <t>hbrown@example.com</t>
  </si>
  <si>
    <t>26180 Wright Burg Suite 392, Jessicamouth, WI 20093</t>
  </si>
  <si>
    <t>001-238-245-0883x59919</t>
  </si>
  <si>
    <t>50726.69</t>
  </si>
  <si>
    <t>158.18</t>
  </si>
  <si>
    <t>50568.51</t>
  </si>
  <si>
    <t>Olivia Gray</t>
  </si>
  <si>
    <t>uwilliams@example.org</t>
  </si>
  <si>
    <t>253 Christopher Mills Suite 113, Lake Jasonburgh, AS 14788</t>
  </si>
  <si>
    <t>41498.1</t>
  </si>
  <si>
    <t>126.98</t>
  </si>
  <si>
    <t>41371.119999999995</t>
  </si>
  <si>
    <t>Maria Smith</t>
  </si>
  <si>
    <t>sheila06@example.com</t>
  </si>
  <si>
    <t>USCGC Orozco, FPO AE 72786</t>
  </si>
  <si>
    <t>001-374-540-4917</t>
  </si>
  <si>
    <t>72563.4</t>
  </si>
  <si>
    <t>113.37</t>
  </si>
  <si>
    <t>72450.03</t>
  </si>
  <si>
    <t>John Hall</t>
  </si>
  <si>
    <t>laura10@example.org</t>
  </si>
  <si>
    <t>73022 Price Manor Apt. 852, Morenoshire, AS 11486</t>
  </si>
  <si>
    <t>384-927-9742x9261</t>
  </si>
  <si>
    <t>38545.9</t>
  </si>
  <si>
    <t>38443.450000000004</t>
  </si>
  <si>
    <t>April Trevino</t>
  </si>
  <si>
    <t>ywilliams@example.net</t>
  </si>
  <si>
    <t>839 Charles Valleys, East Matthew, NH 29555</t>
  </si>
  <si>
    <t>983-525-9729x12564</t>
  </si>
  <si>
    <t>98517.87</t>
  </si>
  <si>
    <t>218.15</t>
  </si>
  <si>
    <t>98299.72</t>
  </si>
  <si>
    <t>Brian Murray</t>
  </si>
  <si>
    <t>haaslindsay@example.org</t>
  </si>
  <si>
    <t>86674 Kenneth Skyway Apt. 592, East Garyside, AL 70055</t>
  </si>
  <si>
    <t>547.902.6292</t>
  </si>
  <si>
    <t>17.79</t>
  </si>
  <si>
    <t>5423.01</t>
  </si>
  <si>
    <t>David White</t>
  </si>
  <si>
    <t>daniel29@example.com</t>
  </si>
  <si>
    <t>11492 Rowe Harbor, Smithside, NJ 67769</t>
  </si>
  <si>
    <t>689.404.1666x6324</t>
  </si>
  <si>
    <t>20748.57</t>
  </si>
  <si>
    <t>102.09</t>
  </si>
  <si>
    <t>20646.48</t>
  </si>
  <si>
    <t>Jerome Burns</t>
  </si>
  <si>
    <t>carterwilliam@example.com</t>
  </si>
  <si>
    <t>8422 Spencer Vista Suite 039, Port Michael, MO 36176</t>
  </si>
  <si>
    <t>977.461.1094</t>
  </si>
  <si>
    <t>32386.5</t>
  </si>
  <si>
    <t>19.13</t>
  </si>
  <si>
    <t>32367.37</t>
  </si>
  <si>
    <t>02-23-2023</t>
  </si>
  <si>
    <t>Scott Stephens</t>
  </si>
  <si>
    <t>brian08@example.org</t>
  </si>
  <si>
    <t>96085 Rita Brooks Suite 900, Port Marisa, ME 70881</t>
  </si>
  <si>
    <t>(644)416-2947x73603</t>
  </si>
  <si>
    <t>693.4499999999999</t>
  </si>
  <si>
    <t>4.12</t>
  </si>
  <si>
    <t>689.3299999999999</t>
  </si>
  <si>
    <t>Jordan Jones</t>
  </si>
  <si>
    <t>alexisbeard@example.com</t>
  </si>
  <si>
    <t>216 Patricia Prairie, Lake Victoria, FM 22791</t>
  </si>
  <si>
    <t>001-795-332-6874x9023</t>
  </si>
  <si>
    <t>58432.01</t>
  </si>
  <si>
    <t>133.1</t>
  </si>
  <si>
    <t>58298.91</t>
  </si>
  <si>
    <t>84019.0</t>
  </si>
  <si>
    <t>Heather Mason</t>
  </si>
  <si>
    <t>amberrogers@example.com</t>
  </si>
  <si>
    <t>377 Erika Lodge, Gonzalezshire, MN 04467</t>
  </si>
  <si>
    <t>639-753-7671</t>
  </si>
  <si>
    <t>161.52</t>
  </si>
  <si>
    <t>678.6700000000001</t>
  </si>
  <si>
    <t>Aaron Herrera</t>
  </si>
  <si>
    <t>murraycatherine@example.org</t>
  </si>
  <si>
    <t>192 Craig Branch, Port Christophershire, PA 40358</t>
  </si>
  <si>
    <t>(889)757-8453x5570</t>
  </si>
  <si>
    <t>3421.02</t>
  </si>
  <si>
    <t>9.71</t>
  </si>
  <si>
    <t>3411.31</t>
  </si>
  <si>
    <t>Robert Hughes</t>
  </si>
  <si>
    <t>865 Gonzales Cove, Stephenfurt, DE 56153</t>
  </si>
  <si>
    <t>705-429-1647x11851</t>
  </si>
  <si>
    <t>6240.51</t>
  </si>
  <si>
    <t>5.51</t>
  </si>
  <si>
    <t>6235.0</t>
  </si>
  <si>
    <t>Tami Allen</t>
  </si>
  <si>
    <t>dmoran@example.net</t>
  </si>
  <si>
    <t>507 Liu Lane, New Desireeshire, NC 69952</t>
  </si>
  <si>
    <t>734.396.5508</t>
  </si>
  <si>
    <t>64190.7</t>
  </si>
  <si>
    <t>102.06</t>
  </si>
  <si>
    <t>64088.64</t>
  </si>
  <si>
    <t>David Stewart</t>
  </si>
  <si>
    <t>ksmith@example.net</t>
  </si>
  <si>
    <t>48420 Brian Mountains Suite 588, Chamberstown, VT 10907</t>
  </si>
  <si>
    <t>600-658-0025</t>
  </si>
  <si>
    <t>66981.59999999999</t>
  </si>
  <si>
    <t>66969.18999999999</t>
  </si>
  <si>
    <t>Mark Jones</t>
  </si>
  <si>
    <t>priceadam@example.com</t>
  </si>
  <si>
    <t>825 Travis Skyway Apt. 400, Watsonmouth, FM 12314</t>
  </si>
  <si>
    <t>788.994.5069x608</t>
  </si>
  <si>
    <t>19000.079999999998</t>
  </si>
  <si>
    <t>97.74</t>
  </si>
  <si>
    <t>18902.339999999997</t>
  </si>
  <si>
    <t>Gregory Spencer</t>
  </si>
  <si>
    <t>ncarlson@example.org</t>
  </si>
  <si>
    <t>3312 Murray Dam Apt. 235, Johnshire, PW 61561</t>
  </si>
  <si>
    <t>21840.6</t>
  </si>
  <si>
    <t>82.72</t>
  </si>
  <si>
    <t>21757.879999999997</t>
  </si>
  <si>
    <t>Timothy Pena</t>
  </si>
  <si>
    <t>michaelalvarado@example.net</t>
  </si>
  <si>
    <t>0658 Michael Land, New April, IA 81145</t>
  </si>
  <si>
    <t>923.269.8273x368</t>
  </si>
  <si>
    <t>27398.7</t>
  </si>
  <si>
    <t>151.38</t>
  </si>
  <si>
    <t>27247.32</t>
  </si>
  <si>
    <t>Jamie Baker</t>
  </si>
  <si>
    <t>margaret46@example.org</t>
  </si>
  <si>
    <t>390 Hansen Drive Apt. 084, Martinezfurt, IL 36742</t>
  </si>
  <si>
    <t>(768)963-8691x18949</t>
  </si>
  <si>
    <t>47843.909999999996</t>
  </si>
  <si>
    <t>48.92</t>
  </si>
  <si>
    <t>47794.99</t>
  </si>
  <si>
    <t>Felicia Mahoney</t>
  </si>
  <si>
    <t>brenda69@example.com</t>
  </si>
  <si>
    <t>8756 Cynthia Mountain Suite 715, Hallville, NM 63202</t>
  </si>
  <si>
    <t>890-345-0694x659</t>
  </si>
  <si>
    <t>28051.05</t>
  </si>
  <si>
    <t>2.71</t>
  </si>
  <si>
    <t>28048.34</t>
  </si>
  <si>
    <t>Jessica Cole</t>
  </si>
  <si>
    <t>andrea27@example.net</t>
  </si>
  <si>
    <t>79255 Larry Islands Apt. 132, Oconnormouth, KS 75871</t>
  </si>
  <si>
    <t>29355.75</t>
  </si>
  <si>
    <t>38.01</t>
  </si>
  <si>
    <t>29317.74</t>
  </si>
  <si>
    <t>Jeffrey Gonzales</t>
  </si>
  <si>
    <t>bmendez@example.org</t>
  </si>
  <si>
    <t>606 Robinson Turnpike, Lake Trevorton, MI 76519</t>
  </si>
  <si>
    <t>236-669-0771x20415</t>
  </si>
  <si>
    <t>3721.2</t>
  </si>
  <si>
    <t>169.24</t>
  </si>
  <si>
    <t>3551.96</t>
  </si>
  <si>
    <t>Hector Hill</t>
  </si>
  <si>
    <t>carpenterhunter@example.org</t>
  </si>
  <si>
    <t>USCGC Oneill, FPO AA 09417</t>
  </si>
  <si>
    <t>001-242-938-4975x668</t>
  </si>
  <si>
    <t>8008.7</t>
  </si>
  <si>
    <t>29.75</t>
  </si>
  <si>
    <t>7978.95</t>
  </si>
  <si>
    <t>Becky Bray</t>
  </si>
  <si>
    <t>danielle88@example.org</t>
  </si>
  <si>
    <t>3340 Janet Cliff Suite 960, East Emily, NV 19161</t>
  </si>
  <si>
    <t>843.316.1209</t>
  </si>
  <si>
    <t>5025.41</t>
  </si>
  <si>
    <t>11.46</t>
  </si>
  <si>
    <t>5013.95</t>
  </si>
  <si>
    <t>Dale Lynn</t>
  </si>
  <si>
    <t>urhodes@example.org</t>
  </si>
  <si>
    <t>33008 Courtney Lodge, North Catherine, OH 10479</t>
  </si>
  <si>
    <t>001-419-933-5949x8175</t>
  </si>
  <si>
    <t>61204.340000000004</t>
  </si>
  <si>
    <t>189.37</t>
  </si>
  <si>
    <t>61014.97</t>
  </si>
  <si>
    <t>Michelle Watson</t>
  </si>
  <si>
    <t>ramirezrichard@example.com</t>
  </si>
  <si>
    <t>8288 Weeks Estates Suite 142, Cliffordport, NV 41925</t>
  </si>
  <si>
    <t>001-354-543-9376</t>
  </si>
  <si>
    <t>6801.000000000001</t>
  </si>
  <si>
    <t>6.14</t>
  </si>
  <si>
    <t>6794.860000000001</t>
  </si>
  <si>
    <t>Michelle Davis</t>
  </si>
  <si>
    <t>colejennifer@example.com</t>
  </si>
  <si>
    <t>45946 Joseph Freeway, East Hannahstad, SD 84661</t>
  </si>
  <si>
    <t>(446)441-8024</t>
  </si>
  <si>
    <t>26.1</t>
  </si>
  <si>
    <t>35565.96</t>
  </si>
  <si>
    <t>Laura Haas DDS</t>
  </si>
  <si>
    <t>6076 Karen Fort Suite 987, Mccoychester, ND 78855</t>
  </si>
  <si>
    <t>312-684-8873x34930</t>
  </si>
  <si>
    <t>51693.229999999996</t>
  </si>
  <si>
    <t>193.87</t>
  </si>
  <si>
    <t>51499.35999999999</t>
  </si>
  <si>
    <t>Connor Schwartz</t>
  </si>
  <si>
    <t>olivia54@example.org</t>
  </si>
  <si>
    <t>29878 Catherine Pines Suite 236, South Sabrinaview, IL 71902</t>
  </si>
  <si>
    <t>447-649-5311x86783</t>
  </si>
  <si>
    <t>11983.67</t>
  </si>
  <si>
    <t>83.1</t>
  </si>
  <si>
    <t>11900.57</t>
  </si>
  <si>
    <t>Christopher Harding</t>
  </si>
  <si>
    <t>perezgary@example.net</t>
  </si>
  <si>
    <t>3094 Stevens Wells Suite 307, Amandamouth, CA 77801</t>
  </si>
  <si>
    <t>654-843-0964x63775</t>
  </si>
  <si>
    <t>16380.449999999999</t>
  </si>
  <si>
    <t>75.01</t>
  </si>
  <si>
    <t>16305.439999999999</t>
  </si>
  <si>
    <t>Benjamin Russell</t>
  </si>
  <si>
    <t>alexiscarrillo@example.com</t>
  </si>
  <si>
    <t>8631 Ryan Summit, West Brendaview, PR 96214</t>
  </si>
  <si>
    <t>35564.44</t>
  </si>
  <si>
    <t>35545.64</t>
  </si>
  <si>
    <t>Joyce Mueller</t>
  </si>
  <si>
    <t>hansenbrian@example.net</t>
  </si>
  <si>
    <t>7430 Hernandez Glens Suite 660, Andrewview, KS 52581</t>
  </si>
  <si>
    <t>(338)340-8474x6999</t>
  </si>
  <si>
    <t>278.43</t>
  </si>
  <si>
    <t>36933.57</t>
  </si>
  <si>
    <t>38657.0</t>
  </si>
  <si>
    <t>Brent Ortiz</t>
  </si>
  <si>
    <t>cody91@example.com</t>
  </si>
  <si>
    <t>3852 Williams Cliffs, Thomasshire, RI 67993</t>
  </si>
  <si>
    <t>581-229-8549x7907</t>
  </si>
  <si>
    <t>37497.29</t>
  </si>
  <si>
    <t>20.96</t>
  </si>
  <si>
    <t>37476.33</t>
  </si>
  <si>
    <t>Joseph Donaldson</t>
  </si>
  <si>
    <t>595 Larson Unions Suite 458, Rogersburgh, TN 31904</t>
  </si>
  <si>
    <t>33002.5</t>
  </si>
  <si>
    <t>93.72</t>
  </si>
  <si>
    <t>32908.78</t>
  </si>
  <si>
    <t>Jenna Vasquez</t>
  </si>
  <si>
    <t>rachelstewart@example.org</t>
  </si>
  <si>
    <t>3689 Angela Glens Suite 445, East Angela, UT 97022</t>
  </si>
  <si>
    <t>001-598-430-5231x6662</t>
  </si>
  <si>
    <t>2288.2</t>
  </si>
  <si>
    <t>18.98</t>
  </si>
  <si>
    <t>2269.22</t>
  </si>
  <si>
    <t>Cynthia Ward</t>
  </si>
  <si>
    <t>adam63@example.com</t>
  </si>
  <si>
    <t>292 Yesenia Turnpike, East Patrickstad, GA 23821</t>
  </si>
  <si>
    <t>63791.88</t>
  </si>
  <si>
    <t>29.91</t>
  </si>
  <si>
    <t>63761.969999999994</t>
  </si>
  <si>
    <t>Nicole Smith</t>
  </si>
  <si>
    <t>andrea81@example.net</t>
  </si>
  <si>
    <t>99062 Jackson Ports Suite 274, North Michelleport, NV 03346</t>
  </si>
  <si>
    <t>945-434-2159x509</t>
  </si>
  <si>
    <t>15042.16</t>
  </si>
  <si>
    <t>56.66</t>
  </si>
  <si>
    <t>14985.5</t>
  </si>
  <si>
    <t>Desiree Wilson</t>
  </si>
  <si>
    <t>tuckernoah@example.org</t>
  </si>
  <si>
    <t>448 Joshua Drive Apt. 833, Jenniferport, CA 06755</t>
  </si>
  <si>
    <t>32617.5</t>
  </si>
  <si>
    <t>13.41</t>
  </si>
  <si>
    <t>32604.09</t>
  </si>
  <si>
    <t>Kelly Woods</t>
  </si>
  <si>
    <t>sarah87@example.org</t>
  </si>
  <si>
    <t>096 Reid Branch, Chanstad, WA 87263</t>
  </si>
  <si>
    <t>5304.780000000001</t>
  </si>
  <si>
    <t>16.55</t>
  </si>
  <si>
    <t>5288.2300000000005</t>
  </si>
  <si>
    <t>Sarah Smith</t>
  </si>
  <si>
    <t>vwilson@example.com</t>
  </si>
  <si>
    <t>28988 Morse Extension Apt. 845, North Jenniferburgh, KY 04956</t>
  </si>
  <si>
    <t>809-244-0059x993</t>
  </si>
  <si>
    <t>3374.79</t>
  </si>
  <si>
    <t>0.3</t>
  </si>
  <si>
    <t>3374.49</t>
  </si>
  <si>
    <t>Wendy Moore</t>
  </si>
  <si>
    <t>29125 Villanueva Track, Kristychester, NJ 19945</t>
  </si>
  <si>
    <t>1904.2800000000002</t>
  </si>
  <si>
    <t>16.75</t>
  </si>
  <si>
    <t>1887.5300000000002</t>
  </si>
  <si>
    <t>Margaret Sanchez</t>
  </si>
  <si>
    <t>cohenerica@example.net</t>
  </si>
  <si>
    <t>379 Leon Mall, Martinhaven, AS 90605</t>
  </si>
  <si>
    <t>637.579.3293</t>
  </si>
  <si>
    <t>3865.7</t>
  </si>
  <si>
    <t>37.0</t>
  </si>
  <si>
    <t>3828.7</t>
  </si>
  <si>
    <t>Valerie Ho</t>
  </si>
  <si>
    <t>margaret24@example.com</t>
  </si>
  <si>
    <t>61526 Richard Grove Suite 574, North Matthew, IA 76854</t>
  </si>
  <si>
    <t>441-694-9359x6011</t>
  </si>
  <si>
    <t>6052.89</t>
  </si>
  <si>
    <t>17.51</t>
  </si>
  <si>
    <t>6035.38</t>
  </si>
  <si>
    <t>Jason Burton</t>
  </si>
  <si>
    <t>xjackson@example.net</t>
  </si>
  <si>
    <t>4499 Kenneth Fork, West Johnfort, NY 36254</t>
  </si>
  <si>
    <t>(906)430-8315x0934</t>
  </si>
  <si>
    <t>53957.399999999994</t>
  </si>
  <si>
    <t>236.27</t>
  </si>
  <si>
    <t>53721.13</t>
  </si>
  <si>
    <t>Brian Sanders</t>
  </si>
  <si>
    <t>kellytyrone@example.com</t>
  </si>
  <si>
    <t>387 Jackson Throughway Apt. 047, Port Audreymouth, NJ 42151</t>
  </si>
  <si>
    <t>458-587-2380</t>
  </si>
  <si>
    <t>36724.15</t>
  </si>
  <si>
    <t>20.3</t>
  </si>
  <si>
    <t>36703.85</t>
  </si>
  <si>
    <t>Shane Hicks</t>
  </si>
  <si>
    <t>kristine01@example.net</t>
  </si>
  <si>
    <t>7914 Ingram Valleys, Michellefort, MH 84733</t>
  </si>
  <si>
    <t>+1-440-834-9549x385</t>
  </si>
  <si>
    <t>60702.93</t>
  </si>
  <si>
    <t>223.97</t>
  </si>
  <si>
    <t>60478.96</t>
  </si>
  <si>
    <t>Christopher Fisher</t>
  </si>
  <si>
    <t>lisa75@example.net</t>
  </si>
  <si>
    <t>4412 Blake Islands, Port Timothy, CO 31202</t>
  </si>
  <si>
    <t>784-496-4730x16191</t>
  </si>
  <si>
    <t>44305.590000000004</t>
  </si>
  <si>
    <t>119.89</t>
  </si>
  <si>
    <t>44185.700000000004</t>
  </si>
  <si>
    <t>Elijah Bishop</t>
  </si>
  <si>
    <t>phelpssteven@example.com</t>
  </si>
  <si>
    <t>408 Russell Square, New Josephton, IL 00878</t>
  </si>
  <si>
    <t>489-616-0256x5256</t>
  </si>
  <si>
    <t>58.56</t>
  </si>
  <si>
    <t>12984.18</t>
  </si>
  <si>
    <t>Melissa Jenkins</t>
  </si>
  <si>
    <t>rebecca70@example.com</t>
  </si>
  <si>
    <t>53449 Jonathan Forges, East Brian, FL 43130</t>
  </si>
  <si>
    <t>861-927-4477x16202</t>
  </si>
  <si>
    <t>56.48</t>
  </si>
  <si>
    <t>47950.27</t>
  </si>
  <si>
    <t>James Salazar</t>
  </si>
  <si>
    <t>scottdodson@example.org</t>
  </si>
  <si>
    <t>6047 Monica Inlet, West Amyburgh, ND 50715</t>
  </si>
  <si>
    <t>001-693-388-9952x79136</t>
  </si>
  <si>
    <t>46969.200000000004</t>
  </si>
  <si>
    <t>168.5</t>
  </si>
  <si>
    <t>46800.700000000004</t>
  </si>
  <si>
    <t>Peggy Mendez</t>
  </si>
  <si>
    <t>cruzjohn@example.org</t>
  </si>
  <si>
    <t>5564 White Plaza, South Thomas, WA 29755</t>
  </si>
  <si>
    <t>001-575-857-3261</t>
  </si>
  <si>
    <t>9707.46</t>
  </si>
  <si>
    <t>171.48</t>
  </si>
  <si>
    <t>9535.98</t>
  </si>
  <si>
    <t>Karen Beck</t>
  </si>
  <si>
    <t>connie70@example.org</t>
  </si>
  <si>
    <t>PSC 3725, Box 6277, APO AA 22158</t>
  </si>
  <si>
    <t>980-712-3690</t>
  </si>
  <si>
    <t>45070.35</t>
  </si>
  <si>
    <t>79.68</t>
  </si>
  <si>
    <t>44990.67</t>
  </si>
  <si>
    <t>David Stephenson</t>
  </si>
  <si>
    <t>james11@example.com</t>
  </si>
  <si>
    <t>1889 Hodges Highway, Port Sharonberg, OR 54237</t>
  </si>
  <si>
    <t>(472)512-3798x496</t>
  </si>
  <si>
    <t>54777.81</t>
  </si>
  <si>
    <t>139.47</t>
  </si>
  <si>
    <t>54638.34</t>
  </si>
  <si>
    <t>Nicholas Meyer</t>
  </si>
  <si>
    <t>evanssonya@example.net</t>
  </si>
  <si>
    <t>075 Emily Fall Suite 541, Garciaborough, SD 87686</t>
  </si>
  <si>
    <t>(963)756-0849x6379</t>
  </si>
  <si>
    <t>4206.929999999999</t>
  </si>
  <si>
    <t>7.83</t>
  </si>
  <si>
    <t>4199.099999999999</t>
  </si>
  <si>
    <t>Amy Reed</t>
  </si>
  <si>
    <t>7791 Dylan Lakes, Christopherport, ME 69282</t>
  </si>
  <si>
    <t>27346.62</t>
  </si>
  <si>
    <t>170.38</t>
  </si>
  <si>
    <t>27176.239999999998</t>
  </si>
  <si>
    <t>Brenda Roach</t>
  </si>
  <si>
    <t>78729 Williams Port, Lozanochester, MN 94707</t>
  </si>
  <si>
    <t>001-685-454-6045x66051</t>
  </si>
  <si>
    <t>32767.410000000003</t>
  </si>
  <si>
    <t>240.7</t>
  </si>
  <si>
    <t>32526.710000000003</t>
  </si>
  <si>
    <t>Crystal Simmons</t>
  </si>
  <si>
    <t>ryanrubio@example.net</t>
  </si>
  <si>
    <t>8514 Liu Spur, East Eileenview, WA 33194</t>
  </si>
  <si>
    <t>200.616.0787x922</t>
  </si>
  <si>
    <t>62.12</t>
  </si>
  <si>
    <t>26220.01</t>
  </si>
  <si>
    <t>Sharon James DVM</t>
  </si>
  <si>
    <t>santanajennifer@example.org</t>
  </si>
  <si>
    <t>6915 Sharon Springs Suite 055, Port Susanton, ND 45930</t>
  </si>
  <si>
    <t>(373)893-6435</t>
  </si>
  <si>
    <t>5103.59</t>
  </si>
  <si>
    <t>57.31</t>
  </si>
  <si>
    <t>5046.28</t>
  </si>
  <si>
    <t>Steven Barker</t>
  </si>
  <si>
    <t>stoutkevin@example.org</t>
  </si>
  <si>
    <t>18576 Jennifer Lakes, South Matthewhaven, ID 76504</t>
  </si>
  <si>
    <t>543-922-4083</t>
  </si>
  <si>
    <t>3389.72</t>
  </si>
  <si>
    <t>163.29</t>
  </si>
  <si>
    <t>3226.43</t>
  </si>
  <si>
    <t>Tasha Caldwell</t>
  </si>
  <si>
    <t>josephalvarez@example.org</t>
  </si>
  <si>
    <t>885 Robles Cliff, Port Jocelyn, HI 41674</t>
  </si>
  <si>
    <t>1664.28</t>
  </si>
  <si>
    <t>6.57</t>
  </si>
  <si>
    <t>1657.71</t>
  </si>
  <si>
    <t>Samuel Ho</t>
  </si>
  <si>
    <t>wallacepatricia@example.com</t>
  </si>
  <si>
    <t>9079 Alan Bypass, Colinbury, DE 53302</t>
  </si>
  <si>
    <t>6600.5</t>
  </si>
  <si>
    <t>117.59</t>
  </si>
  <si>
    <t>6482.91</t>
  </si>
  <si>
    <t>Tamara Booth</t>
  </si>
  <si>
    <t>thernandez@example.net</t>
  </si>
  <si>
    <t>7486 Carl Circle, East Derekshire, KS 68985</t>
  </si>
  <si>
    <t>001-732-838-7931x42334</t>
  </si>
  <si>
    <t>2773.56</t>
  </si>
  <si>
    <t>57.06</t>
  </si>
  <si>
    <t>2716.5</t>
  </si>
  <si>
    <t>Holly Ramirez</t>
  </si>
  <si>
    <t>freemanandrew@example.org</t>
  </si>
  <si>
    <t>56859 Hoover Place, South Yolandahaven, OR 17738</t>
  </si>
  <si>
    <t>+1-768-936-2616x477</t>
  </si>
  <si>
    <t>9464.26</t>
  </si>
  <si>
    <t>58.17</t>
  </si>
  <si>
    <t>9406.09</t>
  </si>
  <si>
    <t>Kristy Keller</t>
  </si>
  <si>
    <t>michaelsimon@example.net</t>
  </si>
  <si>
    <t>645 Penny Curve Suite 606, Juarezview, OK 16330</t>
  </si>
  <si>
    <t>308-590-1984</t>
  </si>
  <si>
    <t>25986.0</t>
  </si>
  <si>
    <t>77.4</t>
  </si>
  <si>
    <t>25908.6</t>
  </si>
  <si>
    <t>Andrea Chang</t>
  </si>
  <si>
    <t>edward36@example.net</t>
  </si>
  <si>
    <t>301 Mary Oval, South Erik, HI 54591</t>
  </si>
  <si>
    <t>249-987-7248</t>
  </si>
  <si>
    <t>24181.92</t>
  </si>
  <si>
    <t>22.22</t>
  </si>
  <si>
    <t>24159.699999999997</t>
  </si>
  <si>
    <t>Sherry Cooper</t>
  </si>
  <si>
    <t>pwashington@example.net</t>
  </si>
  <si>
    <t>4576 Liu Locks Suite 124, Sarahborough, MD 60860</t>
  </si>
  <si>
    <t>(841)974-9651x477</t>
  </si>
  <si>
    <t>95.52</t>
  </si>
  <si>
    <t>546.59</t>
  </si>
  <si>
    <t>Raymond Morgan</t>
  </si>
  <si>
    <t>kirstenrivera@example.net</t>
  </si>
  <si>
    <t>71830 Tammy Prairie Apt. 840, Gonzalesmouth, GU 66571</t>
  </si>
  <si>
    <t>217.848.5366</t>
  </si>
  <si>
    <t>29497.43</t>
  </si>
  <si>
    <t>129.01</t>
  </si>
  <si>
    <t>29368.420000000002</t>
  </si>
  <si>
    <t>Billy Miller</t>
  </si>
  <si>
    <t>comptoncaleb@example.com</t>
  </si>
  <si>
    <t>0577 Oliver Prairie, Barrettmouth, FM 41433</t>
  </si>
  <si>
    <t>303.914.2933x767</t>
  </si>
  <si>
    <t>16922.43</t>
  </si>
  <si>
    <t>35.58</t>
  </si>
  <si>
    <t>16886.85</t>
  </si>
  <si>
    <t>Stephanie Ingram</t>
  </si>
  <si>
    <t>wrightjennifer@example.net</t>
  </si>
  <si>
    <t>87004 Frank Walk, Timothystad, MN 61003</t>
  </si>
  <si>
    <t>001-572-621-5274x6527</t>
  </si>
  <si>
    <t>45388.200000000004</t>
  </si>
  <si>
    <t>188.88</t>
  </si>
  <si>
    <t>45199.32000000001</t>
  </si>
  <si>
    <t>Andrea Wu</t>
  </si>
  <si>
    <t>brian38@example.org</t>
  </si>
  <si>
    <t>03552 Theresa Lane Apt. 900, North Angelaport, CA 60616</t>
  </si>
  <si>
    <t>(203)250-1303</t>
  </si>
  <si>
    <t>77116.12999999999</t>
  </si>
  <si>
    <t>12.89</t>
  </si>
  <si>
    <t>77103.23999999999</t>
  </si>
  <si>
    <t>02-16-2023</t>
  </si>
  <si>
    <t>Samantha Jimenez</t>
  </si>
  <si>
    <t>carol68@example.net</t>
  </si>
  <si>
    <t>602 Michele Ridges Suite 563, Port Christianberg, OR 23248</t>
  </si>
  <si>
    <t>980-229-4705</t>
  </si>
  <si>
    <t>56748.299999999996</t>
  </si>
  <si>
    <t>32.72</t>
  </si>
  <si>
    <t>56715.579999999994</t>
  </si>
  <si>
    <t>Emma Edwards</t>
  </si>
  <si>
    <t>edward35@example.net</t>
  </si>
  <si>
    <t>2249 Paul Mission, Andrewfurt, GU 65557</t>
  </si>
  <si>
    <t>001-202-992-6054x815</t>
  </si>
  <si>
    <t>5916.870000000001</t>
  </si>
  <si>
    <t>18.13</t>
  </si>
  <si>
    <t>5898.740000000001</t>
  </si>
  <si>
    <t>Brenda Fields</t>
  </si>
  <si>
    <t>diazmatthew@example.com</t>
  </si>
  <si>
    <t>218 Cherry Course, Williamsland, ND 13861</t>
  </si>
  <si>
    <t>982.992.5058</t>
  </si>
  <si>
    <t>248.39</t>
  </si>
  <si>
    <t>87036.61</t>
  </si>
  <si>
    <t>David Miller</t>
  </si>
  <si>
    <t>michael36@example.com</t>
  </si>
  <si>
    <t>05970 Walker Circle, Brentport, NJ 60835</t>
  </si>
  <si>
    <t>001-881-591-0371x4571</t>
  </si>
  <si>
    <t>22034.489999999998</t>
  </si>
  <si>
    <t>4.83</t>
  </si>
  <si>
    <t>22029.659999999996</t>
  </si>
  <si>
    <t>Curtis Middleton</t>
  </si>
  <si>
    <t>omcconnell@example.net</t>
  </si>
  <si>
    <t>4125 Porter Ramp, Alisonhaven, ME 79542</t>
  </si>
  <si>
    <t>517.431.3972x9807</t>
  </si>
  <si>
    <t>2159.1</t>
  </si>
  <si>
    <t>42.28</t>
  </si>
  <si>
    <t>2116.8199999999997</t>
  </si>
  <si>
    <t>Julie Boyd</t>
  </si>
  <si>
    <t>vstanley@example.com</t>
  </si>
  <si>
    <t>18589 Williams Passage Suite 920, Jonathanport, NC 56316</t>
  </si>
  <si>
    <t>747-858-5463x343</t>
  </si>
  <si>
    <t>10.81</t>
  </si>
  <si>
    <t>1893.4700000000003</t>
  </si>
  <si>
    <t>Christie Lynch</t>
  </si>
  <si>
    <t>james66@example.com</t>
  </si>
  <si>
    <t>3344 Schneider Mountains Apt. 394, Millershire, LA 99226</t>
  </si>
  <si>
    <t>(729)443-8249x06441</t>
  </si>
  <si>
    <t>54237.21</t>
  </si>
  <si>
    <t>237.19</t>
  </si>
  <si>
    <t>54000.02</t>
  </si>
  <si>
    <t>William Roberts</t>
  </si>
  <si>
    <t>james32@example.net</t>
  </si>
  <si>
    <t>56234 Hannah Rapids, Jacobshire, TX 91070</t>
  </si>
  <si>
    <t>725.660.8245</t>
  </si>
  <si>
    <t>89.34</t>
  </si>
  <si>
    <t>43220.66</t>
  </si>
  <si>
    <t>Matthew Baker</t>
  </si>
  <si>
    <t>david47@example.org</t>
  </si>
  <si>
    <t>66919 Larson Ports, Port Rodney, VT 71164</t>
  </si>
  <si>
    <t>(479)488-5215x97854</t>
  </si>
  <si>
    <t>5798.55</t>
  </si>
  <si>
    <t>114.94</t>
  </si>
  <si>
    <t>5683.610000000001</t>
  </si>
  <si>
    <t>Brenda Lawrence</t>
  </si>
  <si>
    <t>murrayjulia@example.com</t>
  </si>
  <si>
    <t>883 Johnson Springs, West Jacquelinestad, FM 46086</t>
  </si>
  <si>
    <t>+1-475-212-6500x923</t>
  </si>
  <si>
    <t>24437.77</t>
  </si>
  <si>
    <t>24344.45</t>
  </si>
  <si>
    <t>Christine Garza DDS</t>
  </si>
  <si>
    <t>richard81@example.com</t>
  </si>
  <si>
    <t>045 Kimberly Prairie, Jamesland, WV 68622</t>
  </si>
  <si>
    <t>796-590-7780</t>
  </si>
  <si>
    <t>91551.96</t>
  </si>
  <si>
    <t>198.23</t>
  </si>
  <si>
    <t>91353.73000000001</t>
  </si>
  <si>
    <t>Jerome Terry</t>
  </si>
  <si>
    <t>tedwards@example.org</t>
  </si>
  <si>
    <t>1589 Heather Centers, North Matthew, FL 76332</t>
  </si>
  <si>
    <t>(401)335-7281</t>
  </si>
  <si>
    <t>52188.0</t>
  </si>
  <si>
    <t>97.43</t>
  </si>
  <si>
    <t>52090.57</t>
  </si>
  <si>
    <t>Lauren Estrada</t>
  </si>
  <si>
    <t>ddaniels@example.org</t>
  </si>
  <si>
    <t>0299 Jacobs Estate Apt. 828, Lake Deannatown, VI 02669</t>
  </si>
  <si>
    <t>(937)518-0763x1742</t>
  </si>
  <si>
    <t>29122.38</t>
  </si>
  <si>
    <t>29071.45</t>
  </si>
  <si>
    <t>Ricky Turner</t>
  </si>
  <si>
    <t>88607 Brittany Unions, Lake Davidside, PA 05887</t>
  </si>
  <si>
    <t>001-227-497-3907</t>
  </si>
  <si>
    <t>27931.2</t>
  </si>
  <si>
    <t>150.61</t>
  </si>
  <si>
    <t>27780.59</t>
  </si>
  <si>
    <t>Jacob Christensen</t>
  </si>
  <si>
    <t>zlloyd@example.com</t>
  </si>
  <si>
    <t>USNV Miller, FPO AP 10906</t>
  </si>
  <si>
    <t>733-855-5997x0795</t>
  </si>
  <si>
    <t>48.14</t>
  </si>
  <si>
    <t>21172.050000000003</t>
  </si>
  <si>
    <t>Cheryl Wright</t>
  </si>
  <si>
    <t>lisamoore@example.net</t>
  </si>
  <si>
    <t>3634 Cooper Lodge, Woodardborough, DE 94288</t>
  </si>
  <si>
    <t>422.689.8513x84048</t>
  </si>
  <si>
    <t>70702.8</t>
  </si>
  <si>
    <t>70452.6</t>
  </si>
  <si>
    <t>04-25-2022</t>
  </si>
  <si>
    <t>Diana Bullock</t>
  </si>
  <si>
    <t>robert86@example.com</t>
  </si>
  <si>
    <t>8929 Watkins Ranch, North Maxwell, MN 32287</t>
  </si>
  <si>
    <t>1972.2900000000002</t>
  </si>
  <si>
    <t>15.65</t>
  </si>
  <si>
    <t>1956.64</t>
  </si>
  <si>
    <t>Mariah Hall</t>
  </si>
  <si>
    <t>andrew78@example.net</t>
  </si>
  <si>
    <t>677 George Ramp, Lake Michael, UT 32288</t>
  </si>
  <si>
    <t>001-464-880-9132</t>
  </si>
  <si>
    <t>878.3699999999999</t>
  </si>
  <si>
    <t>5.24</t>
  </si>
  <si>
    <t>873.1299999999999</t>
  </si>
  <si>
    <t>Natalie Murphy</t>
  </si>
  <si>
    <t>mark86@example.com</t>
  </si>
  <si>
    <t>05375 Bryan Ranch, Port Rodney, FL 59285</t>
  </si>
  <si>
    <t>(875)844-9372</t>
  </si>
  <si>
    <t>28606.18</t>
  </si>
  <si>
    <t>18.18</t>
  </si>
  <si>
    <t>28588.0</t>
  </si>
  <si>
    <t>Mark Warren</t>
  </si>
  <si>
    <t>5275 Mack Gardens, South Nathan, PR 62748</t>
  </si>
  <si>
    <t>277.588.0786x430</t>
  </si>
  <si>
    <t>62284.67</t>
  </si>
  <si>
    <t>147.23</t>
  </si>
  <si>
    <t>62137.439999999995</t>
  </si>
  <si>
    <t>Paul Nelson</t>
  </si>
  <si>
    <t>lrobbins@example.com</t>
  </si>
  <si>
    <t>35406 Mark Tunnel Suite 614, Port Heather, PA 21685</t>
  </si>
  <si>
    <t>222-477-8369x5770</t>
  </si>
  <si>
    <t>70413.22</t>
  </si>
  <si>
    <t>177.89</t>
  </si>
  <si>
    <t>70235.33</t>
  </si>
  <si>
    <t>Marilyn Davis</t>
  </si>
  <si>
    <t>vwalsh@example.com</t>
  </si>
  <si>
    <t>Unit 6270 Box 4914, DPO AP 92363</t>
  </si>
  <si>
    <t>877.459.9801x052</t>
  </si>
  <si>
    <t>23976.68</t>
  </si>
  <si>
    <t>81.03</t>
  </si>
  <si>
    <t>23895.65</t>
  </si>
  <si>
    <t>Joseph Hall</t>
  </si>
  <si>
    <t>bowersdaniel@example.net</t>
  </si>
  <si>
    <t>5088 Kara Plaza Suite 720, Port Johnberg, CT 14653</t>
  </si>
  <si>
    <t>(684)828-5368x57411</t>
  </si>
  <si>
    <t>4284.63</t>
  </si>
  <si>
    <t>14.08</t>
  </si>
  <si>
    <t>4270.55</t>
  </si>
  <si>
    <t>Joseph Young</t>
  </si>
  <si>
    <t>james19@example.net</t>
  </si>
  <si>
    <t>2581 Wilkins Heights, Roblestown, LA 92804</t>
  </si>
  <si>
    <t>001-387-357-5730x45178</t>
  </si>
  <si>
    <t>42371.5</t>
  </si>
  <si>
    <t>66.24</t>
  </si>
  <si>
    <t>42305.26</t>
  </si>
  <si>
    <t>Henry Thomas</t>
  </si>
  <si>
    <t>uflores@example.org</t>
  </si>
  <si>
    <t>9890 Michael Brook, Lake Kevin, GU 14803</t>
  </si>
  <si>
    <t>001-794-745-4569x5088</t>
  </si>
  <si>
    <t>50883.3</t>
  </si>
  <si>
    <t>189.53</t>
  </si>
  <si>
    <t>50693.770000000004</t>
  </si>
  <si>
    <t>Jimmy Arellano</t>
  </si>
  <si>
    <t>osmith@example.com</t>
  </si>
  <si>
    <t>563 Flores Grove, Johnsonbury, NM 96638</t>
  </si>
  <si>
    <t>502-492-1937x090</t>
  </si>
  <si>
    <t>5.23</t>
  </si>
  <si>
    <t>10555.57</t>
  </si>
  <si>
    <t>Brittany Vargas</t>
  </si>
  <si>
    <t>dknight@example.com</t>
  </si>
  <si>
    <t>07245 Douglas Manors Suite 943, Richardton, NM 37628</t>
  </si>
  <si>
    <t>(312)626-1128</t>
  </si>
  <si>
    <t>22204.61</t>
  </si>
  <si>
    <t>3.38</t>
  </si>
  <si>
    <t>22201.23</t>
  </si>
  <si>
    <t>Timothy Curry</t>
  </si>
  <si>
    <t>fmartinez@example.org</t>
  </si>
  <si>
    <t>49618 William Branch Apt. 850, Elliottberg, NE 13716</t>
  </si>
  <si>
    <t>855.997.1499x931</t>
  </si>
  <si>
    <t>55221.46</t>
  </si>
  <si>
    <t>40.79</t>
  </si>
  <si>
    <t>55180.67</t>
  </si>
  <si>
    <t>Robert Rhodes</t>
  </si>
  <si>
    <t>qmartinez@example.org</t>
  </si>
  <si>
    <t>11101 Kimberly Expressway Suite 832, South Amberborough, GA 98457</t>
  </si>
  <si>
    <t>571-577-8050</t>
  </si>
  <si>
    <t>3203.48</t>
  </si>
  <si>
    <t>28.76</t>
  </si>
  <si>
    <t>3174.72</t>
  </si>
  <si>
    <t>Jeremy Floyd</t>
  </si>
  <si>
    <t>morgannicholas@example.com</t>
  </si>
  <si>
    <t>653 Tony Divide, West Aaron, MO 59276</t>
  </si>
  <si>
    <t>404.466.3717x58973</t>
  </si>
  <si>
    <t>30.53</t>
  </si>
  <si>
    <t>84712.47</t>
  </si>
  <si>
    <t>Arthur Cross</t>
  </si>
  <si>
    <t>ajimenez@example.com</t>
  </si>
  <si>
    <t>3577 Griffith Island, Millerberg, PR 73586</t>
  </si>
  <si>
    <t>001-770-412-2865x777</t>
  </si>
  <si>
    <t>52010.91</t>
  </si>
  <si>
    <t>68.58</t>
  </si>
  <si>
    <t>51942.33</t>
  </si>
  <si>
    <t>Valerie Smith</t>
  </si>
  <si>
    <t>imccann@example.com</t>
  </si>
  <si>
    <t>USS Keller, FPO AE 45191</t>
  </si>
  <si>
    <t>001-911-683-4945x48917</t>
  </si>
  <si>
    <t>36704.7</t>
  </si>
  <si>
    <t>107.86</t>
  </si>
  <si>
    <t>36596.84</t>
  </si>
  <si>
    <t>Victoria Blevins</t>
  </si>
  <si>
    <t>twhite@example.org</t>
  </si>
  <si>
    <t>30079 Joel Inlet Suite 243, Maryside, GA 06341</t>
  </si>
  <si>
    <t>591-815-1714x7720</t>
  </si>
  <si>
    <t>83048.14</t>
  </si>
  <si>
    <t>88.05</t>
  </si>
  <si>
    <t>82960.09</t>
  </si>
  <si>
    <t>Lori Beck</t>
  </si>
  <si>
    <t>ericfrancis@example.org</t>
  </si>
  <si>
    <t>3412 Simmons Ville Apt. 346, West Michael, AZ 88891</t>
  </si>
  <si>
    <t>448.775.3711x28671</t>
  </si>
  <si>
    <t>12481.02</t>
  </si>
  <si>
    <t>167.41</t>
  </si>
  <si>
    <t>12313.61</t>
  </si>
  <si>
    <t>Travis Lee</t>
  </si>
  <si>
    <t>tguerra@example.com</t>
  </si>
  <si>
    <t>4030 Stephanie Bypass, North Cherylmouth, WA 05502</t>
  </si>
  <si>
    <t>572-314-6864x12496</t>
  </si>
  <si>
    <t>63098.49</t>
  </si>
  <si>
    <t>146.49</t>
  </si>
  <si>
    <t>62952.0</t>
  </si>
  <si>
    <t>05-27-2023</t>
  </si>
  <si>
    <t>Timothy Huang</t>
  </si>
  <si>
    <t>matthewgardner@example.com</t>
  </si>
  <si>
    <t>380 Rebecca Gateway Apt. 333, Mayoberg, KY 94178</t>
  </si>
  <si>
    <t>(683)518-3083x4008</t>
  </si>
  <si>
    <t>14681.88</t>
  </si>
  <si>
    <t>94.46</t>
  </si>
  <si>
    <t>14587.42</t>
  </si>
  <si>
    <t>Jimmy Dean</t>
  </si>
  <si>
    <t>rmelendez@example.net</t>
  </si>
  <si>
    <t>455 Lauren Underpass, Andreaport, NV 79829</t>
  </si>
  <si>
    <t>22188.48</t>
  </si>
  <si>
    <t>18.86</t>
  </si>
  <si>
    <t>22169.62</t>
  </si>
  <si>
    <t>Amy Gallegos</t>
  </si>
  <si>
    <t>ichan@example.net</t>
  </si>
  <si>
    <t>PSC 9035, Box 0576, APO AE 74338</t>
  </si>
  <si>
    <t>(993)982-4542</t>
  </si>
  <si>
    <t>739.68</t>
  </si>
  <si>
    <t>4.18</t>
  </si>
  <si>
    <t>735.5</t>
  </si>
  <si>
    <t>Gerald Perry</t>
  </si>
  <si>
    <t>ian72@example.com</t>
  </si>
  <si>
    <t>8141 Cathy Wall Suite 049, East Kathrynbury, NY 06866</t>
  </si>
  <si>
    <t>001-701-967-6736</t>
  </si>
  <si>
    <t>79818.05</t>
  </si>
  <si>
    <t>115.26</t>
  </si>
  <si>
    <t>79702.79000000001</t>
  </si>
  <si>
    <t>Mary Lopez</t>
  </si>
  <si>
    <t>jennifer36@example.net</t>
  </si>
  <si>
    <t>005 Peter Views Suite 895, Rileymouth, KY 51421</t>
  </si>
  <si>
    <t>001-904-699-7628x3637</t>
  </si>
  <si>
    <t>84686.17</t>
  </si>
  <si>
    <t>233.05</t>
  </si>
  <si>
    <t>84453.12</t>
  </si>
  <si>
    <t>Amanda Acosta</t>
  </si>
  <si>
    <t>PSC 3601, Box 4466, APO AE 14428</t>
  </si>
  <si>
    <t>487.500.3563x7730</t>
  </si>
  <si>
    <t>9303.0</t>
  </si>
  <si>
    <t>81.61</t>
  </si>
  <si>
    <t>9221.39</t>
  </si>
  <si>
    <t>Vanessa Crosby</t>
  </si>
  <si>
    <t>lynchjim@example.org</t>
  </si>
  <si>
    <t>3932 Chelsea Plaza Apt. 598, Tammiemouth, KS 09251</t>
  </si>
  <si>
    <t>+1-679-341-1492x49352</t>
  </si>
  <si>
    <t>7377.44</t>
  </si>
  <si>
    <t>7311.2</t>
  </si>
  <si>
    <t>Gregory Higgins</t>
  </si>
  <si>
    <t>wendy61@example.org</t>
  </si>
  <si>
    <t>357 Turner Stream Suite 863, Port Adamfort, DC 04509</t>
  </si>
  <si>
    <t>+1-627-556-3796x34016</t>
  </si>
  <si>
    <t>33.64</t>
  </si>
  <si>
    <t>15254.78</t>
  </si>
  <si>
    <t>Heather Martin</t>
  </si>
  <si>
    <t>elizabeth97@example.org</t>
  </si>
  <si>
    <t>37548 Joshua Viaduct, North Jenniferview, WA 06381</t>
  </si>
  <si>
    <t>62.52</t>
  </si>
  <si>
    <t>40200.53</t>
  </si>
  <si>
    <t>Gregory Garcia</t>
  </si>
  <si>
    <t>oconnorjill@example.net</t>
  </si>
  <si>
    <t>5174 Matthew Spurs, Beckerstad, AZ 74900</t>
  </si>
  <si>
    <t>(941)678-9816</t>
  </si>
  <si>
    <t>52096.799999999996</t>
  </si>
  <si>
    <t>93.03</t>
  </si>
  <si>
    <t>52003.77</t>
  </si>
  <si>
    <t>Tammy Bowman</t>
  </si>
  <si>
    <t>jordanchristina@example.net</t>
  </si>
  <si>
    <t>7497 Gabrielle Ports Suite 741, Timothyberg, GA 29507</t>
  </si>
  <si>
    <t>001-724-237-9204x914</t>
  </si>
  <si>
    <t>12126.800000000001</t>
  </si>
  <si>
    <t>38.85</t>
  </si>
  <si>
    <t>12087.95</t>
  </si>
  <si>
    <t>Pamela Kirby</t>
  </si>
  <si>
    <t>873 Griffin Knoll, Suzannefurt, LA 59671</t>
  </si>
  <si>
    <t>001-800-503-3844x3849</t>
  </si>
  <si>
    <t>39805.2</t>
  </si>
  <si>
    <t>286.96</t>
  </si>
  <si>
    <t>39518.24</t>
  </si>
  <si>
    <t>Travis Church</t>
  </si>
  <si>
    <t>hunter11@example.org</t>
  </si>
  <si>
    <t>83896 Dean Plains, Reynoldsside, AL 00841</t>
  </si>
  <si>
    <t>51483.899999999994</t>
  </si>
  <si>
    <t>125.39</t>
  </si>
  <si>
    <t>51358.509999999995</t>
  </si>
  <si>
    <t>Kimberly Knapp</t>
  </si>
  <si>
    <t>071 Frey Locks, New Jeffreystad, AR 03746</t>
  </si>
  <si>
    <t>(955)816-1887</t>
  </si>
  <si>
    <t>21396.899999999998</t>
  </si>
  <si>
    <t>50.87</t>
  </si>
  <si>
    <t>21346.03</t>
  </si>
  <si>
    <t>Daniel Cook</t>
  </si>
  <si>
    <t>darylgutierrez@example.com</t>
  </si>
  <si>
    <t>78421 Nguyen Alley, Brandonhaven, WA 19371</t>
  </si>
  <si>
    <t>56.94</t>
  </si>
  <si>
    <t>22825.06</t>
  </si>
  <si>
    <t>Barbara Rodriguez</t>
  </si>
  <si>
    <t>austin62@example.com</t>
  </si>
  <si>
    <t>USCGC Flores, FPO AE 90824</t>
  </si>
  <si>
    <t>717-496-8632x49816</t>
  </si>
  <si>
    <t>21821.25</t>
  </si>
  <si>
    <t>202.72</t>
  </si>
  <si>
    <t>21618.53</t>
  </si>
  <si>
    <t>Melissa Smith</t>
  </si>
  <si>
    <t>edaniels@example.net</t>
  </si>
  <si>
    <t>04315 Campbell Forge, Martinezmouth, PW 48842</t>
  </si>
  <si>
    <t>(503)471-1401x67487</t>
  </si>
  <si>
    <t>76.93</t>
  </si>
  <si>
    <t>8222.689999999999</t>
  </si>
  <si>
    <t>Nicholas Thompson</t>
  </si>
  <si>
    <t>ryanray@example.org</t>
  </si>
  <si>
    <t>31342 Jack Ridges, Michaeltown, MO 64298</t>
  </si>
  <si>
    <t>414-439-3873x77195</t>
  </si>
  <si>
    <t>3004.95</t>
  </si>
  <si>
    <t>0.68</t>
  </si>
  <si>
    <t>3004.27</t>
  </si>
  <si>
    <t>Brandy Miller</t>
  </si>
  <si>
    <t>jmartin@example.net</t>
  </si>
  <si>
    <t>67998 Luis Centers Apt. 913, Berryville, FM 60627</t>
  </si>
  <si>
    <t>525.934.0040</t>
  </si>
  <si>
    <t>15922.08</t>
  </si>
  <si>
    <t>86.59</t>
  </si>
  <si>
    <t>15835.49</t>
  </si>
  <si>
    <t>Tony Anderson</t>
  </si>
  <si>
    <t>darryl61@example.com</t>
  </si>
  <si>
    <t>71343 Jennifer Wall, Port Jessicaborough, ME 46096</t>
  </si>
  <si>
    <t>332.732.5415</t>
  </si>
  <si>
    <t>3944.5800000000004</t>
  </si>
  <si>
    <t>11.89</t>
  </si>
  <si>
    <t>3932.6900000000005</t>
  </si>
  <si>
    <t>Karen Beltran</t>
  </si>
  <si>
    <t>fernandezwhitney@example.org</t>
  </si>
  <si>
    <t>7677 Garrett Forks Apt. 032, Port Chaseland, UT 70165</t>
  </si>
  <si>
    <t>5778.99</t>
  </si>
  <si>
    <t>164.83</t>
  </si>
  <si>
    <t>5614.16</t>
  </si>
  <si>
    <t>Alexander Boyd</t>
  </si>
  <si>
    <t>jessicacollins@example.org</t>
  </si>
  <si>
    <t>45094 Hannah Islands Apt. 980, Lake Christinamouth, SC 54223</t>
  </si>
  <si>
    <t>855-532-3038x582</t>
  </si>
  <si>
    <t>2686.1000000000004</t>
  </si>
  <si>
    <t>20.44</t>
  </si>
  <si>
    <t>2665.6600000000003</t>
  </si>
  <si>
    <t>08-18-2023</t>
  </si>
  <si>
    <t>Angela Murphy</t>
  </si>
  <si>
    <t>jessicamiller@example.net</t>
  </si>
  <si>
    <t>39529 Amy Cliff Suite 707, Whiteburgh, NV 96108</t>
  </si>
  <si>
    <t>606.760.2455x49576</t>
  </si>
  <si>
    <t>61972.35</t>
  </si>
  <si>
    <t>107.5</t>
  </si>
  <si>
    <t>61864.85</t>
  </si>
  <si>
    <t>Dr. Brian Mata</t>
  </si>
  <si>
    <t>heather15@example.org</t>
  </si>
  <si>
    <t>6939 David Square Suite 965, North Jeremystad, OH 62900</t>
  </si>
  <si>
    <t>+1-449-414-1582x21510</t>
  </si>
  <si>
    <t>45775.98</t>
  </si>
  <si>
    <t>10.17</t>
  </si>
  <si>
    <t>45765.810000000005</t>
  </si>
  <si>
    <t>Julie Richardson</t>
  </si>
  <si>
    <t>kaylachambers@example.com</t>
  </si>
  <si>
    <t>31497 Rhodes Lodge, Millerhaven, PW 53241</t>
  </si>
  <si>
    <t>001-990-364-1500x72977</t>
  </si>
  <si>
    <t>86576.31</t>
  </si>
  <si>
    <t>107.77</t>
  </si>
  <si>
    <t>86468.54</t>
  </si>
  <si>
    <t>08-16-2022</t>
  </si>
  <si>
    <t>Steven Davis</t>
  </si>
  <si>
    <t>pturner@example.net</t>
  </si>
  <si>
    <t>7770 Wyatt Lane, Nelsonstad, OH 24871</t>
  </si>
  <si>
    <t>(253)207-3604</t>
  </si>
  <si>
    <t>63.76</t>
  </si>
  <si>
    <t>1220.46</t>
  </si>
  <si>
    <t>Craig Blair</t>
  </si>
  <si>
    <t>494 Cody Locks Suite 733, Margaretview, IN 99012</t>
  </si>
  <si>
    <t>+1-565-302-9117x22406</t>
  </si>
  <si>
    <t>19801.5</t>
  </si>
  <si>
    <t>87.62</t>
  </si>
  <si>
    <t>19713.88</t>
  </si>
  <si>
    <t>Evan Simmons</t>
  </si>
  <si>
    <t>christine34@example.com</t>
  </si>
  <si>
    <t>25713 Martinez Lodge Apt. 000, Griffithmouth, MO 72582</t>
  </si>
  <si>
    <t>(505)396-4689x842</t>
  </si>
  <si>
    <t>51746.76</t>
  </si>
  <si>
    <t>0.42</t>
  </si>
  <si>
    <t>51746.340000000004</t>
  </si>
  <si>
    <t>Scott Smith</t>
  </si>
  <si>
    <t>casey39@example.org</t>
  </si>
  <si>
    <t>8768 Bowman Common, New Kimberly, WV 75144</t>
  </si>
  <si>
    <t>44275.48</t>
  </si>
  <si>
    <t>147.06</t>
  </si>
  <si>
    <t>44128.420000000006</t>
  </si>
  <si>
    <t>Thomas Ruiz</t>
  </si>
  <si>
    <t>nicholasharris@example.com</t>
  </si>
  <si>
    <t>373 Hall Mountain, Pamelaland, IN 97089</t>
  </si>
  <si>
    <t>(830)708-5331x42516</t>
  </si>
  <si>
    <t>773.14</t>
  </si>
  <si>
    <t>72.87</t>
  </si>
  <si>
    <t>700.27</t>
  </si>
  <si>
    <t>Austin Ramirez</t>
  </si>
  <si>
    <t>katrina17@example.com</t>
  </si>
  <si>
    <t>3572 Meyer Glens, Carsonchester, VT 62976</t>
  </si>
  <si>
    <t>837.495.5090x5371</t>
  </si>
  <si>
    <t>17334.75</t>
  </si>
  <si>
    <t>72.36</t>
  </si>
  <si>
    <t>17262.39</t>
  </si>
  <si>
    <t>Trevor Matthews</t>
  </si>
  <si>
    <t>samanthamcguire@example.net</t>
  </si>
  <si>
    <t>383 Sabrina Ways Suite 450, South Johnborough, FL 17927</t>
  </si>
  <si>
    <t>653.476.8851x085</t>
  </si>
  <si>
    <t>10437.6</t>
  </si>
  <si>
    <t>82.47</t>
  </si>
  <si>
    <t>10355.130000000001</t>
  </si>
  <si>
    <t>Brittany Doyle</t>
  </si>
  <si>
    <t>cthomas@example.com</t>
  </si>
  <si>
    <t>30097 Fox Path Suite 183, Port Kevinside, ME 39917</t>
  </si>
  <si>
    <t>001-743-878-9120</t>
  </si>
  <si>
    <t>50786.58</t>
  </si>
  <si>
    <t>21.37</t>
  </si>
  <si>
    <t>50765.21</t>
  </si>
  <si>
    <t>01-13-2023</t>
  </si>
  <si>
    <t>Anthony Suarez</t>
  </si>
  <si>
    <t>clarkejason@example.net</t>
  </si>
  <si>
    <t>6469 Teresa Crossroad, New Jasonside, NV 73142</t>
  </si>
  <si>
    <t>(588)793-1453</t>
  </si>
  <si>
    <t>48761.37</t>
  </si>
  <si>
    <t>24.16</t>
  </si>
  <si>
    <t>48737.21</t>
  </si>
  <si>
    <t>Lauren Bond</t>
  </si>
  <si>
    <t>rmcdaniel@example.org</t>
  </si>
  <si>
    <t>3441 Watkins Pine Suite 150, North Glendastad, MT 81052</t>
  </si>
  <si>
    <t>001-986-779-4831</t>
  </si>
  <si>
    <t>12.11</t>
  </si>
  <si>
    <t>3824.9799999999996</t>
  </si>
  <si>
    <t>Brian Robertson</t>
  </si>
  <si>
    <t>cynthiaweber@example.com</t>
  </si>
  <si>
    <t>733 Butler Ways, East Joanna, KY 03058</t>
  </si>
  <si>
    <t>(830)565-9203x5443</t>
  </si>
  <si>
    <t>6.44</t>
  </si>
  <si>
    <t>2952.2799999999997</t>
  </si>
  <si>
    <t>Sydney Jones</t>
  </si>
  <si>
    <t>8201 Lopez Brooks Apt. 790, Michellebury, NC 91936</t>
  </si>
  <si>
    <t>001-834-966-8562x94195</t>
  </si>
  <si>
    <t>40800.33</t>
  </si>
  <si>
    <t>225.07</t>
  </si>
  <si>
    <t>40575.26</t>
  </si>
  <si>
    <t>Michael Sanchez</t>
  </si>
  <si>
    <t>shendricks@example.org</t>
  </si>
  <si>
    <t>8081 Ryan Drives Suite 719, Kevinstad, VA 36305</t>
  </si>
  <si>
    <t>+1-570-234-1452x51691</t>
  </si>
  <si>
    <t>19292.53</t>
  </si>
  <si>
    <t>18.58</t>
  </si>
  <si>
    <t>19273.949999999997</t>
  </si>
  <si>
    <t>John Moore</t>
  </si>
  <si>
    <t>madisonpeterson@example.net</t>
  </si>
  <si>
    <t>79075 April Burgs, Feliciaburgh, FL 76117</t>
  </si>
  <si>
    <t>+1-867-699-0502x0151</t>
  </si>
  <si>
    <t>69.62</t>
  </si>
  <si>
    <t>925.51</t>
  </si>
  <si>
    <t>Joshua Reyes</t>
  </si>
  <si>
    <t>christopherproctor@example.net</t>
  </si>
  <si>
    <t>2248 Marshall Island Apt. 135, Alecland, NY 71483</t>
  </si>
  <si>
    <t>001-840-296-1841x067</t>
  </si>
  <si>
    <t>5824.16</t>
  </si>
  <si>
    <t>82.0</t>
  </si>
  <si>
    <t>5742.16</t>
  </si>
  <si>
    <t>Stephen Scott</t>
  </si>
  <si>
    <t>cochrandesiree@example.com</t>
  </si>
  <si>
    <t>089 Phillips Bridge, Obrienmouth, GU 27571</t>
  </si>
  <si>
    <t>(743)623-8729x1852</t>
  </si>
  <si>
    <t>50.32</t>
  </si>
  <si>
    <t>3441.61</t>
  </si>
  <si>
    <t>Karen Lewis</t>
  </si>
  <si>
    <t>olsonemily@example.com</t>
  </si>
  <si>
    <t>729 Ian River Suite 929, Hillstad, VT 93345</t>
  </si>
  <si>
    <t>56292.73</t>
  </si>
  <si>
    <t>109.27</t>
  </si>
  <si>
    <t>56183.46000000001</t>
  </si>
  <si>
    <t>Bradley Diaz</t>
  </si>
  <si>
    <t>susan25@example.net</t>
  </si>
  <si>
    <t>1643 Jake Shore, Brandiport, MA 44439</t>
  </si>
  <si>
    <t>534.839.0776</t>
  </si>
  <si>
    <t>125.85</t>
  </si>
  <si>
    <t>10968.39</t>
  </si>
  <si>
    <t>Andrea Casey</t>
  </si>
  <si>
    <t>penatiffany@example.com</t>
  </si>
  <si>
    <t>944 Paula Turnpike, Port Gloria, TX 26037</t>
  </si>
  <si>
    <t>25081.899999999998</t>
  </si>
  <si>
    <t>165.2</t>
  </si>
  <si>
    <t>24916.699999999997</t>
  </si>
  <si>
    <t>Jessica Wallace</t>
  </si>
  <si>
    <t>johnsonelizabeth@example.net</t>
  </si>
  <si>
    <t>4358 Clark Ports, Lake Emily, NY 70924</t>
  </si>
  <si>
    <t>+1-934-903-7950x946</t>
  </si>
  <si>
    <t>19826.87</t>
  </si>
  <si>
    <t>104.48</t>
  </si>
  <si>
    <t>19722.39</t>
  </si>
  <si>
    <t>Jon Friedman</t>
  </si>
  <si>
    <t>rochamatthew@example.org</t>
  </si>
  <si>
    <t>PSC 3698, Box 5437, APO AP 24172</t>
  </si>
  <si>
    <t>507-616-5530</t>
  </si>
  <si>
    <t>61.25</t>
  </si>
  <si>
    <t>399.84</t>
  </si>
  <si>
    <t>Barbara Reyes</t>
  </si>
  <si>
    <t>holmesalbert@example.com</t>
  </si>
  <si>
    <t>98432 Mitchell Land Apt. 303, Sabrinatown, WA 24207</t>
  </si>
  <si>
    <t>(923)882-1958</t>
  </si>
  <si>
    <t>54.69</t>
  </si>
  <si>
    <t>21912.030000000002</t>
  </si>
  <si>
    <t>David Gibson</t>
  </si>
  <si>
    <t>cheryl86@example.org</t>
  </si>
  <si>
    <t>218 David Springs, Juarezchester, VT 06662</t>
  </si>
  <si>
    <t>(650)661-8472x55920</t>
  </si>
  <si>
    <t>22132.32</t>
  </si>
  <si>
    <t>133.94</t>
  </si>
  <si>
    <t>21998.38</t>
  </si>
  <si>
    <t>Suzanne Alexander</t>
  </si>
  <si>
    <t>alexander47@example.org</t>
  </si>
  <si>
    <t>27093 Bright Bridge, Cobbtown, GA 38999</t>
  </si>
  <si>
    <t>001-631-368-7702x96179</t>
  </si>
  <si>
    <t>15123.420000000002</t>
  </si>
  <si>
    <t>112.3</t>
  </si>
  <si>
    <t>15011.120000000003</t>
  </si>
  <si>
    <t>Tara Page</t>
  </si>
  <si>
    <t>xhartman@example.net</t>
  </si>
  <si>
    <t>4199 Farley Extensions, Patriciaport, ME 85457</t>
  </si>
  <si>
    <t>321-806-3428</t>
  </si>
  <si>
    <t>5096.139999999999</t>
  </si>
  <si>
    <t>39.99</t>
  </si>
  <si>
    <t>5056.15</t>
  </si>
  <si>
    <t>Donna Harper</t>
  </si>
  <si>
    <t>eallen@example.com</t>
  </si>
  <si>
    <t>774 Clarke Extension, Port Pennyfort, SD 03224</t>
  </si>
  <si>
    <t>719.526.4451x6151</t>
  </si>
  <si>
    <t>56735.25</t>
  </si>
  <si>
    <t>63.42</t>
  </si>
  <si>
    <t>56671.83</t>
  </si>
  <si>
    <t>John Smith</t>
  </si>
  <si>
    <t>fhall@example.com</t>
  </si>
  <si>
    <t>149 Bob Causeway Apt. 116, New Adam, MN 32538</t>
  </si>
  <si>
    <t>001-353-275-2336x38336</t>
  </si>
  <si>
    <t>32747.61</t>
  </si>
  <si>
    <t>179.81</t>
  </si>
  <si>
    <t>32567.8</t>
  </si>
  <si>
    <t>Jamie Anderson</t>
  </si>
  <si>
    <t>henry80@example.net</t>
  </si>
  <si>
    <t>0624 Jonathan Pike, Catherinetown, SD 29084</t>
  </si>
  <si>
    <t>46.32</t>
  </si>
  <si>
    <t>10354.53</t>
  </si>
  <si>
    <t>Anthony Jackson</t>
  </si>
  <si>
    <t>bellmaria@example.com</t>
  </si>
  <si>
    <t>720 Thomas Row, West Toddburgh, CO 49432</t>
  </si>
  <si>
    <t>944-803-6375x90080</t>
  </si>
  <si>
    <t>14768.53</t>
  </si>
  <si>
    <t>153.49</t>
  </si>
  <si>
    <t>14615.04</t>
  </si>
  <si>
    <t>Lisa Lopez</t>
  </si>
  <si>
    <t>frosttaylor@example.org</t>
  </si>
  <si>
    <t>73617 Hayes Loop Suite 566, Schroederstad, MT 71081</t>
  </si>
  <si>
    <t>614.548.2646x7204</t>
  </si>
  <si>
    <t>48273.9</t>
  </si>
  <si>
    <t>172.18</t>
  </si>
  <si>
    <t>48101.72</t>
  </si>
  <si>
    <t>Jerome Green</t>
  </si>
  <si>
    <t>christopher62@example.net</t>
  </si>
  <si>
    <t>5453 Dustin Tunnel Suite 301, Gonzalezmouth, NM 73765</t>
  </si>
  <si>
    <t>(668)861-0093x196</t>
  </si>
  <si>
    <t>32342.449999999997</t>
  </si>
  <si>
    <t>88.49</t>
  </si>
  <si>
    <t>32253.959999999995</t>
  </si>
  <si>
    <t>Stacey Anderson</t>
  </si>
  <si>
    <t>amanda26@example.net</t>
  </si>
  <si>
    <t>13756 Brandon Groves, South Sergiotown, GA 44526</t>
  </si>
  <si>
    <t>(417)235-9308</t>
  </si>
  <si>
    <t>40151.1</t>
  </si>
  <si>
    <t>70.18</t>
  </si>
  <si>
    <t>40080.92</t>
  </si>
  <si>
    <t>Anthony Marshall</t>
  </si>
  <si>
    <t>samanthastewart@example.com</t>
  </si>
  <si>
    <t>9946 Logan Terrace, Lake Zacharyberg, PA 35854</t>
  </si>
  <si>
    <t>386.864.7317x819</t>
  </si>
  <si>
    <t>26673.329999999998</t>
  </si>
  <si>
    <t>12.87</t>
  </si>
  <si>
    <t>26660.46</t>
  </si>
  <si>
    <t>Stephen Lara</t>
  </si>
  <si>
    <t>cynthia44@example.org</t>
  </si>
  <si>
    <t>4917 Leonard Mountains Suite 440, Port Nicholas, DE 31116</t>
  </si>
  <si>
    <t>001-937-374-0018x03663</t>
  </si>
  <si>
    <t>34421.1</t>
  </si>
  <si>
    <t>7.28</t>
  </si>
  <si>
    <t>34413.82</t>
  </si>
  <si>
    <t>Edward Atkinson</t>
  </si>
  <si>
    <t>jenniferbradley@example.com</t>
  </si>
  <si>
    <t>PSC 2564, Box 7988, APO AP 78846</t>
  </si>
  <si>
    <t>251.42</t>
  </si>
  <si>
    <t>29246.010000000002</t>
  </si>
  <si>
    <t>Reginald Moore</t>
  </si>
  <si>
    <t>kennedydonna@example.net</t>
  </si>
  <si>
    <t>USNS Holmes, FPO AP 93403</t>
  </si>
  <si>
    <t>(625)373-9032x13734</t>
  </si>
  <si>
    <t>4556.67</t>
  </si>
  <si>
    <t>19.71</t>
  </si>
  <si>
    <t>4536.96</t>
  </si>
  <si>
    <t>Cheyenne Mills</t>
  </si>
  <si>
    <t>alex01@example.com</t>
  </si>
  <si>
    <t>57529 Briggs Mount, Bradfordland, MH 57231</t>
  </si>
  <si>
    <t>475.991.8360</t>
  </si>
  <si>
    <t>78615.27</t>
  </si>
  <si>
    <t>293.84</t>
  </si>
  <si>
    <t>78321.43000000001</t>
  </si>
  <si>
    <t>Kathy Torres</t>
  </si>
  <si>
    <t>rallen@example.org</t>
  </si>
  <si>
    <t>35948 Rachel Track Apt. 364, Port Melissashire, ME 75982</t>
  </si>
  <si>
    <t>+1-237-686-3424x560</t>
  </si>
  <si>
    <t>38270.43</t>
  </si>
  <si>
    <t>38244.55</t>
  </si>
  <si>
    <t>Laura Bird</t>
  </si>
  <si>
    <t>danielle26@example.net</t>
  </si>
  <si>
    <t>359 Thomas Summit, Lake Alejandrofurt, OR 63065</t>
  </si>
  <si>
    <t>240.82</t>
  </si>
  <si>
    <t>53147.27</t>
  </si>
  <si>
    <t>Gabriel Payne</t>
  </si>
  <si>
    <t>brownvincent@example.net</t>
  </si>
  <si>
    <t>7356 Kim Fort, West Laurentown, OR 02272</t>
  </si>
  <si>
    <t>611-634-9262x26089</t>
  </si>
  <si>
    <t>3467.2499999999995</t>
  </si>
  <si>
    <t>2.85</t>
  </si>
  <si>
    <t>3464.3999999999996</t>
  </si>
  <si>
    <t>Leonard Brown</t>
  </si>
  <si>
    <t>christopher15@example.net</t>
  </si>
  <si>
    <t>5823 Mitchell Points, Heathermouth, AS 07113</t>
  </si>
  <si>
    <t>(265)417-6003x5674</t>
  </si>
  <si>
    <t>14186.84</t>
  </si>
  <si>
    <t>47.08</t>
  </si>
  <si>
    <t>14139.76</t>
  </si>
  <si>
    <t>Shane Cole</t>
  </si>
  <si>
    <t>davidfernandez@example.net</t>
  </si>
  <si>
    <t>Unit 8721 Box 9189, DPO AE 75920</t>
  </si>
  <si>
    <t>(501)227-2306x2309</t>
  </si>
  <si>
    <t>61.29</t>
  </si>
  <si>
    <t>58370.72</t>
  </si>
  <si>
    <t>Abigail Parker</t>
  </si>
  <si>
    <t>mflores@example.net</t>
  </si>
  <si>
    <t>658 Matthew Ridges Apt. 408, Marshallport, NE 89550</t>
  </si>
  <si>
    <t>(792)559-2283x27791</t>
  </si>
  <si>
    <t>3513.4799999999996</t>
  </si>
  <si>
    <t>1.49</t>
  </si>
  <si>
    <t>3511.99</t>
  </si>
  <si>
    <t>Charlotte Burton</t>
  </si>
  <si>
    <t>tricia30@example.com</t>
  </si>
  <si>
    <t>7781 Bond Mews Suite 099, Lake Willie, GU 60845</t>
  </si>
  <si>
    <t>895.617.4651x80209</t>
  </si>
  <si>
    <t>54797.4</t>
  </si>
  <si>
    <t>138.84</t>
  </si>
  <si>
    <t>54658.560000000005</t>
  </si>
  <si>
    <t>Jesus Brady</t>
  </si>
  <si>
    <t>ericmunoz@example.org</t>
  </si>
  <si>
    <t>869 Jessica Lakes Suite 370, Karlland, IA 69621</t>
  </si>
  <si>
    <t>(434)676-8305x90079</t>
  </si>
  <si>
    <t>81175.05</t>
  </si>
  <si>
    <t>69.5</t>
  </si>
  <si>
    <t>81105.55</t>
  </si>
  <si>
    <t>Stephanie Greer</t>
  </si>
  <si>
    <t>stephen45@example.com</t>
  </si>
  <si>
    <t>101 Timothy Estates, Matthewmouth, CA 33155</t>
  </si>
  <si>
    <t>957.612.7672x2929</t>
  </si>
  <si>
    <t>45543.45</t>
  </si>
  <si>
    <t>94.79</t>
  </si>
  <si>
    <t>45448.659999999996</t>
  </si>
  <si>
    <t>Jose Olson</t>
  </si>
  <si>
    <t>3608 Gardner Junctions, West Michaelport, KY 34490</t>
  </si>
  <si>
    <t>(234)581-9524x833</t>
  </si>
  <si>
    <t>2652.3900000000003</t>
  </si>
  <si>
    <t>2.83</t>
  </si>
  <si>
    <t>2649.5600000000004</t>
  </si>
  <si>
    <t>Connor Lewis</t>
  </si>
  <si>
    <t>cwilliams@example.net</t>
  </si>
  <si>
    <t>585 Perry Center Suite 906, South Shannon, LA 44749</t>
  </si>
  <si>
    <t>+1-237-486-4700x1382</t>
  </si>
  <si>
    <t>181.0</t>
  </si>
  <si>
    <t>59721.12</t>
  </si>
  <si>
    <t>Nicole Fox</t>
  </si>
  <si>
    <t>wellsashley@example.com</t>
  </si>
  <si>
    <t>3972 Keith Turnpike, Andersonville, NM 45386</t>
  </si>
  <si>
    <t>949.620.4215</t>
  </si>
  <si>
    <t>4299.389999999999</t>
  </si>
  <si>
    <t>1.75</t>
  </si>
  <si>
    <t>4297.639999999999</t>
  </si>
  <si>
    <t>Jason Macias</t>
  </si>
  <si>
    <t>garymassey@example.net</t>
  </si>
  <si>
    <t>835 Debra Isle Apt. 318, Ashleyberg, FM 60829</t>
  </si>
  <si>
    <t>(769)994-5599x9905</t>
  </si>
  <si>
    <t>13965.6</t>
  </si>
  <si>
    <t>108.25</t>
  </si>
  <si>
    <t>13857.35</t>
  </si>
  <si>
    <t>Kelly Coleman</t>
  </si>
  <si>
    <t>drakestacey@example.net</t>
  </si>
  <si>
    <t>6976 Timothy Street Apt. 887, Huffmanbury, NY 47808</t>
  </si>
  <si>
    <t>611-621-8341x665</t>
  </si>
  <si>
    <t>5508.81</t>
  </si>
  <si>
    <t>14.31</t>
  </si>
  <si>
    <t>5494.5</t>
  </si>
  <si>
    <t>William May</t>
  </si>
  <si>
    <t>gsimpson@example.net</t>
  </si>
  <si>
    <t>8164 Mcpherson Turnpike Apt. 644, New Deborah, VT 01320</t>
  </si>
  <si>
    <t>001-566-710-2036x3111</t>
  </si>
  <si>
    <t>6710.87</t>
  </si>
  <si>
    <t>Michael Mason</t>
  </si>
  <si>
    <t>jessicamclaughlin@example.com</t>
  </si>
  <si>
    <t>7750 Riley Flat, Sandersshire, WY 64862</t>
  </si>
  <si>
    <t>+1-480-354-2161x94733</t>
  </si>
  <si>
    <t>41098.05</t>
  </si>
  <si>
    <t>185.75</t>
  </si>
  <si>
    <t>40912.3</t>
  </si>
  <si>
    <t>Tracy Schneider</t>
  </si>
  <si>
    <t>watsonsteven@example.com</t>
  </si>
  <si>
    <t>5529 Joshua Way, Lake Brianna, NH 02165</t>
  </si>
  <si>
    <t>225.637.9355x607</t>
  </si>
  <si>
    <t>19071.31</t>
  </si>
  <si>
    <t>14.34</t>
  </si>
  <si>
    <t>19056.97</t>
  </si>
  <si>
    <t>Joseph Nelson</t>
  </si>
  <si>
    <t>campbellshelby@example.com</t>
  </si>
  <si>
    <t>50031 Tanya Shores Suite 171, West Kari, MP 72039</t>
  </si>
  <si>
    <t>(264)934-5713x8980</t>
  </si>
  <si>
    <t>40159.26</t>
  </si>
  <si>
    <t>34.06</t>
  </si>
  <si>
    <t>40125.200000000004</t>
  </si>
  <si>
    <t>Elizabeth Berg</t>
  </si>
  <si>
    <t>pmurphy@example.com</t>
  </si>
  <si>
    <t>1728 Ronald View, East Jasonshire, PA 66044</t>
  </si>
  <si>
    <t>537.216.2467</t>
  </si>
  <si>
    <t>20.82</t>
  </si>
  <si>
    <t>19842.9</t>
  </si>
  <si>
    <t>Emily Frank</t>
  </si>
  <si>
    <t>markgallegos@example.net</t>
  </si>
  <si>
    <t>9529 Cole Locks, Markfort, HI 70208</t>
  </si>
  <si>
    <t>+1-547-950-2365x393</t>
  </si>
  <si>
    <t>72.66</t>
  </si>
  <si>
    <t>569.45</t>
  </si>
  <si>
    <t>Ryan Taylor</t>
  </si>
  <si>
    <t>mclaughlinshannon@example.org</t>
  </si>
  <si>
    <t>48498 Rojas Mission, Mcdanielhaven, AK 78831</t>
  </si>
  <si>
    <t>514-415-1924</t>
  </si>
  <si>
    <t>9152.8</t>
  </si>
  <si>
    <t>58.15</t>
  </si>
  <si>
    <t>9094.65</t>
  </si>
  <si>
    <t>Kathleen Wright</t>
  </si>
  <si>
    <t>irwinlori@example.org</t>
  </si>
  <si>
    <t>9993 Eric Pass, East Shawntown, RI 28435</t>
  </si>
  <si>
    <t>352-478-7956x3046</t>
  </si>
  <si>
    <t>3022.74</t>
  </si>
  <si>
    <t>34.82</t>
  </si>
  <si>
    <t>2987.9199999999996</t>
  </si>
  <si>
    <t>Charles Mcdonald</t>
  </si>
  <si>
    <t>newtonchelsea@example.net</t>
  </si>
  <si>
    <t>433 Kirk Avenue Suite 847, Stephanieview, UT 86794</t>
  </si>
  <si>
    <t>452-837-3867x852</t>
  </si>
  <si>
    <t>9381.619999999999</t>
  </si>
  <si>
    <t>28.59</t>
  </si>
  <si>
    <t>9353.029999999999</t>
  </si>
  <si>
    <t>Jermaine Mclaughlin</t>
  </si>
  <si>
    <t>ycherry@example.org</t>
  </si>
  <si>
    <t>021 Edward Ridge Suite 348, Newmanfort, KY 64538</t>
  </si>
  <si>
    <t>(817)515-4852</t>
  </si>
  <si>
    <t>21647.92</t>
  </si>
  <si>
    <t>42.12</t>
  </si>
  <si>
    <t>21605.8</t>
  </si>
  <si>
    <t>Eric White</t>
  </si>
  <si>
    <t>rsingh@example.org</t>
  </si>
  <si>
    <t>USNV Ruiz, FPO AE 30965</t>
  </si>
  <si>
    <t>36968.36</t>
  </si>
  <si>
    <t>39.19</t>
  </si>
  <si>
    <t>36929.17</t>
  </si>
  <si>
    <t>Carrie Morales</t>
  </si>
  <si>
    <t>ricardo70@example.com</t>
  </si>
  <si>
    <t>9352 Hernandez Rapids, Brittanyport, MT 44999</t>
  </si>
  <si>
    <t>684-312-1988</t>
  </si>
  <si>
    <t>18265.48</t>
  </si>
  <si>
    <t>18260.239999999998</t>
  </si>
  <si>
    <t>Christopher Hamilton</t>
  </si>
  <si>
    <t>petersvictoria@example.org</t>
  </si>
  <si>
    <t>199 Carpenter Fords Apt. 789, Cooktown, VI 10054</t>
  </si>
  <si>
    <t>557.798.1295</t>
  </si>
  <si>
    <t>2912.49</t>
  </si>
  <si>
    <t>9.29</t>
  </si>
  <si>
    <t>2903.2</t>
  </si>
  <si>
    <t>Chris Mills</t>
  </si>
  <si>
    <t>williamdickerson@example.net</t>
  </si>
  <si>
    <t>67937 Bryan Oval Apt. 200, Amandaland, VI 45830</t>
  </si>
  <si>
    <t>27965.19</t>
  </si>
  <si>
    <t>36.35</t>
  </si>
  <si>
    <t>27928.84</t>
  </si>
  <si>
    <t>Stephanie Ayers</t>
  </si>
  <si>
    <t>ifuentes@example.com</t>
  </si>
  <si>
    <t>USNV Tyler, FPO AE 69638</t>
  </si>
  <si>
    <t>228.625.1563x609</t>
  </si>
  <si>
    <t>12.4</t>
  </si>
  <si>
    <t>36692.299999999996</t>
  </si>
  <si>
    <t>Amber Morton</t>
  </si>
  <si>
    <t>21968 Hancock Islands, Schroederhaven, TX 18957</t>
  </si>
  <si>
    <t>+1-321-264-6189x645</t>
  </si>
  <si>
    <t>29815.77</t>
  </si>
  <si>
    <t>45.96</t>
  </si>
  <si>
    <t>29769.81</t>
  </si>
  <si>
    <t>Pamela Torres</t>
  </si>
  <si>
    <t>brockeric@example.org</t>
  </si>
  <si>
    <t>950 Whitehead Point, South Wendy, UT 98375</t>
  </si>
  <si>
    <t>001-381-681-1838</t>
  </si>
  <si>
    <t>17191.04</t>
  </si>
  <si>
    <t>47.72</t>
  </si>
  <si>
    <t>17143.32</t>
  </si>
  <si>
    <t>Elaine Haynes</t>
  </si>
  <si>
    <t>lewisjennifer@example.com</t>
  </si>
  <si>
    <t>277 Smith Parks, Kaufmanborough, NY 94713</t>
  </si>
  <si>
    <t>299-812-5768x6338</t>
  </si>
  <si>
    <t>13430.5</t>
  </si>
  <si>
    <t>0.75</t>
  </si>
  <si>
    <t>13429.75</t>
  </si>
  <si>
    <t>Joshua Hill</t>
  </si>
  <si>
    <t>calderonveronica@example.net</t>
  </si>
  <si>
    <t>66955 Wanda Park, Johnsontown, FL 01767</t>
  </si>
  <si>
    <t>001-583-535-4737x12023</t>
  </si>
  <si>
    <t>38829.84</t>
  </si>
  <si>
    <t>199.15</t>
  </si>
  <si>
    <t>38630.689999999995</t>
  </si>
  <si>
    <t>Megan Reyes</t>
  </si>
  <si>
    <t>jimmy80@example.net</t>
  </si>
  <si>
    <t>Unit 2643 Box 4175, DPO AE 74998</t>
  </si>
  <si>
    <t>+1-427-388-5013x775</t>
  </si>
  <si>
    <t>2727.5699999999997</t>
  </si>
  <si>
    <t>11.11</t>
  </si>
  <si>
    <t>2716.4599999999996</t>
  </si>
  <si>
    <t>James Schmidt</t>
  </si>
  <si>
    <t>sheila85@example.com</t>
  </si>
  <si>
    <t>544 Todd Crest Suite 128, South James, CO 81051</t>
  </si>
  <si>
    <t>829-922-0178</t>
  </si>
  <si>
    <t>19536.3</t>
  </si>
  <si>
    <t>105.56</t>
  </si>
  <si>
    <t>19430.739999999998</t>
  </si>
  <si>
    <t>Cheryl Banks</t>
  </si>
  <si>
    <t>carol21@example.com</t>
  </si>
  <si>
    <t>2001 Turner Mews, Robertschester, WA 70230</t>
  </si>
  <si>
    <t>311-399-1944</t>
  </si>
  <si>
    <t>14.49</t>
  </si>
  <si>
    <t>4202.13</t>
  </si>
  <si>
    <t>01-25-2022</t>
  </si>
  <si>
    <t>Jake Taylor</t>
  </si>
  <si>
    <t>zgiles@example.com</t>
  </si>
  <si>
    <t>3022 Willis Turnpike, Brittanyshire, GA 40436</t>
  </si>
  <si>
    <t>(561)297-0140x9101</t>
  </si>
  <si>
    <t>61014.96</t>
  </si>
  <si>
    <t>17.85</t>
  </si>
  <si>
    <t>60997.11</t>
  </si>
  <si>
    <t>Corey Snyder</t>
  </si>
  <si>
    <t>diazernest@example.com</t>
  </si>
  <si>
    <t>748 Jones Isle Suite 062, South Jamesberg, FL 25263</t>
  </si>
  <si>
    <t>348.257.1237x603</t>
  </si>
  <si>
    <t>20749.05</t>
  </si>
  <si>
    <t>109.63</t>
  </si>
  <si>
    <t>20639.42</t>
  </si>
  <si>
    <t>Shane Gregory DVM</t>
  </si>
  <si>
    <t>garciachristopher@example.net</t>
  </si>
  <si>
    <t>776 Walker Knolls, New Monica, PW 86367</t>
  </si>
  <si>
    <t>(950)386-0583</t>
  </si>
  <si>
    <t>4624.68</t>
  </si>
  <si>
    <t>20.21</t>
  </si>
  <si>
    <t>4604.47</t>
  </si>
  <si>
    <t>Martin Vargas</t>
  </si>
  <si>
    <t>glendahill@example.com</t>
  </si>
  <si>
    <t>PSC 6241, Box 6282, APO AE 91678</t>
  </si>
  <si>
    <t>+1-995-372-2894x7095</t>
  </si>
  <si>
    <t>63.16</t>
  </si>
  <si>
    <t>75874.79</t>
  </si>
  <si>
    <t>Mrs. Emily Hartman</t>
  </si>
  <si>
    <t>urandall@example.net</t>
  </si>
  <si>
    <t>174 Arnold Plaza, North Juliachester, IN 61362</t>
  </si>
  <si>
    <t>001-811-214-3635x0582</t>
  </si>
  <si>
    <t>26326.510000000002</t>
  </si>
  <si>
    <t>174.8</t>
  </si>
  <si>
    <t>26151.710000000003</t>
  </si>
  <si>
    <t>12-16-2022</t>
  </si>
  <si>
    <t>Victor Edwards</t>
  </si>
  <si>
    <t>whiteamy@example.net</t>
  </si>
  <si>
    <t>25985 Weaver Wall Suite 675, Lauraton, KY 24667</t>
  </si>
  <si>
    <t>(811)544-6717x3356</t>
  </si>
  <si>
    <t>34914.0</t>
  </si>
  <si>
    <t>155.98</t>
  </si>
  <si>
    <t>34758.02</t>
  </si>
  <si>
    <t>Zachary Reeves</t>
  </si>
  <si>
    <t>mhester@example.net</t>
  </si>
  <si>
    <t>6879 Gutierrez Knolls, Tiffanyhaven, DE 90870</t>
  </si>
  <si>
    <t>(950)552-5382x62314</t>
  </si>
  <si>
    <t>248.18</t>
  </si>
  <si>
    <t>39902.92</t>
  </si>
  <si>
    <t>Samuel Thompson</t>
  </si>
  <si>
    <t>sjohnson@example.com</t>
  </si>
  <si>
    <t>8621 Carl Mills, New Kathryn, OR 35308</t>
  </si>
  <si>
    <t>001-633-681-4029x643</t>
  </si>
  <si>
    <t>82338.62000000001</t>
  </si>
  <si>
    <t>0.36</t>
  </si>
  <si>
    <t>82338.26000000001</t>
  </si>
  <si>
    <t>Brian Mercado</t>
  </si>
  <si>
    <t>earl21@example.org</t>
  </si>
  <si>
    <t>9446 Keith Manor, Rogerview, MS 61280</t>
  </si>
  <si>
    <t>419.970.0651x920</t>
  </si>
  <si>
    <t>3223.32</t>
  </si>
  <si>
    <t>72.89</t>
  </si>
  <si>
    <t>3150.4300000000003</t>
  </si>
  <si>
    <t>Jared Rivera</t>
  </si>
  <si>
    <t>johnbrown@example.com</t>
  </si>
  <si>
    <t>7544 Alexander Drive Apt. 220, Lake Fernando, DC 54403</t>
  </si>
  <si>
    <t>+1-459-418-6543x752</t>
  </si>
  <si>
    <t>5280.4</t>
  </si>
  <si>
    <t>77.88</t>
  </si>
  <si>
    <t>5202.5199999999995</t>
  </si>
  <si>
    <t>Logan Hull</t>
  </si>
  <si>
    <t>donaldjohnson@example.com</t>
  </si>
  <si>
    <t>Unit 2354 Box 4364, DPO AE 88146</t>
  </si>
  <si>
    <t>(230)371-8136x73771</t>
  </si>
  <si>
    <t>67.56</t>
  </si>
  <si>
    <t>5995.84</t>
  </si>
  <si>
    <t>Nathan Williams</t>
  </si>
  <si>
    <t>armstrongryan@example.org</t>
  </si>
  <si>
    <t>820 Austin Parks Apt. 454, New Kevinton, NE 21399</t>
  </si>
  <si>
    <t>001-221-599-9331</t>
  </si>
  <si>
    <t>20338.32</t>
  </si>
  <si>
    <t>18.61</t>
  </si>
  <si>
    <t>20319.71</t>
  </si>
  <si>
    <t>Charles Sanchez</t>
  </si>
  <si>
    <t>tracyrobles@example.com</t>
  </si>
  <si>
    <t>PSC 7228, Box 1166, APO AP 70457</t>
  </si>
  <si>
    <t>+1-891-495-0750x273</t>
  </si>
  <si>
    <t>22954.300000000003</t>
  </si>
  <si>
    <t>118.94</t>
  </si>
  <si>
    <t>22835.360000000004</t>
  </si>
  <si>
    <t>Jennifer Smith</t>
  </si>
  <si>
    <t>murraymary@example.com</t>
  </si>
  <si>
    <t>0271 Craig Drive, Lake Anthonybury, MO 38951</t>
  </si>
  <si>
    <t>001-457-715-5518x74662</t>
  </si>
  <si>
    <t>64684.899999999994</t>
  </si>
  <si>
    <t>135.38</t>
  </si>
  <si>
    <t>64549.52</t>
  </si>
  <si>
    <t>Donna Sanchez</t>
  </si>
  <si>
    <t>alexandersuarez@example.net</t>
  </si>
  <si>
    <t>111 Hill Junctions Apt. 618, New Matthewtown, FM 21890</t>
  </si>
  <si>
    <t>001-489-465-6550x75939</t>
  </si>
  <si>
    <t>16928.86</t>
  </si>
  <si>
    <t>38.32</t>
  </si>
  <si>
    <t>16890.54</t>
  </si>
  <si>
    <t>Benjamin Hernandez</t>
  </si>
  <si>
    <t>tammy48@example.org</t>
  </si>
  <si>
    <t>451 Smith Canyon, North Sarahton, NC 66338</t>
  </si>
  <si>
    <t>+1-320-242-3035x6025</t>
  </si>
  <si>
    <t>134.36</t>
  </si>
  <si>
    <t>61728.03</t>
  </si>
  <si>
    <t>Angela Jimenez</t>
  </si>
  <si>
    <t>kmason@example.org</t>
  </si>
  <si>
    <t>228 Rodriguez Isle Apt. 632, Scottberg, NY 04233</t>
  </si>
  <si>
    <t>408-985-1313x48766</t>
  </si>
  <si>
    <t>54116.700000000004</t>
  </si>
  <si>
    <t>106.8</t>
  </si>
  <si>
    <t>54009.9</t>
  </si>
  <si>
    <t>Kimberly Higgins</t>
  </si>
  <si>
    <t>lpeterson@example.org</t>
  </si>
  <si>
    <t>262 Mathis Turnpike, Monicaport, DE 15068</t>
  </si>
  <si>
    <t>295-654-9548</t>
  </si>
  <si>
    <t>12394.65</t>
  </si>
  <si>
    <t>22.68</t>
  </si>
  <si>
    <t>12371.97</t>
  </si>
  <si>
    <t>Michelle Cross</t>
  </si>
  <si>
    <t>robertmiller@example.net</t>
  </si>
  <si>
    <t>32240 Wilkerson Alley, Clarkburgh, AL 51668</t>
  </si>
  <si>
    <t>71184.12</t>
  </si>
  <si>
    <t>118.39</t>
  </si>
  <si>
    <t>71065.73</t>
  </si>
  <si>
    <t>Johnny Adams</t>
  </si>
  <si>
    <t>carolsummers@example.org</t>
  </si>
  <si>
    <t>065 Tran Track Suite 321, New David, PR 53913</t>
  </si>
  <si>
    <t>(979)884-9457x129</t>
  </si>
  <si>
    <t>6909.12</t>
  </si>
  <si>
    <t>113.29</t>
  </si>
  <si>
    <t>6795.83</t>
  </si>
  <si>
    <t>Melissa Stephens</t>
  </si>
  <si>
    <t>joshuajimenez@example.net</t>
  </si>
  <si>
    <t>274 Wilson Coves, Port Caleb, CO 70528</t>
  </si>
  <si>
    <t>893.217.7188</t>
  </si>
  <si>
    <t>73726.40999999999</t>
  </si>
  <si>
    <t>58.98</t>
  </si>
  <si>
    <t>73667.43</t>
  </si>
  <si>
    <t>Dustin Lane</t>
  </si>
  <si>
    <t>sware@example.com</t>
  </si>
  <si>
    <t>8552 Michael Square Apt. 178, South Tiffany, HI 44548</t>
  </si>
  <si>
    <t>784-953-7449</t>
  </si>
  <si>
    <t>72256.34000000001</t>
  </si>
  <si>
    <t>222.18</t>
  </si>
  <si>
    <t>72034.16000000002</t>
  </si>
  <si>
    <t>Eric Hill</t>
  </si>
  <si>
    <t>colleen78@example.com</t>
  </si>
  <si>
    <t>06392 Robert Overpass, Barbaramouth, SC 31186</t>
  </si>
  <si>
    <t>001-211-321-9939x01957</t>
  </si>
  <si>
    <t>6477.3</t>
  </si>
  <si>
    <t>11.48</t>
  </si>
  <si>
    <t>6465.820000000001</t>
  </si>
  <si>
    <t>Luke Carroll</t>
  </si>
  <si>
    <t>857 Cassidy Lane Apt. 267, Kristitown, UT 88193</t>
  </si>
  <si>
    <t>001-565-971-0974</t>
  </si>
  <si>
    <t>57147.79</t>
  </si>
  <si>
    <t>173.73</t>
  </si>
  <si>
    <t>56974.06</t>
  </si>
  <si>
    <t>David Burns</t>
  </si>
  <si>
    <t>youngshannon@example.org</t>
  </si>
  <si>
    <t>60629 Fernandez Rest, Port Jacobshire, DC 65801</t>
  </si>
  <si>
    <t>(777)790-6369x85483</t>
  </si>
  <si>
    <t>34673.94</t>
  </si>
  <si>
    <t>34536.920000000006</t>
  </si>
  <si>
    <t>Larry Jimenez</t>
  </si>
  <si>
    <t>tracyromero@example.net</t>
  </si>
  <si>
    <t>632 Andre Pike, Derekport, CA 20501</t>
  </si>
  <si>
    <t>(866)436-4532x8345</t>
  </si>
  <si>
    <t>5293.320000000001</t>
  </si>
  <si>
    <t>Dawn Sanford</t>
  </si>
  <si>
    <t>danielstewart@example.com</t>
  </si>
  <si>
    <t>73367 Nguyen Glens Suite 138, Lopezton, PA 88749</t>
  </si>
  <si>
    <t>(934)727-7074x5673</t>
  </si>
  <si>
    <t>46.39</t>
  </si>
  <si>
    <t>21608.61</t>
  </si>
  <si>
    <t>Teresa Cervantes</t>
  </si>
  <si>
    <t>ijones@example.com</t>
  </si>
  <si>
    <t>Unit 6440 Box 7027, DPO AP 79550</t>
  </si>
  <si>
    <t>18763.239999999998</t>
  </si>
  <si>
    <t>35.29</t>
  </si>
  <si>
    <t>18727.949999999997</t>
  </si>
  <si>
    <t>Richard Green</t>
  </si>
  <si>
    <t>rlutz@example.org</t>
  </si>
  <si>
    <t>Unit 4608 Box 6052, DPO AA 13219</t>
  </si>
  <si>
    <t>376.743.3827x942</t>
  </si>
  <si>
    <t>47531.03</t>
  </si>
  <si>
    <t>118.1</t>
  </si>
  <si>
    <t>47412.93</t>
  </si>
  <si>
    <t>John Marshall</t>
  </si>
  <si>
    <t>jeremy82@example.net</t>
  </si>
  <si>
    <t>1868 Weaver Dale, Danieltown, ME 64834</t>
  </si>
  <si>
    <t>280.346.7373x63008</t>
  </si>
  <si>
    <t>34113.78</t>
  </si>
  <si>
    <t>0.39</t>
  </si>
  <si>
    <t>34113.39</t>
  </si>
  <si>
    <t>Adam Peters</t>
  </si>
  <si>
    <t>cortezheather@example.org</t>
  </si>
  <si>
    <t>USCGC Parker, FPO AP 35012</t>
  </si>
  <si>
    <t>815.812.0436x1252</t>
  </si>
  <si>
    <t>104.75</t>
  </si>
  <si>
    <t>41632.4</t>
  </si>
  <si>
    <t>Victor Barker</t>
  </si>
  <si>
    <t>westloretta@example.org</t>
  </si>
  <si>
    <t>671 Corey Passage, New Rodneyport, IL 19998</t>
  </si>
  <si>
    <t>001-214-621-1311x108</t>
  </si>
  <si>
    <t>180.25</t>
  </si>
  <si>
    <t>11913.65</t>
  </si>
  <si>
    <t>Karen Fernandez</t>
  </si>
  <si>
    <t>kyle43@example.net</t>
  </si>
  <si>
    <t>799 Fisher Pine Apt. 297, Mcdanielborough, GU 08280</t>
  </si>
  <si>
    <t>+1-737-967-1277x85947</t>
  </si>
  <si>
    <t>85539.3</t>
  </si>
  <si>
    <t>219.53</t>
  </si>
  <si>
    <t>85319.77</t>
  </si>
  <si>
    <t>Jennifer Hebert PhD</t>
  </si>
  <si>
    <t>ryan38@example.net</t>
  </si>
  <si>
    <t>4598 Elizabeth Lights Apt. 599, Lake Stephenview, WY 88338</t>
  </si>
  <si>
    <t>939-886-9229x74507</t>
  </si>
  <si>
    <t>1611.66</t>
  </si>
  <si>
    <t>65.02</t>
  </si>
  <si>
    <t>1546.64</t>
  </si>
  <si>
    <t>Ashley Jones</t>
  </si>
  <si>
    <t>54726 Anna Shoals Suite 371, Chaneytown, NM 98356</t>
  </si>
  <si>
    <t>(424)686-6746</t>
  </si>
  <si>
    <t>1.74</t>
  </si>
  <si>
    <t>3742.89</t>
  </si>
  <si>
    <t>Paul Ibarra</t>
  </si>
  <si>
    <t>suttonangela@example.com</t>
  </si>
  <si>
    <t>95258 Kelly Knolls Apt. 110, Port Jenniferton, SC 23581</t>
  </si>
  <si>
    <t>(391)761-1564</t>
  </si>
  <si>
    <t>235.68</t>
  </si>
  <si>
    <t>9846.6</t>
  </si>
  <si>
    <t>Laura Stone</t>
  </si>
  <si>
    <t>ashlee56@example.com</t>
  </si>
  <si>
    <t>6269 Sawyer Views, Connerville, ME 55399</t>
  </si>
  <si>
    <t>001-606-687-1371</t>
  </si>
  <si>
    <t>38136.45</t>
  </si>
  <si>
    <t>135.15</t>
  </si>
  <si>
    <t>38001.299999999996</t>
  </si>
  <si>
    <t>Jeremy Smith</t>
  </si>
  <si>
    <t>lisa91@example.net</t>
  </si>
  <si>
    <t>Unit 3781 Box 9541, DPO AA 46782</t>
  </si>
  <si>
    <t>(402)408-5733x875</t>
  </si>
  <si>
    <t>93.41</t>
  </si>
  <si>
    <t>52646.5</t>
  </si>
  <si>
    <t>Brian Moran</t>
  </si>
  <si>
    <t>thomasbaker@example.com</t>
  </si>
  <si>
    <t>618 Roth Coves Suite 639, New Brandiland, VT 76411</t>
  </si>
  <si>
    <t>001-874-936-9464</t>
  </si>
  <si>
    <t>4651.5</t>
  </si>
  <si>
    <t>173.68</t>
  </si>
  <si>
    <t>4477.82</t>
  </si>
  <si>
    <t>Holly Blackwell</t>
  </si>
  <si>
    <t>USNV Gill, FPO AE 30772</t>
  </si>
  <si>
    <t>+1-774-927-3796x523</t>
  </si>
  <si>
    <t>94.82</t>
  </si>
  <si>
    <t>4556.68</t>
  </si>
  <si>
    <t>Christian Deleon</t>
  </si>
  <si>
    <t>cruzmatthew@example.net</t>
  </si>
  <si>
    <t>73792 Danielle Fort Apt. 587, New John, MH 97977</t>
  </si>
  <si>
    <t>710.849.2338</t>
  </si>
  <si>
    <t>45647.909999999996</t>
  </si>
  <si>
    <t>77.79</t>
  </si>
  <si>
    <t>45570.119999999995</t>
  </si>
  <si>
    <t>Jesse Taylor</t>
  </si>
  <si>
    <t>micheal47@example.com</t>
  </si>
  <si>
    <t>69136 Lewis Center, Tateland, MO 62801</t>
  </si>
  <si>
    <t>649-674-4396</t>
  </si>
  <si>
    <t>63260.399999999994</t>
  </si>
  <si>
    <t>195.51</t>
  </si>
  <si>
    <t>63064.88999999999</t>
  </si>
  <si>
    <t>Marc Burns</t>
  </si>
  <si>
    <t>smithmelissa@example.org</t>
  </si>
  <si>
    <t>078 Frances Fall Suite 061, Ellisonbury, CA 70323</t>
  </si>
  <si>
    <t>001-533-738-6007x70570</t>
  </si>
  <si>
    <t>9682.89</t>
  </si>
  <si>
    <t>7.88</t>
  </si>
  <si>
    <t>9675.01</t>
  </si>
  <si>
    <t>Jesse Estes</t>
  </si>
  <si>
    <t>amy16@example.com</t>
  </si>
  <si>
    <t>7363 Odonnell Bridge Suite 865, Randallborough, VA 90631</t>
  </si>
  <si>
    <t>435.429.3034x9452</t>
  </si>
  <si>
    <t>54124.1</t>
  </si>
  <si>
    <t>23.19</t>
  </si>
  <si>
    <t>54100.909999999996</t>
  </si>
  <si>
    <t>Travis Richards</t>
  </si>
  <si>
    <t>brian85@example.org</t>
  </si>
  <si>
    <t>14372 Amber Shore Apt. 095, Port Kenneth, PR 40075</t>
  </si>
  <si>
    <t>001-763-973-2077x0970</t>
  </si>
  <si>
    <t>1020.1500000000001</t>
  </si>
  <si>
    <t>8.69</t>
  </si>
  <si>
    <t>1011.46</t>
  </si>
  <si>
    <t>Gabrielle Thompson</t>
  </si>
  <si>
    <t>michaelwalters@example.org</t>
  </si>
  <si>
    <t>USS Harris, FPO AP 38363</t>
  </si>
  <si>
    <t>778.572.4824x6384</t>
  </si>
  <si>
    <t>41144.5</t>
  </si>
  <si>
    <t>17.55</t>
  </si>
  <si>
    <t>41126.95</t>
  </si>
  <si>
    <t>Robert Beasley</t>
  </si>
  <si>
    <t>upatterson@example.com</t>
  </si>
  <si>
    <t>959 Andrew Avenue Apt. 766, Matthewmouth, PW 67814</t>
  </si>
  <si>
    <t>713.458.3776x5652</t>
  </si>
  <si>
    <t>54235.52</t>
  </si>
  <si>
    <t>173.97</t>
  </si>
  <si>
    <t>54061.549999999996</t>
  </si>
  <si>
    <t>15191 Melissa Loaf, Matthewmouth, SD 53967</t>
  </si>
  <si>
    <t>001-963-908-7141x044</t>
  </si>
  <si>
    <t>7920.599999999999</t>
  </si>
  <si>
    <t>132.25</t>
  </si>
  <si>
    <t>7788.349999999999</t>
  </si>
  <si>
    <t>Eric Mueller</t>
  </si>
  <si>
    <t>mmclaughlin@example.net</t>
  </si>
  <si>
    <t>391 Joshua Ridge, Manuelton, GU 62834</t>
  </si>
  <si>
    <t>940.460.7216x796</t>
  </si>
  <si>
    <t>24.62</t>
  </si>
  <si>
    <t>24687.500000000004</t>
  </si>
  <si>
    <t>10-31-2022</t>
  </si>
  <si>
    <t>Linda Spears</t>
  </si>
  <si>
    <t>matthewfreeman@example.org</t>
  </si>
  <si>
    <t>2696 Haas Points, Lake George, NY 74290</t>
  </si>
  <si>
    <t>001-980-978-8020x33149</t>
  </si>
  <si>
    <t>251.31</t>
  </si>
  <si>
    <t>9051.69</t>
  </si>
  <si>
    <t>Jose Gutierrez</t>
  </si>
  <si>
    <t>melanie52@example.com</t>
  </si>
  <si>
    <t>839 Holly Flat, New Andreamouth, MP 18838</t>
  </si>
  <si>
    <t>(915)975-7600x446</t>
  </si>
  <si>
    <t>11441.0</t>
  </si>
  <si>
    <t>44.61</t>
  </si>
  <si>
    <t>11396.39</t>
  </si>
  <si>
    <t>Michael Wells</t>
  </si>
  <si>
    <t>vjones@example.net</t>
  </si>
  <si>
    <t>7507 Brett Road, Josephbury, AK 34423</t>
  </si>
  <si>
    <t>32352.02</t>
  </si>
  <si>
    <t>30.03</t>
  </si>
  <si>
    <t>32321.99</t>
  </si>
  <si>
    <t>Melissa Nolan</t>
  </si>
  <si>
    <t>palvarez@example.com</t>
  </si>
  <si>
    <t>399 Potts Island, Lake Brittanybury, IL 25719</t>
  </si>
  <si>
    <t>745.814.9754x1905</t>
  </si>
  <si>
    <t>25116.69</t>
  </si>
  <si>
    <t>104.83</t>
  </si>
  <si>
    <t>25011.859999999997</t>
  </si>
  <si>
    <t>April Garcia</t>
  </si>
  <si>
    <t>jared43@example.com</t>
  </si>
  <si>
    <t>786 Burns Landing Suite 372, Manningville, ID 32960</t>
  </si>
  <si>
    <t>001-773-267-0814</t>
  </si>
  <si>
    <t>9100.25</t>
  </si>
  <si>
    <t>39.39</t>
  </si>
  <si>
    <t>9060.86</t>
  </si>
  <si>
    <t>Michael Sutton</t>
  </si>
  <si>
    <t>maryclark@example.com</t>
  </si>
  <si>
    <t>575 Rodgers Stravenue Suite 079, Alexchester, NE 46906</t>
  </si>
  <si>
    <t>739.578.9239x54524</t>
  </si>
  <si>
    <t>21591.0</t>
  </si>
  <si>
    <t>21486.27</t>
  </si>
  <si>
    <t>Beth Hall</t>
  </si>
  <si>
    <t>mckenzie54@example.org</t>
  </si>
  <si>
    <t>65658 Michael Coves Apt. 909, New Barbaraland, GA 41557</t>
  </si>
  <si>
    <t>001-318-517-3639</t>
  </si>
  <si>
    <t>43021.37</t>
  </si>
  <si>
    <t>2.88</t>
  </si>
  <si>
    <t>43018.490000000005</t>
  </si>
  <si>
    <t>Melissa Woods</t>
  </si>
  <si>
    <t>cooperchristopher@example.net</t>
  </si>
  <si>
    <t>72532 Roger Street, South Diane, HI 10212</t>
  </si>
  <si>
    <t>(328)236-3394</t>
  </si>
  <si>
    <t>43.27</t>
  </si>
  <si>
    <t>8015.03</t>
  </si>
  <si>
    <t>Ryan Bailey</t>
  </si>
  <si>
    <t>jennifersanford@example.org</t>
  </si>
  <si>
    <t>74574 Nguyen Tunnel, West David, FM 54003</t>
  </si>
  <si>
    <t>001-529-656-7780x80061</t>
  </si>
  <si>
    <t>65.14</t>
  </si>
  <si>
    <t>17269.61</t>
  </si>
  <si>
    <t>Tiffany Thompson</t>
  </si>
  <si>
    <t>mayschristopher@example.org</t>
  </si>
  <si>
    <t>94059 Zavala Stravenue Suite 489, Morganburgh, AR 48270</t>
  </si>
  <si>
    <t>364.788.7515</t>
  </si>
  <si>
    <t>229.39</t>
  </si>
  <si>
    <t>55588.61</t>
  </si>
  <si>
    <t>John Miles</t>
  </si>
  <si>
    <t>pbarnes@example.com</t>
  </si>
  <si>
    <t>56939 Devon Course, Turnerview, MT 26312</t>
  </si>
  <si>
    <t>388.741.2961</t>
  </si>
  <si>
    <t>4345.62</t>
  </si>
  <si>
    <t>5.27</t>
  </si>
  <si>
    <t>4340.349999999999</t>
  </si>
  <si>
    <t>Michelle Perez</t>
  </si>
  <si>
    <t>USS Johnson, FPO AA 49919</t>
  </si>
  <si>
    <t>+1-564-725-2579x4186</t>
  </si>
  <si>
    <t>23788.25</t>
  </si>
  <si>
    <t>24.4</t>
  </si>
  <si>
    <t>23763.85</t>
  </si>
  <si>
    <t>Angel Gomez</t>
  </si>
  <si>
    <t>qbarrett@example.com</t>
  </si>
  <si>
    <t>PSC 1493, Box 9457, APO AE 85715</t>
  </si>
  <si>
    <t>(339)749-3004x7129</t>
  </si>
  <si>
    <t>15158.5</t>
  </si>
  <si>
    <t>51.38</t>
  </si>
  <si>
    <t>15107.12</t>
  </si>
  <si>
    <t>Anthony Herrera</t>
  </si>
  <si>
    <t>mjordan@example.com</t>
  </si>
  <si>
    <t>1995 Jennifer River, Lake Rhonda, WV 31658</t>
  </si>
  <si>
    <t>001-211-723-5997</t>
  </si>
  <si>
    <t>39653.74</t>
  </si>
  <si>
    <t>130.72</t>
  </si>
  <si>
    <t>39523.02</t>
  </si>
  <si>
    <t>Stephanie Hernandez</t>
  </si>
  <si>
    <t>lmejia@example.net</t>
  </si>
  <si>
    <t>466 Cooper Street, Vegashire, PW 11303</t>
  </si>
  <si>
    <t>555-948-3154x855</t>
  </si>
  <si>
    <t>32105.5</t>
  </si>
  <si>
    <t>155.67</t>
  </si>
  <si>
    <t>31949.83</t>
  </si>
  <si>
    <t>Kristen Miller</t>
  </si>
  <si>
    <t>jeremy35@example.net</t>
  </si>
  <si>
    <t>07951 Farrell Mission, Port Amyberg, MP 60484</t>
  </si>
  <si>
    <t>564-755-2291</t>
  </si>
  <si>
    <t>20822.62</t>
  </si>
  <si>
    <t>54.23</t>
  </si>
  <si>
    <t>20768.39</t>
  </si>
  <si>
    <t>Christopher Howard</t>
  </si>
  <si>
    <t>qgibson@example.net</t>
  </si>
  <si>
    <t>35477 Tucker Extension Apt. 428, Jimenezside, ME 54538</t>
  </si>
  <si>
    <t>(712)363-7657x273</t>
  </si>
  <si>
    <t>3740.55</t>
  </si>
  <si>
    <t>1.32</t>
  </si>
  <si>
    <t>3739.23</t>
  </si>
  <si>
    <t>Sheila Garcia</t>
  </si>
  <si>
    <t>georgemichael@example.net</t>
  </si>
  <si>
    <t>01710 Ellis Tunnel Apt. 144, Lunaville, MT 49948</t>
  </si>
  <si>
    <t>736-328-1685</t>
  </si>
  <si>
    <t>8347.43</t>
  </si>
  <si>
    <t>61.23</t>
  </si>
  <si>
    <t>8286.2</t>
  </si>
  <si>
    <t>Lisa Golden</t>
  </si>
  <si>
    <t>john36@example.com</t>
  </si>
  <si>
    <t>Unit 8610 Box 1797, DPO AE 75150</t>
  </si>
  <si>
    <t>459.879.0725x543</t>
  </si>
  <si>
    <t>74424.0</t>
  </si>
  <si>
    <t>146.57</t>
  </si>
  <si>
    <t>74277.43</t>
  </si>
  <si>
    <t>Anita Johnson</t>
  </si>
  <si>
    <t>vwilkerson@example.org</t>
  </si>
  <si>
    <t>1348 Christopher Village, Santanastad, VA 05362</t>
  </si>
  <si>
    <t>551.993.2228</t>
  </si>
  <si>
    <t>4.63</t>
  </si>
  <si>
    <t>20141.12</t>
  </si>
  <si>
    <t>Vanessa Quinn</t>
  </si>
  <si>
    <t>ipowell@example.net</t>
  </si>
  <si>
    <t>48125 Townsend Wall, East Nicholaston, WY 64830</t>
  </si>
  <si>
    <t>001-849-599-5372x071</t>
  </si>
  <si>
    <t>75629.88</t>
  </si>
  <si>
    <t>53.19</t>
  </si>
  <si>
    <t>75576.69</t>
  </si>
  <si>
    <t>Mark Stewart</t>
  </si>
  <si>
    <t>tracycannon@example.org</t>
  </si>
  <si>
    <t>215 Cooper Roads, South Markburgh, MS 42893</t>
  </si>
  <si>
    <t>001-522-919-4633</t>
  </si>
  <si>
    <t>44530.07</t>
  </si>
  <si>
    <t>50.78</t>
  </si>
  <si>
    <t>44479.29</t>
  </si>
  <si>
    <t>Jennifer Russell</t>
  </si>
  <si>
    <t>77602 Jeffrey Overpass, Ashleyport, KS 56492</t>
  </si>
  <si>
    <t>+1-539-884-3333x71057</t>
  </si>
  <si>
    <t>79658.42</t>
  </si>
  <si>
    <t>214.19</t>
  </si>
  <si>
    <t>79444.23</t>
  </si>
  <si>
    <t>Patrick Holmes</t>
  </si>
  <si>
    <t>swagner@example.net</t>
  </si>
  <si>
    <t>4091 Lowe Inlet, South Alyssabury, NY 40173</t>
  </si>
  <si>
    <t>846.624.7561x327</t>
  </si>
  <si>
    <t>3092.56</t>
  </si>
  <si>
    <t>56.53</t>
  </si>
  <si>
    <t>3036.0299999999997</t>
  </si>
  <si>
    <t>Jessica Neal</t>
  </si>
  <si>
    <t>johnsonvanessa@example.com</t>
  </si>
  <si>
    <t>504 Gomez Turnpike, Stephaniebury, GU 87647</t>
  </si>
  <si>
    <t>589-455-8600</t>
  </si>
  <si>
    <t>192.61</t>
  </si>
  <si>
    <t>36338.99</t>
  </si>
  <si>
    <t>Tina Parker</t>
  </si>
  <si>
    <t>fmartinez@example.net</t>
  </si>
  <si>
    <t>37631 Lawrence Viaduct Suite 570, East Paulland, HI 15609</t>
  </si>
  <si>
    <t>599-314-8681</t>
  </si>
  <si>
    <t>59251.01</t>
  </si>
  <si>
    <t>156.69</t>
  </si>
  <si>
    <t>59094.32</t>
  </si>
  <si>
    <t>David Liu</t>
  </si>
  <si>
    <t>paulaball@example.org</t>
  </si>
  <si>
    <t>15187 Reilly Rapid Apt. 497, North Austin, OR 16467</t>
  </si>
  <si>
    <t>120.36</t>
  </si>
  <si>
    <t>59895.840000000004</t>
  </si>
  <si>
    <t>Jacob Taylor</t>
  </si>
  <si>
    <t>perezjessica@example.org</t>
  </si>
  <si>
    <t>17783 Michael Drive, North Lisahaven, MO 87424</t>
  </si>
  <si>
    <t>+1-229-391-4200x7721</t>
  </si>
  <si>
    <t>89.8</t>
  </si>
  <si>
    <t>19930.75</t>
  </si>
  <si>
    <t>George Long</t>
  </si>
  <si>
    <t>hickskathryn@example.com</t>
  </si>
  <si>
    <t>Unit 7844 Box 1289, DPO AE 53897</t>
  </si>
  <si>
    <t>001-764-964-8905x5932</t>
  </si>
  <si>
    <t>12559.900000000001</t>
  </si>
  <si>
    <t>81.78</t>
  </si>
  <si>
    <t>12478.12</t>
  </si>
  <si>
    <t>Maria Lewis</t>
  </si>
  <si>
    <t>ashleyjames@example.com</t>
  </si>
  <si>
    <t>PSC 4799, Box 7145, APO AE 45410</t>
  </si>
  <si>
    <t>(450)355-8139x89298</t>
  </si>
  <si>
    <t>16694.86</t>
  </si>
  <si>
    <t>108.93</t>
  </si>
  <si>
    <t>16585.93</t>
  </si>
  <si>
    <t>Brittney Johnston</t>
  </si>
  <si>
    <t>markgraves@example.org</t>
  </si>
  <si>
    <t>99279 Crystal Terrace Apt. 789, Carrillostad, MA 48824</t>
  </si>
  <si>
    <t>770-617-8602x9135</t>
  </si>
  <si>
    <t>62.43</t>
  </si>
  <si>
    <t>7995.87</t>
  </si>
  <si>
    <t>Michael Horn</t>
  </si>
  <si>
    <t>owensjennifer@example.net</t>
  </si>
  <si>
    <t>3417 Copeland Estates, Port Scottland, KS 67454</t>
  </si>
  <si>
    <t>+1-873-686-6882x4401</t>
  </si>
  <si>
    <t>24980.73</t>
  </si>
  <si>
    <t>34.37</t>
  </si>
  <si>
    <t>24946.36</t>
  </si>
  <si>
    <t>Barry Kennedy</t>
  </si>
  <si>
    <t>james27@example.net</t>
  </si>
  <si>
    <t>0190 Kevin Spur Apt. 451, Marshalltown, PR 95981</t>
  </si>
  <si>
    <t>19.21</t>
  </si>
  <si>
    <t>14662.67</t>
  </si>
  <si>
    <t>Jill Deleon</t>
  </si>
  <si>
    <t>michael51@example.net</t>
  </si>
  <si>
    <t>1271 Lance Rest Apt. 289, Lisaside, IN 26655</t>
  </si>
  <si>
    <t>567.218.0697</t>
  </si>
  <si>
    <t>41524.07</t>
  </si>
  <si>
    <t>72.41</t>
  </si>
  <si>
    <t>41451.659999999996</t>
  </si>
  <si>
    <t>John Cox</t>
  </si>
  <si>
    <t>jeffrey68@example.com</t>
  </si>
  <si>
    <t>283 Douglas Via Apt. 196, Erikburgh, OK 04690</t>
  </si>
  <si>
    <t>+1-292-284-5981x6205</t>
  </si>
  <si>
    <t>12356.279999999999</t>
  </si>
  <si>
    <t>24.86</t>
  </si>
  <si>
    <t>12331.419999999998</t>
  </si>
  <si>
    <t>Brandi Bass</t>
  </si>
  <si>
    <t>psolis@example.com</t>
  </si>
  <si>
    <t>703 Brooks Alley Suite 784, Liuhaven, MT 16175</t>
  </si>
  <si>
    <t>001-734-767-6323x7636</t>
  </si>
  <si>
    <t>54084.42</t>
  </si>
  <si>
    <t>116.71</t>
  </si>
  <si>
    <t>53967.71</t>
  </si>
  <si>
    <t>Elizabeth Johnston</t>
  </si>
  <si>
    <t>todd38@example.org</t>
  </si>
  <si>
    <t>440 Sanders Mews, South Michael, DE 82497</t>
  </si>
  <si>
    <t>1836.2700000000002</t>
  </si>
  <si>
    <t>7.11</t>
  </si>
  <si>
    <t>1829.1600000000003</t>
  </si>
  <si>
    <t>Tracey Harris</t>
  </si>
  <si>
    <t>keith90@example.net</t>
  </si>
  <si>
    <t>79726 Meyers Walks Suite 327, Travisborough, NY 12410</t>
  </si>
  <si>
    <t>514.983.9424</t>
  </si>
  <si>
    <t>43.19</t>
  </si>
  <si>
    <t>29805.63</t>
  </si>
  <si>
    <t>Rebecca Phillips</t>
  </si>
  <si>
    <t>076 Ann Flats Suite 281, Wrightshire, OK 14416</t>
  </si>
  <si>
    <t>815.316.0519</t>
  </si>
  <si>
    <t>75170.87</t>
  </si>
  <si>
    <t>24.26</t>
  </si>
  <si>
    <t>75146.61</t>
  </si>
  <si>
    <t>Jeff Brown</t>
  </si>
  <si>
    <t>jeremy76@example.net</t>
  </si>
  <si>
    <t>38305 Steven Grove Apt. 321, Stephanieberg, ND 35170</t>
  </si>
  <si>
    <t>898-889-4558x37932</t>
  </si>
  <si>
    <t>11.86</t>
  </si>
  <si>
    <t>72019.69</t>
  </si>
  <si>
    <t>10-29-2021</t>
  </si>
  <si>
    <t>Katelyn Smith</t>
  </si>
  <si>
    <t>xjenkins@example.net</t>
  </si>
  <si>
    <t>62714 Schmidt Flats, Lake Gregoryborough, MA 86061</t>
  </si>
  <si>
    <t>+1-355-352-0100x369</t>
  </si>
  <si>
    <t>2.41</t>
  </si>
  <si>
    <t>5302.370000000001</t>
  </si>
  <si>
    <t>Calvin Garcia</t>
  </si>
  <si>
    <t>coreygreen@example.com</t>
  </si>
  <si>
    <t>9829 Jessica Terrace Apt. 253, Andrewsmouth, CO 97067</t>
  </si>
  <si>
    <t>6455.259999999999</t>
  </si>
  <si>
    <t>60.31</t>
  </si>
  <si>
    <t>6394.949999999999</t>
  </si>
  <si>
    <t>Mackenzie Johnson</t>
  </si>
  <si>
    <t>roberthoffman@example.net</t>
  </si>
  <si>
    <t>378 Matthew River, Michellestad, LA 63706</t>
  </si>
  <si>
    <t>001-622-631-9657</t>
  </si>
  <si>
    <t>11347.050000000001</t>
  </si>
  <si>
    <t>151.16</t>
  </si>
  <si>
    <t>11195.890000000001</t>
  </si>
  <si>
    <t>Lisa Butler</t>
  </si>
  <si>
    <t>heathercook@example.org</t>
  </si>
  <si>
    <t>39146 Moss Skyway, Shannonville, GA 56040</t>
  </si>
  <si>
    <t>(760)243-8619x9782</t>
  </si>
  <si>
    <t>21671.23</t>
  </si>
  <si>
    <t>107.4</t>
  </si>
  <si>
    <t>21563.829999999998</t>
  </si>
  <si>
    <t>Eric Roberts</t>
  </si>
  <si>
    <t>boydkim@example.com</t>
  </si>
  <si>
    <t>05512 Butler Circles Apt. 227, Starktown, UT 29455</t>
  </si>
  <si>
    <t>(928)387-7918</t>
  </si>
  <si>
    <t>1849.1999999999998</t>
  </si>
  <si>
    <t>5.75</t>
  </si>
  <si>
    <t>1843.4499999999998</t>
  </si>
  <si>
    <t>Madeline Woods</t>
  </si>
  <si>
    <t>366 Marilyn Mission Suite 748, Teresaton, GU 97674</t>
  </si>
  <si>
    <t>+1-451-560-4040x3759</t>
  </si>
  <si>
    <t>96.26</t>
  </si>
  <si>
    <t>34817.74</t>
  </si>
  <si>
    <t>Angela Fox</t>
  </si>
  <si>
    <t>13922 Simpson Rest, New Elizabethville, ME 45237</t>
  </si>
  <si>
    <t>842.412.0508x26857</t>
  </si>
  <si>
    <t>181.33</t>
  </si>
  <si>
    <t>44178.47</t>
  </si>
  <si>
    <t>Jessica Ford</t>
  </si>
  <si>
    <t>michael19@example.com</t>
  </si>
  <si>
    <t>77236 Lynch Forges Apt. 809, West Patrickbury, GA 58763</t>
  </si>
  <si>
    <t>946-416-6259</t>
  </si>
  <si>
    <t>32858.45</t>
  </si>
  <si>
    <t>112.83</t>
  </si>
  <si>
    <t>32745.619999999995</t>
  </si>
  <si>
    <t>Christine Curry</t>
  </si>
  <si>
    <t>ispencer@example.com</t>
  </si>
  <si>
    <t>5070 Ball Summit Suite 623, Petersonton, KS 92850</t>
  </si>
  <si>
    <t>446.320.4328</t>
  </si>
  <si>
    <t>39168.71</t>
  </si>
  <si>
    <t>97.97</t>
  </si>
  <si>
    <t>39070.74</t>
  </si>
  <si>
    <t>Thomas Payne</t>
  </si>
  <si>
    <t>erichernandez@example.org</t>
  </si>
  <si>
    <t>4475 Kaiser Forks Apt. 280, Gonzalesbury, VT 31192</t>
  </si>
  <si>
    <t>595-237-8514x2259</t>
  </si>
  <si>
    <t>31091.04</t>
  </si>
  <si>
    <t>43.22</t>
  </si>
  <si>
    <t>31047.82</t>
  </si>
  <si>
    <t>Jorge Anderson</t>
  </si>
  <si>
    <t>abrown@example.net</t>
  </si>
  <si>
    <t>USS Foster, FPO AA 58866</t>
  </si>
  <si>
    <t>249-824-8643x56840</t>
  </si>
  <si>
    <t>11418.36</t>
  </si>
  <si>
    <t>279.85</t>
  </si>
  <si>
    <t>11138.51</t>
  </si>
  <si>
    <t>Carly Peterson</t>
  </si>
  <si>
    <t>loriwarren@example.com</t>
  </si>
  <si>
    <t>120 Hines Drives Suite 826, South Austin, MI 45690</t>
  </si>
  <si>
    <t>4022.0099999999998</t>
  </si>
  <si>
    <t>13.82</t>
  </si>
  <si>
    <t>4008.1899999999996</t>
  </si>
  <si>
    <t>Brenda Harper</t>
  </si>
  <si>
    <t>michaelallen@example.org</t>
  </si>
  <si>
    <t>643 Taylor Ports Suite 405, Bradshawhaven, FM 64862</t>
  </si>
  <si>
    <t>(424)631-6351</t>
  </si>
  <si>
    <t>1299.3000000000002</t>
  </si>
  <si>
    <t>73.26</t>
  </si>
  <si>
    <t>1226.0400000000002</t>
  </si>
  <si>
    <t>Edwin Schultz</t>
  </si>
  <si>
    <t>qgriffin@example.com</t>
  </si>
  <si>
    <t>65510 Wilson Roads Suite 019, Lake Seth, AK 07117</t>
  </si>
  <si>
    <t>(388)210-9475x0151</t>
  </si>
  <si>
    <t>37.19</t>
  </si>
  <si>
    <t>1122.52</t>
  </si>
  <si>
    <t>Jordan Hall</t>
  </si>
  <si>
    <t>522 Hill Lane, North Brian, FM 35686</t>
  </si>
  <si>
    <t>454.864.5781x025</t>
  </si>
  <si>
    <t>34648.0</t>
  </si>
  <si>
    <t>42.07</t>
  </si>
  <si>
    <t>34605.93</t>
  </si>
  <si>
    <t>Christopher Kennedy</t>
  </si>
  <si>
    <t>smithkimberly@example.net</t>
  </si>
  <si>
    <t>243 Erin Drives, West Edwardhaven, NH 38047</t>
  </si>
  <si>
    <t>517-777-3605x237</t>
  </si>
  <si>
    <t>54989.55</t>
  </si>
  <si>
    <t>54941.030000000006</t>
  </si>
  <si>
    <t>Kristen Hicks</t>
  </si>
  <si>
    <t>kelseywood@example.net</t>
  </si>
  <si>
    <t>5229 Emily Tunnel, West Erik, TX 17477</t>
  </si>
  <si>
    <t>485-988-2351</t>
  </si>
  <si>
    <t>14689.66</t>
  </si>
  <si>
    <t>26.32</t>
  </si>
  <si>
    <t>14663.34</t>
  </si>
  <si>
    <t>Calvin Gordon</t>
  </si>
  <si>
    <t>lmartin@example.org</t>
  </si>
  <si>
    <t>Unit 0347 Box 5868, DPO AA 25644</t>
  </si>
  <si>
    <t>(360)482-7937x21444</t>
  </si>
  <si>
    <t>1017.06</t>
  </si>
  <si>
    <t>10.7</t>
  </si>
  <si>
    <t>1006.3599999999999</t>
  </si>
  <si>
    <t>Wendy Thompson</t>
  </si>
  <si>
    <t>qfitzgerald@example.net</t>
  </si>
  <si>
    <t>USNS Johnson, FPO AA 35644</t>
  </si>
  <si>
    <t>486.902.3341x641</t>
  </si>
  <si>
    <t>7705.32</t>
  </si>
  <si>
    <t>129.77</t>
  </si>
  <si>
    <t>7575.549999999999</t>
  </si>
  <si>
    <t>David Neal</t>
  </si>
  <si>
    <t>karen35@example.org</t>
  </si>
  <si>
    <t>55300 Lisa Creek, Port Jared, NC 29303</t>
  </si>
  <si>
    <t>001-517-732-9277x126</t>
  </si>
  <si>
    <t>38648.740000000005</t>
  </si>
  <si>
    <t>244.53</t>
  </si>
  <si>
    <t>38404.21000000001</t>
  </si>
  <si>
    <t>Rodney Wagner</t>
  </si>
  <si>
    <t>amy85@example.net</t>
  </si>
  <si>
    <t>571 Kristin Path Suite 358, Clarkfort, VA 22053</t>
  </si>
  <si>
    <t>001-513-259-8098x921</t>
  </si>
  <si>
    <t>283.23</t>
  </si>
  <si>
    <t>32556.06</t>
  </si>
  <si>
    <t>Kristy Morales</t>
  </si>
  <si>
    <t>nrivera@example.com</t>
  </si>
  <si>
    <t>5421 Durham Islands, New Anthony, MT 80670</t>
  </si>
  <si>
    <t>813-738-5921x077</t>
  </si>
  <si>
    <t>952.1400000000001</t>
  </si>
  <si>
    <t>937.6500000000001</t>
  </si>
  <si>
    <t>Chris Gardner</t>
  </si>
  <si>
    <t>alexandra27@example.com</t>
  </si>
  <si>
    <t>6409 Allen Haven Apt. 383, Jenniferside, OR 79448</t>
  </si>
  <si>
    <t>+1-428-452-4627x4981</t>
  </si>
  <si>
    <t>30509.16</t>
  </si>
  <si>
    <t>30477.65</t>
  </si>
  <si>
    <t>Dawn Brown MD</t>
  </si>
  <si>
    <t>mckeelorraine@example.org</t>
  </si>
  <si>
    <t>2480 Barnett Turnpike Suite 338, Ronaldshire, NH 45662</t>
  </si>
  <si>
    <t>(548)323-0576</t>
  </si>
  <si>
    <t>13371.609999999999</t>
  </si>
  <si>
    <t>82.5</t>
  </si>
  <si>
    <t>13289.109999999999</t>
  </si>
  <si>
    <t>Candace Foster</t>
  </si>
  <si>
    <t>rmunoz@example.com</t>
  </si>
  <si>
    <t>681 Bailey Glens Apt. 327, West James, ME 81530</t>
  </si>
  <si>
    <t>571.249.6059</t>
  </si>
  <si>
    <t>7340.94</t>
  </si>
  <si>
    <t>107.34</t>
  </si>
  <si>
    <t>7233.599999999999</t>
  </si>
  <si>
    <t>John Robertson MD</t>
  </si>
  <si>
    <t>bespinoza@example.com</t>
  </si>
  <si>
    <t>36235 Moore Gardens Apt. 900, Franciscobury, MN 20915</t>
  </si>
  <si>
    <t>384.379.8936x27170</t>
  </si>
  <si>
    <t>89.97</t>
  </si>
  <si>
    <t>92009.73</t>
  </si>
  <si>
    <t>Jaime Maxwell</t>
  </si>
  <si>
    <t>032 William Plains Apt. 526, North Carolyn, AK 64923</t>
  </si>
  <si>
    <t>(845)560-4469x88895</t>
  </si>
  <si>
    <t>24.59</t>
  </si>
  <si>
    <t>635.4599999999999</t>
  </si>
  <si>
    <t>Wesley Gordon Jr.</t>
  </si>
  <si>
    <t>daniel77@example.org</t>
  </si>
  <si>
    <t>Unit 0271 Box 7329, DPO AP 96282</t>
  </si>
  <si>
    <t>766.620.8949x589</t>
  </si>
  <si>
    <t>28428.989999999998</t>
  </si>
  <si>
    <t>28340.499999999996</t>
  </si>
  <si>
    <t>Brenda Baker</t>
  </si>
  <si>
    <t>allenjoseph@example.org</t>
  </si>
  <si>
    <t>4937 Clarke Mountain, North Debra, GA 88710</t>
  </si>
  <si>
    <t>+1-770-920-6136x224</t>
  </si>
  <si>
    <t>168.58</t>
  </si>
  <si>
    <t>38661.259999999995</t>
  </si>
  <si>
    <t>02-28-2023</t>
  </si>
  <si>
    <t>Lori Chase</t>
  </si>
  <si>
    <t>dunlapmatthew@example.com</t>
  </si>
  <si>
    <t>97710 Chang Springs Suite 221, Lozanoshire, NJ 69630</t>
  </si>
  <si>
    <t>515-856-2335</t>
  </si>
  <si>
    <t>94201.47</t>
  </si>
  <si>
    <t>255.1</t>
  </si>
  <si>
    <t>93946.37</t>
  </si>
  <si>
    <t>Wanda Brown</t>
  </si>
  <si>
    <t>grant52@example.org</t>
  </si>
  <si>
    <t>Unit 9052 Box 3132, DPO AA 15427</t>
  </si>
  <si>
    <t>74776.91</t>
  </si>
  <si>
    <t>192.65</t>
  </si>
  <si>
    <t>74584.26000000001</t>
  </si>
  <si>
    <t>Austin Mann</t>
  </si>
  <si>
    <t>shelia25@example.org</t>
  </si>
  <si>
    <t>609 Christina Islands, Kimberlyborough, MH 77591</t>
  </si>
  <si>
    <t>870-320-7797</t>
  </si>
  <si>
    <t>508.53</t>
  </si>
  <si>
    <t>6.24</t>
  </si>
  <si>
    <t>502.28999999999996</t>
  </si>
  <si>
    <t>Derek Espinoza</t>
  </si>
  <si>
    <t>nicholaswong@example.com</t>
  </si>
  <si>
    <t>01886 Jerry Plains, New Christopherstad, FM 87533</t>
  </si>
  <si>
    <t>(559)583-6229x599</t>
  </si>
  <si>
    <t>72644.49</t>
  </si>
  <si>
    <t>230.72</t>
  </si>
  <si>
    <t>72413.77</t>
  </si>
  <si>
    <t>Lindsay Taylor</t>
  </si>
  <si>
    <t>gomeztricia@example.net</t>
  </si>
  <si>
    <t>9138 Snow Estate Suite 450, Lake Sarahport, CO 58230</t>
  </si>
  <si>
    <t>001-429-272-9913x016</t>
  </si>
  <si>
    <t>44.73</t>
  </si>
  <si>
    <t>76580.28</t>
  </si>
  <si>
    <t>11-28-2022</t>
  </si>
  <si>
    <t>Jose Walker</t>
  </si>
  <si>
    <t>howellian@example.com</t>
  </si>
  <si>
    <t>384 Torres Glens, Lake Karenfurt, KS 62959</t>
  </si>
  <si>
    <t>374-229-5939x263</t>
  </si>
  <si>
    <t>34574.55</t>
  </si>
  <si>
    <t>164.42</t>
  </si>
  <si>
    <t>34410.130000000005</t>
  </si>
  <si>
    <t>Kimberly Quinn</t>
  </si>
  <si>
    <t>joy22@example.org</t>
  </si>
  <si>
    <t>477 Wood Ramp, South Ryanberg, VA 29975</t>
  </si>
  <si>
    <t>(666)396-1713x2767</t>
  </si>
  <si>
    <t>136.38</t>
  </si>
  <si>
    <t>45972.62</t>
  </si>
  <si>
    <t>Danielle Powell</t>
  </si>
  <si>
    <t>qgoodman@example.org</t>
  </si>
  <si>
    <t>72789 Lee Cove Apt. 006, Wattsland, NM 72862</t>
  </si>
  <si>
    <t>(305)907-1933x470</t>
  </si>
  <si>
    <t>15847.990000000002</t>
  </si>
  <si>
    <t>34.75</t>
  </si>
  <si>
    <t>15813.240000000002</t>
  </si>
  <si>
    <t>Matthew Brown</t>
  </si>
  <si>
    <t>rogeranderson@example.org</t>
  </si>
  <si>
    <t>Unit 9109 Box 1986, DPO AP 75263</t>
  </si>
  <si>
    <t>(579)421-2403x3228</t>
  </si>
  <si>
    <t>19678.52</t>
  </si>
  <si>
    <t>54.4</t>
  </si>
  <si>
    <t>19624.12</t>
  </si>
  <si>
    <t>Patricia Hughes</t>
  </si>
  <si>
    <t>871 Rush Estates Suite 416, Curtishaven, NC 43801</t>
  </si>
  <si>
    <t>(738)683-4371x90483</t>
  </si>
  <si>
    <t>100.68</t>
  </si>
  <si>
    <t>38729.159999999996</t>
  </si>
  <si>
    <t>Nathan Dunn</t>
  </si>
  <si>
    <t>rwalker@example.org</t>
  </si>
  <si>
    <t>PSC 2644, Box 3081, APO AA 62703</t>
  </si>
  <si>
    <t>+1-822-665-0869x90744</t>
  </si>
  <si>
    <t>29702.249999999996</t>
  </si>
  <si>
    <t>94.19</t>
  </si>
  <si>
    <t>29608.059999999998</t>
  </si>
  <si>
    <t>Sarah Thomas</t>
  </si>
  <si>
    <t>michellelarson@example.com</t>
  </si>
  <si>
    <t>23337 Micheal Place Suite 383, Cochranbury, NC 11820</t>
  </si>
  <si>
    <t>76.28</t>
  </si>
  <si>
    <t>89367.54</t>
  </si>
  <si>
    <t>Jason Obrien</t>
  </si>
  <si>
    <t>ashleythompson@example.org</t>
  </si>
  <si>
    <t>80337 Dunn Square, North Jeremy, NY 19580</t>
  </si>
  <si>
    <t>743.578.7278x913</t>
  </si>
  <si>
    <t>4004.1099999999997</t>
  </si>
  <si>
    <t>78.15</t>
  </si>
  <si>
    <t>3925.9599999999996</t>
  </si>
  <si>
    <t>Matthew Bradley</t>
  </si>
  <si>
    <t>janthony@example.org</t>
  </si>
  <si>
    <t>24745 Mike Neck, Alexaland, AL 57435</t>
  </si>
  <si>
    <t>434-233-3595x25672</t>
  </si>
  <si>
    <t>24353.91</t>
  </si>
  <si>
    <t>68.05</t>
  </si>
  <si>
    <t>24285.86</t>
  </si>
  <si>
    <t>Barry Lyons</t>
  </si>
  <si>
    <t>karinathomas@example.org</t>
  </si>
  <si>
    <t>948 Marvin Stream Suite 551, East Carla, PA 78366</t>
  </si>
  <si>
    <t>+1-621-356-9493x395</t>
  </si>
  <si>
    <t>56.67</t>
  </si>
  <si>
    <t>75881.28</t>
  </si>
  <si>
    <t>Thomas Alvarado</t>
  </si>
  <si>
    <t>laurenferguson@example.com</t>
  </si>
  <si>
    <t>3396 Jill Lane Apt. 823, South Johnview, MI 66186</t>
  </si>
  <si>
    <t>790.925.3473x47420</t>
  </si>
  <si>
    <t>212.49</t>
  </si>
  <si>
    <t>79445.93</t>
  </si>
  <si>
    <t>Diana Johnson</t>
  </si>
  <si>
    <t>julie07@example.org</t>
  </si>
  <si>
    <t>79595 Green Overpass, New Amy, OR 72305</t>
  </si>
  <si>
    <t>001-422-578-7860x460</t>
  </si>
  <si>
    <t>22.01</t>
  </si>
  <si>
    <t>3070.5499999999997</t>
  </si>
  <si>
    <t>Patrick Kelley</t>
  </si>
  <si>
    <t>nicholasgoodwin@example.com</t>
  </si>
  <si>
    <t>73582 Myers Wall Suite 368, South Anthonyhaven, PR 18302</t>
  </si>
  <si>
    <t>(906)373-8202</t>
  </si>
  <si>
    <t>61.6</t>
  </si>
  <si>
    <t>38587.14000000001</t>
  </si>
  <si>
    <t>Michelle Alvarez</t>
  </si>
  <si>
    <t>barrymartin@example.net</t>
  </si>
  <si>
    <t>049 Laura Manors Suite 276, Port Brendashire, WY 72023</t>
  </si>
  <si>
    <t>671.778.0395</t>
  </si>
  <si>
    <t>34216.94</t>
  </si>
  <si>
    <t>105.38</t>
  </si>
  <si>
    <t>34111.560000000005</t>
  </si>
  <si>
    <t>Dan Nguyen</t>
  </si>
  <si>
    <t>cmartin@example.net</t>
  </si>
  <si>
    <t>39762 Kelly Courts Apt. 124, Morrishaven, CT 58033</t>
  </si>
  <si>
    <t>(491)233-0595</t>
  </si>
  <si>
    <t>192.11</t>
  </si>
  <si>
    <t>4892.47</t>
  </si>
  <si>
    <t>Christopher Nichols</t>
  </si>
  <si>
    <t>bhaley@example.org</t>
  </si>
  <si>
    <t>2619 Gina Courts Suite 824, Olsonborough, WY 12807</t>
  </si>
  <si>
    <t>13673.31</t>
  </si>
  <si>
    <t>185.39</t>
  </si>
  <si>
    <t>13487.92</t>
  </si>
  <si>
    <t>Ms. Elizabeth Diaz DDS</t>
  </si>
  <si>
    <t>raymond85@example.com</t>
  </si>
  <si>
    <t>406 Richard Causeway Apt. 022, West Angelastad, OK 50945</t>
  </si>
  <si>
    <t>(897)453-0524</t>
  </si>
  <si>
    <t>3491.4</t>
  </si>
  <si>
    <t>17.03</t>
  </si>
  <si>
    <t>3474.37</t>
  </si>
  <si>
    <t>Courtney Christian</t>
  </si>
  <si>
    <t>xgarcia@example.org</t>
  </si>
  <si>
    <t>9391 Tucker Lodge, Fisherland, MS 17397</t>
  </si>
  <si>
    <t>(898)251-2321x09330</t>
  </si>
  <si>
    <t>15004.050000000001</t>
  </si>
  <si>
    <t>109.98</t>
  </si>
  <si>
    <t>14894.070000000002</t>
  </si>
  <si>
    <t>Michelle Silva</t>
  </si>
  <si>
    <t>lewisrobert@example.org</t>
  </si>
  <si>
    <t>302 Jacob Shoals Apt. 669, North David, MP 86339</t>
  </si>
  <si>
    <t>001-895-497-1190x44687</t>
  </si>
  <si>
    <t>58711.5</t>
  </si>
  <si>
    <t>69.36</t>
  </si>
  <si>
    <t>58642.14</t>
  </si>
  <si>
    <t>Marie Mercado</t>
  </si>
  <si>
    <t>josephcarter@example.com</t>
  </si>
  <si>
    <t>42342 Bethany Estate, Port Kenneth, AS 51976</t>
  </si>
  <si>
    <t>836.729.5385</t>
  </si>
  <si>
    <t>12012.33</t>
  </si>
  <si>
    <t>71.99</t>
  </si>
  <si>
    <t>11940.34</t>
  </si>
  <si>
    <t>Jacqueline Marshall</t>
  </si>
  <si>
    <t>calderondaisy@example.net</t>
  </si>
  <si>
    <t>15554 Michele Villages, Chenmouth, MT 25805</t>
  </si>
  <si>
    <t>289.472.1943</t>
  </si>
  <si>
    <t>5041.14</t>
  </si>
  <si>
    <t>249.28</t>
  </si>
  <si>
    <t>4791.860000000001</t>
  </si>
  <si>
    <t>Theresa Haley</t>
  </si>
  <si>
    <t>kenneth47@example.org</t>
  </si>
  <si>
    <t>USNV Alexander, FPO AP 41768</t>
  </si>
  <si>
    <t>927.709.0182x255</t>
  </si>
  <si>
    <t>66051.3</t>
  </si>
  <si>
    <t>254.38</t>
  </si>
  <si>
    <t>65796.92</t>
  </si>
  <si>
    <t>Allison Klein</t>
  </si>
  <si>
    <t>sgarcia@example.org</t>
  </si>
  <si>
    <t>USNV Contreras, FPO AE 36080</t>
  </si>
  <si>
    <t>30925.6</t>
  </si>
  <si>
    <t>72.82</t>
  </si>
  <si>
    <t>30852.78</t>
  </si>
  <si>
    <t>Tracy Murray</t>
  </si>
  <si>
    <t>icastro@example.net</t>
  </si>
  <si>
    <t>959 Joyce Bypass, South Amanda, AZ 53663</t>
  </si>
  <si>
    <t>951.508.2832</t>
  </si>
  <si>
    <t>7644.21</t>
  </si>
  <si>
    <t>56.92</t>
  </si>
  <si>
    <t>7587.29</t>
  </si>
  <si>
    <t>Ricardo Chen</t>
  </si>
  <si>
    <t>ashleeholloway@example.com</t>
  </si>
  <si>
    <t>1915 Patricia Trail, East Christopher, IA 31079</t>
  </si>
  <si>
    <t>909.510.3090x38587</t>
  </si>
  <si>
    <t>17009.079999999998</t>
  </si>
  <si>
    <t>49.53</t>
  </si>
  <si>
    <t>16959.55</t>
  </si>
  <si>
    <t>Kent Holmes</t>
  </si>
  <si>
    <t>suzanne55@example.org</t>
  </si>
  <si>
    <t>25920 Smith Square Apt. 750, North David, WY 05224</t>
  </si>
  <si>
    <t>745-326-5547x601</t>
  </si>
  <si>
    <t>41750.4</t>
  </si>
  <si>
    <t>12.47</t>
  </si>
  <si>
    <t>41737.93</t>
  </si>
  <si>
    <t>Paige Meyer</t>
  </si>
  <si>
    <t>salazarsarah@example.org</t>
  </si>
  <si>
    <t>Unit 7907 Box 4177, DPO AP 19591</t>
  </si>
  <si>
    <t>626.856.7514</t>
  </si>
  <si>
    <t>7.62</t>
  </si>
  <si>
    <t>4549.05</t>
  </si>
  <si>
    <t>Barbara Santana</t>
  </si>
  <si>
    <t>candaceramsey@example.com</t>
  </si>
  <si>
    <t>5383 Susan Island, Hullmouth, GU 43096</t>
  </si>
  <si>
    <t>+1-357-703-2792x16623</t>
  </si>
  <si>
    <t>23.48</t>
  </si>
  <si>
    <t>18599.82</t>
  </si>
  <si>
    <t>Matthew Steele</t>
  </si>
  <si>
    <t>martinezgreg@example.com</t>
  </si>
  <si>
    <t>124 Benson Mountain, Lake Erin, GU 55548</t>
  </si>
  <si>
    <t>+1-213-776-7935x7045</t>
  </si>
  <si>
    <t>54.01</t>
  </si>
  <si>
    <t>63310.78999999999</t>
  </si>
  <si>
    <t>Wendy Marshall</t>
  </si>
  <si>
    <t>janetmccarty@example.com</t>
  </si>
  <si>
    <t>8074 Odonnell Ranch Apt. 073, Emilyton, MN 19372</t>
  </si>
  <si>
    <t>297.400.0796x24327</t>
  </si>
  <si>
    <t>20.01</t>
  </si>
  <si>
    <t>1816.2600000000002</t>
  </si>
  <si>
    <t>Kyle Dickson</t>
  </si>
  <si>
    <t>USS Hahn, FPO AE 80433</t>
  </si>
  <si>
    <t>+1-789-524-8082x17152</t>
  </si>
  <si>
    <t>66946.97</t>
  </si>
  <si>
    <t>168.84</t>
  </si>
  <si>
    <t>66778.13</t>
  </si>
  <si>
    <t>Lorraine Stone</t>
  </si>
  <si>
    <t>david95@example.net</t>
  </si>
  <si>
    <t>49726 Bennett Mill Suite 934, Maryhaven, DE 61555</t>
  </si>
  <si>
    <t>+1-897-556-7734x971</t>
  </si>
  <si>
    <t>131.45</t>
  </si>
  <si>
    <t>60883.51</t>
  </si>
  <si>
    <t>Justin Quinn</t>
  </si>
  <si>
    <t>staylor@example.net</t>
  </si>
  <si>
    <t>54230 Douglas Row, Yoderstad, CT 97749</t>
  </si>
  <si>
    <t>(899)236-0736x47550</t>
  </si>
  <si>
    <t>6864.599999999999</t>
  </si>
  <si>
    <t>41.28</t>
  </si>
  <si>
    <t>6823.32</t>
  </si>
  <si>
    <t>Mitchell Ramirez</t>
  </si>
  <si>
    <t>PSC 9725, Box 8077, APO AP 30981</t>
  </si>
  <si>
    <t>825.351.7871x04434</t>
  </si>
  <si>
    <t>28992.75</t>
  </si>
  <si>
    <t>103.95</t>
  </si>
  <si>
    <t>28888.8</t>
  </si>
  <si>
    <t>Jeremy Lin</t>
  </si>
  <si>
    <t>robertsmith@example.net</t>
  </si>
  <si>
    <t>866 Christensen Street, North Nicolaschester, ND 94693</t>
  </si>
  <si>
    <t>470.970.4213x885</t>
  </si>
  <si>
    <t>91169.4</t>
  </si>
  <si>
    <t>207.66</t>
  </si>
  <si>
    <t>90961.73999999999</t>
  </si>
  <si>
    <t>Sydney Morgan</t>
  </si>
  <si>
    <t>tracygomez@example.org</t>
  </si>
  <si>
    <t>368 Hayes Roads Suite 898, Lake Amber, OH 76972</t>
  </si>
  <si>
    <t>(208)818-8118x305</t>
  </si>
  <si>
    <t>82.62</t>
  </si>
  <si>
    <t>30842.98</t>
  </si>
  <si>
    <t>David Ball</t>
  </si>
  <si>
    <t>dylan42@example.net</t>
  </si>
  <si>
    <t>08167 Santos Glen Apt. 367, Kellymouth, PW 25629</t>
  </si>
  <si>
    <t>6933.9</t>
  </si>
  <si>
    <t>103.6</t>
  </si>
  <si>
    <t>6830.299999999999</t>
  </si>
  <si>
    <t>Vicki Vargas</t>
  </si>
  <si>
    <t>melissaphillips@example.com</t>
  </si>
  <si>
    <t>055 Alison Path, Stacyton, MO 54620</t>
  </si>
  <si>
    <t>(200)576-8717x8888</t>
  </si>
  <si>
    <t>35514.200000000004</t>
  </si>
  <si>
    <t>66.64</t>
  </si>
  <si>
    <t>35447.560000000005</t>
  </si>
  <si>
    <t>Amanda Arnold</t>
  </si>
  <si>
    <t>cholland@example.com</t>
  </si>
  <si>
    <t>59455 Gregory Greens, Michaelfurt, OR 62676</t>
  </si>
  <si>
    <t>368-912-0553</t>
  </si>
  <si>
    <t>69828.0</t>
  </si>
  <si>
    <t>57.87</t>
  </si>
  <si>
    <t>69770.13</t>
  </si>
  <si>
    <t>Roger Barber</t>
  </si>
  <si>
    <t>rothmichelle@example.org</t>
  </si>
  <si>
    <t>11502 Ali Centers, Michaelland, SC 29149</t>
  </si>
  <si>
    <t>(219)491-0491x50689</t>
  </si>
  <si>
    <t>1201.98</t>
  </si>
  <si>
    <t>11.74</t>
  </si>
  <si>
    <t>1190.24</t>
  </si>
  <si>
    <t>wmassey@example.org</t>
  </si>
  <si>
    <t>81197 Hill Corners, Woodschester, MP 98740</t>
  </si>
  <si>
    <t>(395)937-5305x720</t>
  </si>
  <si>
    <t>5848.860000000001</t>
  </si>
  <si>
    <t>5843.59</t>
  </si>
  <si>
    <t>Patricia Mann</t>
  </si>
  <si>
    <t>garysmith@example.net</t>
  </si>
  <si>
    <t>66559 Rebecca Road Apt. 310, Georgeside, TX 16125</t>
  </si>
  <si>
    <t>(647)321-5363x598</t>
  </si>
  <si>
    <t>24268.649999999998</t>
  </si>
  <si>
    <t>6.91</t>
  </si>
  <si>
    <t>24261.739999999998</t>
  </si>
  <si>
    <t>Bradley Lewis</t>
  </si>
  <si>
    <t>9831 Orr Alley Suite 780, Alexanderville, AL 24966</t>
  </si>
  <si>
    <t>(704)750-9732</t>
  </si>
  <si>
    <t>19449.7</t>
  </si>
  <si>
    <t>52.21</t>
  </si>
  <si>
    <t>19397.49</t>
  </si>
  <si>
    <t>Daniel Lawson</t>
  </si>
  <si>
    <t>jamie45@example.net</t>
  </si>
  <si>
    <t>638 Amanda Harbors Suite 854, Ramosborough, IL 98384</t>
  </si>
  <si>
    <t>(344)233-8513x24447</t>
  </si>
  <si>
    <t>1386.8999999999999</t>
  </si>
  <si>
    <t>13.46</t>
  </si>
  <si>
    <t>1373.4399999999998</t>
  </si>
  <si>
    <t>Kathryn Wallace</t>
  </si>
  <si>
    <t>benjamin68@example.com</t>
  </si>
  <si>
    <t>489 Rebecca Meadows, Kristinshire, AL 14067</t>
  </si>
  <si>
    <t>001-614-360-5913x01127</t>
  </si>
  <si>
    <t>32915.6</t>
  </si>
  <si>
    <t>118.83</t>
  </si>
  <si>
    <t>32796.77</t>
  </si>
  <si>
    <t>Melissa Nichols</t>
  </si>
  <si>
    <t>rcook@example.com</t>
  </si>
  <si>
    <t>8779 Sandra View Suite 536, Ryanbury, IA 54427</t>
  </si>
  <si>
    <t>(323)245-7725x8444</t>
  </si>
  <si>
    <t>193.95</t>
  </si>
  <si>
    <t>26448.89</t>
  </si>
  <si>
    <t>Latoya Reilly</t>
  </si>
  <si>
    <t>phillipslisa@example.com</t>
  </si>
  <si>
    <t>051 Rios Lodge, South Ricky, MD 68735</t>
  </si>
  <si>
    <t>+1-965-960-6754x2888</t>
  </si>
  <si>
    <t>33659.57</t>
  </si>
  <si>
    <t>73.39</t>
  </si>
  <si>
    <t>33586.18</t>
  </si>
  <si>
    <t>Julie Miller</t>
  </si>
  <si>
    <t>hannah73@example.com</t>
  </si>
  <si>
    <t>38031 Christopher Landing Suite 940, Fisherfort, MO 91247</t>
  </si>
  <si>
    <t>0.53</t>
  </si>
  <si>
    <t>6120.370000000001</t>
  </si>
  <si>
    <t>Rebecca Dickson</t>
  </si>
  <si>
    <t>USNV Scott, FPO AP 51829</t>
  </si>
  <si>
    <t>(355)302-4195</t>
  </si>
  <si>
    <t>83734.64</t>
  </si>
  <si>
    <t>162.01</t>
  </si>
  <si>
    <t>83572.63</t>
  </si>
  <si>
    <t>Sean Rowe</t>
  </si>
  <si>
    <t>stevenmoody@example.com</t>
  </si>
  <si>
    <t>52534 Dixon Shoals Apt. 975, Shelbyport, MS 25676</t>
  </si>
  <si>
    <t>001-503-626-2824x8961</t>
  </si>
  <si>
    <t>457.64</t>
  </si>
  <si>
    <t>44.37</t>
  </si>
  <si>
    <t>413.27</t>
  </si>
  <si>
    <t>Traci Cook</t>
  </si>
  <si>
    <t>michaellang@example.net</t>
  </si>
  <si>
    <t>5627 Robert Extensions Apt. 935, Donnaton, CO 81802</t>
  </si>
  <si>
    <t>472.680.5770x718</t>
  </si>
  <si>
    <t>68.8</t>
  </si>
  <si>
    <t>19420.7</t>
  </si>
  <si>
    <t>Ashley Murphy</t>
  </si>
  <si>
    <t>antonio80@example.com</t>
  </si>
  <si>
    <t>PSC 9844, Box 6529, APO AE 04098</t>
  </si>
  <si>
    <t>572.231.3142</t>
  </si>
  <si>
    <t>40711.4</t>
  </si>
  <si>
    <t>41.6</t>
  </si>
  <si>
    <t>40669.8</t>
  </si>
  <si>
    <t>Brian Martinez</t>
  </si>
  <si>
    <t>masonolson@example.com</t>
  </si>
  <si>
    <t>728 Campbell Tunnel Apt. 863, Tiffanyville, CO 42322</t>
  </si>
  <si>
    <t>001-584-505-4226x334</t>
  </si>
  <si>
    <t>70.37</t>
  </si>
  <si>
    <t>53887.02999999999</t>
  </si>
  <si>
    <t>Jason Durham</t>
  </si>
  <si>
    <t>robertstina@example.org</t>
  </si>
  <si>
    <t>Unit 9188 Box 6128, DPO AE 76766</t>
  </si>
  <si>
    <t>739.606.0557x624</t>
  </si>
  <si>
    <t>128.98</t>
  </si>
  <si>
    <t>12430.920000000002</t>
  </si>
  <si>
    <t>Sheila Patrick</t>
  </si>
  <si>
    <t>brittanybarrera@example.net</t>
  </si>
  <si>
    <t>2766 Gloria Ports, New Sean, WA 34637</t>
  </si>
  <si>
    <t>001-281-976-2488x2976</t>
  </si>
  <si>
    <t>29.97</t>
  </si>
  <si>
    <t>14854.83</t>
  </si>
  <si>
    <t>4623.0</t>
  </si>
  <si>
    <t>Laura Collins</t>
  </si>
  <si>
    <t>gregorycochran@example.net</t>
  </si>
  <si>
    <t>66817 David Manors Suite 536, Shanemouth, NM 42161</t>
  </si>
  <si>
    <t>676.783.5196x74602</t>
  </si>
  <si>
    <t>184.92</t>
  </si>
  <si>
    <t>0.95</t>
  </si>
  <si>
    <t>183.97</t>
  </si>
  <si>
    <t>Martin Neal</t>
  </si>
  <si>
    <t>howardjames@example.org</t>
  </si>
  <si>
    <t>345 Castro Pines, Raymondhaven, FM 30862</t>
  </si>
  <si>
    <t>332.449.3708</t>
  </si>
  <si>
    <t>8480.550000000001</t>
  </si>
  <si>
    <t>19.8</t>
  </si>
  <si>
    <t>8460.750000000002</t>
  </si>
  <si>
    <t>Bryan Todd</t>
  </si>
  <si>
    <t>kimberlylutz@example.com</t>
  </si>
  <si>
    <t>USCGC Cole, FPO AP 05176</t>
  </si>
  <si>
    <t>+1-644-513-6218x894</t>
  </si>
  <si>
    <t>8320.68</t>
  </si>
  <si>
    <t>165.94</t>
  </si>
  <si>
    <t>8154.740000000001</t>
  </si>
  <si>
    <t>Sheila Herrera</t>
  </si>
  <si>
    <t>500 Christian Springs Suite 239, Ericaland, OH 10987</t>
  </si>
  <si>
    <t>(765)371-6454</t>
  </si>
  <si>
    <t>137.21</t>
  </si>
  <si>
    <t>51346.689999999995</t>
  </si>
  <si>
    <t>Nicole Haynes</t>
  </si>
  <si>
    <t>daviddavis@example.org</t>
  </si>
  <si>
    <t>585 Harris Spring Suite 986, Kennedystad, CT 81832</t>
  </si>
  <si>
    <t>001-807-724-2567x8866</t>
  </si>
  <si>
    <t>68663.97</t>
  </si>
  <si>
    <t>272.66</t>
  </si>
  <si>
    <t>68391.31</t>
  </si>
  <si>
    <t>11-19-2021</t>
  </si>
  <si>
    <t>William Mitchell</t>
  </si>
  <si>
    <t>jeffreyfuller@example.com</t>
  </si>
  <si>
    <t>0480 Deborah Fords, Debraland, CO 27618</t>
  </si>
  <si>
    <t>001-444-727-9289x02402</t>
  </si>
  <si>
    <t>121.54</t>
  </si>
  <si>
    <t>25238.409999999996</t>
  </si>
  <si>
    <t>Allison Compton</t>
  </si>
  <si>
    <t>shannon30@example.org</t>
  </si>
  <si>
    <t>400 Larry Summit, Garrettton, VI 60590</t>
  </si>
  <si>
    <t>(875)605-3754</t>
  </si>
  <si>
    <t>22685.13</t>
  </si>
  <si>
    <t>229.55</t>
  </si>
  <si>
    <t>22455.58</t>
  </si>
  <si>
    <t>Cody Perez</t>
  </si>
  <si>
    <t>mark87@example.org</t>
  </si>
  <si>
    <t>PSC 9240, Box 2618, APO AP 84651</t>
  </si>
  <si>
    <t>305-386-9030x552</t>
  </si>
  <si>
    <t>67952.22</t>
  </si>
  <si>
    <t>41.56</t>
  </si>
  <si>
    <t>67910.66</t>
  </si>
  <si>
    <t>Ian Freeman</t>
  </si>
  <si>
    <t>dnelson@example.com</t>
  </si>
  <si>
    <t>Unit 8896 Box 5279, DPO AA 36027</t>
  </si>
  <si>
    <t>001-575-628-8231x02094</t>
  </si>
  <si>
    <t>52334.15</t>
  </si>
  <si>
    <t>177.51</t>
  </si>
  <si>
    <t>52156.64</t>
  </si>
  <si>
    <t>Mindy Johnson</t>
  </si>
  <si>
    <t>matthewsbrenda@example.com</t>
  </si>
  <si>
    <t>8470 Cook Heights Apt. 233, Howardfurt, VI 40735</t>
  </si>
  <si>
    <t>738.363.3419</t>
  </si>
  <si>
    <t>5984.88</t>
  </si>
  <si>
    <t>15.11</t>
  </si>
  <si>
    <t>5969.77</t>
  </si>
  <si>
    <t>Shannon Price</t>
  </si>
  <si>
    <t>julia29@example.net</t>
  </si>
  <si>
    <t>411 Jill Island Suite 208, Jacksonville, VT 74436</t>
  </si>
  <si>
    <t>+1-906-932-1567x04245</t>
  </si>
  <si>
    <t>4.09</t>
  </si>
  <si>
    <t>3018.6499999999996</t>
  </si>
  <si>
    <t>Joseph Patel</t>
  </si>
  <si>
    <t>richardcastro@example.net</t>
  </si>
  <si>
    <t>083 Edwards Throughway Suite 624, Jensenhaven, NM 89699</t>
  </si>
  <si>
    <t>54693.24</t>
  </si>
  <si>
    <t>64.99</t>
  </si>
  <si>
    <t>54628.25</t>
  </si>
  <si>
    <t>Michael Stout</t>
  </si>
  <si>
    <t>249 Stewart Via Apt. 146, Morsetown, WY 73209</t>
  </si>
  <si>
    <t>(209)347-8449</t>
  </si>
  <si>
    <t>5168.76</t>
  </si>
  <si>
    <t>4.34</t>
  </si>
  <si>
    <t>5164.42</t>
  </si>
  <si>
    <t>Mary Nicholson MD</t>
  </si>
  <si>
    <t>lindalane@example.com</t>
  </si>
  <si>
    <t>179 Torres Brooks Apt. 264, Mcphersonstad, WA 98214</t>
  </si>
  <si>
    <t>001-609-601-0830x28579</t>
  </si>
  <si>
    <t>5.73</t>
  </si>
  <si>
    <t>3415.29</t>
  </si>
  <si>
    <t>Brandy Warren</t>
  </si>
  <si>
    <t>bjimenez@example.net</t>
  </si>
  <si>
    <t>PSC 4558, Box 3851, APO AE 02912</t>
  </si>
  <si>
    <t>(763)783-7665x5975</t>
  </si>
  <si>
    <t>16961.100000000002</t>
  </si>
  <si>
    <t>153.45</t>
  </si>
  <si>
    <t>16807.65</t>
  </si>
  <si>
    <t>Douglas Wilson</t>
  </si>
  <si>
    <t>joshuajohnson@example.org</t>
  </si>
  <si>
    <t>2335 Cantu Islands, Campbellhaven, ME 85702</t>
  </si>
  <si>
    <t>+1-369-698-3277x67319</t>
  </si>
  <si>
    <t>12.15</t>
  </si>
  <si>
    <t>19437.55</t>
  </si>
  <si>
    <t>Ernest Doyle</t>
  </si>
  <si>
    <t>bridgescharles@example.net</t>
  </si>
  <si>
    <t>51523 Kim Field Apt. 836, South Terrimouth, MH 14663</t>
  </si>
  <si>
    <t>372-719-2870</t>
  </si>
  <si>
    <t>32818.32</t>
  </si>
  <si>
    <t>4.02</t>
  </si>
  <si>
    <t>32814.3</t>
  </si>
  <si>
    <t>Nichole Roberson</t>
  </si>
  <si>
    <t>martinezbeth@example.org</t>
  </si>
  <si>
    <t>1179 Patterson View Apt. 742, North Douglastown, TN 11326</t>
  </si>
  <si>
    <t>(213)793-5250x94446</t>
  </si>
  <si>
    <t>37808.55</t>
  </si>
  <si>
    <t>251.44</t>
  </si>
  <si>
    <t>37557.11</t>
  </si>
  <si>
    <t>John Williams</t>
  </si>
  <si>
    <t>michaelmartin@example.net</t>
  </si>
  <si>
    <t>447 Nguyen Islands Suite 072, Jasonton, IA 62625</t>
  </si>
  <si>
    <t>20874.78</t>
  </si>
  <si>
    <t>5.81</t>
  </si>
  <si>
    <t>20868.969999999998</t>
  </si>
  <si>
    <t>Thomas Mcdonald</t>
  </si>
  <si>
    <t>lisadoyle@example.org</t>
  </si>
  <si>
    <t>438 Allen Junctions, Roblesborough, NV 22946</t>
  </si>
  <si>
    <t>(497)232-4264</t>
  </si>
  <si>
    <t>62.02</t>
  </si>
  <si>
    <t>20074.14</t>
  </si>
  <si>
    <t>Judith Jackson</t>
  </si>
  <si>
    <t>merceranthony@example.org</t>
  </si>
  <si>
    <t>9419 Joseph Extensions Suite 953, Whiteberg, WI 84488</t>
  </si>
  <si>
    <t>976-780-1284</t>
  </si>
  <si>
    <t>118.14</t>
  </si>
  <si>
    <t>29584.109999999997</t>
  </si>
  <si>
    <t>Thomas Braun</t>
  </si>
  <si>
    <t>thomas54@example.net</t>
  </si>
  <si>
    <t>1800 Tanya Forge, West Shannon, WY 71709</t>
  </si>
  <si>
    <t>296.314.2332x2672</t>
  </si>
  <si>
    <t>24575.469999999998</t>
  </si>
  <si>
    <t>206.19</t>
  </si>
  <si>
    <t>24369.28</t>
  </si>
  <si>
    <t>Robert Rosales</t>
  </si>
  <si>
    <t>heather83@example.com</t>
  </si>
  <si>
    <t>49529 Evans Mountain Suite 588, North Teresa, WY 12807</t>
  </si>
  <si>
    <t>001-484-502-9772x8736</t>
  </si>
  <si>
    <t>15977.34</t>
  </si>
  <si>
    <t>3.45</t>
  </si>
  <si>
    <t>15973.89</t>
  </si>
  <si>
    <t>Eric Gonzales</t>
  </si>
  <si>
    <t>zroberts@example.com</t>
  </si>
  <si>
    <t>596 Natalie Landing Apt. 154, Port Ericburgh, FL 13140</t>
  </si>
  <si>
    <t>(699)319-2102x44276</t>
  </si>
  <si>
    <t>5709.18</t>
  </si>
  <si>
    <t>5647.93</t>
  </si>
  <si>
    <t>James Cruz</t>
  </si>
  <si>
    <t>dawn76@example.org</t>
  </si>
  <si>
    <t>0413 Sanders Groves, Timothyhaven, ME 55663</t>
  </si>
  <si>
    <t>202.95</t>
  </si>
  <si>
    <t>669.9000000000001</t>
  </si>
  <si>
    <t>Jacob Moss</t>
  </si>
  <si>
    <t>erin67@example.net</t>
  </si>
  <si>
    <t>32244 Mary River Suite 204, Robinsonton, AK 50240</t>
  </si>
  <si>
    <t>843.808.5460x77928</t>
  </si>
  <si>
    <t>4368.12</t>
  </si>
  <si>
    <t>67.7</t>
  </si>
  <si>
    <t>4300.42</t>
  </si>
  <si>
    <t>Brian Trujillo</t>
  </si>
  <si>
    <t>brookeyoung@example.net</t>
  </si>
  <si>
    <t>3353 Leslie Key Apt. 682, Cindyberg, WI 11062</t>
  </si>
  <si>
    <t>839-653-8936</t>
  </si>
  <si>
    <t>408.06000000000006</t>
  </si>
  <si>
    <t>4.65</t>
  </si>
  <si>
    <t>403.4100000000001</t>
  </si>
  <si>
    <t>07-16-2023</t>
  </si>
  <si>
    <t>Katrina Reeves</t>
  </si>
  <si>
    <t>elizabethmullen@example.com</t>
  </si>
  <si>
    <t>7794 Holly Corner, Marisabury, PA 40358</t>
  </si>
  <si>
    <t>+1-280-731-9129x712</t>
  </si>
  <si>
    <t>6779.44</t>
  </si>
  <si>
    <t>239.35</t>
  </si>
  <si>
    <t>6540.089999999999</t>
  </si>
  <si>
    <t>05-15-2023</t>
  </si>
  <si>
    <t>Matthew Barron</t>
  </si>
  <si>
    <t>jeremykennedy@example.org</t>
  </si>
  <si>
    <t>1833 Davis Mill Apt. 895, Loriborough, DC 94891</t>
  </si>
  <si>
    <t>410-276-4693x8744</t>
  </si>
  <si>
    <t>37.79</t>
  </si>
  <si>
    <t>5741.2</t>
  </si>
  <si>
    <t>April Hood</t>
  </si>
  <si>
    <t>harry27@example.net</t>
  </si>
  <si>
    <t>725 Michael Lights, South Christopher, AL 28499</t>
  </si>
  <si>
    <t>214.944.4968</t>
  </si>
  <si>
    <t>6460.950000000001</t>
  </si>
  <si>
    <t>12.49</t>
  </si>
  <si>
    <t>6448.460000000001</t>
  </si>
  <si>
    <t>Justin Wilson</t>
  </si>
  <si>
    <t>qsnyder@example.com</t>
  </si>
  <si>
    <t>76229 Smith Shoal Apt. 784, Rhodesfort, MT 30328</t>
  </si>
  <si>
    <t>62845.200000000004</t>
  </si>
  <si>
    <t>243.57</t>
  </si>
  <si>
    <t>62601.630000000005</t>
  </si>
  <si>
    <t>07-28-2022</t>
  </si>
  <si>
    <t>Christopher Evans</t>
  </si>
  <si>
    <t>jack85@example.com</t>
  </si>
  <si>
    <t>1831 Robles Lake Apt. 036, Deleonton, MP 32920</t>
  </si>
  <si>
    <t>56.6</t>
  </si>
  <si>
    <t>21534.4</t>
  </si>
  <si>
    <t>04-18-2023</t>
  </si>
  <si>
    <t>Zachary Vega</t>
  </si>
  <si>
    <t>mortonjessica@example.net</t>
  </si>
  <si>
    <t>709 Davis Expressway Suite 271, Braunmouth, WI 52220</t>
  </si>
  <si>
    <t>204.871.1495x4738</t>
  </si>
  <si>
    <t>23387.4</t>
  </si>
  <si>
    <t>30.84</t>
  </si>
  <si>
    <t>23356.56</t>
  </si>
  <si>
    <t>Ariana Benson</t>
  </si>
  <si>
    <t>vincentbrown@example.org</t>
  </si>
  <si>
    <t>94335 Hernandez Courts, Fullershire, VI 06250</t>
  </si>
  <si>
    <t>001-780-560-3050</t>
  </si>
  <si>
    <t>1328.5500000000002</t>
  </si>
  <si>
    <t>Jake Conner</t>
  </si>
  <si>
    <t>james61@example.com</t>
  </si>
  <si>
    <t>PSC 9779, Box 8938, APO AP 45809</t>
  </si>
  <si>
    <t>1895.4299999999998</t>
  </si>
  <si>
    <t>0.92</t>
  </si>
  <si>
    <t>1894.5099999999998</t>
  </si>
  <si>
    <t>04-29-2023</t>
  </si>
  <si>
    <t>Amanda Cole</t>
  </si>
  <si>
    <t>woodardrobin@example.com</t>
  </si>
  <si>
    <t>09015 Graham Square, Scottberg, VT 31207</t>
  </si>
  <si>
    <t>589-234-6519x00899</t>
  </si>
  <si>
    <t>31668.87</t>
  </si>
  <si>
    <t>12.77</t>
  </si>
  <si>
    <t>31656.1</t>
  </si>
  <si>
    <t>Katie Young</t>
  </si>
  <si>
    <t>vgray@example.com</t>
  </si>
  <si>
    <t>1823 Eric Row Apt. 552, Wilsonbury, DC 19482</t>
  </si>
  <si>
    <t>895.471.9626x50074</t>
  </si>
  <si>
    <t>33631.59</t>
  </si>
  <si>
    <t>10.72</t>
  </si>
  <si>
    <t>33620.869999999995</t>
  </si>
  <si>
    <t>Glenn Houston</t>
  </si>
  <si>
    <t>nkim@example.net</t>
  </si>
  <si>
    <t>577 Randy Trail Suite 692, Singletonview, PW 85802</t>
  </si>
  <si>
    <t>(522)294-7447</t>
  </si>
  <si>
    <t>7.53</t>
  </si>
  <si>
    <t>3367.2599999999998</t>
  </si>
  <si>
    <t>Darryl Morris</t>
  </si>
  <si>
    <t>33349 Timothy Stravenue, Michaelside, NY 33728</t>
  </si>
  <si>
    <t>+1-484-602-7650x5909</t>
  </si>
  <si>
    <t>43.88</t>
  </si>
  <si>
    <t>320.13</t>
  </si>
  <si>
    <t>Gina Hanson</t>
  </si>
  <si>
    <t>PSC 6337, Box 7496, APO AP 33374</t>
  </si>
  <si>
    <t>1571.82</t>
  </si>
  <si>
    <t>7.96</t>
  </si>
  <si>
    <t>1563.86</t>
  </si>
  <si>
    <t>Daniel Johnson</t>
  </si>
  <si>
    <t>maciasanita@example.net</t>
  </si>
  <si>
    <t>947 Williams Locks Apt. 069, Kristaland, WY 62255</t>
  </si>
  <si>
    <t>61099.5</t>
  </si>
  <si>
    <t>214.68</t>
  </si>
  <si>
    <t>60884.82</t>
  </si>
  <si>
    <t>James Wagner</t>
  </si>
  <si>
    <t>4318 Rachel Neck Apt. 645, Samanthaside, UT 08237</t>
  </si>
  <si>
    <t>001-983-266-9743x07779</t>
  </si>
  <si>
    <t>59.95</t>
  </si>
  <si>
    <t>19803.77</t>
  </si>
  <si>
    <t>Angela Jones</t>
  </si>
  <si>
    <t>brady86@example.com</t>
  </si>
  <si>
    <t>9567 Eric Row Suite 379, West Curtis, NE 79311</t>
  </si>
  <si>
    <t>+1-498-230-8677x7156</t>
  </si>
  <si>
    <t>15626.64</t>
  </si>
  <si>
    <t>149.13</t>
  </si>
  <si>
    <t>15477.51</t>
  </si>
  <si>
    <t>09-13-2023</t>
  </si>
  <si>
    <t>Hunter Wood</t>
  </si>
  <si>
    <t>halljames@example.com</t>
  </si>
  <si>
    <t>98059 Marisa Mountains, Whiteton, VA 52280</t>
  </si>
  <si>
    <t>493.347.4868x9482</t>
  </si>
  <si>
    <t>79.08</t>
  </si>
  <si>
    <t>40632.32</t>
  </si>
  <si>
    <t>Charles Gutierrez</t>
  </si>
  <si>
    <t>xcortez@example.net</t>
  </si>
  <si>
    <t>1637 Kelly Roads, Leemouth, WV 91056</t>
  </si>
  <si>
    <t>(783)864-3670</t>
  </si>
  <si>
    <t>6406.96</t>
  </si>
  <si>
    <t>53.82</t>
  </si>
  <si>
    <t>6353.14</t>
  </si>
  <si>
    <t>03-23-2023</t>
  </si>
  <si>
    <t>Daniel Terry</t>
  </si>
  <si>
    <t>sarahoneal@example.org</t>
  </si>
  <si>
    <t>45774 Lisa Forks Apt. 337, Jacksonhaven, MD 92103</t>
  </si>
  <si>
    <t>15.3</t>
  </si>
  <si>
    <t>5833.56</t>
  </si>
  <si>
    <t>Charles Murphy</t>
  </si>
  <si>
    <t>karafields@example.com</t>
  </si>
  <si>
    <t>742 Ingram Stravenue Suite 878, Moyerton, OK 18667</t>
  </si>
  <si>
    <t>173.22</t>
  </si>
  <si>
    <t>75764.73</t>
  </si>
  <si>
    <t>Tyler Black</t>
  </si>
  <si>
    <t>andersonmegan@example.com</t>
  </si>
  <si>
    <t>776 Sarah Rue Suite 727, Jordanchester, MP 81488</t>
  </si>
  <si>
    <t>223-922-7676x3758</t>
  </si>
  <si>
    <t>33.35</t>
  </si>
  <si>
    <t>2989.39</t>
  </si>
  <si>
    <t>Katrina Gonzalez</t>
  </si>
  <si>
    <t>phillipsmith@example.org</t>
  </si>
  <si>
    <t>4488 Hannah Drive, New Rebekahville, MA 16889</t>
  </si>
  <si>
    <t>(233)748-3009</t>
  </si>
  <si>
    <t>286.2</t>
  </si>
  <si>
    <t>40514.130000000005</t>
  </si>
  <si>
    <t>Marie Munoz</t>
  </si>
  <si>
    <t>paul77@example.org</t>
  </si>
  <si>
    <t>901 Watson Meadows Apt. 732, Curryton, UT 82799</t>
  </si>
  <si>
    <t>12.0</t>
  </si>
  <si>
    <t>3409.02</t>
  </si>
  <si>
    <t>Jonathan Pearson</t>
  </si>
  <si>
    <t>collinswalter@example.org</t>
  </si>
  <si>
    <t>04333 Mendoza Canyon, Port Sharon, CA 67049</t>
  </si>
  <si>
    <t>287.623.5704x80271</t>
  </si>
  <si>
    <t>30246.840000000004</t>
  </si>
  <si>
    <t>245.72</t>
  </si>
  <si>
    <t>30001.120000000003</t>
  </si>
  <si>
    <t>Michael Nelson</t>
  </si>
  <si>
    <t>Unit 0890 Box 9515, DPO AE 33915</t>
  </si>
  <si>
    <t>7260.549999999999</t>
  </si>
  <si>
    <t>58.42</t>
  </si>
  <si>
    <t>7202.129999999999</t>
  </si>
  <si>
    <t>Julie Bell</t>
  </si>
  <si>
    <t>eferguson@example.org</t>
  </si>
  <si>
    <t>3715 Elliott Burg Suite 271, East Peter, IA 40373</t>
  </si>
  <si>
    <t>001-499-950-1894x2604</t>
  </si>
  <si>
    <t>915.28</t>
  </si>
  <si>
    <t>1.7</t>
  </si>
  <si>
    <t>913.5799999999999</t>
  </si>
  <si>
    <t>Richard Combs</t>
  </si>
  <si>
    <t>1916 Whitney Crest Apt. 031, North Jeremychester, AL 26746</t>
  </si>
  <si>
    <t>267-702-6722x9750</t>
  </si>
  <si>
    <t>21.6</t>
  </si>
  <si>
    <t>893.68</t>
  </si>
  <si>
    <t>Michael Johnston</t>
  </si>
  <si>
    <t>tonicarter@example.com</t>
  </si>
  <si>
    <t>7612 William Courts, West Briannaville, RI 50329</t>
  </si>
  <si>
    <t>(959)757-7973x668</t>
  </si>
  <si>
    <t>122.45</t>
  </si>
  <si>
    <t>41614.700000000004</t>
  </si>
  <si>
    <t>Jeffrey Brewer</t>
  </si>
  <si>
    <t>cuevastammy@example.com</t>
  </si>
  <si>
    <t>418 Mercado Knoll Apt. 054, Port Leslieborough, MS 42742</t>
  </si>
  <si>
    <t>365-787-5544x7890</t>
  </si>
  <si>
    <t>11227.32</t>
  </si>
  <si>
    <t>11163.56</t>
  </si>
  <si>
    <t>Jason Holmes</t>
  </si>
  <si>
    <t>sara99@example.com</t>
  </si>
  <si>
    <t>PSC 1103, Box 1098, APO AA 80231</t>
  </si>
  <si>
    <t>687-263-1875x22131</t>
  </si>
  <si>
    <t>162.03</t>
  </si>
  <si>
    <t>10932.21</t>
  </si>
  <si>
    <t>Crystal Johnson</t>
  </si>
  <si>
    <t>heather77@example.com</t>
  </si>
  <si>
    <t>288 Curry Harbor Apt. 756, Port Josephberg, WI 56650</t>
  </si>
  <si>
    <t>(709)812-9223x68869</t>
  </si>
  <si>
    <t>1320.1</t>
  </si>
  <si>
    <t>11.55</t>
  </si>
  <si>
    <t>1308.55</t>
  </si>
  <si>
    <t>pherrera@example.com</t>
  </si>
  <si>
    <t>871 Kelsey Squares Suite 826, North Walter, IL 94206</t>
  </si>
  <si>
    <t>909.552.2668x56904</t>
  </si>
  <si>
    <t>34255.08</t>
  </si>
  <si>
    <t>189.28</t>
  </si>
  <si>
    <t>34065.8</t>
  </si>
  <si>
    <t>Chloe Jennings</t>
  </si>
  <si>
    <t>amy46@example.net</t>
  </si>
  <si>
    <t>189 Kayla Place Suite 925, Josephport, IA 60881</t>
  </si>
  <si>
    <t>001-244-637-7346</t>
  </si>
  <si>
    <t>92.34</t>
  </si>
  <si>
    <t>25807.85</t>
  </si>
  <si>
    <t>Martha Huff</t>
  </si>
  <si>
    <t>6089 Ortiz Rue Suite 342, East Victorfort, OH 27259</t>
  </si>
  <si>
    <t>+1-445-674-9174x4485</t>
  </si>
  <si>
    <t>38134.35</t>
  </si>
  <si>
    <t>209.69</t>
  </si>
  <si>
    <t>37924.659999999996</t>
  </si>
  <si>
    <t>Sarah Harris</t>
  </si>
  <si>
    <t>lindsey72@example.net</t>
  </si>
  <si>
    <t>0787 Jacobs Parks, West Zacharyborough, VA 94981</t>
  </si>
  <si>
    <t>(611)881-3967</t>
  </si>
  <si>
    <t>240.89</t>
  </si>
  <si>
    <t>27690.31</t>
  </si>
  <si>
    <t>Daniel Rogers</t>
  </si>
  <si>
    <t>vhess@example.com</t>
  </si>
  <si>
    <t>627 Michelle Brooks, Jessicahaven, IL 68709</t>
  </si>
  <si>
    <t>+1-759-716-0071x76861</t>
  </si>
  <si>
    <t>64.86</t>
  </si>
  <si>
    <t>15058.560000000001</t>
  </si>
  <si>
    <t>George Morales</t>
  </si>
  <si>
    <t>0132 Frank Plaza, New Mauricebury, WI 82663</t>
  </si>
  <si>
    <t>(771)450-9722x564</t>
  </si>
  <si>
    <t>100.27</t>
  </si>
  <si>
    <t>64482.380000000005</t>
  </si>
  <si>
    <t>Kelly Dickerson</t>
  </si>
  <si>
    <t>kscott@example.net</t>
  </si>
  <si>
    <t>5644 Cindy Rapid, Michaelchester, SC 85205</t>
  </si>
  <si>
    <t>325.731.7265</t>
  </si>
  <si>
    <t>18621.19</t>
  </si>
  <si>
    <t>84.32</t>
  </si>
  <si>
    <t>18536.87</t>
  </si>
  <si>
    <t>Aaron Lambert</t>
  </si>
  <si>
    <t>charles02@example.com</t>
  </si>
  <si>
    <t>86594 Eddie Vista, East Patrick, NH 85997</t>
  </si>
  <si>
    <t>544-233-5572x045</t>
  </si>
  <si>
    <t>6.88</t>
  </si>
  <si>
    <t>8917.1</t>
  </si>
  <si>
    <t>Stephanie Madden</t>
  </si>
  <si>
    <t>wherrera@example.org</t>
  </si>
  <si>
    <t>07422 Laurie Extension Apt. 378, New Brett, UT 81580</t>
  </si>
  <si>
    <t>001-420-510-3872</t>
  </si>
  <si>
    <t>84.72</t>
  </si>
  <si>
    <t>55259.63</t>
  </si>
  <si>
    <t>Deborah Johnson</t>
  </si>
  <si>
    <t>danielsjames@example.com</t>
  </si>
  <si>
    <t>Unit 7959 Box 1729, DPO AE 54204</t>
  </si>
  <si>
    <t>481-606-7639x9043</t>
  </si>
  <si>
    <t>65.99</t>
  </si>
  <si>
    <t>5214.41</t>
  </si>
  <si>
    <t>Mark Lawrence</t>
  </si>
  <si>
    <t>222 Darius Prairie, North Gregoryfort, OR 39578</t>
  </si>
  <si>
    <t>927.640.0053</t>
  </si>
  <si>
    <t>31.26</t>
  </si>
  <si>
    <t>18589.93</t>
  </si>
  <si>
    <t>03-15-2022</t>
  </si>
  <si>
    <t>Samantha Bentley</t>
  </si>
  <si>
    <t>jenniferreed@example.com</t>
  </si>
  <si>
    <t>2954 Jennifer Mountains Suite 903, South Patrick, ND 80534</t>
  </si>
  <si>
    <t>690.377.4515x066</t>
  </si>
  <si>
    <t>12370.24</t>
  </si>
  <si>
    <t>49.13</t>
  </si>
  <si>
    <t>12321.11</t>
  </si>
  <si>
    <t>Cassandra Nelson</t>
  </si>
  <si>
    <t>vowen@example.net</t>
  </si>
  <si>
    <t>7026 Jodi Loaf, North Davidport, NE 39054</t>
  </si>
  <si>
    <t>(721)476-7258x5718</t>
  </si>
  <si>
    <t>18.29</t>
  </si>
  <si>
    <t>71614.81</t>
  </si>
  <si>
    <t>Alfred Anderson</t>
  </si>
  <si>
    <t>harristaylor@example.com</t>
  </si>
  <si>
    <t>38416 Porter Junction, Jasonchester, OR 84434</t>
  </si>
  <si>
    <t>1.38</t>
  </si>
  <si>
    <t>3221.94</t>
  </si>
  <si>
    <t>Mary Jones</t>
  </si>
  <si>
    <t>ericfreeman@example.net</t>
  </si>
  <si>
    <t>59038 Joseph Row Apt. 956, Richardfurt, OH 72822</t>
  </si>
  <si>
    <t>43342.46</t>
  </si>
  <si>
    <t>88.03</t>
  </si>
  <si>
    <t>43254.43</t>
  </si>
  <si>
    <t>Lori Hernandez</t>
  </si>
  <si>
    <t>melissa46@example.com</t>
  </si>
  <si>
    <t>32377 Gray Plain, Brownton, MH 85374</t>
  </si>
  <si>
    <t>+1-338-729-6761x292</t>
  </si>
  <si>
    <t>15841.199999999999</t>
  </si>
  <si>
    <t>135.66</t>
  </si>
  <si>
    <t>15705.539999999999</t>
  </si>
  <si>
    <t>Susan Payne</t>
  </si>
  <si>
    <t>eward@example.com</t>
  </si>
  <si>
    <t>122 Vaughn Inlet Suite 107, East Julian, MI 93565</t>
  </si>
  <si>
    <t>225-501-6993</t>
  </si>
  <si>
    <t>82920.75</t>
  </si>
  <si>
    <t>245.84</t>
  </si>
  <si>
    <t>82674.91</t>
  </si>
  <si>
    <t>08-31-2023</t>
  </si>
  <si>
    <t>James Johnson</t>
  </si>
  <si>
    <t>dwilson@example.com</t>
  </si>
  <si>
    <t>Unit 2078 Box 8503, DPO AP 71675</t>
  </si>
  <si>
    <t>529.792.1915</t>
  </si>
  <si>
    <t>25480.7</t>
  </si>
  <si>
    <t>107.32</t>
  </si>
  <si>
    <t>25373.38</t>
  </si>
  <si>
    <t>Heather Jacobs</t>
  </si>
  <si>
    <t>daniel74@example.com</t>
  </si>
  <si>
    <t>7354 Wright Skyway, South Sherry, ME 23941</t>
  </si>
  <si>
    <t>+1-264-873-4590x374</t>
  </si>
  <si>
    <t>79429.35</t>
  </si>
  <si>
    <t>180.03</t>
  </si>
  <si>
    <t>79249.32</t>
  </si>
  <si>
    <t>Gregory Ramirez</t>
  </si>
  <si>
    <t>shafferdylan@example.org</t>
  </si>
  <si>
    <t>453 Cook Fort Suite 661, Petersonville, TN 60334</t>
  </si>
  <si>
    <t>354-210-5992</t>
  </si>
  <si>
    <t>84.84</t>
  </si>
  <si>
    <t>27966.21</t>
  </si>
  <si>
    <t>Kathleen Spears</t>
  </si>
  <si>
    <t>lauriegrimes@example.com</t>
  </si>
  <si>
    <t>460 Morgan Avenue, Youngside, WY 65341</t>
  </si>
  <si>
    <t>517-248-3998x271</t>
  </si>
  <si>
    <t>42379.26</t>
  </si>
  <si>
    <t>16.07</t>
  </si>
  <si>
    <t>42363.19</t>
  </si>
  <si>
    <t>Darren Delacruz</t>
  </si>
  <si>
    <t>dunnpatricia@example.com</t>
  </si>
  <si>
    <t>894 Allison Junctions, West Lauren, MN 56171</t>
  </si>
  <si>
    <t>780.355.9116x348</t>
  </si>
  <si>
    <t>168.87</t>
  </si>
  <si>
    <t>31796.280000000002</t>
  </si>
  <si>
    <t>Mary Fuller</t>
  </si>
  <si>
    <t>dana55@example.net</t>
  </si>
  <si>
    <t>9144 Reyes Lake, Jasonhaven, ID 27382</t>
  </si>
  <si>
    <t>470.516.8037x20968</t>
  </si>
  <si>
    <t>63930.3</t>
  </si>
  <si>
    <t>67.87</t>
  </si>
  <si>
    <t>63862.43</t>
  </si>
  <si>
    <t>Brooke Pearson</t>
  </si>
  <si>
    <t>rodriguezchristopher@example.net</t>
  </si>
  <si>
    <t>41834 Coleman Bypass, Yolandastad, MI 52310</t>
  </si>
  <si>
    <t>001-551-234-5183x33989</t>
  </si>
  <si>
    <t>1802.9699999999998</t>
  </si>
  <si>
    <t>10.66</t>
  </si>
  <si>
    <t>1792.3099999999997</t>
  </si>
  <si>
    <t>Eric Robinson</t>
  </si>
  <si>
    <t>stacymiller@example.net</t>
  </si>
  <si>
    <t>9476 Jasmine Vista Apt. 212, Lake Ashleyburgh, MO 55669</t>
  </si>
  <si>
    <t>207-799-2129x5424</t>
  </si>
  <si>
    <t>17305.710000000003</t>
  </si>
  <si>
    <t>Christopher Reynolds</t>
  </si>
  <si>
    <t>taylorthomas@example.com</t>
  </si>
  <si>
    <t>USS Wheeler, FPO AE 33072</t>
  </si>
  <si>
    <t>(640)566-3278</t>
  </si>
  <si>
    <t>58813.3</t>
  </si>
  <si>
    <t>58627.91</t>
  </si>
  <si>
    <t>Mary Williams</t>
  </si>
  <si>
    <t>kevinburton@example.net</t>
  </si>
  <si>
    <t>9520 Sara Knoll, New Leeborough, VI 41720</t>
  </si>
  <si>
    <t>001-874-879-1040x891</t>
  </si>
  <si>
    <t>11281.62</t>
  </si>
  <si>
    <t>48.84</t>
  </si>
  <si>
    <t>11232.78</t>
  </si>
  <si>
    <t>Allison Vaughn</t>
  </si>
  <si>
    <t>alexis13@example.net</t>
  </si>
  <si>
    <t>008 Andrea Walks, New Daltonmouth, GU 69464</t>
  </si>
  <si>
    <t>+1-976-819-7919x859</t>
  </si>
  <si>
    <t>62.13</t>
  </si>
  <si>
    <t>7198.419999999999</t>
  </si>
  <si>
    <t>Patricia Chaney</t>
  </si>
  <si>
    <t>mmills@example.com</t>
  </si>
  <si>
    <t>66379 Brian Squares, Port Brandon, NY 15004</t>
  </si>
  <si>
    <t>338-328-8918x12737</t>
  </si>
  <si>
    <t>131.35</t>
  </si>
  <si>
    <t>29570.899999999998</t>
  </si>
  <si>
    <t>Erin Lewis</t>
  </si>
  <si>
    <t>barkerkayla@example.net</t>
  </si>
  <si>
    <t>3996 Ward Gardens Suite 279, Nuneztown, WV 60471</t>
  </si>
  <si>
    <t>(929)476-3644x8755</t>
  </si>
  <si>
    <t>53285.68</t>
  </si>
  <si>
    <t>53196.340000000004</t>
  </si>
  <si>
    <t>Ryan Odonnell</t>
  </si>
  <si>
    <t>92850 Chad Flats Apt. 560, East Eric, AZ 17444</t>
  </si>
  <si>
    <t>495.439.8151x185</t>
  </si>
  <si>
    <t>1932.85</t>
  </si>
  <si>
    <t>33.1</t>
  </si>
  <si>
    <t>1899.75</t>
  </si>
  <si>
    <t>Jennifer Wheeler</t>
  </si>
  <si>
    <t>8583 Amy Station, Kennethview, WY 42342</t>
  </si>
  <si>
    <t>40329.12</t>
  </si>
  <si>
    <t>176.22</t>
  </si>
  <si>
    <t>40152.9</t>
  </si>
  <si>
    <t>Shannon Barrera</t>
  </si>
  <si>
    <t>12831 James View Apt. 919, New Markbury, MN 02247</t>
  </si>
  <si>
    <t>+1-820-355-7910x68987</t>
  </si>
  <si>
    <t>53464.049999999996</t>
  </si>
  <si>
    <t>113.7</t>
  </si>
  <si>
    <t>53350.35</t>
  </si>
  <si>
    <t>gregorymoore@example.org</t>
  </si>
  <si>
    <t>105 Ramirez Passage, South Nicolefort, IA 04426</t>
  </si>
  <si>
    <t>(887)608-8837</t>
  </si>
  <si>
    <t>33389.72</t>
  </si>
  <si>
    <t>86.38</t>
  </si>
  <si>
    <t>33303.340000000004</t>
  </si>
  <si>
    <t>David Long</t>
  </si>
  <si>
    <t>cassandrajones@example.net</t>
  </si>
  <si>
    <t>99106 Katie Plain Apt. 480, Port Heatherview, CO 09534</t>
  </si>
  <si>
    <t>001-784-637-8523x930</t>
  </si>
  <si>
    <t>160.71</t>
  </si>
  <si>
    <t>37723.78</t>
  </si>
  <si>
    <t>Christy James</t>
  </si>
  <si>
    <t>galvanjamie@example.net</t>
  </si>
  <si>
    <t>4531 Snyder Plain Suite 627, Rasmussenchester, OH 13121</t>
  </si>
  <si>
    <t>309.962.3244x6904</t>
  </si>
  <si>
    <t>41.03</t>
  </si>
  <si>
    <t>6436.27</t>
  </si>
  <si>
    <t>05-21-2023</t>
  </si>
  <si>
    <t>Dr. Steven Williams PhD</t>
  </si>
  <si>
    <t>usanders@example.org</t>
  </si>
  <si>
    <t>98981 Conway Creek, Phillipbury, AK 82045</t>
  </si>
  <si>
    <t>001-901-346-6264</t>
  </si>
  <si>
    <t>45370.26</t>
  </si>
  <si>
    <t>63.38</t>
  </si>
  <si>
    <t>45306.880000000005</t>
  </si>
  <si>
    <t>Madison Taylor</t>
  </si>
  <si>
    <t>zparsons@example.com</t>
  </si>
  <si>
    <t>942 Craig Crossing, South Christinaton, MN 48432</t>
  </si>
  <si>
    <t>828.251.4117x7379</t>
  </si>
  <si>
    <t>44.82</t>
  </si>
  <si>
    <t>6670.43</t>
  </si>
  <si>
    <t>Lee Rodriguez</t>
  </si>
  <si>
    <t>davidmarquez@example.net</t>
  </si>
  <si>
    <t>284 Daniel Camp Apt. 679, Jacobsberg, MT 87639</t>
  </si>
  <si>
    <t>605.551.1837x846</t>
  </si>
  <si>
    <t>31022.35</t>
  </si>
  <si>
    <t>49.05</t>
  </si>
  <si>
    <t>30973.3</t>
  </si>
  <si>
    <t>John Wood</t>
  </si>
  <si>
    <t>bensonjonathan@example.com</t>
  </si>
  <si>
    <t>34964 Michael Trace Apt. 571, Lake Amy, IA 61459</t>
  </si>
  <si>
    <t>(281)878-2327x34302</t>
  </si>
  <si>
    <t>94.61</t>
  </si>
  <si>
    <t>33564.96</t>
  </si>
  <si>
    <t>Caleb Smith</t>
  </si>
  <si>
    <t>8714 Jacob Gardens Suite 550, Duanemouth, NM 81371</t>
  </si>
  <si>
    <t>335.907.1645</t>
  </si>
  <si>
    <t>2790.8999999999996</t>
  </si>
  <si>
    <t>214.94</t>
  </si>
  <si>
    <t>2575.9599999999996</t>
  </si>
  <si>
    <t>Marcus Atkinson</t>
  </si>
  <si>
    <t>smithanthony@example.net</t>
  </si>
  <si>
    <t>956 Marie Divide, Alexandriaberg, CO 94449</t>
  </si>
  <si>
    <t>(729)690-5842x453</t>
  </si>
  <si>
    <t>26055.170000000002</t>
  </si>
  <si>
    <t>51.31</t>
  </si>
  <si>
    <t>26003.86</t>
  </si>
  <si>
    <t>07-14-2023</t>
  </si>
  <si>
    <t>Christopher White</t>
  </si>
  <si>
    <t>kathryn66@example.org</t>
  </si>
  <si>
    <t>356 Andrea Radial Suite 243, New Walter, MH 64750</t>
  </si>
  <si>
    <t>001-828-326-3414</t>
  </si>
  <si>
    <t>12.83</t>
  </si>
  <si>
    <t>7247.719999999999</t>
  </si>
  <si>
    <t>Brandi Herman</t>
  </si>
  <si>
    <t>gillespiekatherine@example.net</t>
  </si>
  <si>
    <t>346 David Union, South Danny, NC 74555</t>
  </si>
  <si>
    <t>22195.54</t>
  </si>
  <si>
    <t>14.41</t>
  </si>
  <si>
    <t>22181.13</t>
  </si>
  <si>
    <t>Abigail Ruiz</t>
  </si>
  <si>
    <t>27488 Morrison Forges, Batesview, DE 91764</t>
  </si>
  <si>
    <t>(494)765-8434</t>
  </si>
  <si>
    <t>13558.88</t>
  </si>
  <si>
    <t>70.99</t>
  </si>
  <si>
    <t>13487.89</t>
  </si>
  <si>
    <t>Christine Luna</t>
  </si>
  <si>
    <t>425 Lauren Club Apt. 895, Kennethtown, MH 29055</t>
  </si>
  <si>
    <t>64024.85</t>
  </si>
  <si>
    <t>0.15</t>
  </si>
  <si>
    <t>64024.7</t>
  </si>
  <si>
    <t>benjaminbennett@example.net</t>
  </si>
  <si>
    <t>416 Baker Isle, Fostershire, MD 90022</t>
  </si>
  <si>
    <t>13161.890000000001</t>
  </si>
  <si>
    <t>30.94</t>
  </si>
  <si>
    <t>13130.95</t>
  </si>
  <si>
    <t>Kimberly Pham</t>
  </si>
  <si>
    <t>shannoncarter@example.org</t>
  </si>
  <si>
    <t>24080 Rollins Passage Suite 212, Longmouth, OH 72420</t>
  </si>
  <si>
    <t>5909.42</t>
  </si>
  <si>
    <t>12.71</t>
  </si>
  <si>
    <t>5896.71</t>
  </si>
  <si>
    <t>Brian Anderson</t>
  </si>
  <si>
    <t>mcknightmichelle@example.com</t>
  </si>
  <si>
    <t>674 Donna Burg, Michaelton, GU 00556</t>
  </si>
  <si>
    <t>604-993-1843x307</t>
  </si>
  <si>
    <t>56646.57</t>
  </si>
  <si>
    <t>32.51</t>
  </si>
  <si>
    <t>56614.06</t>
  </si>
  <si>
    <t>Bethany Williams</t>
  </si>
  <si>
    <t>ygomez@example.net</t>
  </si>
  <si>
    <t>78288 Jaclyn Gardens, Lisaburgh, AK 91876</t>
  </si>
  <si>
    <t>503.429.7431</t>
  </si>
  <si>
    <t>32396.89</t>
  </si>
  <si>
    <t>2.48</t>
  </si>
  <si>
    <t>32394.41</t>
  </si>
  <si>
    <t>Roy Steele</t>
  </si>
  <si>
    <t>crystal43@example.net</t>
  </si>
  <si>
    <t>0527 Perry Forges, East Danielmouth, HI 07774</t>
  </si>
  <si>
    <t>001-468-758-0918</t>
  </si>
  <si>
    <t>17457.0</t>
  </si>
  <si>
    <t>1.15</t>
  </si>
  <si>
    <t>17455.85</t>
  </si>
  <si>
    <t>Sara Ali</t>
  </si>
  <si>
    <t>justin77@example.com</t>
  </si>
  <si>
    <t>474 Rivera Islands Suite 763, Littlehaven, NM 78447</t>
  </si>
  <si>
    <t>(247)529-5657x25633</t>
  </si>
  <si>
    <t>4574.29</t>
  </si>
  <si>
    <t>Daisy Mckenzie</t>
  </si>
  <si>
    <t>barrondavid@example.com</t>
  </si>
  <si>
    <t>77537 Edward Lodge Suite 444, South Jennifer, OK 53382</t>
  </si>
  <si>
    <t>994.556.6007x962</t>
  </si>
  <si>
    <t>8326.91</t>
  </si>
  <si>
    <t>42.73</t>
  </si>
  <si>
    <t>8284.18</t>
  </si>
  <si>
    <t>Jonathan Villarreal</t>
  </si>
  <si>
    <t>ichambers@example.com</t>
  </si>
  <si>
    <t>Unit 4256 Box 1748, DPO AE 99549</t>
  </si>
  <si>
    <t>934-201-2135x2932</t>
  </si>
  <si>
    <t>67558.63</t>
  </si>
  <si>
    <t>234.01</t>
  </si>
  <si>
    <t>67324.62000000001</t>
  </si>
  <si>
    <t>Shannon Rodriguez</t>
  </si>
  <si>
    <t>gabriel98@example.org</t>
  </si>
  <si>
    <t>03488 Robert Pike, Hernandezmouth, VT 17736</t>
  </si>
  <si>
    <t>(498)699-8619</t>
  </si>
  <si>
    <t>55.0</t>
  </si>
  <si>
    <t>402.64</t>
  </si>
  <si>
    <t>Eugene Weiss</t>
  </si>
  <si>
    <t>welchmichael@example.org</t>
  </si>
  <si>
    <t>31950 Madison Plaza Suite 612, East Melissa, NV 22662</t>
  </si>
  <si>
    <t>001-205-612-6830x36597</t>
  </si>
  <si>
    <t>100.88</t>
  </si>
  <si>
    <t>550.23</t>
  </si>
  <si>
    <t>Gregory Washington</t>
  </si>
  <si>
    <t>rickyrivera@example.com</t>
  </si>
  <si>
    <t>Unit 1507 Box 9308, DPO AA 35503</t>
  </si>
  <si>
    <t>676.930.7490x5531</t>
  </si>
  <si>
    <t>5.6</t>
  </si>
  <si>
    <t>80652.64</t>
  </si>
  <si>
    <t>Ronald Benson</t>
  </si>
  <si>
    <t>yanderson@example.net</t>
  </si>
  <si>
    <t>704 Nathan Plains, South Michelle, FL 05102</t>
  </si>
  <si>
    <t>001-868-526-1754</t>
  </si>
  <si>
    <t>2745.84</t>
  </si>
  <si>
    <t>18.51</t>
  </si>
  <si>
    <t>2727.33</t>
  </si>
  <si>
    <t>Andrew Warner</t>
  </si>
  <si>
    <t>stephenschristina@example.com</t>
  </si>
  <si>
    <t>12945 Sean Forest Suite 213, Adamton, AR 90818</t>
  </si>
  <si>
    <t>222.981.3024x868</t>
  </si>
  <si>
    <t>2380.3500000000004</t>
  </si>
  <si>
    <t>14.29</t>
  </si>
  <si>
    <t>2366.0600000000004</t>
  </si>
  <si>
    <t>Chad Cook</t>
  </si>
  <si>
    <t>parkercurtis@example.org</t>
  </si>
  <si>
    <t>383 Jaime Place Suite 940, New Tammy, MP 24897</t>
  </si>
  <si>
    <t>949-900-1096x17056</t>
  </si>
  <si>
    <t>38061.2</t>
  </si>
  <si>
    <t>223.51</t>
  </si>
  <si>
    <t>37837.689999999995</t>
  </si>
  <si>
    <t>Joseph Jackson</t>
  </si>
  <si>
    <t>pthomas@example.org</t>
  </si>
  <si>
    <t>58986 Moore Meadow, West Bruce, MH 59844</t>
  </si>
  <si>
    <t>001-955-871-5434x3879</t>
  </si>
  <si>
    <t>3276.09</t>
  </si>
  <si>
    <t>35.21</t>
  </si>
  <si>
    <t>3240.88</t>
  </si>
  <si>
    <t>Melinda Fuller</t>
  </si>
  <si>
    <t>tyler74@example.com</t>
  </si>
  <si>
    <t>83926 Perez Landing Suite 940, Amandaport, NJ 20306</t>
  </si>
  <si>
    <t>225-519-4547x81830</t>
  </si>
  <si>
    <t>54.04</t>
  </si>
  <si>
    <t>5855.38</t>
  </si>
  <si>
    <t>Destiny Williams</t>
  </si>
  <si>
    <t>isnyder@example.com</t>
  </si>
  <si>
    <t>353 Anne Well, Port Maria, NM 27690</t>
  </si>
  <si>
    <t>93249.94</t>
  </si>
  <si>
    <t>178.77</t>
  </si>
  <si>
    <t>93071.17</t>
  </si>
  <si>
    <t>03-18-2023</t>
  </si>
  <si>
    <t>Laura Rivers</t>
  </si>
  <si>
    <t>nicoleclark@example.org</t>
  </si>
  <si>
    <t>14680 Tamara Square, Phillipfurt, ID 81324</t>
  </si>
  <si>
    <t>964-625-5128</t>
  </si>
  <si>
    <t>9.67</t>
  </si>
  <si>
    <t>262.37</t>
  </si>
  <si>
    <t>Darrell Stuart</t>
  </si>
  <si>
    <t>dianeanderson@example.net</t>
  </si>
  <si>
    <t>16523 Teresa Via Apt. 435, Danielsstad, FM 46988</t>
  </si>
  <si>
    <t>(631)379-3641x661</t>
  </si>
  <si>
    <t>15559.76</t>
  </si>
  <si>
    <t>56.95</t>
  </si>
  <si>
    <t>15502.81</t>
  </si>
  <si>
    <t>Alexis Rubio</t>
  </si>
  <si>
    <t>katherinesmith@example.net</t>
  </si>
  <si>
    <t>9653 Marcus Way, Justinhaven, AR 04169</t>
  </si>
  <si>
    <t>001-725-875-4744x042</t>
  </si>
  <si>
    <t>10.12</t>
  </si>
  <si>
    <t>4243.04</t>
  </si>
  <si>
    <t>Suzanne Smith</t>
  </si>
  <si>
    <t>kayla11@example.org</t>
  </si>
  <si>
    <t>USNV Rodriguez, FPO AA 02092</t>
  </si>
  <si>
    <t>711.223.9848</t>
  </si>
  <si>
    <t>19414.92</t>
  </si>
  <si>
    <t>142.23</t>
  </si>
  <si>
    <t>19272.69</t>
  </si>
  <si>
    <t>Douglas Williams</t>
  </si>
  <si>
    <t>christine29@example.net</t>
  </si>
  <si>
    <t>97814 Burns Motorway, Willieport, IN 00878</t>
  </si>
  <si>
    <t>(946)209-1412</t>
  </si>
  <si>
    <t>48303.509999999995</t>
  </si>
  <si>
    <t>180.81</t>
  </si>
  <si>
    <t>48122.7</t>
  </si>
  <si>
    <t>Heather Bernard</t>
  </si>
  <si>
    <t>christopher45@example.org</t>
  </si>
  <si>
    <t>Unit 8521 Box 7882, DPO AP 83747</t>
  </si>
  <si>
    <t>(770)558-1705</t>
  </si>
  <si>
    <t>6324.93</t>
  </si>
  <si>
    <t>16.31</t>
  </si>
  <si>
    <t>6308.62</t>
  </si>
  <si>
    <t>Joyce Hodge</t>
  </si>
  <si>
    <t>ogardner@example.org</t>
  </si>
  <si>
    <t>07431 Schneider Valley, Smithberg, WY 34203</t>
  </si>
  <si>
    <t>(561)855-6624x299</t>
  </si>
  <si>
    <t>77963.56</t>
  </si>
  <si>
    <t>91.87</t>
  </si>
  <si>
    <t>77871.69</t>
  </si>
  <si>
    <t>Alison Taylor</t>
  </si>
  <si>
    <t>zcollier@example.com</t>
  </si>
  <si>
    <t>0811 Anthony Land Apt. 340, North Zachary, UT 30546</t>
  </si>
  <si>
    <t>775-764-7361</t>
  </si>
  <si>
    <t>85.87</t>
  </si>
  <si>
    <t>66895.73</t>
  </si>
  <si>
    <t>Jose Gallagher</t>
  </si>
  <si>
    <t>pamelacole@example.net</t>
  </si>
  <si>
    <t>9816 Colon Road, New Tracyland, AZ 33808</t>
  </si>
  <si>
    <t>489.872.1977</t>
  </si>
  <si>
    <t>20164.56</t>
  </si>
  <si>
    <t>237.81</t>
  </si>
  <si>
    <t>19926.75</t>
  </si>
  <si>
    <t>Lisa Santiago</t>
  </si>
  <si>
    <t>austin15@example.net</t>
  </si>
  <si>
    <t>228 Ward Motorway, New Natalieland, WV 25991</t>
  </si>
  <si>
    <t>10475.79</t>
  </si>
  <si>
    <t>19.24</t>
  </si>
  <si>
    <t>10456.550000000001</t>
  </si>
  <si>
    <t>Frank Morales</t>
  </si>
  <si>
    <t>susan34@example.com</t>
  </si>
  <si>
    <t>041 Jimenez Streets Suite 149, Hughestown, ND 27685</t>
  </si>
  <si>
    <t>(595)535-7618</t>
  </si>
  <si>
    <t>50.15</t>
  </si>
  <si>
    <t>18215.329999999998</t>
  </si>
  <si>
    <t>Chelsea Horton</t>
  </si>
  <si>
    <t>12363 Bond Pike Apt. 511, East Kimberly, PR 38388</t>
  </si>
  <si>
    <t>711.921.8537x1679</t>
  </si>
  <si>
    <t>87571.44</t>
  </si>
  <si>
    <t>18.07</t>
  </si>
  <si>
    <t>87553.37</t>
  </si>
  <si>
    <t>Curtis Lee</t>
  </si>
  <si>
    <t>PSC 3622, Box 2591, APO AP 08615</t>
  </si>
  <si>
    <t>+1-649-553-6604x93368</t>
  </si>
  <si>
    <t>1386.78</t>
  </si>
  <si>
    <t>91.42</t>
  </si>
  <si>
    <t>1295.36</t>
  </si>
  <si>
    <t>Melissa Vega</t>
  </si>
  <si>
    <t>waltonmason@example.com</t>
  </si>
  <si>
    <t>29369 Jeffrey Shore, North Michelletown, IA 02505</t>
  </si>
  <si>
    <t>27997.73</t>
  </si>
  <si>
    <t>101.55</t>
  </si>
  <si>
    <t>27896.18</t>
  </si>
  <si>
    <t>Candice Bishop</t>
  </si>
  <si>
    <t>ywilliams@example.org</t>
  </si>
  <si>
    <t>48294 Anne Pine Apt. 629, Donborough, MD 26625</t>
  </si>
  <si>
    <t>+1-341-577-5032x654</t>
  </si>
  <si>
    <t>9014.07</t>
  </si>
  <si>
    <t>66.78</t>
  </si>
  <si>
    <t>8947.289999999999</t>
  </si>
  <si>
    <t>Lisa Collins</t>
  </si>
  <si>
    <t>tammycross@example.org</t>
  </si>
  <si>
    <t>4182 Alejandra Inlet Apt. 377, Johnberg, ID 65377</t>
  </si>
  <si>
    <t>001-695-580-6280x70293</t>
  </si>
  <si>
    <t>17619.14</t>
  </si>
  <si>
    <t>42.27</t>
  </si>
  <si>
    <t>17576.87</t>
  </si>
  <si>
    <t>Nicole Miller</t>
  </si>
  <si>
    <t>9434 Malone Fields Apt. 504, South Lori, WY 74475</t>
  </si>
  <si>
    <t>(684)599-8989x20674</t>
  </si>
  <si>
    <t>17108.47</t>
  </si>
  <si>
    <t>59.4</t>
  </si>
  <si>
    <t>17049.07</t>
  </si>
  <si>
    <t>Ashley Pace</t>
  </si>
  <si>
    <t>gutierrezamanda@example.com</t>
  </si>
  <si>
    <t>614 Glenn Corner Suite 847, North Samanthafort, PW 62427</t>
  </si>
  <si>
    <t>(964)356-3211x36417</t>
  </si>
  <si>
    <t>32.39</t>
  </si>
  <si>
    <t>31279.78</t>
  </si>
  <si>
    <t>Hunter Mckenzie</t>
  </si>
  <si>
    <t>tammiescott@example.org</t>
  </si>
  <si>
    <t>624 Amy Loop, East Patricia, IN 42937</t>
  </si>
  <si>
    <t>+1-497-433-9004x60348</t>
  </si>
  <si>
    <t>8237.52</t>
  </si>
  <si>
    <t>24.03</t>
  </si>
  <si>
    <t>8213.49</t>
  </si>
  <si>
    <t>Samuel Marshall</t>
  </si>
  <si>
    <t>david74@example.net</t>
  </si>
  <si>
    <t>USS Maddox, FPO AP 90038</t>
  </si>
  <si>
    <t>303.662.9672</t>
  </si>
  <si>
    <t>119.24</t>
  </si>
  <si>
    <t>19956.309999999998</t>
  </si>
  <si>
    <t>Michael Williams</t>
  </si>
  <si>
    <t>3735 Cox Summit, West Aprilland, IN 34737</t>
  </si>
  <si>
    <t>001-570-632-1853</t>
  </si>
  <si>
    <t>21.39</t>
  </si>
  <si>
    <t>93228.55</t>
  </si>
  <si>
    <t>Brittany Ward</t>
  </si>
  <si>
    <t>brewerrhonda@example.org</t>
  </si>
  <si>
    <t>38444 Wade Extensions Apt. 139, Williamsshire, WY 40962</t>
  </si>
  <si>
    <t>(241)902-2420</t>
  </si>
  <si>
    <t>1294.4399999999998</t>
  </si>
  <si>
    <t>4.41</t>
  </si>
  <si>
    <t>1290.0299999999997</t>
  </si>
  <si>
    <t>Anita Lowe</t>
  </si>
  <si>
    <t>livingstoncindy@example.com</t>
  </si>
  <si>
    <t>80113 David Springs, North Ryan, MN 63603</t>
  </si>
  <si>
    <t>+1-319-270-8879x95522</t>
  </si>
  <si>
    <t>95153.0</t>
  </si>
  <si>
    <t>109.28</t>
  </si>
  <si>
    <t>95043.72</t>
  </si>
  <si>
    <t>Richard Chavez</t>
  </si>
  <si>
    <t>jenniferanderson@example.net</t>
  </si>
  <si>
    <t>Unit 9271 Box 5504, DPO AA 11279</t>
  </si>
  <si>
    <t>(700)947-8822</t>
  </si>
  <si>
    <t>41169.310000000005</t>
  </si>
  <si>
    <t>55.12</t>
  </si>
  <si>
    <t>41114.19</t>
  </si>
  <si>
    <t>Michael Stokes</t>
  </si>
  <si>
    <t>kyle12@example.com</t>
  </si>
  <si>
    <t>2073 Stewart Terrace, Myersmouth, UT 65625</t>
  </si>
  <si>
    <t>001-781-480-7633x6099</t>
  </si>
  <si>
    <t>11659.14</t>
  </si>
  <si>
    <t>66.87</t>
  </si>
  <si>
    <t>11592.269999999999</t>
  </si>
  <si>
    <t>Ebony Price</t>
  </si>
  <si>
    <t>1112 Kevin Street, Smithmouth, ME 58862</t>
  </si>
  <si>
    <t>(811)217-9046</t>
  </si>
  <si>
    <t>38.3</t>
  </si>
  <si>
    <t>13392.2</t>
  </si>
  <si>
    <t>Christopher Clark</t>
  </si>
  <si>
    <t>taylordylan@example.org</t>
  </si>
  <si>
    <t>39900 Katie Extensions Apt. 820, Johnstonmouth, KS 15560</t>
  </si>
  <si>
    <t>(223)632-0482x8111</t>
  </si>
  <si>
    <t>179.7</t>
  </si>
  <si>
    <t>15661.499999999998</t>
  </si>
  <si>
    <t>Angela Huff</t>
  </si>
  <si>
    <t>austin14@example.net</t>
  </si>
  <si>
    <t>USNV Obrien, FPO AE 83263</t>
  </si>
  <si>
    <t>001-588-385-7190x7560</t>
  </si>
  <si>
    <t>32589.329999999998</t>
  </si>
  <si>
    <t>195.06</t>
  </si>
  <si>
    <t>32394.269999999997</t>
  </si>
  <si>
    <t>Elizabeth Evans</t>
  </si>
  <si>
    <t>cantusarah@example.org</t>
  </si>
  <si>
    <t>2344 Gonzalez Valleys, South Anthonyhaven, NM 63262</t>
  </si>
  <si>
    <t>(230)614-3899x428</t>
  </si>
  <si>
    <t>44780.85</t>
  </si>
  <si>
    <t>53.75</t>
  </si>
  <si>
    <t>44727.1</t>
  </si>
  <si>
    <t>Pedro Smith</t>
  </si>
  <si>
    <t>robinsonapril@example.com</t>
  </si>
  <si>
    <t>82687 Zamora Forges Suite 390, Williamville, ME 77284</t>
  </si>
  <si>
    <t>+1-325-643-3962x76383</t>
  </si>
  <si>
    <t>11284.31</t>
  </si>
  <si>
    <t>108.36</t>
  </si>
  <si>
    <t>11175.949999999999</t>
  </si>
  <si>
    <t>07-30-2023</t>
  </si>
  <si>
    <t>Lucas Romero</t>
  </si>
  <si>
    <t>shanson@example.org</t>
  </si>
  <si>
    <t>511 Kyle Fall Suite 233, Burnettmouth, NE 95475</t>
  </si>
  <si>
    <t>645.678.3975x007</t>
  </si>
  <si>
    <t>169.93</t>
  </si>
  <si>
    <t>52569.98</t>
  </si>
  <si>
    <t>Eric Lindsey</t>
  </si>
  <si>
    <t>matthewcardenas@example.org</t>
  </si>
  <si>
    <t>7256 Sanchez Knoll, East Johnhaven, AK 44362</t>
  </si>
  <si>
    <t>+1-659-919-8631x5570</t>
  </si>
  <si>
    <t>85637.7</t>
  </si>
  <si>
    <t>50.76</t>
  </si>
  <si>
    <t>85586.94</t>
  </si>
  <si>
    <t>12-17-2022</t>
  </si>
  <si>
    <t>Angela Schultz</t>
  </si>
  <si>
    <t>solomonchristopher@example.net</t>
  </si>
  <si>
    <t>142 Morrison Lock, Priceside, PR 49199</t>
  </si>
  <si>
    <t>18484.18</t>
  </si>
  <si>
    <t>11.88</t>
  </si>
  <si>
    <t>18472.3</t>
  </si>
  <si>
    <t>Mr. Michael Higgins MD</t>
  </si>
  <si>
    <t>lopezkaren@example.net</t>
  </si>
  <si>
    <t>160 Amy Meadows Apt. 168, Darrenview, AZ 63195</t>
  </si>
  <si>
    <t>10.9</t>
  </si>
  <si>
    <t>22557.719999999998</t>
  </si>
  <si>
    <t>Linda Galvan</t>
  </si>
  <si>
    <t>shawdiana@example.org</t>
  </si>
  <si>
    <t>267 Tina Trace Suite 348, Johnton, FL 05316</t>
  </si>
  <si>
    <t>608.297.7409x081</t>
  </si>
  <si>
    <t>32049.4</t>
  </si>
  <si>
    <t>32007.120000000003</t>
  </si>
  <si>
    <t>Justin Dennis</t>
  </si>
  <si>
    <t>sarahhall@example.net</t>
  </si>
  <si>
    <t>4920 Gary Mill Apt. 419, West David, SD 41199</t>
  </si>
  <si>
    <t>001-665-829-6970</t>
  </si>
  <si>
    <t>3559.7099999999996</t>
  </si>
  <si>
    <t>1.31</t>
  </si>
  <si>
    <t>3558.3999999999996</t>
  </si>
  <si>
    <t>Melissa Johnson</t>
  </si>
  <si>
    <t>7481 Hernandez Wall Suite 742, New Carlhaven, AZ 76793</t>
  </si>
  <si>
    <t>(309)770-9518</t>
  </si>
  <si>
    <t>137.6</t>
  </si>
  <si>
    <t>53253.420000000006</t>
  </si>
  <si>
    <t>Jerry Barnes</t>
  </si>
  <si>
    <t>jamessherman@example.org</t>
  </si>
  <si>
    <t>11948 Hardy Mountain, South Patriciafurt, OK 37430</t>
  </si>
  <si>
    <t>689.872.0498x60026</t>
  </si>
  <si>
    <t>22026.02</t>
  </si>
  <si>
    <t>8.13</t>
  </si>
  <si>
    <t>22017.89</t>
  </si>
  <si>
    <t>Joseph Wang</t>
  </si>
  <si>
    <t>1457 Castro Village Apt. 892, South Teresa, FM 40516</t>
  </si>
  <si>
    <t>974-987-6694</t>
  </si>
  <si>
    <t>19570.5</t>
  </si>
  <si>
    <t>80.07</t>
  </si>
  <si>
    <t>19490.43</t>
  </si>
  <si>
    <t>John Brown</t>
  </si>
  <si>
    <t>elizabeth89@example.com</t>
  </si>
  <si>
    <t>38173 Brett Mission, Edwardfurt, VA 63621</t>
  </si>
  <si>
    <t>+1-944-571-3894x26722</t>
  </si>
  <si>
    <t>26094.0</t>
  </si>
  <si>
    <t>170.44</t>
  </si>
  <si>
    <t>25923.56</t>
  </si>
  <si>
    <t>Janice Gonzalez</t>
  </si>
  <si>
    <t>jesus17@example.com</t>
  </si>
  <si>
    <t>582 Anthony Walks, Shannonfurt, UT 50671</t>
  </si>
  <si>
    <t>520-510-3416x480</t>
  </si>
  <si>
    <t>164.67</t>
  </si>
  <si>
    <t>19910.88</t>
  </si>
  <si>
    <t>Miss Christine Wright DDS</t>
  </si>
  <si>
    <t>tfisher@example.org</t>
  </si>
  <si>
    <t>374 Diane Groves, New Jenna, WA 70440</t>
  </si>
  <si>
    <t>001-299-716-5208x84991</t>
  </si>
  <si>
    <t>68510.16</t>
  </si>
  <si>
    <t>131.64</t>
  </si>
  <si>
    <t>68378.52</t>
  </si>
  <si>
    <t>Amanda Ramirez</t>
  </si>
  <si>
    <t>tylerlevine@example.net</t>
  </si>
  <si>
    <t>3252 Brown Crescent Suite 223, Port Christopherbury, TX 17637</t>
  </si>
  <si>
    <t>797-510-1740x5183</t>
  </si>
  <si>
    <t>48.18</t>
  </si>
  <si>
    <t>20087.98</t>
  </si>
  <si>
    <t>Leslie Stephenson</t>
  </si>
  <si>
    <t>hspencer@example.net</t>
  </si>
  <si>
    <t>29522 Christopher Stravenue, Port Rickyview, IN 98636</t>
  </si>
  <si>
    <t>19.39</t>
  </si>
  <si>
    <t>12891.13</t>
  </si>
  <si>
    <t>05-14-2023</t>
  </si>
  <si>
    <t>Morgan Goodman</t>
  </si>
  <si>
    <t>taylor51@example.com</t>
  </si>
  <si>
    <t>44574 Williams Corners Suite 749, Bellshire, MO 79143</t>
  </si>
  <si>
    <t>001-465-370-1958x71635</t>
  </si>
  <si>
    <t>13.57</t>
  </si>
  <si>
    <t>26847.43</t>
  </si>
  <si>
    <t>04-30-2022</t>
  </si>
  <si>
    <t>Sarah Guerrero</t>
  </si>
  <si>
    <t>brennanjoseph@example.org</t>
  </si>
  <si>
    <t>6072 Tony Track Suite 554, Harrisview, NE 98957</t>
  </si>
  <si>
    <t>16.64</t>
  </si>
  <si>
    <t>4267.99</t>
  </si>
  <si>
    <t>David Hampton</t>
  </si>
  <si>
    <t>gcompton@example.org</t>
  </si>
  <si>
    <t>711 Pugh Rapids Suite 348, North Nicholas, NM 53024</t>
  </si>
  <si>
    <t>460-364-6728x31032</t>
  </si>
  <si>
    <t>7.94</t>
  </si>
  <si>
    <t>4014.0699999999997</t>
  </si>
  <si>
    <t>Marcus Rivera</t>
  </si>
  <si>
    <t>fabbott@example.net</t>
  </si>
  <si>
    <t>8914 Williams Spur Apt. 482, Port Nataliemouth, SD 03457</t>
  </si>
  <si>
    <t>7.55</t>
  </si>
  <si>
    <t>3733.0</t>
  </si>
  <si>
    <t>Jennifer Ward</t>
  </si>
  <si>
    <t>kevinmccarthy@example.org</t>
  </si>
  <si>
    <t>USNS Peterson, FPO AA 06648</t>
  </si>
  <si>
    <t>001-351-271-4504x542</t>
  </si>
  <si>
    <t>25909.2</t>
  </si>
  <si>
    <t>72.01</t>
  </si>
  <si>
    <t>25837.190000000002</t>
  </si>
  <si>
    <t>Kerry Morris</t>
  </si>
  <si>
    <t>rbrooks@example.net</t>
  </si>
  <si>
    <t>69735 Rachel Squares, North Michelle, MD 71948</t>
  </si>
  <si>
    <t>959.250.5700x34805</t>
  </si>
  <si>
    <t>137.53</t>
  </si>
  <si>
    <t>39003.47</t>
  </si>
  <si>
    <t>Gerald Neal</t>
  </si>
  <si>
    <t>caitlynturner@example.net</t>
  </si>
  <si>
    <t>347 Mary Coves Apt. 927, Melissahaven, IN 68886</t>
  </si>
  <si>
    <t>461-944-6401x4861</t>
  </si>
  <si>
    <t>4.7</t>
  </si>
  <si>
    <t>11342.35</t>
  </si>
  <si>
    <t>Debra Hall</t>
  </si>
  <si>
    <t>elizabeth72@example.com</t>
  </si>
  <si>
    <t>697 Carroll Plains, New Brittanyton, KY 48242</t>
  </si>
  <si>
    <t>339.295.2185x69477</t>
  </si>
  <si>
    <t>56164.59</t>
  </si>
  <si>
    <t>143.02</t>
  </si>
  <si>
    <t>56021.57</t>
  </si>
  <si>
    <t>Renee Boone</t>
  </si>
  <si>
    <t>124 William Vista Apt. 227, Thorntonshire, PW 64640</t>
  </si>
  <si>
    <t>(413)524-9691x3108</t>
  </si>
  <si>
    <t>52697.64</t>
  </si>
  <si>
    <t>95.94</t>
  </si>
  <si>
    <t>52601.7</t>
  </si>
  <si>
    <t>Brent Thompson</t>
  </si>
  <si>
    <t>katherine40@example.com</t>
  </si>
  <si>
    <t>047 Crystal Locks Suite 314, Samuelberg, CO 33641</t>
  </si>
  <si>
    <t>502-722-8089x0805</t>
  </si>
  <si>
    <t>37883.86</t>
  </si>
  <si>
    <t>37844.47</t>
  </si>
  <si>
    <t>Ronald Gonzalez</t>
  </si>
  <si>
    <t>james79@example.net</t>
  </si>
  <si>
    <t>931 Mclean Estates Suite 287, North Erintown, TX 78172</t>
  </si>
  <si>
    <t>(727)436-4224x1900</t>
  </si>
  <si>
    <t>37809.38</t>
  </si>
  <si>
    <t>109.56</t>
  </si>
  <si>
    <t>37699.82</t>
  </si>
  <si>
    <t>Candice Smith</t>
  </si>
  <si>
    <t>owenshannon@example.com</t>
  </si>
  <si>
    <t>4358 Erik Mountains, South Nathan, WV 66321</t>
  </si>
  <si>
    <t>+1-560-692-8579x62498</t>
  </si>
  <si>
    <t>32555.5</t>
  </si>
  <si>
    <t>101.71</t>
  </si>
  <si>
    <t>32453.79</t>
  </si>
  <si>
    <t>Alan Edwards</t>
  </si>
  <si>
    <t>777 Padilla Canyon Apt. 136, Lake Linda, ND 26572</t>
  </si>
  <si>
    <t>651.460.4565x68827</t>
  </si>
  <si>
    <t>19905.41</t>
  </si>
  <si>
    <t>101.62</t>
  </si>
  <si>
    <t>19803.79</t>
  </si>
  <si>
    <t>Joshua Jenkins</t>
  </si>
  <si>
    <t>tara45@example.com</t>
  </si>
  <si>
    <t>662 Matthew Creek, West Aaron, NC 57511</t>
  </si>
  <si>
    <t>209-372-8701</t>
  </si>
  <si>
    <t>182.85</t>
  </si>
  <si>
    <t>54054.36</t>
  </si>
  <si>
    <t>Tammy Davis</t>
  </si>
  <si>
    <t>kimberly79@example.org</t>
  </si>
  <si>
    <t>21001 Tabitha Camp, Lake Steven, DC 44398</t>
  </si>
  <si>
    <t>(452)567-2221</t>
  </si>
  <si>
    <t>3.99</t>
  </si>
  <si>
    <t>2284.21</t>
  </si>
  <si>
    <t>Tyler Thomas</t>
  </si>
  <si>
    <t>barnesalbert@example.com</t>
  </si>
  <si>
    <t>6691 Sanchez Trail Suite 634, Port Thomas, WY 40476</t>
  </si>
  <si>
    <t>231-325-4003x9910</t>
  </si>
  <si>
    <t>183.34</t>
  </si>
  <si>
    <t>79475.08</t>
  </si>
  <si>
    <t>gcoleman@example.org</t>
  </si>
  <si>
    <t>2435 Scott Plains Suite 490, North Henry, AL 97116</t>
  </si>
  <si>
    <t>(783)348-0172x83901</t>
  </si>
  <si>
    <t>74192.25</t>
  </si>
  <si>
    <t>196.01</t>
  </si>
  <si>
    <t>73996.24</t>
  </si>
  <si>
    <t>Gabriel Weiss</t>
  </si>
  <si>
    <t>preyes@example.net</t>
  </si>
  <si>
    <t>9154 Miller Rapids, Kellymouth, CT 45255</t>
  </si>
  <si>
    <t>001-558-880-2580x6630</t>
  </si>
  <si>
    <t>10915.87</t>
  </si>
  <si>
    <t>2.58</t>
  </si>
  <si>
    <t>10913.29</t>
  </si>
  <si>
    <t>Keith Robles</t>
  </si>
  <si>
    <t>jonathonjohnson@example.com</t>
  </si>
  <si>
    <t>Unit 0411 Box 9508, DPO AP 62371</t>
  </si>
  <si>
    <t>263.735.1021x2586</t>
  </si>
  <si>
    <t>39727.44</t>
  </si>
  <si>
    <t>58.31</t>
  </si>
  <si>
    <t>39669.130000000005</t>
  </si>
  <si>
    <t>Kevin Garcia</t>
  </si>
  <si>
    <t>gonzaleztracy@example.com</t>
  </si>
  <si>
    <t>662 Ramos Burg, West Jasonchester, MN 87851</t>
  </si>
  <si>
    <t>4029.15</t>
  </si>
  <si>
    <t>61.24</t>
  </si>
  <si>
    <t>3967.9100000000003</t>
  </si>
  <si>
    <t>Justin Jimenez</t>
  </si>
  <si>
    <t>figueroajessica@example.org</t>
  </si>
  <si>
    <t>7035 Stephen Glens, New Stephenville, DE 48518</t>
  </si>
  <si>
    <t>001-410-725-4540x058</t>
  </si>
  <si>
    <t>43803.549999999996</t>
  </si>
  <si>
    <t>117.61</t>
  </si>
  <si>
    <t>43685.939999999995</t>
  </si>
  <si>
    <t>Denise Robinson</t>
  </si>
  <si>
    <t>bassmichael@example.org</t>
  </si>
  <si>
    <t>528 Jacobs Stravenue Apt. 406, Alexandermouth, AZ 30547</t>
  </si>
  <si>
    <t>001-388-957-9964x81189</t>
  </si>
  <si>
    <t>20.61</t>
  </si>
  <si>
    <t>18463.57</t>
  </si>
  <si>
    <t>Jacob Wilcox</t>
  </si>
  <si>
    <t>mcguirericky@example.com</t>
  </si>
  <si>
    <t>3484 Emily Junction, East Courtneymouth, NJ 52795</t>
  </si>
  <si>
    <t>(309)991-2985</t>
  </si>
  <si>
    <t>11988.34</t>
  </si>
  <si>
    <t>70.27</t>
  </si>
  <si>
    <t>11918.07</t>
  </si>
  <si>
    <t>Hannah Black</t>
  </si>
  <si>
    <t>8566 Patty Harbors Apt. 394, Edwardmouth, NE 83300</t>
  </si>
  <si>
    <t>(934)521-7941</t>
  </si>
  <si>
    <t>11742.300000000001</t>
  </si>
  <si>
    <t>118.43</t>
  </si>
  <si>
    <t>11623.87</t>
  </si>
  <si>
    <t>Scott Stone</t>
  </si>
  <si>
    <t>bennetttaylor@example.net</t>
  </si>
  <si>
    <t>640 April Mountain, Sanchezfort, WA 70678</t>
  </si>
  <si>
    <t>34545.6</t>
  </si>
  <si>
    <t>86.42</t>
  </si>
  <si>
    <t>34459.18</t>
  </si>
  <si>
    <t>Steven Sexton Jr.</t>
  </si>
  <si>
    <t>smithsherri@example.org</t>
  </si>
  <si>
    <t>977 Hughes Lakes, New Tiffanyborough, MT 40997</t>
  </si>
  <si>
    <t>001-512-302-3712x24332</t>
  </si>
  <si>
    <t>100.71</t>
  </si>
  <si>
    <t>15923.990000000002</t>
  </si>
  <si>
    <t>Dr. Justin Gomez</t>
  </si>
  <si>
    <t>karinelson@example.com</t>
  </si>
  <si>
    <t>Unit 1291 Box 3204, DPO AP 14174</t>
  </si>
  <si>
    <t>(413)271-1193x898</t>
  </si>
  <si>
    <t>13.66</t>
  </si>
  <si>
    <t>42304.7</t>
  </si>
  <si>
    <t>Carol Baker</t>
  </si>
  <si>
    <t>dominiccrawford@example.org</t>
  </si>
  <si>
    <t>504 William Lights Apt. 201, Claytown, VT 11299</t>
  </si>
  <si>
    <t>001-947-620-6846x0770</t>
  </si>
  <si>
    <t>109.35</t>
  </si>
  <si>
    <t>29388.08</t>
  </si>
  <si>
    <t>Robert Krueger</t>
  </si>
  <si>
    <t>coledaniel@example.com</t>
  </si>
  <si>
    <t>USCGC Scott, FPO AA 41855</t>
  </si>
  <si>
    <t>472-478-0771</t>
  </si>
  <si>
    <t>12.12</t>
  </si>
  <si>
    <t>1698.39</t>
  </si>
  <si>
    <t>Jonathan Schroeder</t>
  </si>
  <si>
    <t>vegajose@example.org</t>
  </si>
  <si>
    <t>44471 Gabriela Mountain Apt. 472, Wolfeburgh, ME 09732</t>
  </si>
  <si>
    <t>(782)698-8254x3808</t>
  </si>
  <si>
    <t>21476.59</t>
  </si>
  <si>
    <t>89.85</t>
  </si>
  <si>
    <t>21386.74</t>
  </si>
  <si>
    <t>Mary Stuart</t>
  </si>
  <si>
    <t>andradejessica@example.org</t>
  </si>
  <si>
    <t>2538 Chelsey Glen, South Stephaniechester, AZ 97206</t>
  </si>
  <si>
    <t>583-906-2850x04884</t>
  </si>
  <si>
    <t>39793.35</t>
  </si>
  <si>
    <t>16.13</t>
  </si>
  <si>
    <t>39777.22</t>
  </si>
  <si>
    <t>Paige Smith</t>
  </si>
  <si>
    <t>josekramer@example.com</t>
  </si>
  <si>
    <t>54720 Rodgers Junction, Pittmanport, MP 61641</t>
  </si>
  <si>
    <t>19907.34</t>
  </si>
  <si>
    <t>3.28</t>
  </si>
  <si>
    <t>19904.06</t>
  </si>
  <si>
    <t>Tyler Mason</t>
  </si>
  <si>
    <t>lmorris@example.com</t>
  </si>
  <si>
    <t>409 Michelle Prairie Suite 703, Stephenview, VA 55033</t>
  </si>
  <si>
    <t>001-449-241-1967x20381</t>
  </si>
  <si>
    <t>47133.9</t>
  </si>
  <si>
    <t>25.9</t>
  </si>
  <si>
    <t>47108.0</t>
  </si>
  <si>
    <t>Thomas Nelson</t>
  </si>
  <si>
    <t>michele10@example.com</t>
  </si>
  <si>
    <t>521 Connie Skyway Suite 532, Port Dianaport, LA 51637</t>
  </si>
  <si>
    <t>+1-336-883-7035x5943</t>
  </si>
  <si>
    <t>23296.64</t>
  </si>
  <si>
    <t>88.78</t>
  </si>
  <si>
    <t>23207.86</t>
  </si>
  <si>
    <t>Tina Hill</t>
  </si>
  <si>
    <t>hannah06@example.net</t>
  </si>
  <si>
    <t>4851 Nguyen Camp, New Angelaland, IN 27157</t>
  </si>
  <si>
    <t>208.405.9635x697</t>
  </si>
  <si>
    <t>143.68</t>
  </si>
  <si>
    <t>13529.63</t>
  </si>
  <si>
    <t>Traci Hopkins</t>
  </si>
  <si>
    <t>tmyers@example.com</t>
  </si>
  <si>
    <t>7037 Young Well Suite 471, Paigestad, IA 30254</t>
  </si>
  <si>
    <t>576.652.8674x968</t>
  </si>
  <si>
    <t>49479.56</t>
  </si>
  <si>
    <t>121.6</t>
  </si>
  <si>
    <t>49357.96</t>
  </si>
  <si>
    <t>Michael Wolfe</t>
  </si>
  <si>
    <t>ksanchez@example.com</t>
  </si>
  <si>
    <t>211 Brian Stream, New Christian, PW 10890</t>
  </si>
  <si>
    <t>231.887.0980</t>
  </si>
  <si>
    <t>81866.4</t>
  </si>
  <si>
    <t>256.53</t>
  </si>
  <si>
    <t>81609.87</t>
  </si>
  <si>
    <t>Erin Ramirez</t>
  </si>
  <si>
    <t>269 Taylor Fords, Davisport, WA 28613</t>
  </si>
  <si>
    <t>459.803.8390x722</t>
  </si>
  <si>
    <t>14250.06</t>
  </si>
  <si>
    <t>10.8</t>
  </si>
  <si>
    <t>14239.26</t>
  </si>
  <si>
    <t>Kevin Hernandez</t>
  </si>
  <si>
    <t>amy91@example.net</t>
  </si>
  <si>
    <t>51508 Brennan Skyway Apt. 922, New Lisashire, AL 76096</t>
  </si>
  <si>
    <t>(338)890-8246</t>
  </si>
  <si>
    <t>8864.130000000001</t>
  </si>
  <si>
    <t>68.59</t>
  </si>
  <si>
    <t>8795.54</t>
  </si>
  <si>
    <t>Charlene Wang</t>
  </si>
  <si>
    <t>mbennett@example.org</t>
  </si>
  <si>
    <t>USNV Jennings, FPO AA 10085</t>
  </si>
  <si>
    <t>(394)460-3085</t>
  </si>
  <si>
    <t>12090.96</t>
  </si>
  <si>
    <t>110.97</t>
  </si>
  <si>
    <t>11979.99</t>
  </si>
  <si>
    <t>William Foley</t>
  </si>
  <si>
    <t>acastillo@example.org</t>
  </si>
  <si>
    <t>3031 Doyle Turnpike, West Kevinville, NE 86665</t>
  </si>
  <si>
    <t>417.489.5105</t>
  </si>
  <si>
    <t>5720.5</t>
  </si>
  <si>
    <t>47.61</t>
  </si>
  <si>
    <t>5672.89</t>
  </si>
  <si>
    <t>William Porter</t>
  </si>
  <si>
    <t>royparker@example.org</t>
  </si>
  <si>
    <t>32566 Mcpherson Knolls, South Lindsay, NH 62460</t>
  </si>
  <si>
    <t>32276.3</t>
  </si>
  <si>
    <t>12.18</t>
  </si>
  <si>
    <t>32264.12</t>
  </si>
  <si>
    <t>Kimberly Bean</t>
  </si>
  <si>
    <t>harpersteve@example.org</t>
  </si>
  <si>
    <t>851 Parker Crest, Susanmouth, MS 56516</t>
  </si>
  <si>
    <t>(321)685-6390x98771</t>
  </si>
  <si>
    <t>29042.199999999997</t>
  </si>
  <si>
    <t>119.16</t>
  </si>
  <si>
    <t>28923.039999999997</t>
  </si>
  <si>
    <t>Warren Lucero</t>
  </si>
  <si>
    <t>conleypaul@example.com</t>
  </si>
  <si>
    <t>425 Jones Creek, Kevinland, SD 52037</t>
  </si>
  <si>
    <t>001-425-355-1960x996</t>
  </si>
  <si>
    <t>20636.58</t>
  </si>
  <si>
    <t>Nicholas Martin</t>
  </si>
  <si>
    <t>81872 John Islands Suite 488, Johnsonberg, MS 73950</t>
  </si>
  <si>
    <t>+1-807-265-7522x377</t>
  </si>
  <si>
    <t>51.2</t>
  </si>
  <si>
    <t>6355.76</t>
  </si>
  <si>
    <t>Cassie Nielsen</t>
  </si>
  <si>
    <t>gmcmahon@example.net</t>
  </si>
  <si>
    <t>265 Gerald Divide, Sarastad, IA 33045</t>
  </si>
  <si>
    <t>001-897-651-8985x23788</t>
  </si>
  <si>
    <t>6.84</t>
  </si>
  <si>
    <t>1287.6</t>
  </si>
  <si>
    <t>Tim Cook</t>
  </si>
  <si>
    <t>hollygarcia@example.net</t>
  </si>
  <si>
    <t>76832 Johnson Squares, Markstad, MH 37960</t>
  </si>
  <si>
    <t>471-946-5406x6586</t>
  </si>
  <si>
    <t>67.17</t>
  </si>
  <si>
    <t>36333.83</t>
  </si>
  <si>
    <t>Melissa Kemp MD</t>
  </si>
  <si>
    <t>jacquelinebrown@example.com</t>
  </si>
  <si>
    <t>441 Farrell Place, Cranestad, CT 74765</t>
  </si>
  <si>
    <t>587-230-8071</t>
  </si>
  <si>
    <t>12.21</t>
  </si>
  <si>
    <t>31952.940000000002</t>
  </si>
  <si>
    <t>Joseph Tate</t>
  </si>
  <si>
    <t>waltersjoseph@example.net</t>
  </si>
  <si>
    <t>PSC 6921, Box 6590, APO AA 04229</t>
  </si>
  <si>
    <t>175.81</t>
  </si>
  <si>
    <t>Patricia Cochran</t>
  </si>
  <si>
    <t>robertrosales@example.com</t>
  </si>
  <si>
    <t>78156 Warner Garden, West Gerald, IA 87014</t>
  </si>
  <si>
    <t>12813.92</t>
  </si>
  <si>
    <t>25.91</t>
  </si>
  <si>
    <t>12788.01</t>
  </si>
  <si>
    <t>Paul Rodriguez</t>
  </si>
  <si>
    <t>greenesteven@example.net</t>
  </si>
  <si>
    <t>5296 Ball Plaza Suite 080, Hillview, AL 34749</t>
  </si>
  <si>
    <t>001-240-220-8297</t>
  </si>
  <si>
    <t>27833.04</t>
  </si>
  <si>
    <t>32.9</t>
  </si>
  <si>
    <t>27800.14</t>
  </si>
  <si>
    <t>06-14-2022</t>
  </si>
  <si>
    <t>Lori Dawson</t>
  </si>
  <si>
    <t>timothytran@example.com</t>
  </si>
  <si>
    <t>2552 Anthony Ridges Apt. 654, West Tracyville, NJ 13664</t>
  </si>
  <si>
    <t>(279)575-0188</t>
  </si>
  <si>
    <t>124.23</t>
  </si>
  <si>
    <t>53992.47</t>
  </si>
  <si>
    <t>James Gardner</t>
  </si>
  <si>
    <t>jose87@example.org</t>
  </si>
  <si>
    <t>45768 Angela Point Suite 691, Bennettmouth, VT 86039</t>
  </si>
  <si>
    <t>624.644.4708x4067</t>
  </si>
  <si>
    <t>79610.4</t>
  </si>
  <si>
    <t>117.84</t>
  </si>
  <si>
    <t>79492.56</t>
  </si>
  <si>
    <t>Michelle Brown</t>
  </si>
  <si>
    <t>holly55@example.net</t>
  </si>
  <si>
    <t>19478 Scott Mills, East Paulfurt, WV 35699</t>
  </si>
  <si>
    <t>754-206-2813x37977</t>
  </si>
  <si>
    <t>92298.41</t>
  </si>
  <si>
    <t>194.53</t>
  </si>
  <si>
    <t>92103.88</t>
  </si>
  <si>
    <t>William Glover</t>
  </si>
  <si>
    <t>hillrebecca@example.net</t>
  </si>
  <si>
    <t>12623 Raymond Mountains Suite 845, Lindseyland, MN 08572</t>
  </si>
  <si>
    <t>3432.2999999999997</t>
  </si>
  <si>
    <t>16.6</t>
  </si>
  <si>
    <t>3415.7</t>
  </si>
  <si>
    <t>Debra Johnston</t>
  </si>
  <si>
    <t>kellytina@example.com</t>
  </si>
  <si>
    <t>0603 Melissa Tunnel, Lake Ronnieside, IA 74604</t>
  </si>
  <si>
    <t>(308)481-2940</t>
  </si>
  <si>
    <t>76122.4</t>
  </si>
  <si>
    <t>53.88</t>
  </si>
  <si>
    <t>76068.51999999999</t>
  </si>
  <si>
    <t>Erica Jones</t>
  </si>
  <si>
    <t>ualvarado@example.org</t>
  </si>
  <si>
    <t>75957 Jeremy Springs Apt. 576, South Matthewland, VI 27013</t>
  </si>
  <si>
    <t>470.883.0746</t>
  </si>
  <si>
    <t>61849.45</t>
  </si>
  <si>
    <t>29.39</t>
  </si>
  <si>
    <t>61820.06</t>
  </si>
  <si>
    <t>Jacqueline Cortez</t>
  </si>
  <si>
    <t>smithdarrell@example.com</t>
  </si>
  <si>
    <t>1215 Hernandez Course, South Karen, IL 89409</t>
  </si>
  <si>
    <t>(346)375-6593x8973</t>
  </si>
  <si>
    <t>2517.02</t>
  </si>
  <si>
    <t>58.2</t>
  </si>
  <si>
    <t>2458.82</t>
  </si>
  <si>
    <t>Christopher Ellis</t>
  </si>
  <si>
    <t>523 Anne Lakes Suite 014, Rachelton, CO 83797</t>
  </si>
  <si>
    <t>+1-460-856-9030x75723</t>
  </si>
  <si>
    <t>51.02</t>
  </si>
  <si>
    <t>11367.34</t>
  </si>
  <si>
    <t>09-23-2022</t>
  </si>
  <si>
    <t>Kelly Powell</t>
  </si>
  <si>
    <t>briana60@example.org</t>
  </si>
  <si>
    <t>61676 Mendoza Pine Suite 642, Stephaniestad, ND 15908</t>
  </si>
  <si>
    <t>001-286-559-5190x362</t>
  </si>
  <si>
    <t>28839.3</t>
  </si>
  <si>
    <t>11.43</t>
  </si>
  <si>
    <t>28827.87</t>
  </si>
  <si>
    <t>James Brown</t>
  </si>
  <si>
    <t>luke10@example.org</t>
  </si>
  <si>
    <t>9774 Edwards Points, Jonathanfort, ID 83971</t>
  </si>
  <si>
    <t>360-963-3324x761</t>
  </si>
  <si>
    <t>19202.7</t>
  </si>
  <si>
    <t>233.31</t>
  </si>
  <si>
    <t>18969.39</t>
  </si>
  <si>
    <t>Hannah Howard</t>
  </si>
  <si>
    <t>chris33@example.net</t>
  </si>
  <si>
    <t>PSC 2213, Box 0270, APO AE 27183</t>
  </si>
  <si>
    <t>993-208-8000</t>
  </si>
  <si>
    <t>28812.62</t>
  </si>
  <si>
    <t>95.3</t>
  </si>
  <si>
    <t>28717.32</t>
  </si>
  <si>
    <t>Candice Trujillo</t>
  </si>
  <si>
    <t>1623 Dunn Plains, Rojasberg, FM 92763</t>
  </si>
  <si>
    <t>840.611.4625</t>
  </si>
  <si>
    <t>52.87</t>
  </si>
  <si>
    <t>77910.69</t>
  </si>
  <si>
    <t>Juan Jones</t>
  </si>
  <si>
    <t>emcdonald@example.net</t>
  </si>
  <si>
    <t>PSC 0996, Box 9072, APO AE 77683</t>
  </si>
  <si>
    <t>80.16</t>
  </si>
  <si>
    <t>76042.23999999999</t>
  </si>
  <si>
    <t>Mario Martin</t>
  </si>
  <si>
    <t>ccompton@example.net</t>
  </si>
  <si>
    <t>4471 Melissa Shoal Apt. 159, East Kayla, VA 39080</t>
  </si>
  <si>
    <t>(268)734-7177</t>
  </si>
  <si>
    <t>187.45</t>
  </si>
  <si>
    <t>26455.39</t>
  </si>
  <si>
    <t>Megan Bowman</t>
  </si>
  <si>
    <t>965 Carney Mountains Apt. 950, New Louis, UT 29656</t>
  </si>
  <si>
    <t>(890)278-6408x983</t>
  </si>
  <si>
    <t>36887.2</t>
  </si>
  <si>
    <t>25.8</t>
  </si>
  <si>
    <t>36861.399999999994</t>
  </si>
  <si>
    <t>Edwin Smith</t>
  </si>
  <si>
    <t>monica88@example.net</t>
  </si>
  <si>
    <t>54703 Jackson Run, Lindatown, NV 11338</t>
  </si>
  <si>
    <t>001-360-626-3834x755</t>
  </si>
  <si>
    <t>72316.28</t>
  </si>
  <si>
    <t>72283.18</t>
  </si>
  <si>
    <t>Joshua Aguilar</t>
  </si>
  <si>
    <t>leachkelly@example.net</t>
  </si>
  <si>
    <t>24309 Robert Course Suite 736, Hollandside, ND 06353</t>
  </si>
  <si>
    <t>721-638-2372x752</t>
  </si>
  <si>
    <t>68955.15000000001</t>
  </si>
  <si>
    <t>188.34</t>
  </si>
  <si>
    <t>68766.81000000001</t>
  </si>
  <si>
    <t>Monica Marshall</t>
  </si>
  <si>
    <t>mooneyjanice@example.org</t>
  </si>
  <si>
    <t>49962 Scott Plains Apt. 368, South Lisaville, AS 03116</t>
  </si>
  <si>
    <t>958-443-5333x4303</t>
  </si>
  <si>
    <t>19843.11</t>
  </si>
  <si>
    <t>Stephen Aguilar</t>
  </si>
  <si>
    <t>mary25@example.org</t>
  </si>
  <si>
    <t>2122 Walker Dale, West Teresabury, OR 06336</t>
  </si>
  <si>
    <t>975.830.5112</t>
  </si>
  <si>
    <t>18443.6</t>
  </si>
  <si>
    <t>89.01</t>
  </si>
  <si>
    <t>18354.59</t>
  </si>
  <si>
    <t>Joshua Gonzalez</t>
  </si>
  <si>
    <t>stevencampbell@example.net</t>
  </si>
  <si>
    <t>2087 Pamela Estates, North Morganburgh, HI 74909</t>
  </si>
  <si>
    <t>(770)241-9300x914</t>
  </si>
  <si>
    <t>4160.7</t>
  </si>
  <si>
    <t>9.99</t>
  </si>
  <si>
    <t>4150.71</t>
  </si>
  <si>
    <t>04-27-2023</t>
  </si>
  <si>
    <t>Troy Martin MD</t>
  </si>
  <si>
    <t>georgegina@example.net</t>
  </si>
  <si>
    <t>665 Destiny Parkway Suite 865, Port Saraton, AS 33480</t>
  </si>
  <si>
    <t>506.879.5975x92615</t>
  </si>
  <si>
    <t>11787.63</t>
  </si>
  <si>
    <t>73.21</t>
  </si>
  <si>
    <t>11714.42</t>
  </si>
  <si>
    <t>Sheila Bailey</t>
  </si>
  <si>
    <t>tara75@example.net</t>
  </si>
  <si>
    <t>606 Ashley Camp Suite 362, West Christopherport, NV 05185</t>
  </si>
  <si>
    <t>+1-616-752-4518x4795</t>
  </si>
  <si>
    <t>18329.850000000002</t>
  </si>
  <si>
    <t>18240.230000000003</t>
  </si>
  <si>
    <t>12-21-2021</t>
  </si>
  <si>
    <t>Sheila Mcpherson</t>
  </si>
  <si>
    <t>jeremiah08@example.net</t>
  </si>
  <si>
    <t>099 Brittney Circles, New William, MT 23628</t>
  </si>
  <si>
    <t>570-271-9372</t>
  </si>
  <si>
    <t>11260.6</t>
  </si>
  <si>
    <t>122.37</t>
  </si>
  <si>
    <t>11138.23</t>
  </si>
  <si>
    <t>Hayden Carpenter</t>
  </si>
  <si>
    <t>01382 Murray Mission Suite 967, East Davidfurt, KS 28006</t>
  </si>
  <si>
    <t>(955)450-1134</t>
  </si>
  <si>
    <t>26419.100000000002</t>
  </si>
  <si>
    <t>78.55</t>
  </si>
  <si>
    <t>26340.550000000003</t>
  </si>
  <si>
    <t>Donna Hernandez</t>
  </si>
  <si>
    <t>ashley30@example.net</t>
  </si>
  <si>
    <t>99003 Laura Landing, Schmidtland, ND 01856</t>
  </si>
  <si>
    <t>68641.83</t>
  </si>
  <si>
    <t>139.56</t>
  </si>
  <si>
    <t>68502.27</t>
  </si>
  <si>
    <t>George Walker</t>
  </si>
  <si>
    <t>randall60@example.org</t>
  </si>
  <si>
    <t>0975 Morris Curve Apt. 686, Toddshire, TN 14287</t>
  </si>
  <si>
    <t>001-529-436-7025x3615</t>
  </si>
  <si>
    <t>62800.979999999996</t>
  </si>
  <si>
    <t>138.97</t>
  </si>
  <si>
    <t>62662.009999999995</t>
  </si>
  <si>
    <t>Joshua Adams</t>
  </si>
  <si>
    <t>311 Weiss Bypass Suite 407, East Jeremy, IA 17397</t>
  </si>
  <si>
    <t>563-991-1913x1962</t>
  </si>
  <si>
    <t>3875.7</t>
  </si>
  <si>
    <t>Mitchell Stevens</t>
  </si>
  <si>
    <t>smithkatherine@example.net</t>
  </si>
  <si>
    <t>992 Brown Cliff, North Catherine, LA 93178</t>
  </si>
  <si>
    <t>334-626-8966x6535</t>
  </si>
  <si>
    <t>30008.100000000002</t>
  </si>
  <si>
    <t>6.55</t>
  </si>
  <si>
    <t>30001.550000000003</t>
  </si>
  <si>
    <t>Anthony Gallagher</t>
  </si>
  <si>
    <t>nathanboyd@example.org</t>
  </si>
  <si>
    <t>95094 Hampton Lights Apt. 276, South Aprilland, NJ 21426</t>
  </si>
  <si>
    <t>531.451.8510x128</t>
  </si>
  <si>
    <t>4638.84</t>
  </si>
  <si>
    <t>9.92</t>
  </si>
  <si>
    <t>4628.92</t>
  </si>
  <si>
    <t>Ronald Mcmahon</t>
  </si>
  <si>
    <t>jennifermorgan@example.com</t>
  </si>
  <si>
    <t>5262 Alvarado Pines Apt. 458, North Shawnstad, MN 67743</t>
  </si>
  <si>
    <t>980.255.7494x97232</t>
  </si>
  <si>
    <t>2924.4300000000003</t>
  </si>
  <si>
    <t>11.04</t>
  </si>
  <si>
    <t>2913.3900000000003</t>
  </si>
  <si>
    <t>Bianca Kennedy</t>
  </si>
  <si>
    <t>gsmith@example.org</t>
  </si>
  <si>
    <t>684 Cristian Drive, West Terri, DC 96133</t>
  </si>
  <si>
    <t>001-374-868-1416x46756</t>
  </si>
  <si>
    <t>12.62</t>
  </si>
  <si>
    <t>18430.98</t>
  </si>
  <si>
    <t>Richard Davila</t>
  </si>
  <si>
    <t>676 James Overpass, East Jenniferfort, AZ 71721</t>
  </si>
  <si>
    <t>(890)765-8975x1127</t>
  </si>
  <si>
    <t>19608.530000000002</t>
  </si>
  <si>
    <t>26.24</t>
  </si>
  <si>
    <t>19582.29</t>
  </si>
  <si>
    <t>Andrea Clark</t>
  </si>
  <si>
    <t>braychristopher@example.org</t>
  </si>
  <si>
    <t>871 Clark Neck Apt. 573, New Michaelhaven, IA 95078</t>
  </si>
  <si>
    <t>781.942.5632</t>
  </si>
  <si>
    <t>57091.799999999996</t>
  </si>
  <si>
    <t>62.75</t>
  </si>
  <si>
    <t>57029.049999999996</t>
  </si>
  <si>
    <t>Wyatt Perez</t>
  </si>
  <si>
    <t>ywarren@example.net</t>
  </si>
  <si>
    <t>50164 Rangel Terrace Apt. 220, Pamelaborough, TN 08655</t>
  </si>
  <si>
    <t>+1-295-622-8370x9730</t>
  </si>
  <si>
    <t>38981.78</t>
  </si>
  <si>
    <t>36.12</t>
  </si>
  <si>
    <t>38945.659999999996</t>
  </si>
  <si>
    <t>William Flynn</t>
  </si>
  <si>
    <t>ashleycamacho@example.net</t>
  </si>
  <si>
    <t>037 Ho Tunnel Apt. 549, Pierceport, ME 55772</t>
  </si>
  <si>
    <t>001-719-324-7449x970</t>
  </si>
  <si>
    <t>10795.5</t>
  </si>
  <si>
    <t>10760.21</t>
  </si>
  <si>
    <t>Jason Barrett</t>
  </si>
  <si>
    <t>smithjohn@example.com</t>
  </si>
  <si>
    <t>65198 Miller Shoals Apt. 812, Joannmouth, OK 92933</t>
  </si>
  <si>
    <t>713.434.4127x7179</t>
  </si>
  <si>
    <t>30750.100000000002</t>
  </si>
  <si>
    <t>9.87</t>
  </si>
  <si>
    <t>30740.230000000003</t>
  </si>
  <si>
    <t>Kristen Bennett</t>
  </si>
  <si>
    <t>johnwilson@example.net</t>
  </si>
  <si>
    <t>PSC 0912, Box 1003, APO AE 13059</t>
  </si>
  <si>
    <t>(728)927-0163x9931</t>
  </si>
  <si>
    <t>47050.64</t>
  </si>
  <si>
    <t>111.14</t>
  </si>
  <si>
    <t>46939.5</t>
  </si>
  <si>
    <t>Shannon Ward</t>
  </si>
  <si>
    <t>grayandrea@example.com</t>
  </si>
  <si>
    <t>PSC 6301, Box 9402, APO AE 67083</t>
  </si>
  <si>
    <t>(533)760-7960</t>
  </si>
  <si>
    <t>248.11</t>
  </si>
  <si>
    <t>29249.32</t>
  </si>
  <si>
    <t>Julia Murray</t>
  </si>
  <si>
    <t>jacobschad@example.com</t>
  </si>
  <si>
    <t>951 Tyler Trail Apt. 010, Jimenezview, NE 22299</t>
  </si>
  <si>
    <t>904.778.7601</t>
  </si>
  <si>
    <t>26044.4</t>
  </si>
  <si>
    <t>182.44</t>
  </si>
  <si>
    <t>25861.960000000003</t>
  </si>
  <si>
    <t>Michelle Melton</t>
  </si>
  <si>
    <t>wrightjenny@example.com</t>
  </si>
  <si>
    <t>077 Kendra Lodge Suite 034, North Matthewbury, NM 88593</t>
  </si>
  <si>
    <t>17161.3</t>
  </si>
  <si>
    <t>61.06</t>
  </si>
  <si>
    <t>17100.239999999998</t>
  </si>
  <si>
    <t>Jeremy Hamilton</t>
  </si>
  <si>
    <t>markmurray@example.net</t>
  </si>
  <si>
    <t>PSC 2198, Box 3987, APO AP 33459</t>
  </si>
  <si>
    <t>(302)811-3777</t>
  </si>
  <si>
    <t>37.3</t>
  </si>
  <si>
    <t>3454.63</t>
  </si>
  <si>
    <t>Joseph Cox</t>
  </si>
  <si>
    <t>0575 Mason Islands, South Jacqueline, MA 60276</t>
  </si>
  <si>
    <t>(416)500-7040x09025</t>
  </si>
  <si>
    <t>38963.49</t>
  </si>
  <si>
    <t>Teresa Knight</t>
  </si>
  <si>
    <t>aaron43@example.com</t>
  </si>
  <si>
    <t>8623 Mcdaniel Fork Apt. 951, Allentown, CT 38254</t>
  </si>
  <si>
    <t>001-301-925-4056x48131</t>
  </si>
  <si>
    <t>33168.3</t>
  </si>
  <si>
    <t>182.22</t>
  </si>
  <si>
    <t>32986.08</t>
  </si>
  <si>
    <t>Kimberly Benson</t>
  </si>
  <si>
    <t>joshuagarcia@example.com</t>
  </si>
  <si>
    <t>50266 Carter Park, Frenchmouth, CT 96408</t>
  </si>
  <si>
    <t>(213)933-6797</t>
  </si>
  <si>
    <t>1941.6599999999999</t>
  </si>
  <si>
    <t>1930.85</t>
  </si>
  <si>
    <t>Matthew Ryan</t>
  </si>
  <si>
    <t>igarcia@example.org</t>
  </si>
  <si>
    <t>08081 Jeffrey Land, Toddview, AS 40016</t>
  </si>
  <si>
    <t>001-613-836-9773x9063</t>
  </si>
  <si>
    <t>21495.09</t>
  </si>
  <si>
    <t>27.09</t>
  </si>
  <si>
    <t>21468.0</t>
  </si>
  <si>
    <t>Jenna Dyer</t>
  </si>
  <si>
    <t>edwin98@example.com</t>
  </si>
  <si>
    <t>PSC 8426, Box 8519, APO AE 95130</t>
  </si>
  <si>
    <t>(443)913-0650x97414</t>
  </si>
  <si>
    <t>30539.03</t>
  </si>
  <si>
    <t>17.99</t>
  </si>
  <si>
    <t>30521.039999999997</t>
  </si>
  <si>
    <t>Danielle Mills</t>
  </si>
  <si>
    <t>sampsonadam@example.org</t>
  </si>
  <si>
    <t>147 Gibson Center Suite 939, Port Michaelmouth, AK 79353</t>
  </si>
  <si>
    <t>001-490-941-8680x3543</t>
  </si>
  <si>
    <t>129.27</t>
  </si>
  <si>
    <t>512.84</t>
  </si>
  <si>
    <t>Andrea Shaw</t>
  </si>
  <si>
    <t>96648 Richardson Ford, Lake Laura, AR 66699</t>
  </si>
  <si>
    <t>931-872-0565</t>
  </si>
  <si>
    <t>13.49</t>
  </si>
  <si>
    <t>14871.31</t>
  </si>
  <si>
    <t>Zachary Morris</t>
  </si>
  <si>
    <t>59482 Griffith Groves Apt. 445, Andrewville, NC 89744</t>
  </si>
  <si>
    <t>+1-685-410-0357x996</t>
  </si>
  <si>
    <t>1304.7</t>
  </si>
  <si>
    <t>7.61</t>
  </si>
  <si>
    <t>1297.0900000000001</t>
  </si>
  <si>
    <t>Erica Acevedo</t>
  </si>
  <si>
    <t>opearson@example.com</t>
  </si>
  <si>
    <t>USNS Barr, FPO AP 34276</t>
  </si>
  <si>
    <t>652.277.8191x29592</t>
  </si>
  <si>
    <t>38282.899999999994</t>
  </si>
  <si>
    <t>63.53</t>
  </si>
  <si>
    <t>38219.369999999995</t>
  </si>
  <si>
    <t>Cynthia Lewis</t>
  </si>
  <si>
    <t>45007 Nicholas Crossing, Garyton, ND 61458</t>
  </si>
  <si>
    <t>001-588-734-1360x79680</t>
  </si>
  <si>
    <t>45186.82</t>
  </si>
  <si>
    <t>82.46</t>
  </si>
  <si>
    <t>45104.36</t>
  </si>
  <si>
    <t>Suzanne Gibson</t>
  </si>
  <si>
    <t>barbara23@example.com</t>
  </si>
  <si>
    <t>1349 Joseph Green, West Steven, IL 83194</t>
  </si>
  <si>
    <t>201.75</t>
  </si>
  <si>
    <t>68753.40000000001</t>
  </si>
  <si>
    <t>Michael Ball</t>
  </si>
  <si>
    <t>elizabethhull@example.org</t>
  </si>
  <si>
    <t>63866 Sarah Centers, North Louisfort, OH 93330</t>
  </si>
  <si>
    <t>+1-211-401-3389x3288</t>
  </si>
  <si>
    <t>96.71</t>
  </si>
  <si>
    <t>44557.689999999995</t>
  </si>
  <si>
    <t>James Ayala</t>
  </si>
  <si>
    <t>mitchelljacob@example.net</t>
  </si>
  <si>
    <t>8420 Johnson Fort, Joybury, AK 88360</t>
  </si>
  <si>
    <t>777-818-7394</t>
  </si>
  <si>
    <t>27059.899999999998</t>
  </si>
  <si>
    <t>27005.859999999997</t>
  </si>
  <si>
    <t>Matthew Ramirez</t>
  </si>
  <si>
    <t>webbkayla@example.org</t>
  </si>
  <si>
    <t>62205 Brown Gardens Suite 684, Victoriastad, PA 89803</t>
  </si>
  <si>
    <t>+1-744-580-7194x3398</t>
  </si>
  <si>
    <t>64.88</t>
  </si>
  <si>
    <t>22067.44</t>
  </si>
  <si>
    <t>Tyler Kennedy</t>
  </si>
  <si>
    <t>walkerkimberly@example.net</t>
  </si>
  <si>
    <t>443 Hannah Dam Suite 501, West Samuelburgh, TN 02892</t>
  </si>
  <si>
    <t>50617.47</t>
  </si>
  <si>
    <t>173.01</t>
  </si>
  <si>
    <t>50444.46</t>
  </si>
  <si>
    <t>Amy Atkins</t>
  </si>
  <si>
    <t>uparks@example.com</t>
  </si>
  <si>
    <t>7161 Scott Rest, Harringtonberg, AZ 41659</t>
  </si>
  <si>
    <t>001-294-702-0618x58313</t>
  </si>
  <si>
    <t>152.78</t>
  </si>
  <si>
    <t>20011.780000000002</t>
  </si>
  <si>
    <t>Gregory Hernandez</t>
  </si>
  <si>
    <t>shannonpamela@example.com</t>
  </si>
  <si>
    <t>9877 Marshall Rest, Wongshire, OH 18788</t>
  </si>
  <si>
    <t>001-278-632-1895x080</t>
  </si>
  <si>
    <t>9242.09</t>
  </si>
  <si>
    <t>165.96</t>
  </si>
  <si>
    <t>9076.130000000001</t>
  </si>
  <si>
    <t>Connie Chavez</t>
  </si>
  <si>
    <t>susan89@example.net</t>
  </si>
  <si>
    <t>863 Moore Estates Suite 147, West Victoriastad, MA 13040</t>
  </si>
  <si>
    <t>+1-542-887-0385x95951</t>
  </si>
  <si>
    <t>62625.600000000006</t>
  </si>
  <si>
    <t>181.54</t>
  </si>
  <si>
    <t>62444.060000000005</t>
  </si>
  <si>
    <t>April Wheeler</t>
  </si>
  <si>
    <t>jasmine95@example.net</t>
  </si>
  <si>
    <t>232 Gray Forges Apt. 785, North Jamesville, TX 70270</t>
  </si>
  <si>
    <t>712.902.3313</t>
  </si>
  <si>
    <t>13021.78</t>
  </si>
  <si>
    <t>Carol Rodriguez</t>
  </si>
  <si>
    <t>pparks@example.net</t>
  </si>
  <si>
    <t>2752 George Mission Apt. 117, Carolynmouth, AR 16841</t>
  </si>
  <si>
    <t>+1-693-915-8169x5987</t>
  </si>
  <si>
    <t>112.94</t>
  </si>
  <si>
    <t>34535.06</t>
  </si>
  <si>
    <t>Eric Leach</t>
  </si>
  <si>
    <t>cmurphy@example.com</t>
  </si>
  <si>
    <t>200 Donna Shore, Richardchester, WA 97970</t>
  </si>
  <si>
    <t>245.74</t>
  </si>
  <si>
    <t>48057.77</t>
  </si>
  <si>
    <t>Amanda Cox</t>
  </si>
  <si>
    <t>ggarcia@example.com</t>
  </si>
  <si>
    <t>91751 Mark Common Apt. 772, Melissastad, VA 89608</t>
  </si>
  <si>
    <t>+1-456-586-8168x64364</t>
  </si>
  <si>
    <t>23.03</t>
  </si>
  <si>
    <t>53262.65</t>
  </si>
  <si>
    <t>Richard Parker</t>
  </si>
  <si>
    <t>johnny02@example.org</t>
  </si>
  <si>
    <t>900 Omar View, Lake Timothy, ME 21215</t>
  </si>
  <si>
    <t>544.802.1226</t>
  </si>
  <si>
    <t>22088.100000000002</t>
  </si>
  <si>
    <t>121.79</t>
  </si>
  <si>
    <t>21966.31</t>
  </si>
  <si>
    <t>Courtney Mayer</t>
  </si>
  <si>
    <t>brendacarpenter@example.com</t>
  </si>
  <si>
    <t>840 Robert Wall, Wangport, TX 20044</t>
  </si>
  <si>
    <t>475-681-5676</t>
  </si>
  <si>
    <t>3980.52</t>
  </si>
  <si>
    <t>213.05</t>
  </si>
  <si>
    <t>3767.47</t>
  </si>
  <si>
    <t>melissa70@example.com</t>
  </si>
  <si>
    <t>867 Ellis Parks, Jonesland, WY 16387</t>
  </si>
  <si>
    <t>001-629-265-6150x718</t>
  </si>
  <si>
    <t>86589.23</t>
  </si>
  <si>
    <t>137.86</t>
  </si>
  <si>
    <t>86451.37</t>
  </si>
  <si>
    <t>Edward Brewer</t>
  </si>
  <si>
    <t>dawsonjohn@example.net</t>
  </si>
  <si>
    <t>72649 Connie Divide Apt. 380, Hernandezside, OR 07990</t>
  </si>
  <si>
    <t>653-390-3229x19045</t>
  </si>
  <si>
    <t>18.25</t>
  </si>
  <si>
    <t>16904.18</t>
  </si>
  <si>
    <t>John Crawford</t>
  </si>
  <si>
    <t>xfox@example.com</t>
  </si>
  <si>
    <t>49955 Carter Course, Lisafurt, DE 21121</t>
  </si>
  <si>
    <t>515.767.7772x94774</t>
  </si>
  <si>
    <t>6571.69</t>
  </si>
  <si>
    <t>50.88</t>
  </si>
  <si>
    <t>6520.8099999999995</t>
  </si>
  <si>
    <t>Joshua Simpson</t>
  </si>
  <si>
    <t>shellygibbs@example.org</t>
  </si>
  <si>
    <t>401 Marvin Road Suite 994, East Stephenfurt, HI 59991</t>
  </si>
  <si>
    <t>(914)936-2436x426</t>
  </si>
  <si>
    <t>31895.94</t>
  </si>
  <si>
    <t>181.64</t>
  </si>
  <si>
    <t>31714.3</t>
  </si>
  <si>
    <t>Taylor Lutz</t>
  </si>
  <si>
    <t>josepowell@example.com</t>
  </si>
  <si>
    <t>4228 Alejandro Glens Apt. 323, New Molly, NY 79519</t>
  </si>
  <si>
    <t>699.476.8253x84510</t>
  </si>
  <si>
    <t>187.71</t>
  </si>
  <si>
    <t>34481.79</t>
  </si>
  <si>
    <t>Miranda Gibbs</t>
  </si>
  <si>
    <t>joshuawang@example.org</t>
  </si>
  <si>
    <t>7999 Moore Corner Apt. 588, Joshuaburgh, TN 80179</t>
  </si>
  <si>
    <t>265.75</t>
  </si>
  <si>
    <t>54466.4</t>
  </si>
  <si>
    <t>Jonathon Rodriguez</t>
  </si>
  <si>
    <t>nguyenrichard@example.com</t>
  </si>
  <si>
    <t>3355 Lisa Roads Apt. 885, South Lisa, CA 18018</t>
  </si>
  <si>
    <t>920.590.2904</t>
  </si>
  <si>
    <t>19030.6</t>
  </si>
  <si>
    <t>89.67</t>
  </si>
  <si>
    <t>18940.93</t>
  </si>
  <si>
    <t>Frederick Bruce</t>
  </si>
  <si>
    <t>jessicasmith@example.com</t>
  </si>
  <si>
    <t>75207 Guzman Row, Harrisburgh, MH 41423</t>
  </si>
  <si>
    <t>001-297-538-3788x8311</t>
  </si>
  <si>
    <t>805.83</t>
  </si>
  <si>
    <t>52.84</t>
  </si>
  <si>
    <t>752.99</t>
  </si>
  <si>
    <t>Patricia Fletcher</t>
  </si>
  <si>
    <t>3877 Downs Mission, West Jasonton, WV 14040</t>
  </si>
  <si>
    <t>707-730-5491</t>
  </si>
  <si>
    <t>46.19</t>
  </si>
  <si>
    <t>49710.31</t>
  </si>
  <si>
    <t>Megan Campbell</t>
  </si>
  <si>
    <t>samuelowen@example.org</t>
  </si>
  <si>
    <t>63259 Olson Villages, Gabrielberg, NV 71797</t>
  </si>
  <si>
    <t>(575)685-7141</t>
  </si>
  <si>
    <t>86517.9</t>
  </si>
  <si>
    <t>251.05</t>
  </si>
  <si>
    <t>86266.84999999999</t>
  </si>
  <si>
    <t>Adam Mcdaniel</t>
  </si>
  <si>
    <t>shannontaylor@example.org</t>
  </si>
  <si>
    <t>5781 Bates Meadow, Rebeccaland, MP 91098</t>
  </si>
  <si>
    <t>+1-423-735-3439x958</t>
  </si>
  <si>
    <t>61018.32</t>
  </si>
  <si>
    <t>77.02</t>
  </si>
  <si>
    <t>60941.3</t>
  </si>
  <si>
    <t>paulasimpson@example.net</t>
  </si>
  <si>
    <t>047 Collins Lakes, South Matthew, OR 35443</t>
  </si>
  <si>
    <t>001-375-711-9093x3209</t>
  </si>
  <si>
    <t>7789.6900000000005</t>
  </si>
  <si>
    <t>40.28</t>
  </si>
  <si>
    <t>7749.410000000001</t>
  </si>
  <si>
    <t>Timothy Davis</t>
  </si>
  <si>
    <t>406 Zachary Island Suite 228, East Tanner, MN 15753</t>
  </si>
  <si>
    <t>456.356.1354x931</t>
  </si>
  <si>
    <t>55.43</t>
  </si>
  <si>
    <t>14634.23</t>
  </si>
  <si>
    <t>Michael Davis</t>
  </si>
  <si>
    <t>craig87@example.com</t>
  </si>
  <si>
    <t>USNV Cole, FPO AP 21744</t>
  </si>
  <si>
    <t>865-587-9715x07137</t>
  </si>
  <si>
    <t>27610.73</t>
  </si>
  <si>
    <t>6.86</t>
  </si>
  <si>
    <t>27603.87</t>
  </si>
  <si>
    <t>Thomas Short</t>
  </si>
  <si>
    <t>6491 Gary Trafficway Apt. 723, Jameston, CO 55462</t>
  </si>
  <si>
    <t>712-280-1520x46466</t>
  </si>
  <si>
    <t>60724.6</t>
  </si>
  <si>
    <t>190.45</t>
  </si>
  <si>
    <t>60534.15</t>
  </si>
  <si>
    <t>Diana Mcpherson</t>
  </si>
  <si>
    <t>traciesantos@example.com</t>
  </si>
  <si>
    <t>834 Little Centers Apt. 743, Port Jonathan, MP 10138</t>
  </si>
  <si>
    <t>661.662.7315</t>
  </si>
  <si>
    <t>17912.34</t>
  </si>
  <si>
    <t>202.81</t>
  </si>
  <si>
    <t>17709.53</t>
  </si>
  <si>
    <t>Andrew Lyons</t>
  </si>
  <si>
    <t>christina47@example.net</t>
  </si>
  <si>
    <t>PSC 0617, Box 9055, APO AA 64606</t>
  </si>
  <si>
    <t>553.947.9074</t>
  </si>
  <si>
    <t>239.19</t>
  </si>
  <si>
    <t>633.6600000000001</t>
  </si>
  <si>
    <t>09-30-2022</t>
  </si>
  <si>
    <t>Carl Brown</t>
  </si>
  <si>
    <t>kayla59@example.net</t>
  </si>
  <si>
    <t>62854 Brittney Drives, New Marcusville, ID 80934</t>
  </si>
  <si>
    <t>896.271.4028</t>
  </si>
  <si>
    <t>22421.06</t>
  </si>
  <si>
    <t>70.62</t>
  </si>
  <si>
    <t>22350.440000000002</t>
  </si>
  <si>
    <t>Joseph Frey</t>
  </si>
  <si>
    <t>lancejackson@example.org</t>
  </si>
  <si>
    <t>8179 Angela Vista Apt. 327, Lake Victorborough, SC 50889</t>
  </si>
  <si>
    <t>001-773-915-5954x51529</t>
  </si>
  <si>
    <t>64.08</t>
  </si>
  <si>
    <t>18420.1</t>
  </si>
  <si>
    <t>Pedro Mcgee</t>
  </si>
  <si>
    <t>jenningsoscar@example.net</t>
  </si>
  <si>
    <t>PSC 5447, Box 2776, APO AE 65162</t>
  </si>
  <si>
    <t>767-216-1139</t>
  </si>
  <si>
    <t>17643.99</t>
  </si>
  <si>
    <t>208.29</t>
  </si>
  <si>
    <t>17435.7</t>
  </si>
  <si>
    <t>Thomas Dennis</t>
  </si>
  <si>
    <t>richard12@example.org</t>
  </si>
  <si>
    <t>2670 Smith Curve Suite 597, New Jasonfurt, OK 25160</t>
  </si>
  <si>
    <t>39.63</t>
  </si>
  <si>
    <t>875.65</t>
  </si>
  <si>
    <t>Joanne Lawson</t>
  </si>
  <si>
    <t>danielle08@example.org</t>
  </si>
  <si>
    <t>793 Joseph Squares, Willisstad, NE 09582</t>
  </si>
  <si>
    <t>(394)868-8175</t>
  </si>
  <si>
    <t>261.28</t>
  </si>
  <si>
    <t>86315.03</t>
  </si>
  <si>
    <t>Renee Floyd</t>
  </si>
  <si>
    <t>mitchell29@example.org</t>
  </si>
  <si>
    <t>9545 Carr Mission Suite 712, Nicoleview, HI 42958</t>
  </si>
  <si>
    <t>(973)232-7269</t>
  </si>
  <si>
    <t>55.61</t>
  </si>
  <si>
    <t>41442.49</t>
  </si>
  <si>
    <t>Emily Smith</t>
  </si>
  <si>
    <t>christina27@example.org</t>
  </si>
  <si>
    <t>628 Taylor Falls, Lake Ryan, PR 29320</t>
  </si>
  <si>
    <t>001-471-321-3406x99815</t>
  </si>
  <si>
    <t>51535.65</t>
  </si>
  <si>
    <t>120.53</t>
  </si>
  <si>
    <t>51415.12</t>
  </si>
  <si>
    <t>Christopher Ruiz</t>
  </si>
  <si>
    <t>deannawilson@example.net</t>
  </si>
  <si>
    <t>1448 Curtis Lodge, Walterhaven, NE 45329</t>
  </si>
  <si>
    <t>827.807.4151x412</t>
  </si>
  <si>
    <t>1.97</t>
  </si>
  <si>
    <t>5438.83</t>
  </si>
  <si>
    <t>Cassandra Davis</t>
  </si>
  <si>
    <t>johnnyhutchinson@example.net</t>
  </si>
  <si>
    <t>94716 Obrien Springs, East Amber, PA 31179</t>
  </si>
  <si>
    <t>764.593.0844x555</t>
  </si>
  <si>
    <t>18168.79</t>
  </si>
  <si>
    <t>34.23</t>
  </si>
  <si>
    <t>18134.56</t>
  </si>
  <si>
    <t>Christopher Ramirez</t>
  </si>
  <si>
    <t>aaronayers@example.com</t>
  </si>
  <si>
    <t>5136 Gonzalez Park, Figueroabury, KY 30838</t>
  </si>
  <si>
    <t>(451)311-2088x4325</t>
  </si>
  <si>
    <t>748.11</t>
  </si>
  <si>
    <t>13.55</t>
  </si>
  <si>
    <t>734.5600000000001</t>
  </si>
  <si>
    <t>Melanie Garcia</t>
  </si>
  <si>
    <t>heathertanner@example.net</t>
  </si>
  <si>
    <t>211 Beck Bridge Suite 021, North Rebeccaview, DC 68872</t>
  </si>
  <si>
    <t>+1-457-223-1703x971</t>
  </si>
  <si>
    <t>24439.8</t>
  </si>
  <si>
    <t>61.34</t>
  </si>
  <si>
    <t>24378.46</t>
  </si>
  <si>
    <t>William Myers</t>
  </si>
  <si>
    <t>39031 Sanders Cliffs Suite 476, Lake Natalie, NV 13093</t>
  </si>
  <si>
    <t>001-764-953-8982x283</t>
  </si>
  <si>
    <t>15215.97</t>
  </si>
  <si>
    <t>87.59</t>
  </si>
  <si>
    <t>15128.38</t>
  </si>
  <si>
    <t>Alexander Frye</t>
  </si>
  <si>
    <t>wbaldwin@example.net</t>
  </si>
  <si>
    <t>98684 Dennis Ville, East Johnview, KS 66764</t>
  </si>
  <si>
    <t>9500.039999999999</t>
  </si>
  <si>
    <t>9493.47</t>
  </si>
  <si>
    <t>Nathaniel Hunt</t>
  </si>
  <si>
    <t>bnelson@example.com</t>
  </si>
  <si>
    <t>9973 Murphy Route, Samanthatown, MD 85966</t>
  </si>
  <si>
    <t>50625.3</t>
  </si>
  <si>
    <t>217.26</t>
  </si>
  <si>
    <t>50408.04</t>
  </si>
  <si>
    <t>Kevin Coleman</t>
  </si>
  <si>
    <t>michaelsawyer@example.com</t>
  </si>
  <si>
    <t>Unit 1476 Box 8452, DPO AP 87410</t>
  </si>
  <si>
    <t>001-362-956-2986x236</t>
  </si>
  <si>
    <t>80880.05</t>
  </si>
  <si>
    <t>119.02</t>
  </si>
  <si>
    <t>80761.03</t>
  </si>
  <si>
    <t>Jason Smith</t>
  </si>
  <si>
    <t>georgemiller@example.net</t>
  </si>
  <si>
    <t>USNV Murphy, FPO AA 49086</t>
  </si>
  <si>
    <t>549-528-9658</t>
  </si>
  <si>
    <t>53.04</t>
  </si>
  <si>
    <t>10770.919999999998</t>
  </si>
  <si>
    <t>Gregory Williams</t>
  </si>
  <si>
    <t>connie27@example.net</t>
  </si>
  <si>
    <t>354 Baker Plaza, Arthurburgh, ID 86273</t>
  </si>
  <si>
    <t>12.63</t>
  </si>
  <si>
    <t>33.599999999999994</t>
  </si>
  <si>
    <t>Randy Brown</t>
  </si>
  <si>
    <t>davidwhite@example.net</t>
  </si>
  <si>
    <t>780 Manuel Mountain, North Larry, OK 11528</t>
  </si>
  <si>
    <t>001-662-563-1226x417</t>
  </si>
  <si>
    <t>29017.7</t>
  </si>
  <si>
    <t>77.53</t>
  </si>
  <si>
    <t>28940.170000000002</t>
  </si>
  <si>
    <t>Derek Steele</t>
  </si>
  <si>
    <t>ymartin@example.org</t>
  </si>
  <si>
    <t>758 Stephanie Ridge Apt. 909, South Jasonport, NH 59025</t>
  </si>
  <si>
    <t>366.646.4094x985</t>
  </si>
  <si>
    <t>1830.56</t>
  </si>
  <si>
    <t>30.66</t>
  </si>
  <si>
    <t>1799.8999999999999</t>
  </si>
  <si>
    <t>Brandon Hernandez</t>
  </si>
  <si>
    <t>steven32@example.org</t>
  </si>
  <si>
    <t>411 Danielle Springs Suite 873, East Sheilamouth, MP 30811</t>
  </si>
  <si>
    <t>428.721.5740x703</t>
  </si>
  <si>
    <t>274.52</t>
  </si>
  <si>
    <t>76010.07999999999</t>
  </si>
  <si>
    <t>Angela Clark</t>
  </si>
  <si>
    <t>salazarkevin@example.com</t>
  </si>
  <si>
    <t>USNV Stanton, FPO AA 08306</t>
  </si>
  <si>
    <t>(736)378-4582x9854</t>
  </si>
  <si>
    <t>52.99</t>
  </si>
  <si>
    <t>11041.25</t>
  </si>
  <si>
    <t>Chris Sharp</t>
  </si>
  <si>
    <t>catherine01@example.net</t>
  </si>
  <si>
    <t>086 Sexton Roads Apt. 161, Christinebury, CA 47756</t>
  </si>
  <si>
    <t>(539)898-8793</t>
  </si>
  <si>
    <t>8228.9</t>
  </si>
  <si>
    <t>71.3</t>
  </si>
  <si>
    <t>8157.599999999999</t>
  </si>
  <si>
    <t>Jacob Miller PhD</t>
  </si>
  <si>
    <t>ericyu@example.net</t>
  </si>
  <si>
    <t>79195 Brian Parkways, Port Michaelmouth, AK 51017</t>
  </si>
  <si>
    <t>(307)800-1036</t>
  </si>
  <si>
    <t>4.39</t>
  </si>
  <si>
    <t>61851.060000000005</t>
  </si>
  <si>
    <t>Craig Medina</t>
  </si>
  <si>
    <t>qtran@example.org</t>
  </si>
  <si>
    <t>2903 Huff Divide Apt. 630, West Catherineborough, WV 32667</t>
  </si>
  <si>
    <t>(364)977-0419x921</t>
  </si>
  <si>
    <t>92.17</t>
  </si>
  <si>
    <t>3911.9399999999996</t>
  </si>
  <si>
    <t>Larry Morton</t>
  </si>
  <si>
    <t>jameshooper@example.org</t>
  </si>
  <si>
    <t>PSC 3648, Box 8060, APO AE 56526</t>
  </si>
  <si>
    <t>+1-452-281-0481x922</t>
  </si>
  <si>
    <t>23257.5</t>
  </si>
  <si>
    <t>167.83</t>
  </si>
  <si>
    <t>23089.67</t>
  </si>
  <si>
    <t>Luke Davis</t>
  </si>
  <si>
    <t>ramirezmaurice@example.com</t>
  </si>
  <si>
    <t>832 Howard Camp, East Brittany, CT 50615</t>
  </si>
  <si>
    <t>230-950-2006x4001</t>
  </si>
  <si>
    <t>29537.06</t>
  </si>
  <si>
    <t>161.75</t>
  </si>
  <si>
    <t>29375.31</t>
  </si>
  <si>
    <t>Amy Saunders</t>
  </si>
  <si>
    <t>hrichardson@example.net</t>
  </si>
  <si>
    <t>0003 Flynn Port, Lake James, MS 52546</t>
  </si>
  <si>
    <t>668.478.8374</t>
  </si>
  <si>
    <t>16409.16</t>
  </si>
  <si>
    <t>99.4</t>
  </si>
  <si>
    <t>16309.76</t>
  </si>
  <si>
    <t>Anna Wilson</t>
  </si>
  <si>
    <t>jonathan46@example.net</t>
  </si>
  <si>
    <t>Unit 6837 Box 5541, DPO AA 26252</t>
  </si>
  <si>
    <t>001-259-386-2827</t>
  </si>
  <si>
    <t>23369.07</t>
  </si>
  <si>
    <t>67.6</t>
  </si>
  <si>
    <t>23301.47</t>
  </si>
  <si>
    <t>Kimberly Padilla</t>
  </si>
  <si>
    <t>1496 Gary Mills Suite 121, Nicolemouth, NY 70462</t>
  </si>
  <si>
    <t>(359)724-7283x9927</t>
  </si>
  <si>
    <t>108.73</t>
  </si>
  <si>
    <t>16900.35</t>
  </si>
  <si>
    <t>Samuel Gibson</t>
  </si>
  <si>
    <t>floresjacob@example.org</t>
  </si>
  <si>
    <t>15810 Drew Trail, Anthonybury, LA 12498</t>
  </si>
  <si>
    <t>617-672-8583x3350</t>
  </si>
  <si>
    <t>4012.59</t>
  </si>
  <si>
    <t>11.5</t>
  </si>
  <si>
    <t>4001.09</t>
  </si>
  <si>
    <t>Kristen Hawkins</t>
  </si>
  <si>
    <t>anthonysims@example.com</t>
  </si>
  <si>
    <t>53076 Rogers Meadow Suite 260, Lake Courtneyside, MO 91448</t>
  </si>
  <si>
    <t>001-766-992-9299x2189</t>
  </si>
  <si>
    <t>80936.09999999999</t>
  </si>
  <si>
    <t>172.86</t>
  </si>
  <si>
    <t>80763.23999999999</t>
  </si>
  <si>
    <t>931 Colleen Shoals, North Lisa, MD 05154</t>
  </si>
  <si>
    <t>858-779-5639x2842</t>
  </si>
  <si>
    <t>23100.460000000003</t>
  </si>
  <si>
    <t>23095.190000000002</t>
  </si>
  <si>
    <t>William Hinton</t>
  </si>
  <si>
    <t>yateskatherine@example.com</t>
  </si>
  <si>
    <t>94376 Paula Rue, Port Andreaberg, KY 97432</t>
  </si>
  <si>
    <t>639-885-1720</t>
  </si>
  <si>
    <t>5717.52</t>
  </si>
  <si>
    <t>12-17-2021</t>
  </si>
  <si>
    <t>Kimberly Hernandez</t>
  </si>
  <si>
    <t>lindseywilliams@example.com</t>
  </si>
  <si>
    <t>685 Erin Flat, Lake Edwin, SD 53099</t>
  </si>
  <si>
    <t>551.502.3151x166</t>
  </si>
  <si>
    <t>76268.7</t>
  </si>
  <si>
    <t>2.25</t>
  </si>
  <si>
    <t>76266.45</t>
  </si>
  <si>
    <t>Alicia Harris</t>
  </si>
  <si>
    <t>walkerrachel@example.org</t>
  </si>
  <si>
    <t>22945 Colin Tunnel, Larryshire, AZ 57403</t>
  </si>
  <si>
    <t>749-397-4305x39399</t>
  </si>
  <si>
    <t>19328.5</t>
  </si>
  <si>
    <t>43.15</t>
  </si>
  <si>
    <t>19285.35</t>
  </si>
  <si>
    <t>Kristen Adams</t>
  </si>
  <si>
    <t>hhughes@example.org</t>
  </si>
  <si>
    <t>030 Daisy Forge Suite 413, Howellshire, PW 93598</t>
  </si>
  <si>
    <t>898.338.5932x9606</t>
  </si>
  <si>
    <t>647.2199999999999</t>
  </si>
  <si>
    <t>5.69</t>
  </si>
  <si>
    <t>641.5299999999999</t>
  </si>
  <si>
    <t>Dana Watson</t>
  </si>
  <si>
    <t>mariemcintyre@example.com</t>
  </si>
  <si>
    <t>4311 Stephen Station Apt. 800, New Gailview, MA 60689</t>
  </si>
  <si>
    <t>+1-278-622-6041x14046</t>
  </si>
  <si>
    <t>55930.38</t>
  </si>
  <si>
    <t>214.52</t>
  </si>
  <si>
    <t>55715.86</t>
  </si>
  <si>
    <t>Jonathan Thomas</t>
  </si>
  <si>
    <t>elizabeth53@example.com</t>
  </si>
  <si>
    <t>58424 Brown Roads, Williamstown, PA 83670</t>
  </si>
  <si>
    <t>787-628-9489x961</t>
  </si>
  <si>
    <t>3886.38</t>
  </si>
  <si>
    <t>74.09</t>
  </si>
  <si>
    <t>3812.29</t>
  </si>
  <si>
    <t>Dr. Jeffrey Smith</t>
  </si>
  <si>
    <t>millerrobert@example.com</t>
  </si>
  <si>
    <t>71830 Tracy Summit Apt. 393, Walshton, AR 15930</t>
  </si>
  <si>
    <t>(735)448-1687x34585</t>
  </si>
  <si>
    <t>180.23</t>
  </si>
  <si>
    <t>10220.62</t>
  </si>
  <si>
    <t>Brandon Evans</t>
  </si>
  <si>
    <t>potterkristen@example.org</t>
  </si>
  <si>
    <t>70071 Simon Avenue, East Patrick, DC 55099</t>
  </si>
  <si>
    <t>426-395-5792x654</t>
  </si>
  <si>
    <t>5640.81</t>
  </si>
  <si>
    <t>31.39</t>
  </si>
  <si>
    <t>5609.42</t>
  </si>
  <si>
    <t>10-27-2022</t>
  </si>
  <si>
    <t>Samuel Ryan</t>
  </si>
  <si>
    <t>pittmanjason@example.com</t>
  </si>
  <si>
    <t>471 Michaela Center Apt. 636, East Kimberly, GA 30865</t>
  </si>
  <si>
    <t>460-783-4027</t>
  </si>
  <si>
    <t>19.87</t>
  </si>
  <si>
    <t>4196.75</t>
  </si>
  <si>
    <t>Raven Cruz</t>
  </si>
  <si>
    <t>srobertson@example.net</t>
  </si>
  <si>
    <t>3444 Mark Haven, South Hannahburgh, VA 37360</t>
  </si>
  <si>
    <t>(289)634-0235</t>
  </si>
  <si>
    <t>31304.86</t>
  </si>
  <si>
    <t>31246.86</t>
  </si>
  <si>
    <t>Jodi Taylor</t>
  </si>
  <si>
    <t>kevin69@example.com</t>
  </si>
  <si>
    <t>8905 Rivera Views Suite 344, Smithtown, NE 39790</t>
  </si>
  <si>
    <t>+1-556-609-8241x08043</t>
  </si>
  <si>
    <t>18721.53</t>
  </si>
  <si>
    <t>91.84</t>
  </si>
  <si>
    <t>18629.69</t>
  </si>
  <si>
    <t>Jose Villanueva</t>
  </si>
  <si>
    <t>jessicajohnson@example.com</t>
  </si>
  <si>
    <t>04728 Christopher Club Suite 778, New Kristine, CT 58872</t>
  </si>
  <si>
    <t>577-216-3817x181</t>
  </si>
  <si>
    <t>61.09</t>
  </si>
  <si>
    <t>56043.159999999996</t>
  </si>
  <si>
    <t>Brooke Sanchez</t>
  </si>
  <si>
    <t>cassandrabryant@example.com</t>
  </si>
  <si>
    <t>130 Huang Inlet, South Amanda, HI 87712</t>
  </si>
  <si>
    <t>949-770-2365x591</t>
  </si>
  <si>
    <t>0.37</t>
  </si>
  <si>
    <t>57717.17</t>
  </si>
  <si>
    <t>Joshua Moore</t>
  </si>
  <si>
    <t>12758 Hammond Port Apt. 045, Christopherbury, OH 85037</t>
  </si>
  <si>
    <t>+1-912-743-8767x792</t>
  </si>
  <si>
    <t>184.42</t>
  </si>
  <si>
    <t>11909.48</t>
  </si>
  <si>
    <t>Tara Brewer</t>
  </si>
  <si>
    <t>perezkevin@example.org</t>
  </si>
  <si>
    <t>24493 Dixon Run Apt. 138, Nicholasmouth, MN 89476</t>
  </si>
  <si>
    <t>+1-816-338-0210x2288</t>
  </si>
  <si>
    <t>192.14</t>
  </si>
  <si>
    <t>46068.91</t>
  </si>
  <si>
    <t>Joseph James</t>
  </si>
  <si>
    <t>kevin00@example.org</t>
  </si>
  <si>
    <t>7732 Peterson Mill, Lake Brianton, MD 83803</t>
  </si>
  <si>
    <t>830.361.2957x969</t>
  </si>
  <si>
    <t>64590.9</t>
  </si>
  <si>
    <t>231.21</t>
  </si>
  <si>
    <t>64359.69</t>
  </si>
  <si>
    <t>Dr. Laura Pugh</t>
  </si>
  <si>
    <t>leedanielle@example.net</t>
  </si>
  <si>
    <t>6419 Michael Avenue, Jacksonland, AK 19489</t>
  </si>
  <si>
    <t>(623)443-3526</t>
  </si>
  <si>
    <t>22.28</t>
  </si>
  <si>
    <t>6384.68</t>
  </si>
  <si>
    <t>Rachel Brown</t>
  </si>
  <si>
    <t>colleen40@example.net</t>
  </si>
  <si>
    <t>05655 Rodriguez Views, Danielland, OR 30044</t>
  </si>
  <si>
    <t>(389)285-7537x30995</t>
  </si>
  <si>
    <t>369.84</t>
  </si>
  <si>
    <t>2.04</t>
  </si>
  <si>
    <t>367.79999999999995</t>
  </si>
  <si>
    <t>Cassandra Shepherd</t>
  </si>
  <si>
    <t>joneserin@example.org</t>
  </si>
  <si>
    <t>070 Jacobs Route, Laurenfurt, ID 83114</t>
  </si>
  <si>
    <t>(481)928-8846x409</t>
  </si>
  <si>
    <t>24253.600000000002</t>
  </si>
  <si>
    <t>103.77</t>
  </si>
  <si>
    <t>24149.83</t>
  </si>
  <si>
    <t>Kelly Gibson</t>
  </si>
  <si>
    <t>nbrock@example.org</t>
  </si>
  <si>
    <t>00269 Angela Hills Suite 051, Huntfort, CO 36337</t>
  </si>
  <si>
    <t>762-325-5463x88346</t>
  </si>
  <si>
    <t>33.94</t>
  </si>
  <si>
    <t>17438.54</t>
  </si>
  <si>
    <t>12-30-2022</t>
  </si>
  <si>
    <t>Eric Meyer</t>
  </si>
  <si>
    <t>morriskeith@example.net</t>
  </si>
  <si>
    <t>USNS Tyler, FPO AE 24476</t>
  </si>
  <si>
    <t>001-956-530-6943x937</t>
  </si>
  <si>
    <t>11.76</t>
  </si>
  <si>
    <t>9369.859999999999</t>
  </si>
  <si>
    <t>Kim Tapia</t>
  </si>
  <si>
    <t>jamesgarner@example.net</t>
  </si>
  <si>
    <t>402 Jessica Courts Apt. 573, Lisashire, MS 17597</t>
  </si>
  <si>
    <t>001-847-646-3494x8299</t>
  </si>
  <si>
    <t>83.62</t>
  </si>
  <si>
    <t>27581.14</t>
  </si>
  <si>
    <t>David Santiago</t>
  </si>
  <si>
    <t>normanjoseph@example.net</t>
  </si>
  <si>
    <t>5918 Berger Brook Apt. 965, New Elizabethmouth, AL 30624</t>
  </si>
  <si>
    <t>297.437.9571x419</t>
  </si>
  <si>
    <t>64.17</t>
  </si>
  <si>
    <t>3696.37</t>
  </si>
  <si>
    <t>Ann Howe</t>
  </si>
  <si>
    <t>gomezkelly@example.net</t>
  </si>
  <si>
    <t>USNS Trevino, FPO AE 62309</t>
  </si>
  <si>
    <t>833-432-3212x2943</t>
  </si>
  <si>
    <t>38.82</t>
  </si>
  <si>
    <t>46222.23</t>
  </si>
  <si>
    <t>Rachel Coleman</t>
  </si>
  <si>
    <t>brianna57@example.net</t>
  </si>
  <si>
    <t>USNV Ball, FPO AP 27095</t>
  </si>
  <si>
    <t>853-345-3999x703</t>
  </si>
  <si>
    <t>32.48</t>
  </si>
  <si>
    <t>3996.67</t>
  </si>
  <si>
    <t>Steven Lewis</t>
  </si>
  <si>
    <t>21677 Jeremy Crest, Martinland, KS 55723</t>
  </si>
  <si>
    <t>001-239-729-3592</t>
  </si>
  <si>
    <t>84.19</t>
  </si>
  <si>
    <t>64506.71</t>
  </si>
  <si>
    <t>Christopher Berry</t>
  </si>
  <si>
    <t>chelseawilliams@example.org</t>
  </si>
  <si>
    <t>16599 Jamie Circle, Port Karen, NC 53875</t>
  </si>
  <si>
    <t>53391.03</t>
  </si>
  <si>
    <t>86.91</t>
  </si>
  <si>
    <t>53304.119999999995</t>
  </si>
  <si>
    <t>Lori Howard</t>
  </si>
  <si>
    <t>shannonprice@example.com</t>
  </si>
  <si>
    <t>52266 Scott Plaza, Port Pamela, MP 49612</t>
  </si>
  <si>
    <t>643.402.9918</t>
  </si>
  <si>
    <t>61711.71</t>
  </si>
  <si>
    <t>29.66</t>
  </si>
  <si>
    <t>61682.049999999996</t>
  </si>
  <si>
    <t>Cheryl Porter</t>
  </si>
  <si>
    <t>wilsontaylor@example.com</t>
  </si>
  <si>
    <t>Unit 3284 Box 4484, DPO AE 65092</t>
  </si>
  <si>
    <t>759.209.3783x815</t>
  </si>
  <si>
    <t>61642.56</t>
  </si>
  <si>
    <t>61545.13</t>
  </si>
  <si>
    <t>Melissa Wood</t>
  </si>
  <si>
    <t>pholloway@example.net</t>
  </si>
  <si>
    <t>1697 Phyllis River, New Melissafort, OR 59928</t>
  </si>
  <si>
    <t>621-437-6116x0946</t>
  </si>
  <si>
    <t>7252.47</t>
  </si>
  <si>
    <t>24.96</t>
  </si>
  <si>
    <t>7227.51</t>
  </si>
  <si>
    <t>Brett Mcmahon</t>
  </si>
  <si>
    <t>tyler62@example.com</t>
  </si>
  <si>
    <t>02558 Rebecca Estate Apt. 164, Schaeferburgh, OK 86433</t>
  </si>
  <si>
    <t>(797)744-6630x436</t>
  </si>
  <si>
    <t>4494.77</t>
  </si>
  <si>
    <t>93.87</t>
  </si>
  <si>
    <t>4400.900000000001</t>
  </si>
  <si>
    <t>Lisa Anderson</t>
  </si>
  <si>
    <t>621 Kayla View, Connermouth, SD 91082</t>
  </si>
  <si>
    <t>+1-828-617-9166x502</t>
  </si>
  <si>
    <t>71364.75</t>
  </si>
  <si>
    <t>71289.74</t>
  </si>
  <si>
    <t>Troy Blanchard</t>
  </si>
  <si>
    <t>michaelwilliams@example.org</t>
  </si>
  <si>
    <t>42676 Kenneth Hollow Apt. 566, New Devin, SD 40098</t>
  </si>
  <si>
    <t>001-996-495-3660x259</t>
  </si>
  <si>
    <t>18.17</t>
  </si>
  <si>
    <t>1410.04</t>
  </si>
  <si>
    <t>Taylor Lewis</t>
  </si>
  <si>
    <t>chaneyjonathan@example.net</t>
  </si>
  <si>
    <t>31274 Anthony Ranch Apt. 139, South Jacobhaven, NH 29261</t>
  </si>
  <si>
    <t>1372.92</t>
  </si>
  <si>
    <t>26.61</t>
  </si>
  <si>
    <t>1346.3100000000002</t>
  </si>
  <si>
    <t>Patrick Lee</t>
  </si>
  <si>
    <t>janetkoch@example.com</t>
  </si>
  <si>
    <t>3453 Joshua Mill Apt. 435, Wisefort, WI 88323</t>
  </si>
  <si>
    <t>818.721.0802</t>
  </si>
  <si>
    <t>25127.05</t>
  </si>
  <si>
    <t>71.98</t>
  </si>
  <si>
    <t>25055.07</t>
  </si>
  <si>
    <t>Madison Wu</t>
  </si>
  <si>
    <t>jason47@example.org</t>
  </si>
  <si>
    <t>7783 Tyler Plains Suite 570, Christopherbury, AL 69785</t>
  </si>
  <si>
    <t>16622.51</t>
  </si>
  <si>
    <t>16533.73</t>
  </si>
  <si>
    <t>Mr. John Goodman DDS</t>
  </si>
  <si>
    <t>walterswilliam@example.net</t>
  </si>
  <si>
    <t>9871 Summer Via, Mooreshire, WV 39148</t>
  </si>
  <si>
    <t>001-775-730-2694</t>
  </si>
  <si>
    <t>41023.950000000004</t>
  </si>
  <si>
    <t>95.31</t>
  </si>
  <si>
    <t>40928.64000000001</t>
  </si>
  <si>
    <t>Tara Kramer</t>
  </si>
  <si>
    <t>brendahorne@example.org</t>
  </si>
  <si>
    <t>815 Nicholas Union, West Patriciaview, AK 29045</t>
  </si>
  <si>
    <t>913-714-6386x8229</t>
  </si>
  <si>
    <t>2588.8799999999997</t>
  </si>
  <si>
    <t>6.22</t>
  </si>
  <si>
    <t>2582.66</t>
  </si>
  <si>
    <t>Amber Quinn</t>
  </si>
  <si>
    <t>davisbrett@example.net</t>
  </si>
  <si>
    <t>74268 Arroyo Fort Apt. 138, South Matthew, TN 37084</t>
  </si>
  <si>
    <t>(534)914-7562x970</t>
  </si>
  <si>
    <t>13958.02</t>
  </si>
  <si>
    <t>0.13</t>
  </si>
  <si>
    <t>13957.890000000001</t>
  </si>
  <si>
    <t>Michael Orozco</t>
  </si>
  <si>
    <t>jhurley@example.net</t>
  </si>
  <si>
    <t>87747 Williams Highway, Lake John, OR 22994</t>
  </si>
  <si>
    <t>859-607-4016x0689</t>
  </si>
  <si>
    <t>12.05</t>
  </si>
  <si>
    <t>635.17</t>
  </si>
  <si>
    <t>paullandry@example.com</t>
  </si>
  <si>
    <t>0788 Palmer Isle, Ramosstad, KS 84093</t>
  </si>
  <si>
    <t>637-865-6078x33798</t>
  </si>
  <si>
    <t>10.61</t>
  </si>
  <si>
    <t>5768.38</t>
  </si>
  <si>
    <t>Kevin Mckee</t>
  </si>
  <si>
    <t>igarcia@example.com</t>
  </si>
  <si>
    <t>05222 Micheal Hollow Apt. 371, West Alyssa, MT 92781</t>
  </si>
  <si>
    <t>001-644-869-5615x89592</t>
  </si>
  <si>
    <t>68.03</t>
  </si>
  <si>
    <t>37696.35</t>
  </si>
  <si>
    <t>Michele Smith</t>
  </si>
  <si>
    <t>lindatanner@example.org</t>
  </si>
  <si>
    <t>9733 David Port Suite 124, Longmouth, MA 75159</t>
  </si>
  <si>
    <t>(388)680-7596x3019</t>
  </si>
  <si>
    <t>38731.56</t>
  </si>
  <si>
    <t>101.67</t>
  </si>
  <si>
    <t>38629.89</t>
  </si>
  <si>
    <t>Tyrone Perez</t>
  </si>
  <si>
    <t>christinacunningham@example.org</t>
  </si>
  <si>
    <t>166 Weiss Streets Apt. 620, Courtneyland, ID 73129</t>
  </si>
  <si>
    <t>(795)959-9372x571</t>
  </si>
  <si>
    <t>78.16</t>
  </si>
  <si>
    <t>48225.34999999999</t>
  </si>
  <si>
    <t>Jill Clark</t>
  </si>
  <si>
    <t>torresabigail@example.com</t>
  </si>
  <si>
    <t>07547 Adams Green Apt. 877, Wallaceborough, NC 99000</t>
  </si>
  <si>
    <t>(733)745-4189x14434</t>
  </si>
  <si>
    <t>35824.68</t>
  </si>
  <si>
    <t>152.23</t>
  </si>
  <si>
    <t>35672.45</t>
  </si>
  <si>
    <t>Elizabeth Clark</t>
  </si>
  <si>
    <t>marywheeler@example.org</t>
  </si>
  <si>
    <t>504 Perry Squares Suite 080, East Amber, GU 43008</t>
  </si>
  <si>
    <t>846-607-5873x47664</t>
  </si>
  <si>
    <t>43624.37</t>
  </si>
  <si>
    <t>185.04</t>
  </si>
  <si>
    <t>43439.33</t>
  </si>
  <si>
    <t>Kimberly Brewer</t>
  </si>
  <si>
    <t>qsmith@example.org</t>
  </si>
  <si>
    <t>301 Margaret Pine, West Tiffany, MI 73656</t>
  </si>
  <si>
    <t>001-322-624-0252x52278</t>
  </si>
  <si>
    <t>151.05</t>
  </si>
  <si>
    <t>54626.759999999995</t>
  </si>
  <si>
    <t>Kenneth Clark</t>
  </si>
  <si>
    <t>shieldsanthony@example.org</t>
  </si>
  <si>
    <t>20804 Christina Mews, Greenfurt, SD 60121</t>
  </si>
  <si>
    <t>(848)355-3561x749</t>
  </si>
  <si>
    <t>23.18</t>
  </si>
  <si>
    <t>22858.82</t>
  </si>
  <si>
    <t>Mark Johnson</t>
  </si>
  <si>
    <t>angela67@example.com</t>
  </si>
  <si>
    <t>4656 White Garden, North Brenda, DC 46138</t>
  </si>
  <si>
    <t>336-896-9808x93010</t>
  </si>
  <si>
    <t>63557.24999999999</t>
  </si>
  <si>
    <t>74.12</t>
  </si>
  <si>
    <t>63483.12999999999</t>
  </si>
  <si>
    <t>Melissa Griffin</t>
  </si>
  <si>
    <t>chanmargaret@example.org</t>
  </si>
  <si>
    <t>55308 Phillip Shoal Apt. 567, Priceshire, CT 22240</t>
  </si>
  <si>
    <t>001-950-750-0033</t>
  </si>
  <si>
    <t>2992.44</t>
  </si>
  <si>
    <t>19.77</t>
  </si>
  <si>
    <t>2972.67</t>
  </si>
  <si>
    <t>Kimberly Wise</t>
  </si>
  <si>
    <t>98055 Amber Isle Apt. 407, Port Alexanderton, DE 82457</t>
  </si>
  <si>
    <t>580.221.9986x8737</t>
  </si>
  <si>
    <t>13024.199999999999</t>
  </si>
  <si>
    <t>185.97</t>
  </si>
  <si>
    <t>12838.23</t>
  </si>
  <si>
    <t>Charles Spencer</t>
  </si>
  <si>
    <t>michael32@example.net</t>
  </si>
  <si>
    <t>9955 Wilson Ville, Phillipschester, PW 13091</t>
  </si>
  <si>
    <t>001-239-966-2356</t>
  </si>
  <si>
    <t>152.02</t>
  </si>
  <si>
    <t>64438.880000000005</t>
  </si>
  <si>
    <t>Sandra Goodman</t>
  </si>
  <si>
    <t>justin01@example.net</t>
  </si>
  <si>
    <t>33395 Michael Place Apt. 542, New Claytontown, GU 31768</t>
  </si>
  <si>
    <t>991-921-1625x08389</t>
  </si>
  <si>
    <t>158.96</t>
  </si>
  <si>
    <t>6441.54</t>
  </si>
  <si>
    <t>Zachary Mosley</t>
  </si>
  <si>
    <t>brandon62@example.org</t>
  </si>
  <si>
    <t>684 Christopher Field Suite 954, South Dominic, FM 59647</t>
  </si>
  <si>
    <t>(594)824-6460x63015</t>
  </si>
  <si>
    <t>13321.42</t>
  </si>
  <si>
    <t>122.06</t>
  </si>
  <si>
    <t>13199.36</t>
  </si>
  <si>
    <t>170 Gary Avenue, West Katherine, NC 80730</t>
  </si>
  <si>
    <t>249.62</t>
  </si>
  <si>
    <t>78365.65000000001</t>
  </si>
  <si>
    <t>Bridget Richardson</t>
  </si>
  <si>
    <t>kyle84@example.org</t>
  </si>
  <si>
    <t>73299 Mendez Port, South Ebonyland, NY 01990</t>
  </si>
  <si>
    <t>(806)202-3522</t>
  </si>
  <si>
    <t>8956.17</t>
  </si>
  <si>
    <t>105.4</t>
  </si>
  <si>
    <t>8850.77</t>
  </si>
  <si>
    <t>Brittney Hill</t>
  </si>
  <si>
    <t>sholland@example.com</t>
  </si>
  <si>
    <t>292 Timothy Mount Suite 497, Martinside, WV 65236</t>
  </si>
  <si>
    <t>+1-488-212-7909x7579</t>
  </si>
  <si>
    <t>17390.32</t>
  </si>
  <si>
    <t>54.97</t>
  </si>
  <si>
    <t>17335.35</t>
  </si>
  <si>
    <t>Sara Stevenson</t>
  </si>
  <si>
    <t>clarkmatthew@example.com</t>
  </si>
  <si>
    <t>8938 Shaw Camp Apt. 866, Brownstad, SC 96843</t>
  </si>
  <si>
    <t>60897.92</t>
  </si>
  <si>
    <t>107.83</t>
  </si>
  <si>
    <t>60790.09</t>
  </si>
  <si>
    <t>Jennifer Lane</t>
  </si>
  <si>
    <t>juan32@example.org</t>
  </si>
  <si>
    <t>8434 Anderson Walks, North Carrietown, MS 85013</t>
  </si>
  <si>
    <t>+1-296-288-3480x9085</t>
  </si>
  <si>
    <t>43218.93</t>
  </si>
  <si>
    <t>240.45</t>
  </si>
  <si>
    <t>42978.48</t>
  </si>
  <si>
    <t>Gregory Cooper</t>
  </si>
  <si>
    <t>495 Alyssa Crest Suite 054, Seanchester, ME 26451</t>
  </si>
  <si>
    <t>001-389-434-8857x502</t>
  </si>
  <si>
    <t>73096.53</t>
  </si>
  <si>
    <t>31.67</t>
  </si>
  <si>
    <t>73064.86</t>
  </si>
  <si>
    <t>Shawn Collins</t>
  </si>
  <si>
    <t>grantjimmy@example.net</t>
  </si>
  <si>
    <t>205 Donald Port, Hillmouth, DE 77357</t>
  </si>
  <si>
    <t>703.940.9691</t>
  </si>
  <si>
    <t>6.4</t>
  </si>
  <si>
    <t>687.05</t>
  </si>
  <si>
    <t>Jason Nichols</t>
  </si>
  <si>
    <t>hansonmary@example.com</t>
  </si>
  <si>
    <t>62336 Morris Path, West Lisa, IA 34019</t>
  </si>
  <si>
    <t>586-828-0413</t>
  </si>
  <si>
    <t>20222.850000000002</t>
  </si>
  <si>
    <t>107.47</t>
  </si>
  <si>
    <t>20115.38</t>
  </si>
  <si>
    <t>Mark Hester</t>
  </si>
  <si>
    <t>samueldavis@example.com</t>
  </si>
  <si>
    <t>PSC 2841, Box 9933, APO AP 18436</t>
  </si>
  <si>
    <t>242.401.1057</t>
  </si>
  <si>
    <t>1820.05</t>
  </si>
  <si>
    <t>26.37</t>
  </si>
  <si>
    <t>1793.68</t>
  </si>
  <si>
    <t>Elizabeth Hickman</t>
  </si>
  <si>
    <t>youngjennifer@example.org</t>
  </si>
  <si>
    <t>80403 Jose Key Suite 871, North Kathleen, AS 13115</t>
  </si>
  <si>
    <t>508-628-9854</t>
  </si>
  <si>
    <t>1.18</t>
  </si>
  <si>
    <t>15625.46</t>
  </si>
  <si>
    <t>Anthony Mccann</t>
  </si>
  <si>
    <t>collinsalexis@example.com</t>
  </si>
  <si>
    <t>520 Matthew Haven, East Olivia, MI 28545</t>
  </si>
  <si>
    <t>001-313-281-8303</t>
  </si>
  <si>
    <t>69.23</t>
  </si>
  <si>
    <t>35340.009999999995</t>
  </si>
  <si>
    <t>Lisa Petersen</t>
  </si>
  <si>
    <t>jordantina@example.org</t>
  </si>
  <si>
    <t>517 Tyler Cliff Suite 087, West Eddie, OH 34043</t>
  </si>
  <si>
    <t>001-573-425-5209</t>
  </si>
  <si>
    <t>81.01</t>
  </si>
  <si>
    <t>33816.189999999995</t>
  </si>
  <si>
    <t>Cassandra Robles</t>
  </si>
  <si>
    <t>karen45@example.org</t>
  </si>
  <si>
    <t>089 Douglas Drives Suite 596, Hickshaven, PW 29074</t>
  </si>
  <si>
    <t>483-929-4844x344</t>
  </si>
  <si>
    <t>20466.6</t>
  </si>
  <si>
    <t>9.06</t>
  </si>
  <si>
    <t>20457.539999999997</t>
  </si>
  <si>
    <t>Jeremy Ramos</t>
  </si>
  <si>
    <t>christopherbrowning@example.org</t>
  </si>
  <si>
    <t>45702 Tapia Islands, New Crystal, VI 64993</t>
  </si>
  <si>
    <t>+1-523-266-8201x989</t>
  </si>
  <si>
    <t>2634.88</t>
  </si>
  <si>
    <t>Holly Chan</t>
  </si>
  <si>
    <t>murillotroy@example.org</t>
  </si>
  <si>
    <t>52144 Bailey Flat, Biancafort, CA 45120</t>
  </si>
  <si>
    <t>766.696.7586x7972</t>
  </si>
  <si>
    <t>65121.0</t>
  </si>
  <si>
    <t>112.63</t>
  </si>
  <si>
    <t>65008.37</t>
  </si>
  <si>
    <t>Veronica Brewer</t>
  </si>
  <si>
    <t>pthomas@example.net</t>
  </si>
  <si>
    <t>299 Campbell Expressway, New Rachelburgh, SC 95079</t>
  </si>
  <si>
    <t>001-658-205-9897x534</t>
  </si>
  <si>
    <t>6.26</t>
  </si>
  <si>
    <t>62398.84</t>
  </si>
  <si>
    <t>anitabridges@example.com</t>
  </si>
  <si>
    <t>508 Sydney Meadows, Duncanmouth, ND 01544</t>
  </si>
  <si>
    <t>001-707-322-4017x145</t>
  </si>
  <si>
    <t>108.04</t>
  </si>
  <si>
    <t>31204.129999999997</t>
  </si>
  <si>
    <t>Charlotte Tran</t>
  </si>
  <si>
    <t>nathan58@example.org</t>
  </si>
  <si>
    <t>639 Jacqueline River Apt. 053, Denisebury, NV 26932</t>
  </si>
  <si>
    <t>835.380.1715x35865</t>
  </si>
  <si>
    <t>69.79</t>
  </si>
  <si>
    <t>19222.739999999998</t>
  </si>
  <si>
    <t>04-25-2023</t>
  </si>
  <si>
    <t>Stephanie Roberts</t>
  </si>
  <si>
    <t>rmueller@example.net</t>
  </si>
  <si>
    <t>2954 Estrada Loaf, Williamshaven, UT 19497</t>
  </si>
  <si>
    <t>001-987-997-4517x3645</t>
  </si>
  <si>
    <t>6446.64</t>
  </si>
  <si>
    <t>23.79</t>
  </si>
  <si>
    <t>6422.85</t>
  </si>
  <si>
    <t>Tiffany Smith</t>
  </si>
  <si>
    <t>mccormickcrystal@example.org</t>
  </si>
  <si>
    <t>40354 Morgan Glen, Jimenezmouth, ID 86266</t>
  </si>
  <si>
    <t>+1-732-974-6985x88851</t>
  </si>
  <si>
    <t>14292.300000000001</t>
  </si>
  <si>
    <t>59.99</t>
  </si>
  <si>
    <t>14232.310000000001</t>
  </si>
  <si>
    <t>Katherine Mccarthy</t>
  </si>
  <si>
    <t>kennethwagner@example.org</t>
  </si>
  <si>
    <t>58662 Melanie Ranch Suite 803, Jayborough, RI 19190</t>
  </si>
  <si>
    <t>701.347.1179</t>
  </si>
  <si>
    <t>77.87</t>
  </si>
  <si>
    <t>17083.43</t>
  </si>
  <si>
    <t>Matthew Bartlett</t>
  </si>
  <si>
    <t>thomas53@example.org</t>
  </si>
  <si>
    <t>151 Dakota Avenue, Travisburgh, KY 66644</t>
  </si>
  <si>
    <t>499-504-8322x069</t>
  </si>
  <si>
    <t>6.27</t>
  </si>
  <si>
    <t>3368.52</t>
  </si>
  <si>
    <t>John Garner</t>
  </si>
  <si>
    <t>butlerbrandon@example.net</t>
  </si>
  <si>
    <t>7363 Martinez Rue, Patrickland, MA 08249</t>
  </si>
  <si>
    <t>(995)841-2259x27446</t>
  </si>
  <si>
    <t>78.94</t>
  </si>
  <si>
    <t>4653.1900000000005</t>
  </si>
  <si>
    <t>Robert Jones</t>
  </si>
  <si>
    <t>yhendrix@example.net</t>
  </si>
  <si>
    <t>131 Miller Dale Suite 501, Lifurt, WY 80563</t>
  </si>
  <si>
    <t>848-827-5483x48312</t>
  </si>
  <si>
    <t>23.37</t>
  </si>
  <si>
    <t>21028.07</t>
  </si>
  <si>
    <t>Randy Hogan</t>
  </si>
  <si>
    <t>anthony02@example.org</t>
  </si>
  <si>
    <t>5375 Daniels Dam Suite 436, East Nicole, NV 31465</t>
  </si>
  <si>
    <t>985.876.4533x780</t>
  </si>
  <si>
    <t>78.97</t>
  </si>
  <si>
    <t>20670.079999999998</t>
  </si>
  <si>
    <t>Gregory Davila</t>
  </si>
  <si>
    <t>darlene81@example.org</t>
  </si>
  <si>
    <t>9809 Eric Mountains, Chavezfort, OR 74022</t>
  </si>
  <si>
    <t>(443)297-8940x18267</t>
  </si>
  <si>
    <t>88.56</t>
  </si>
  <si>
    <t>34888.86</t>
  </si>
  <si>
    <t>Nicholas Scott</t>
  </si>
  <si>
    <t>caldwellsarah@example.org</t>
  </si>
  <si>
    <t>072 Benson Cape Suite 615, New Brendan, MH 74925</t>
  </si>
  <si>
    <t>(749)920-1174x15328</t>
  </si>
  <si>
    <t>5411.98</t>
  </si>
  <si>
    <t>27.45</t>
  </si>
  <si>
    <t>5384.53</t>
  </si>
  <si>
    <t>Gerald Harris</t>
  </si>
  <si>
    <t>perezalexandria@example.org</t>
  </si>
  <si>
    <t>0938 Christopher Harbor, Raymondmouth, NM 53356</t>
  </si>
  <si>
    <t>882-340-9162x7318</t>
  </si>
  <si>
    <t>2604.44</t>
  </si>
  <si>
    <t>145.42</t>
  </si>
  <si>
    <t>2459.02</t>
  </si>
  <si>
    <t>Emily Murphy</t>
  </si>
  <si>
    <t>jeffreydominguez@example.com</t>
  </si>
  <si>
    <t>47582 Brown Glens, South Jessica, WI 90381</t>
  </si>
  <si>
    <t>310.954.1506x7581</t>
  </si>
  <si>
    <t>23580.77</t>
  </si>
  <si>
    <t>54.48</t>
  </si>
  <si>
    <t>23526.29</t>
  </si>
  <si>
    <t>Scott Morgan</t>
  </si>
  <si>
    <t>kingchristine@example.net</t>
  </si>
  <si>
    <t>161 Hines Isle Apt. 466, Haleshire, VA 04417</t>
  </si>
  <si>
    <t>736.520.1043</t>
  </si>
  <si>
    <t>65.94</t>
  </si>
  <si>
    <t>14976.22</t>
  </si>
  <si>
    <t>Patricia Fisher</t>
  </si>
  <si>
    <t>tiffanybird@example.org</t>
  </si>
  <si>
    <t>1642 Davis Fort Suite 603, North Michaelchester, MN 37885</t>
  </si>
  <si>
    <t>225.207.7837</t>
  </si>
  <si>
    <t>16703.86</t>
  </si>
  <si>
    <t>16656.78</t>
  </si>
  <si>
    <t>Maria Wood</t>
  </si>
  <si>
    <t>USCGC Le, FPO AP 91004</t>
  </si>
  <si>
    <t>(289)932-7143x16480</t>
  </si>
  <si>
    <t>686.46</t>
  </si>
  <si>
    <t>68.37</t>
  </si>
  <si>
    <t>618.09</t>
  </si>
  <si>
    <t>Samuel Gonzales</t>
  </si>
  <si>
    <t>zdavid@example.com</t>
  </si>
  <si>
    <t>4626 Zimmerman Estates Apt. 868, Lake Chadberg, NY 83784</t>
  </si>
  <si>
    <t>949.249.0168x2262</t>
  </si>
  <si>
    <t>79668.92</t>
  </si>
  <si>
    <t>Lisa Navarro</t>
  </si>
  <si>
    <t>7942 Dale Station Suite 715, Morganport, NM 12252</t>
  </si>
  <si>
    <t>940-357-1806</t>
  </si>
  <si>
    <t>51310.86</t>
  </si>
  <si>
    <t>193.07</t>
  </si>
  <si>
    <t>51117.79</t>
  </si>
  <si>
    <t>wrightrenee@example.net</t>
  </si>
  <si>
    <t>47969 Klein Springs Suite 884, Lake Kelly, RI 92068</t>
  </si>
  <si>
    <t>17.09</t>
  </si>
  <si>
    <t>28365.059999999998</t>
  </si>
  <si>
    <t>Kristen Harrison</t>
  </si>
  <si>
    <t>wilsonjose@example.org</t>
  </si>
  <si>
    <t>2704 Williamson Heights Suite 774, Lake Nathan, NM 51921</t>
  </si>
  <si>
    <t>(355)925-0008x48683</t>
  </si>
  <si>
    <t>63277.950000000004</t>
  </si>
  <si>
    <t>63088.350000000006</t>
  </si>
  <si>
    <t>Kelly Anderson</t>
  </si>
  <si>
    <t>josepherin@example.com</t>
  </si>
  <si>
    <t>439 Smith Causeway Suite 893, Kingside, WV 11050</t>
  </si>
  <si>
    <t>55082.95</t>
  </si>
  <si>
    <t>85.97</t>
  </si>
  <si>
    <t>54996.979999999996</t>
  </si>
  <si>
    <t>Melissa Perez</t>
  </si>
  <si>
    <t>eryan@example.net</t>
  </si>
  <si>
    <t>Unit 3806 Box 9393, DPO AP 78556</t>
  </si>
  <si>
    <t>798.328.1831x032</t>
  </si>
  <si>
    <t>5712.84</t>
  </si>
  <si>
    <t>7.85</t>
  </si>
  <si>
    <t>5704.99</t>
  </si>
  <si>
    <t>Michael Rice</t>
  </si>
  <si>
    <t>jimmymiller@example.net</t>
  </si>
  <si>
    <t>4617 Reed Manor, Humphreyville, OK 06834</t>
  </si>
  <si>
    <t>001-578-801-9715x7707</t>
  </si>
  <si>
    <t>45.22</t>
  </si>
  <si>
    <t>15514.54</t>
  </si>
  <si>
    <t>Melissa Owens</t>
  </si>
  <si>
    <t>kimberly80@example.net</t>
  </si>
  <si>
    <t>09608 Cross Forest Apt. 623, Rothhaven, CO 60167</t>
  </si>
  <si>
    <t>772-617-6704x98912</t>
  </si>
  <si>
    <t>42009.5</t>
  </si>
  <si>
    <t>199.78</t>
  </si>
  <si>
    <t>41809.72</t>
  </si>
  <si>
    <t>Diana Mays</t>
  </si>
  <si>
    <t>scottguzman@example.net</t>
  </si>
  <si>
    <t>36334 David Forks Apt. 296, Jessicaborough, NE 99370</t>
  </si>
  <si>
    <t>872.323.4694x3741</t>
  </si>
  <si>
    <t>7.29</t>
  </si>
  <si>
    <t>6857.3099999999995</t>
  </si>
  <si>
    <t>Brandon Donovan IV</t>
  </si>
  <si>
    <t>murphyethan@example.com</t>
  </si>
  <si>
    <t>59944 Coffey Creek, Burnettberg, NE 05440</t>
  </si>
  <si>
    <t>001-919-318-4256x96990</t>
  </si>
  <si>
    <t>21280.26</t>
  </si>
  <si>
    <t>26.36</t>
  </si>
  <si>
    <t>21253.899999999998</t>
  </si>
  <si>
    <t>Patrick Bryant</t>
  </si>
  <si>
    <t>barbarasmith@example.org</t>
  </si>
  <si>
    <t>083 Amanda Station Apt. 193, Franceston, HI 96396</t>
  </si>
  <si>
    <t>234.789.6422x8491</t>
  </si>
  <si>
    <t>35081.1</t>
  </si>
  <si>
    <t>114.87</t>
  </si>
  <si>
    <t>34966.229999999996</t>
  </si>
  <si>
    <t>Barry Guerrero</t>
  </si>
  <si>
    <t>taylor04@example.org</t>
  </si>
  <si>
    <t>USS Parker, FPO AA 24925</t>
  </si>
  <si>
    <t>893.432.5903x1604</t>
  </si>
  <si>
    <t>39523.229999999996</t>
  </si>
  <si>
    <t>132.72</t>
  </si>
  <si>
    <t>39390.509999999995</t>
  </si>
  <si>
    <t>Courtney Haynes</t>
  </si>
  <si>
    <t>sacevedo@example.org</t>
  </si>
  <si>
    <t>03338 Candace Vista Suite 319, Josephland, HI 53735</t>
  </si>
  <si>
    <t>495.358.0179</t>
  </si>
  <si>
    <t>88492.29</t>
  </si>
  <si>
    <t>225.04</t>
  </si>
  <si>
    <t>88267.25</t>
  </si>
  <si>
    <t>Robert Conley</t>
  </si>
  <si>
    <t>jasonhicks@example.org</t>
  </si>
  <si>
    <t>2109 Johnson Pass, Brandonville, AR 58157</t>
  </si>
  <si>
    <t>757.980.2749x6999</t>
  </si>
  <si>
    <t>33.86</t>
  </si>
  <si>
    <t>14381.8</t>
  </si>
  <si>
    <t>Joseph Mcintosh</t>
  </si>
  <si>
    <t>07637 Richard Forest, Jimenezland, VA 11986</t>
  </si>
  <si>
    <t>001-228-551-9953x173</t>
  </si>
  <si>
    <t>67.46</t>
  </si>
  <si>
    <t>34580.54</t>
  </si>
  <si>
    <t>Brian Jones</t>
  </si>
  <si>
    <t>martingabriel@example.org</t>
  </si>
  <si>
    <t>45593 Ochoa Flat Suite 245, Benjamintown, NJ 42190</t>
  </si>
  <si>
    <t>480.830.4265x07828</t>
  </si>
  <si>
    <t>64.54</t>
  </si>
  <si>
    <t>21902.18</t>
  </si>
  <si>
    <t>Tiffany Davis</t>
  </si>
  <si>
    <t>wmorris@example.org</t>
  </si>
  <si>
    <t>751 Alexander View Suite 882, Meganside, KY 40569</t>
  </si>
  <si>
    <t>454-741-5697x576</t>
  </si>
  <si>
    <t>30893.03</t>
  </si>
  <si>
    <t>0.45</t>
  </si>
  <si>
    <t>30892.579999999998</t>
  </si>
  <si>
    <t>Timothy Ramirez</t>
  </si>
  <si>
    <t>635 Pena Ways, Robertstad, NJ 78824</t>
  </si>
  <si>
    <t>(715)438-8899</t>
  </si>
  <si>
    <t>92.77</t>
  </si>
  <si>
    <t>80413.07999999999</t>
  </si>
  <si>
    <t>Ashley Bolton</t>
  </si>
  <si>
    <t>arthur10@example.org</t>
  </si>
  <si>
    <t>27107 Mason Divide Apt. 633, Yorkborough, WI 41103</t>
  </si>
  <si>
    <t>5881.33</t>
  </si>
  <si>
    <t>165.93</t>
  </si>
  <si>
    <t>5715.4</t>
  </si>
  <si>
    <t>Lori Taylor</t>
  </si>
  <si>
    <t>ericksonkelsey@example.net</t>
  </si>
  <si>
    <t>75002 Kathy Fall, South Amberborough, ND 58715</t>
  </si>
  <si>
    <t>674-727-5255</t>
  </si>
  <si>
    <t>119.88</t>
  </si>
  <si>
    <t>61742.51</t>
  </si>
  <si>
    <t>10-28-2021</t>
  </si>
  <si>
    <t>Eric Blackwell</t>
  </si>
  <si>
    <t>carlsonbrian@example.org</t>
  </si>
  <si>
    <t>083 Reynolds Point Suite 009, Stephaniehaven, ME 63046</t>
  </si>
  <si>
    <t>+1-761-723-3583x161</t>
  </si>
  <si>
    <t>95.17</t>
  </si>
  <si>
    <t>11647.130000000001</t>
  </si>
  <si>
    <t>Vicki Strickland</t>
  </si>
  <si>
    <t>cmyers@example.org</t>
  </si>
  <si>
    <t>73979 Christopher Centers, Kellyland, NJ 28742</t>
  </si>
  <si>
    <t>219-610-9523</t>
  </si>
  <si>
    <t>25844.71</t>
  </si>
  <si>
    <t>17.72</t>
  </si>
  <si>
    <t>25826.989999999998</t>
  </si>
  <si>
    <t>Kimberly Delgado</t>
  </si>
  <si>
    <t>umarshall@example.com</t>
  </si>
  <si>
    <t>01870 Kathy Village Suite 243, Youngberg, VA 71269</t>
  </si>
  <si>
    <t>558.888.6948x841</t>
  </si>
  <si>
    <t>10068.08</t>
  </si>
  <si>
    <t>34.97</t>
  </si>
  <si>
    <t>10033.11</t>
  </si>
  <si>
    <t>David Ross</t>
  </si>
  <si>
    <t>0187 Madison Loop Apt. 910, East Nicholashaven, NC 55311</t>
  </si>
  <si>
    <t>+1-459-774-9062x303</t>
  </si>
  <si>
    <t>121.3</t>
  </si>
  <si>
    <t>41048.01</t>
  </si>
  <si>
    <t>Stacy Callahan</t>
  </si>
  <si>
    <t>jameswilliams@example.org</t>
  </si>
  <si>
    <t>491 King Highway Suite 273, Barronfort, IN 21997</t>
  </si>
  <si>
    <t>399-778-2880</t>
  </si>
  <si>
    <t>18643.46</t>
  </si>
  <si>
    <t>178.41</t>
  </si>
  <si>
    <t>18465.05</t>
  </si>
  <si>
    <t>Debra Craig</t>
  </si>
  <si>
    <t>michelle68@example.com</t>
  </si>
  <si>
    <t>4699 Waller Summit, North Andre, AL 14305</t>
  </si>
  <si>
    <t>(483)461-3528x093</t>
  </si>
  <si>
    <t>232.42</t>
  </si>
  <si>
    <t>80273.43</t>
  </si>
  <si>
    <t>stephenmolina@example.net</t>
  </si>
  <si>
    <t>5003 Michelle Falls Apt. 395, Port Carol, OH 92166</t>
  </si>
  <si>
    <t>836-715-7578x93880</t>
  </si>
  <si>
    <t>19.11</t>
  </si>
  <si>
    <t>44340.69</t>
  </si>
  <si>
    <t>Danielle Silva</t>
  </si>
  <si>
    <t>latoyabryant@example.net</t>
  </si>
  <si>
    <t>2116 Johnson Junctions Apt. 996, Lake Stacyborough, PW 82341</t>
  </si>
  <si>
    <t>928.442.1346x2198</t>
  </si>
  <si>
    <t>22022.82</t>
  </si>
  <si>
    <t>54.56</t>
  </si>
  <si>
    <t>21968.26</t>
  </si>
  <si>
    <t>Jeffrey Morris</t>
  </si>
  <si>
    <t>qjohnson@example.net</t>
  </si>
  <si>
    <t>479 Carlson Square Suite 467, East Anthony, RI 36280</t>
  </si>
  <si>
    <t>+1-584-295-4270x472</t>
  </si>
  <si>
    <t>72446.55</t>
  </si>
  <si>
    <t>76.71</t>
  </si>
  <si>
    <t>72369.84</t>
  </si>
  <si>
    <t>Miss Amanda Duran</t>
  </si>
  <si>
    <t>jennifer72@example.net</t>
  </si>
  <si>
    <t>676 Nathan Green Apt. 253, Marshallshire, ME 56068</t>
  </si>
  <si>
    <t>(835)510-4795x5856</t>
  </si>
  <si>
    <t>3790.8599999999997</t>
  </si>
  <si>
    <t>0.49</t>
  </si>
  <si>
    <t>3790.37</t>
  </si>
  <si>
    <t>Roberto Smith</t>
  </si>
  <si>
    <t>eric87@example.org</t>
  </si>
  <si>
    <t>79582 Mack River, West Jordan, RI 13709</t>
  </si>
  <si>
    <t>+1-477-578-1394x3834</t>
  </si>
  <si>
    <t>7.78</t>
  </si>
  <si>
    <t>870.5899999999999</t>
  </si>
  <si>
    <t>Lauren Hill</t>
  </si>
  <si>
    <t>125 Timothy Plain Suite 895, Lake Emily, NM 41502</t>
  </si>
  <si>
    <t>338.745.4999</t>
  </si>
  <si>
    <t>54.87</t>
  </si>
  <si>
    <t>12855.649999999998</t>
  </si>
  <si>
    <t>Mary Thompson</t>
  </si>
  <si>
    <t>rogerpatterson@example.net</t>
  </si>
  <si>
    <t>52733 Weber Creek Suite 622, Evanshaven, ME 19670</t>
  </si>
  <si>
    <t>733-894-0009x59144</t>
  </si>
  <si>
    <t>70575.96</t>
  </si>
  <si>
    <t>116.05</t>
  </si>
  <si>
    <t>70459.91</t>
  </si>
  <si>
    <t>Angel Thomas</t>
  </si>
  <si>
    <t>qcole@example.com</t>
  </si>
  <si>
    <t>9615 Monica Highway, Williamberg, DC 33395</t>
  </si>
  <si>
    <t>+1-974-244-3890x02849</t>
  </si>
  <si>
    <t>24.05</t>
  </si>
  <si>
    <t>30552.79</t>
  </si>
  <si>
    <t>Emily Cunningham</t>
  </si>
  <si>
    <t>ocopeland@example.net</t>
  </si>
  <si>
    <t>625 Klein Mill Apt. 936, Scottside, WV 06205</t>
  </si>
  <si>
    <t>755.352.8797x80267</t>
  </si>
  <si>
    <t>12711.449999999999</t>
  </si>
  <si>
    <t>172.45</t>
  </si>
  <si>
    <t>12538.999999999998</t>
  </si>
  <si>
    <t>Rhonda Gonzalez</t>
  </si>
  <si>
    <t>tracie01@example.com</t>
  </si>
  <si>
    <t>8060 Pena Isle, West Yesenia, WI 22401</t>
  </si>
  <si>
    <t>514-922-9011</t>
  </si>
  <si>
    <t>34791.3</t>
  </si>
  <si>
    <t>38.62</t>
  </si>
  <si>
    <t>34752.68</t>
  </si>
  <si>
    <t>Joshua Taylor</t>
  </si>
  <si>
    <t>24348 Wendy Ports Apt. 356, Port Samuel, MP 45316</t>
  </si>
  <si>
    <t>(625)822-0894</t>
  </si>
  <si>
    <t>60064.549999999996</t>
  </si>
  <si>
    <t>127.09</t>
  </si>
  <si>
    <t>59937.46</t>
  </si>
  <si>
    <t>09-27-2023</t>
  </si>
  <si>
    <t>Christopher Hurley</t>
  </si>
  <si>
    <t>turnerwendy@example.com</t>
  </si>
  <si>
    <t>8626 Peterson Pine Apt. 122, West Tracy, NJ 59079</t>
  </si>
  <si>
    <t>+1-524-415-7915x89639</t>
  </si>
  <si>
    <t>151.3</t>
  </si>
  <si>
    <t>38830.479999999996</t>
  </si>
  <si>
    <t>Julie Williams</t>
  </si>
  <si>
    <t>emurray@example.net</t>
  </si>
  <si>
    <t>158 Elaine Way Suite 853, Roseview, LA 03424</t>
  </si>
  <si>
    <t>001-526-988-1239</t>
  </si>
  <si>
    <t>62.57</t>
  </si>
  <si>
    <t>14229.730000000001</t>
  </si>
  <si>
    <t>Tyler Myers</t>
  </si>
  <si>
    <t>raymondwilliams@example.com</t>
  </si>
  <si>
    <t>212 Morales Road, Mosesville, WY 09673</t>
  </si>
  <si>
    <t>363-694-1253</t>
  </si>
  <si>
    <t>102.49</t>
  </si>
  <si>
    <t>1057.22</t>
  </si>
  <si>
    <t>Joseph Barr</t>
  </si>
  <si>
    <t>andrea78@example.net</t>
  </si>
  <si>
    <t>839 Powell Knoll, Port Robertton, OR 93310</t>
  </si>
  <si>
    <t>515.724.3312x0058</t>
  </si>
  <si>
    <t>21509.079999999998</t>
  </si>
  <si>
    <t>17.61</t>
  </si>
  <si>
    <t>21491.469999999998</t>
  </si>
  <si>
    <t>Jason Fowler</t>
  </si>
  <si>
    <t>flowersrichard@example.net</t>
  </si>
  <si>
    <t>7401 Ruiz Place Apt. 819, Johnsonhaven, AK 49925</t>
  </si>
  <si>
    <t>648.788.8248x1086</t>
  </si>
  <si>
    <t>5071.99</t>
  </si>
  <si>
    <t>13.81</t>
  </si>
  <si>
    <t>5058.179999999999</t>
  </si>
  <si>
    <t>Emily Ford</t>
  </si>
  <si>
    <t>msteele@example.org</t>
  </si>
  <si>
    <t>1035 Ann Skyway Apt. 121, Lake Andrew, OK 04589</t>
  </si>
  <si>
    <t>(512)218-9946x141</t>
  </si>
  <si>
    <t>68.93</t>
  </si>
  <si>
    <t>17927.940000000002</t>
  </si>
  <si>
    <t>Lisa Holden</t>
  </si>
  <si>
    <t>2143 Ashley Land Apt. 057, East Jennifer, IN 78293</t>
  </si>
  <si>
    <t>430.628.6287</t>
  </si>
  <si>
    <t>123.43</t>
  </si>
  <si>
    <t>86394.47</t>
  </si>
  <si>
    <t>Nathan Warner</t>
  </si>
  <si>
    <t>nphillips@example.com</t>
  </si>
  <si>
    <t>67110 Raymond Terrace Suite 604, Teresamouth, ME 36490</t>
  </si>
  <si>
    <t>+1-286-687-0797x998</t>
  </si>
  <si>
    <t>26592.390000000003</t>
  </si>
  <si>
    <t>29.13</t>
  </si>
  <si>
    <t>26563.260000000002</t>
  </si>
  <si>
    <t>Ronald Jones</t>
  </si>
  <si>
    <t>raymondphillips@example.org</t>
  </si>
  <si>
    <t>PSC 9834, Box 1948, APO AE 52899</t>
  </si>
  <si>
    <t>366-526-2422</t>
  </si>
  <si>
    <t>167.54</t>
  </si>
  <si>
    <t>54915.409999999996</t>
  </si>
  <si>
    <t>Virginia Moore</t>
  </si>
  <si>
    <t>brianna79@example.com</t>
  </si>
  <si>
    <t>63394 Stanley Forest Apt. 610, Charlesshire, NE 07853</t>
  </si>
  <si>
    <t>621-249-7142x43962</t>
  </si>
  <si>
    <t>31522.86</t>
  </si>
  <si>
    <t>16.22</t>
  </si>
  <si>
    <t>31506.64</t>
  </si>
  <si>
    <t>Brad Jones</t>
  </si>
  <si>
    <t>smithjill@example.com</t>
  </si>
  <si>
    <t>267 Randy Islands, Alexisside, KY 97750</t>
  </si>
  <si>
    <t>001-605-709-1265x45123</t>
  </si>
  <si>
    <t>11597.1</t>
  </si>
  <si>
    <t>6.16</t>
  </si>
  <si>
    <t>11590.94</t>
  </si>
  <si>
    <t>Christopher Griffin</t>
  </si>
  <si>
    <t>lisa69@example.net</t>
  </si>
  <si>
    <t>608 Montgomery Rapids Suite 488, East Glenstad, NE 16902</t>
  </si>
  <si>
    <t>(874)416-6320x7760</t>
  </si>
  <si>
    <t>52931.97</t>
  </si>
  <si>
    <t>143.03</t>
  </si>
  <si>
    <t>52788.94</t>
  </si>
  <si>
    <t>Derrick Patterson</t>
  </si>
  <si>
    <t>rdavis@example.com</t>
  </si>
  <si>
    <t>85255 Gibson Fort, Ramirezfurt, VI 73567</t>
  </si>
  <si>
    <t>228-718-2004x58906</t>
  </si>
  <si>
    <t>156.42</t>
  </si>
  <si>
    <t>39561.29</t>
  </si>
  <si>
    <t>Patricia Sanders</t>
  </si>
  <si>
    <t>edoyle@example.com</t>
  </si>
  <si>
    <t>06813 Werner Land Apt. 882, Crystalbury, AZ 92832</t>
  </si>
  <si>
    <t>706-987-4268</t>
  </si>
  <si>
    <t>71.83</t>
  </si>
  <si>
    <t>54507.52</t>
  </si>
  <si>
    <t>Mr. James Mullen</t>
  </si>
  <si>
    <t>24302 Zimmerman Keys, Russochester, MT 82037</t>
  </si>
  <si>
    <t>(555)880-1925x77153</t>
  </si>
  <si>
    <t>16246.22</t>
  </si>
  <si>
    <t>29.88</t>
  </si>
  <si>
    <t>16216.34</t>
  </si>
  <si>
    <t>Casey Bass</t>
  </si>
  <si>
    <t>johngoodwin@example.net</t>
  </si>
  <si>
    <t>1167 Tiffany Terrace, Lake Robertside, MA 95615</t>
  </si>
  <si>
    <t>76457.29000000001</t>
  </si>
  <si>
    <t>29.29</t>
  </si>
  <si>
    <t>76428.00000000001</t>
  </si>
  <si>
    <t>Ryan Hernandez</t>
  </si>
  <si>
    <t>uhunt@example.net</t>
  </si>
  <si>
    <t>04551 Thompson Avenue, West James, MA 57366</t>
  </si>
  <si>
    <t>001-806-237-9324x7023</t>
  </si>
  <si>
    <t>8464.43</t>
  </si>
  <si>
    <t>76.46</t>
  </si>
  <si>
    <t>8387.970000000001</t>
  </si>
  <si>
    <t>Linda Fischer</t>
  </si>
  <si>
    <t>zhawkins@example.com</t>
  </si>
  <si>
    <t>9191 Robert Expressway Apt. 770, Rebeccamouth, MD 37217</t>
  </si>
  <si>
    <t>4352.64</t>
  </si>
  <si>
    <t>8.31</t>
  </si>
  <si>
    <t>4344.33</t>
  </si>
  <si>
    <t>Tonya Porter</t>
  </si>
  <si>
    <t>hfarrell@example.com</t>
  </si>
  <si>
    <t>Unit 6834 Box 9302, DPO AA 56680</t>
  </si>
  <si>
    <t>(997)303-9394</t>
  </si>
  <si>
    <t>190.84</t>
  </si>
  <si>
    <t>56544.41</t>
  </si>
  <si>
    <t>Michael Suarez MD</t>
  </si>
  <si>
    <t>244 Philip Square Apt. 158, East Troy, AK 47425</t>
  </si>
  <si>
    <t>+1-788-301-7120x98193</t>
  </si>
  <si>
    <t>48158.25</t>
  </si>
  <si>
    <t>119.05</t>
  </si>
  <si>
    <t>48039.2</t>
  </si>
  <si>
    <t>Vanessa Curry</t>
  </si>
  <si>
    <t>williamanderson@example.net</t>
  </si>
  <si>
    <t>588 Sanchez Light, Port Joseph, VI 35888</t>
  </si>
  <si>
    <t>001-962-504-2542x407</t>
  </si>
  <si>
    <t>103.2</t>
  </si>
  <si>
    <t>33065.100000000006</t>
  </si>
  <si>
    <t>Larry Lewis</t>
  </si>
  <si>
    <t>williamskevin@example.com</t>
  </si>
  <si>
    <t>29242 Michael Ports Suite 676, Turnerfurt, MT 46009</t>
  </si>
  <si>
    <t>(206)606-8275</t>
  </si>
  <si>
    <t>34.15</t>
  </si>
  <si>
    <t>6143.99</t>
  </si>
  <si>
    <t>April Collins</t>
  </si>
  <si>
    <t>37916 Herrera Greens Apt. 355, Andersonhaven, ID 12635</t>
  </si>
  <si>
    <t>10922.470000000001</t>
  </si>
  <si>
    <t>81.89</t>
  </si>
  <si>
    <t>10840.580000000002</t>
  </si>
  <si>
    <t>Laura Lucas</t>
  </si>
  <si>
    <t>gary76@example.org</t>
  </si>
  <si>
    <t>72836 Tiffany Ways, Richardsburgh, FM 06012</t>
  </si>
  <si>
    <t>5842.170000000001</t>
  </si>
  <si>
    <t>Walter Case</t>
  </si>
  <si>
    <t>imartin@example.com</t>
  </si>
  <si>
    <t>079 Timothy Creek, East Taylortown, PR 67299</t>
  </si>
  <si>
    <t>500-251-2849</t>
  </si>
  <si>
    <t>2403.96</t>
  </si>
  <si>
    <t>9.83</t>
  </si>
  <si>
    <t>2394.13</t>
  </si>
  <si>
    <t>Michael Olsen</t>
  </si>
  <si>
    <t>moodynicole@example.com</t>
  </si>
  <si>
    <t>PSC 4316, Box 0567, APO AA 63759</t>
  </si>
  <si>
    <t>(947)875-2330x7688</t>
  </si>
  <si>
    <t>23637.68</t>
  </si>
  <si>
    <t>43.47</t>
  </si>
  <si>
    <t>23594.21</t>
  </si>
  <si>
    <t>Andrew Hamilton</t>
  </si>
  <si>
    <t>6341 Joel Lake Suite 121, Lake Victoria, GA 97060</t>
  </si>
  <si>
    <t>001-971-973-4100</t>
  </si>
  <si>
    <t>204.61</t>
  </si>
  <si>
    <t>642.8199999999999</t>
  </si>
  <si>
    <t>Rodney Cline</t>
  </si>
  <si>
    <t>cody07@example.com</t>
  </si>
  <si>
    <t>4527 Wyatt Roads, Berrybury, KY 13877</t>
  </si>
  <si>
    <t>001-837-818-8590x16257</t>
  </si>
  <si>
    <t>51251.590000000004</t>
  </si>
  <si>
    <t>190.25</t>
  </si>
  <si>
    <t>51061.340000000004</t>
  </si>
  <si>
    <t>Connie Martin</t>
  </si>
  <si>
    <t>brenda88@example.org</t>
  </si>
  <si>
    <t>101 Alexander Underpass, Jamiefort, IL 23695</t>
  </si>
  <si>
    <t>(764)728-3494x4453</t>
  </si>
  <si>
    <t>35362.89</t>
  </si>
  <si>
    <t>30.12</t>
  </si>
  <si>
    <t>35332.77</t>
  </si>
  <si>
    <t>Amanda Bean</t>
  </si>
  <si>
    <t>wbooth@example.com</t>
  </si>
  <si>
    <t>450 Brianna Plaza, East Adamview, CT 22077</t>
  </si>
  <si>
    <t>(279)495-7787x512</t>
  </si>
  <si>
    <t>102.23</t>
  </si>
  <si>
    <t>18381.95</t>
  </si>
  <si>
    <t>Kari Brown</t>
  </si>
  <si>
    <t>tanner01@example.net</t>
  </si>
  <si>
    <t>94859 Jacqueline Pine, Timothyburgh, MD 13134</t>
  </si>
  <si>
    <t>001-324-293-9970x835</t>
  </si>
  <si>
    <t>3640.1</t>
  </si>
  <si>
    <t>20.43</t>
  </si>
  <si>
    <t>3619.67</t>
  </si>
  <si>
    <t>Mary Molina</t>
  </si>
  <si>
    <t>ericaenglish@example.org</t>
  </si>
  <si>
    <t>62515 Stephanie Expressway, Port Christopher, MP 70875</t>
  </si>
  <si>
    <t>35965.02</t>
  </si>
  <si>
    <t>123.05</t>
  </si>
  <si>
    <t>35841.969999999994</t>
  </si>
  <si>
    <t>Jesse Schmidt</t>
  </si>
  <si>
    <t>ricerandy@example.org</t>
  </si>
  <si>
    <t>771 Gabriel Turnpike Apt. 100, Mooretown, KS 30089</t>
  </si>
  <si>
    <t>22831.850000000002</t>
  </si>
  <si>
    <t>22820.370000000003</t>
  </si>
  <si>
    <t>Carla Werner</t>
  </si>
  <si>
    <t>kimberly44@example.net</t>
  </si>
  <si>
    <t>0361 Joseph Branch, Port Pamela, NV 62809</t>
  </si>
  <si>
    <t>799-650-4259x8658</t>
  </si>
  <si>
    <t>31.92</t>
  </si>
  <si>
    <t>44327.880000000005</t>
  </si>
  <si>
    <t>07-26-2022</t>
  </si>
  <si>
    <t>Michelle Fields</t>
  </si>
  <si>
    <t>cbarnett@example.com</t>
  </si>
  <si>
    <t>USS Chan, FPO AE 22024</t>
  </si>
  <si>
    <t>626.398.4543x69896</t>
  </si>
  <si>
    <t>25552.9</t>
  </si>
  <si>
    <t>124.82</t>
  </si>
  <si>
    <t>25428.08</t>
  </si>
  <si>
    <t>Virginia Pena</t>
  </si>
  <si>
    <t>uyoung@example.com</t>
  </si>
  <si>
    <t>394 Torres Haven, Adrianafort, PR 17376</t>
  </si>
  <si>
    <t>499.304.2291x52256</t>
  </si>
  <si>
    <t>97.09</t>
  </si>
  <si>
    <t>2925.6499999999996</t>
  </si>
  <si>
    <t>Erika Webb</t>
  </si>
  <si>
    <t>mia54@example.net</t>
  </si>
  <si>
    <t>47004 Colton Square, Port Nancychester, NV 87580</t>
  </si>
  <si>
    <t>478.200.7524</t>
  </si>
  <si>
    <t>30431.94</t>
  </si>
  <si>
    <t>30367.059999999998</t>
  </si>
  <si>
    <t>Mr. Bruce Wright</t>
  </si>
  <si>
    <t>yhorton@example.com</t>
  </si>
  <si>
    <t>05616 Travis Crossing, Hawkinshaven, SC 57090</t>
  </si>
  <si>
    <t>80302.2</t>
  </si>
  <si>
    <t>146.3</t>
  </si>
  <si>
    <t>80155.9</t>
  </si>
  <si>
    <t>Robert Hogan</t>
  </si>
  <si>
    <t>leejason@example.com</t>
  </si>
  <si>
    <t>642 Ali Turnpike Apt. 950, Mackton, UT 15698</t>
  </si>
  <si>
    <t>998.927.3942x493</t>
  </si>
  <si>
    <t>46101.04</t>
  </si>
  <si>
    <t>Michael Arellano</t>
  </si>
  <si>
    <t>margarettaylor@example.net</t>
  </si>
  <si>
    <t>7495 Perkins Shores, Powellfurt, HI 25445</t>
  </si>
  <si>
    <t>+1-947-219-7394x3639</t>
  </si>
  <si>
    <t>3328.56</t>
  </si>
  <si>
    <t>2.11</t>
  </si>
  <si>
    <t>3326.45</t>
  </si>
  <si>
    <t>Tony Bryant</t>
  </si>
  <si>
    <t>michael21@example.net</t>
  </si>
  <si>
    <t>2124 Jackson Shoals, Rogersburgh, MO 26583</t>
  </si>
  <si>
    <t>(313)566-9888</t>
  </si>
  <si>
    <t>29853.9</t>
  </si>
  <si>
    <t>88.89</t>
  </si>
  <si>
    <t>29765.010000000002</t>
  </si>
  <si>
    <t>Mary Myers</t>
  </si>
  <si>
    <t>PSC 5606, Box 6981, APO AP 49807</t>
  </si>
  <si>
    <t>386.837.8136x453</t>
  </si>
  <si>
    <t>24.45</t>
  </si>
  <si>
    <t>26567.940000000002</t>
  </si>
  <si>
    <t>Megan Phillips</t>
  </si>
  <si>
    <t>denniskristen@example.com</t>
  </si>
  <si>
    <t>7896 Erica Rest, New David, CO 23110</t>
  </si>
  <si>
    <t>001-641-827-9021x094</t>
  </si>
  <si>
    <t>50.98</t>
  </si>
  <si>
    <t>34494.619999999995</t>
  </si>
  <si>
    <t>Jesse Rogers</t>
  </si>
  <si>
    <t>uschneider@example.org</t>
  </si>
  <si>
    <t>63530 Ronnie Knolls, South Monicaview, ID 25228</t>
  </si>
  <si>
    <t>001-512-254-8566</t>
  </si>
  <si>
    <t>71322.47</t>
  </si>
  <si>
    <t>Laura Moody</t>
  </si>
  <si>
    <t>zamorarose@example.com</t>
  </si>
  <si>
    <t>PSC 1877, Box 5150, APO AP 91354</t>
  </si>
  <si>
    <t>1248.2099999999998</t>
  </si>
  <si>
    <t>13.0</t>
  </si>
  <si>
    <t>1235.2099999999998</t>
  </si>
  <si>
    <t>06-18-2023</t>
  </si>
  <si>
    <t>Jon Alvarado</t>
  </si>
  <si>
    <t>716 Sherri Greens, East Darrenview, VI 70466</t>
  </si>
  <si>
    <t>229.358.1392x336</t>
  </si>
  <si>
    <t>81831.58</t>
  </si>
  <si>
    <t>214.85</t>
  </si>
  <si>
    <t>81616.73</t>
  </si>
  <si>
    <t>Nicole Dixon</t>
  </si>
  <si>
    <t>jessica42@example.org</t>
  </si>
  <si>
    <t>16587 Patrick Cliff, Lisashire, ID 41383</t>
  </si>
  <si>
    <t>001-540-300-3136x3896</t>
  </si>
  <si>
    <t>36281.7</t>
  </si>
  <si>
    <t>89.63</t>
  </si>
  <si>
    <t>36192.07</t>
  </si>
  <si>
    <t>Dana Russell</t>
  </si>
  <si>
    <t>joannfreeman@example.org</t>
  </si>
  <si>
    <t>309 Debra Ferry Apt. 981, Morrismouth, MT 35475</t>
  </si>
  <si>
    <t>52840.35</t>
  </si>
  <si>
    <t>120.5</t>
  </si>
  <si>
    <t>52719.85</t>
  </si>
  <si>
    <t>kellywilliam@example.org</t>
  </si>
  <si>
    <t>483 Morales Island, West Jennifer, ID 12421</t>
  </si>
  <si>
    <t>001-501-940-7848x60791</t>
  </si>
  <si>
    <t>36128.170000000006</t>
  </si>
  <si>
    <t>36058.810000000005</t>
  </si>
  <si>
    <t>Nicholas Ruiz</t>
  </si>
  <si>
    <t>smithdavid@example.org</t>
  </si>
  <si>
    <t>662 Charles Key Apt. 993, East Jose, OR 71731</t>
  </si>
  <si>
    <t>24136.95</t>
  </si>
  <si>
    <t>123.23</t>
  </si>
  <si>
    <t>24013.72</t>
  </si>
  <si>
    <t>Megan Fox</t>
  </si>
  <si>
    <t>julia36@example.com</t>
  </si>
  <si>
    <t>0129 Johnson Meadow, Ericside, LA 37067</t>
  </si>
  <si>
    <t>(333)845-8828x30203</t>
  </si>
  <si>
    <t>37246.6</t>
  </si>
  <si>
    <t>83.95</t>
  </si>
  <si>
    <t>37162.65</t>
  </si>
  <si>
    <t>Joseph Sullivan MD</t>
  </si>
  <si>
    <t>laura33@example.net</t>
  </si>
  <si>
    <t>3830 Diaz Creek, Damontown, SD 84665</t>
  </si>
  <si>
    <t>(560)605-3163x99229</t>
  </si>
  <si>
    <t>55444.2</t>
  </si>
  <si>
    <t>152.86</t>
  </si>
  <si>
    <t>55291.34</t>
  </si>
  <si>
    <t>Lisa Carter</t>
  </si>
  <si>
    <t>stuartlindsey@example.org</t>
  </si>
  <si>
    <t>6827 Diaz Burgs, Joshuashire, IA 20915</t>
  </si>
  <si>
    <t>71.23</t>
  </si>
  <si>
    <t>11213.08</t>
  </si>
  <si>
    <t>Katherine Phillips</t>
  </si>
  <si>
    <t>sarahlopez@example.org</t>
  </si>
  <si>
    <t>94158 George Stravenue Apt. 749, Kellystad, NH 89750</t>
  </si>
  <si>
    <t>0.98</t>
  </si>
  <si>
    <t>13698.37</t>
  </si>
  <si>
    <t>Steven Boyd</t>
  </si>
  <si>
    <t>troy90@example.org</t>
  </si>
  <si>
    <t>45047 Lisa Ramp Suite 008, North Barrystad, MP 26217</t>
  </si>
  <si>
    <t>637-620-8680</t>
  </si>
  <si>
    <t>30660.45</t>
  </si>
  <si>
    <t>35.74</t>
  </si>
  <si>
    <t>30624.71</t>
  </si>
  <si>
    <t>Thomas Dickerson</t>
  </si>
  <si>
    <t>teresa88@example.com</t>
  </si>
  <si>
    <t>437 Lane Valleys Suite 965, Port Helen, KY 41141</t>
  </si>
  <si>
    <t>+1-240-321-5215x1761</t>
  </si>
  <si>
    <t>114.91</t>
  </si>
  <si>
    <t>7616.49</t>
  </si>
  <si>
    <t>Tiffany Henderson</t>
  </si>
  <si>
    <t>michael65@example.org</t>
  </si>
  <si>
    <t>USCGC Mcdonald, FPO AP 11706</t>
  </si>
  <si>
    <t>923-778-2706x7531</t>
  </si>
  <si>
    <t>11669.82</t>
  </si>
  <si>
    <t>0.8</t>
  </si>
  <si>
    <t>11669.02</t>
  </si>
  <si>
    <t>Anthony Simpson</t>
  </si>
  <si>
    <t>flee@example.org</t>
  </si>
  <si>
    <t>635 Bell Trafficway, Websterville, MI 50775</t>
  </si>
  <si>
    <t>+1-628-731-2185x4270</t>
  </si>
  <si>
    <t>81.19</t>
  </si>
  <si>
    <t>28936.510000000002</t>
  </si>
  <si>
    <t>Tracy Gonzales</t>
  </si>
  <si>
    <t>pmoreno@example.org</t>
  </si>
  <si>
    <t>USS Simmons, FPO AA 65174</t>
  </si>
  <si>
    <t>001-724-922-1363x44262</t>
  </si>
  <si>
    <t>35642.7</t>
  </si>
  <si>
    <t>53.74</t>
  </si>
  <si>
    <t>35588.96</t>
  </si>
  <si>
    <t>Megan Harris</t>
  </si>
  <si>
    <t>bponce@example.org</t>
  </si>
  <si>
    <t>4027 Gray Mission, South Mary, VT 09578</t>
  </si>
  <si>
    <t>982.870.6904x491</t>
  </si>
  <si>
    <t>83590.92</t>
  </si>
  <si>
    <t>188.27</t>
  </si>
  <si>
    <t>83402.65</t>
  </si>
  <si>
    <t>Joshua Robbins</t>
  </si>
  <si>
    <t>brianna64@example.net</t>
  </si>
  <si>
    <t>72613 Alvarado Haven, Barronstad, MT 82678</t>
  </si>
  <si>
    <t>362.637.6041x97946</t>
  </si>
  <si>
    <t>20.32</t>
  </si>
  <si>
    <t>79409.03</t>
  </si>
  <si>
    <t>Donald Taylor</t>
  </si>
  <si>
    <t>davidsonjessica@example.com</t>
  </si>
  <si>
    <t>32361 Michelle Lodge, Lake Steventown, CT 50133</t>
  </si>
  <si>
    <t>(679)496-8092x818</t>
  </si>
  <si>
    <t>4331.0</t>
  </si>
  <si>
    <t>20.07</t>
  </si>
  <si>
    <t>4310.93</t>
  </si>
  <si>
    <t>Elizabeth Meadows</t>
  </si>
  <si>
    <t>michaelrodgers@example.net</t>
  </si>
  <si>
    <t>Unit 0176 Box 6147, DPO AP 34318</t>
  </si>
  <si>
    <t>88.75</t>
  </si>
  <si>
    <t>43574.73</t>
  </si>
  <si>
    <t>Mr. Fred Murillo</t>
  </si>
  <si>
    <t>bakerjasmine@example.org</t>
  </si>
  <si>
    <t>200 David Ranch Suite 275, South Corey, ID 76010</t>
  </si>
  <si>
    <t>001-886-254-2999</t>
  </si>
  <si>
    <t>245.81</t>
  </si>
  <si>
    <t>92052.6</t>
  </si>
  <si>
    <t>Kenneth Carney</t>
  </si>
  <si>
    <t>tim83@example.org</t>
  </si>
  <si>
    <t>4832 Ayala Key Suite 483, New Debra, MO 01106</t>
  </si>
  <si>
    <t>(743)784-0511x194</t>
  </si>
  <si>
    <t>6965.91</t>
  </si>
  <si>
    <t>206.73</t>
  </si>
  <si>
    <t>6759.18</t>
  </si>
  <si>
    <t>Jeffrey Butler</t>
  </si>
  <si>
    <t>warderic@example.net</t>
  </si>
  <si>
    <t>Unit 0691 Box 3687, DPO AP 03593</t>
  </si>
  <si>
    <t>835-591-7162</t>
  </si>
  <si>
    <t>7.33</t>
  </si>
  <si>
    <t>5161.43</t>
  </si>
  <si>
    <t>Joshua Byrd</t>
  </si>
  <si>
    <t>brittany08@example.net</t>
  </si>
  <si>
    <t>9771 Richard Course, Mckeebury, VA 16749</t>
  </si>
  <si>
    <t>557.907.7109</t>
  </si>
  <si>
    <t>164.88</t>
  </si>
  <si>
    <t>94988.12</t>
  </si>
  <si>
    <t>Cory Smith</t>
  </si>
  <si>
    <t>ashleyadams@example.org</t>
  </si>
  <si>
    <t>95721 Elizabeth Turnpike, Lopezstad, MH 08824</t>
  </si>
  <si>
    <t>001-699-743-1835x76910</t>
  </si>
  <si>
    <t>19.54</t>
  </si>
  <si>
    <t>10456.25</t>
  </si>
  <si>
    <t>Sarah Nguyen</t>
  </si>
  <si>
    <t>estespeter@example.org</t>
  </si>
  <si>
    <t>514 Dennis Bypass, Kimberlyport, GA 30835</t>
  </si>
  <si>
    <t>(276)737-8036</t>
  </si>
  <si>
    <t>113.99</t>
  </si>
  <si>
    <t>72982.54</t>
  </si>
  <si>
    <t>Vincent Russell</t>
  </si>
  <si>
    <t>feliciaramsey@example.net</t>
  </si>
  <si>
    <t>4978 Wilson Pass Apt. 402, South Sharon, GU 53294</t>
  </si>
  <si>
    <t>(527)951-7364x74793</t>
  </si>
  <si>
    <t>18928.52</t>
  </si>
  <si>
    <t>2.8</t>
  </si>
  <si>
    <t>18925.72</t>
  </si>
  <si>
    <t>Justin Contreras</t>
  </si>
  <si>
    <t>coffeyrobert@example.org</t>
  </si>
  <si>
    <t>5911 Smith Plaza, Williamsside, VA 55030</t>
  </si>
  <si>
    <t>4318.2</t>
  </si>
  <si>
    <t>1.11</t>
  </si>
  <si>
    <t>4317.09</t>
  </si>
  <si>
    <t>Deborah Bauer</t>
  </si>
  <si>
    <t>parksjoseph@example.org</t>
  </si>
  <si>
    <t>5652 Vanessa Camp Suite 309, East Kristophertown, WY 47029</t>
  </si>
  <si>
    <t>(694)270-2945</t>
  </si>
  <si>
    <t>75421.26999999999</t>
  </si>
  <si>
    <t>68.9</t>
  </si>
  <si>
    <t>75352.37</t>
  </si>
  <si>
    <t>Mrs. Tracy Wade</t>
  </si>
  <si>
    <t>3316 Christopher Camp, North Michaelhaven, ND 52985</t>
  </si>
  <si>
    <t>(543)577-2830</t>
  </si>
  <si>
    <t>58.52</t>
  </si>
  <si>
    <t>36541.75000000001</t>
  </si>
  <si>
    <t>Michael Smith</t>
  </si>
  <si>
    <t>0337 Amy Point, West Cindy, NM 28965</t>
  </si>
  <si>
    <t>001-570-395-3069x896</t>
  </si>
  <si>
    <t>226.69</t>
  </si>
  <si>
    <t>29270.74</t>
  </si>
  <si>
    <t>Alexander Branch</t>
  </si>
  <si>
    <t>brownsheena@example.com</t>
  </si>
  <si>
    <t>9546 Hull Village Suite 497, Matthewburgh, OR 12846</t>
  </si>
  <si>
    <t>(714)437-4015</t>
  </si>
  <si>
    <t>91.9</t>
  </si>
  <si>
    <t>14835.050000000001</t>
  </si>
  <si>
    <t>Jennifer Green</t>
  </si>
  <si>
    <t>baldwindavid@example.org</t>
  </si>
  <si>
    <t>PSC 3640, Box 9858, APO AP 99513</t>
  </si>
  <si>
    <t>768-460-4777</t>
  </si>
  <si>
    <t>22.5</t>
  </si>
  <si>
    <t>4006.65</t>
  </si>
  <si>
    <t>Donna Campbell</t>
  </si>
  <si>
    <t>lisahickman@example.net</t>
  </si>
  <si>
    <t>92060 Chase Row, New Laurashire, WI 30251</t>
  </si>
  <si>
    <t>222.701.4753</t>
  </si>
  <si>
    <t>60469.5</t>
  </si>
  <si>
    <t>272.94</t>
  </si>
  <si>
    <t>60196.56</t>
  </si>
  <si>
    <t>gonzalesmorgan@example.org</t>
  </si>
  <si>
    <t>4294 Anderson Trail Apt. 478, Shermanview, TN 33575</t>
  </si>
  <si>
    <t>335.229.8678x4441</t>
  </si>
  <si>
    <t>182.66</t>
  </si>
  <si>
    <t>72133.62</t>
  </si>
  <si>
    <t>Beth Gillespie</t>
  </si>
  <si>
    <t>rollinstyler@example.org</t>
  </si>
  <si>
    <t>099 Victoria Turnpike Apt. 077, Alejandramouth, MO 52246</t>
  </si>
  <si>
    <t>864-724-5733x4300</t>
  </si>
  <si>
    <t>13201.0</t>
  </si>
  <si>
    <t>10.25</t>
  </si>
  <si>
    <t>13190.75</t>
  </si>
  <si>
    <t>Kelly Decker</t>
  </si>
  <si>
    <t>yrodriguez@example.org</t>
  </si>
  <si>
    <t>157 Contreras Port Suite 862, Josephshire, GA 15016</t>
  </si>
  <si>
    <t>390.908.1806</t>
  </si>
  <si>
    <t>922.18</t>
  </si>
  <si>
    <t>110.87</t>
  </si>
  <si>
    <t>811.31</t>
  </si>
  <si>
    <t>Eric Holder</t>
  </si>
  <si>
    <t>twatson@example.net</t>
  </si>
  <si>
    <t>35481 Sloan Forges, Derrickstad, NY 90317</t>
  </si>
  <si>
    <t>+1-874-388-8126x8690</t>
  </si>
  <si>
    <t>127.13</t>
  </si>
  <si>
    <t>1172.17</t>
  </si>
  <si>
    <t>Ashley Davis</t>
  </si>
  <si>
    <t>erikathomas@example.org</t>
  </si>
  <si>
    <t>53501 Barnes Lodge, West Kenneth, NE 96581</t>
  </si>
  <si>
    <t>001-666-552-6769x489</t>
  </si>
  <si>
    <t>92.56</t>
  </si>
  <si>
    <t>12277.68</t>
  </si>
  <si>
    <t>Leslie Mack</t>
  </si>
  <si>
    <t>cassandraharmon@example.com</t>
  </si>
  <si>
    <t>3132 Michael Parkways, Cohenbury, AR 77866</t>
  </si>
  <si>
    <t>(281)600-3077x68101</t>
  </si>
  <si>
    <t>75.24</t>
  </si>
  <si>
    <t>32321.649999999998</t>
  </si>
  <si>
    <t>Jamie Ross</t>
  </si>
  <si>
    <t>eevans@example.net</t>
  </si>
  <si>
    <t>806 Cunningham Knoll Suite 160, North Dominiquestad, WI 83139</t>
  </si>
  <si>
    <t>638-808-3893x8716</t>
  </si>
  <si>
    <t>209.4</t>
  </si>
  <si>
    <t>11137.650000000001</t>
  </si>
  <si>
    <t>Steven Bridges</t>
  </si>
  <si>
    <t>jcole@example.com</t>
  </si>
  <si>
    <t>USCGC Greer, FPO AE 56203</t>
  </si>
  <si>
    <t>3332.4900000000002</t>
  </si>
  <si>
    <t>1.45</t>
  </si>
  <si>
    <t>3331.0400000000004</t>
  </si>
  <si>
    <t>Tina Jackson</t>
  </si>
  <si>
    <t>kari02@example.com</t>
  </si>
  <si>
    <t>5493 Patterson Mission, West Ginatown, MP 61912</t>
  </si>
  <si>
    <t>001-889-549-1570</t>
  </si>
  <si>
    <t>51368.8</t>
  </si>
  <si>
    <t>153.97</t>
  </si>
  <si>
    <t>51214.83</t>
  </si>
  <si>
    <t>04-28-2022</t>
  </si>
  <si>
    <t>Debra Martinez</t>
  </si>
  <si>
    <t>imccoy@example.net</t>
  </si>
  <si>
    <t>239 Carolyn Ramp Apt. 125, Port Michael, VA 57249</t>
  </si>
  <si>
    <t>524-966-2593x89151</t>
  </si>
  <si>
    <t>130.12</t>
  </si>
  <si>
    <t>9577.339999999998</t>
  </si>
  <si>
    <t>03-16-2023</t>
  </si>
  <si>
    <t>Kyle Lowe</t>
  </si>
  <si>
    <t>traci50@example.net</t>
  </si>
  <si>
    <t>24012 Joseph Mountain, Ericland, TX 42092</t>
  </si>
  <si>
    <t>001-250-924-2450x7580</t>
  </si>
  <si>
    <t>13143.38</t>
  </si>
  <si>
    <t>79.82</t>
  </si>
  <si>
    <t>13063.56</t>
  </si>
  <si>
    <t>Daniel Woodard</t>
  </si>
  <si>
    <t>jasonrobinson@example.net</t>
  </si>
  <si>
    <t>815 Wells Parks, Port Gregoryfurt, NY 65862</t>
  </si>
  <si>
    <t>74219.34</t>
  </si>
  <si>
    <t>142.88</t>
  </si>
  <si>
    <t>74076.45999999999</t>
  </si>
  <si>
    <t>John Miller</t>
  </si>
  <si>
    <t>bcarpenter@example.net</t>
  </si>
  <si>
    <t>0917 Maria Estates Suite 250, Rossbury, AL 15040</t>
  </si>
  <si>
    <t>(866)694-2662x64452</t>
  </si>
  <si>
    <t>172.66</t>
  </si>
  <si>
    <t>54520.579999999994</t>
  </si>
  <si>
    <t>Kimberly Sherman</t>
  </si>
  <si>
    <t>floreskayla@example.org</t>
  </si>
  <si>
    <t>9735 Wilson Neck Apt. 265, Atkinsonland, FM 61772</t>
  </si>
  <si>
    <t>65344.95</t>
  </si>
  <si>
    <t>111.25</t>
  </si>
  <si>
    <t>65233.7</t>
  </si>
  <si>
    <t>Patrick Wood</t>
  </si>
  <si>
    <t>pughcrystal@example.com</t>
  </si>
  <si>
    <t>64247 Ramos Key, Brandonton, HI 16109</t>
  </si>
  <si>
    <t>761.493.5691x070</t>
  </si>
  <si>
    <t>6916.19</t>
  </si>
  <si>
    <t>62.03</t>
  </si>
  <si>
    <t>6854.16</t>
  </si>
  <si>
    <t>Lisa Lane</t>
  </si>
  <si>
    <t>robertstimothy@example.com</t>
  </si>
  <si>
    <t>41575 Stewart Shore, South Kendra, IN 72492</t>
  </si>
  <si>
    <t>257-790-0355x45187</t>
  </si>
  <si>
    <t>148.9</t>
  </si>
  <si>
    <t>49849.469999999994</t>
  </si>
  <si>
    <t>Nicholas Smith</t>
  </si>
  <si>
    <t>samuelpruitt@example.com</t>
  </si>
  <si>
    <t>644 Avila Ferry, Danielhaven, NJ 86012</t>
  </si>
  <si>
    <t>742.859.7054x72369</t>
  </si>
  <si>
    <t>13468.369999999999</t>
  </si>
  <si>
    <t>75.75</t>
  </si>
  <si>
    <t>13392.619999999999</t>
  </si>
  <si>
    <t>Keith Bennett</t>
  </si>
  <si>
    <t>jasmintorres@example.org</t>
  </si>
  <si>
    <t>88533 Ward Lodge Suite 158, South Clayton, NY 52895</t>
  </si>
  <si>
    <t>001-225-921-3712x2418</t>
  </si>
  <si>
    <t>4834.9800000000005</t>
  </si>
  <si>
    <t>32.29</t>
  </si>
  <si>
    <t>4802.6900000000005</t>
  </si>
  <si>
    <t>Frank Mcclain</t>
  </si>
  <si>
    <t>allenanne@example.net</t>
  </si>
  <si>
    <t>31915 Justin Spring, New Paulshire, IA 74485</t>
  </si>
  <si>
    <t>001-642-386-7227x296</t>
  </si>
  <si>
    <t>19715.07</t>
  </si>
  <si>
    <t>102.33</t>
  </si>
  <si>
    <t>19612.739999999998</t>
  </si>
  <si>
    <t>John Phillips</t>
  </si>
  <si>
    <t>58232 Robin Plaza Apt. 762, New Robin, MH 66783</t>
  </si>
  <si>
    <t>+1-889-540-5918x1475</t>
  </si>
  <si>
    <t>5236.77</t>
  </si>
  <si>
    <t>14.23</t>
  </si>
  <si>
    <t>5222.540000000001</t>
  </si>
  <si>
    <t>Nathan Rodriguez</t>
  </si>
  <si>
    <t>075 Emily Views Suite 381, New Donnashire, FM 43168</t>
  </si>
  <si>
    <t>336-877-6878</t>
  </si>
  <si>
    <t>7609.84</t>
  </si>
  <si>
    <t>08-22-2023</t>
  </si>
  <si>
    <t>Mrs. Barbara Jennings MD</t>
  </si>
  <si>
    <t>michaelprince@example.net</t>
  </si>
  <si>
    <t>5260 Bryan Brook Apt. 498, Butlerfort, KS 45838</t>
  </si>
  <si>
    <t>001-839-548-1347x1433</t>
  </si>
  <si>
    <t>13916.52</t>
  </si>
  <si>
    <t>34.24</t>
  </si>
  <si>
    <t>13882.28</t>
  </si>
  <si>
    <t>Marcus Boone</t>
  </si>
  <si>
    <t>rebeccahunter@example.org</t>
  </si>
  <si>
    <t>92755 John Plain, Yolandatown, CA 76202</t>
  </si>
  <si>
    <t>134.75</t>
  </si>
  <si>
    <t>52705.6</t>
  </si>
  <si>
    <t>Vanessa Brown</t>
  </si>
  <si>
    <t>courtneymosley@example.net</t>
  </si>
  <si>
    <t>387 Gilbert Route, Arielmouth, WY 54865</t>
  </si>
  <si>
    <t>+1-930-535-9828x13925</t>
  </si>
  <si>
    <t>88.83</t>
  </si>
  <si>
    <t>70612.02</t>
  </si>
  <si>
    <t>Troy Reynolds</t>
  </si>
  <si>
    <t>kellymegan@example.net</t>
  </si>
  <si>
    <t>799 Holly Bridge, Liuberg, NV 77985</t>
  </si>
  <si>
    <t>948.534.8163x3856</t>
  </si>
  <si>
    <t>150.67</t>
  </si>
  <si>
    <t>779.63</t>
  </si>
  <si>
    <t>Lacey Maynard</t>
  </si>
  <si>
    <t>zrogers@example.net</t>
  </si>
  <si>
    <t>430 Olsen Mission Suite 876, Marybury, VT 73428</t>
  </si>
  <si>
    <t>+1-542-839-9027x9230</t>
  </si>
  <si>
    <t>4692.6900000000005</t>
  </si>
  <si>
    <t>5.26</t>
  </si>
  <si>
    <t>4687.43</t>
  </si>
  <si>
    <t>Melissa Wade</t>
  </si>
  <si>
    <t>Unit 2064 Box 2285, DPO AA 83960</t>
  </si>
  <si>
    <t>+1-622-614-5347x876</t>
  </si>
  <si>
    <t>242.81</t>
  </si>
  <si>
    <t>6723.099999999999</t>
  </si>
  <si>
    <t>Charlotte Chen</t>
  </si>
  <si>
    <t>williamspaul@example.net</t>
  </si>
  <si>
    <t>730 White Hill Suite 480, New Samanthachester, VI 34345</t>
  </si>
  <si>
    <t>2391.33</t>
  </si>
  <si>
    <t>John King</t>
  </si>
  <si>
    <t>perkinsluis@example.org</t>
  </si>
  <si>
    <t>23993 Herman Track Apt. 791, New Adam, KS 49049</t>
  </si>
  <si>
    <t>+1-294-883-7561x24851</t>
  </si>
  <si>
    <t>23194.2</t>
  </si>
  <si>
    <t>67.15</t>
  </si>
  <si>
    <t>23127.05</t>
  </si>
  <si>
    <t>Andrew Hopkins</t>
  </si>
  <si>
    <t>michael26@example.net</t>
  </si>
  <si>
    <t>218 Johnson Port, Mayermouth, VA 26867</t>
  </si>
  <si>
    <t>(993)443-1753</t>
  </si>
  <si>
    <t>60.39</t>
  </si>
  <si>
    <t>25066.66</t>
  </si>
  <si>
    <t>Deborah White</t>
  </si>
  <si>
    <t>swhitney@example.com</t>
  </si>
  <si>
    <t>195 Cheryl Parkway, Scottburgh, RI 42126</t>
  </si>
  <si>
    <t>380-230-4950x73821</t>
  </si>
  <si>
    <t>49230.69</t>
  </si>
  <si>
    <t>61.68</t>
  </si>
  <si>
    <t>49169.01</t>
  </si>
  <si>
    <t>Andrew Atkinson</t>
  </si>
  <si>
    <t>ygraves@example.org</t>
  </si>
  <si>
    <t>146 Ruben Lights Apt. 300, Sandraside, IN 64181</t>
  </si>
  <si>
    <t>234-566-8518x375</t>
  </si>
  <si>
    <t>69.29</t>
  </si>
  <si>
    <t>14620.369999999999</t>
  </si>
  <si>
    <t>Daniel Dean</t>
  </si>
  <si>
    <t>0378 Perry Fork, Lake Randyland, AS 83415</t>
  </si>
  <si>
    <t>913.612.0829x688</t>
  </si>
  <si>
    <t>57948.79</t>
  </si>
  <si>
    <t>169.4</t>
  </si>
  <si>
    <t>57779.39</t>
  </si>
  <si>
    <t>Carrie Meyer</t>
  </si>
  <si>
    <t>broberts@example.org</t>
  </si>
  <si>
    <t>072 Owens Land, New Jordan, LA 01217</t>
  </si>
  <si>
    <t>472.962.5907x888</t>
  </si>
  <si>
    <t>14.86</t>
  </si>
  <si>
    <t>442.78</t>
  </si>
  <si>
    <t>12-21-2022</t>
  </si>
  <si>
    <t>Kevin Ball</t>
  </si>
  <si>
    <t>blackthomas@example.com</t>
  </si>
  <si>
    <t>157 Bonnie Rue, Lake Rhonda, MH 82152</t>
  </si>
  <si>
    <t>(293)435-7191</t>
  </si>
  <si>
    <t>11719.98</t>
  </si>
  <si>
    <t>112.55</t>
  </si>
  <si>
    <t>11607.43</t>
  </si>
  <si>
    <t>Christopher Alvarez</t>
  </si>
  <si>
    <t>jacob52@example.com</t>
  </si>
  <si>
    <t>6891 Espinoza Rapid Suite 010, Ericview, WI 08577</t>
  </si>
  <si>
    <t>218.4</t>
  </si>
  <si>
    <t>61631.049999999996</t>
  </si>
  <si>
    <t>Stefanie Phillips</t>
  </si>
  <si>
    <t>nortonmichael@example.com</t>
  </si>
  <si>
    <t>959 Oneill Neck, Mcclainfurt, AL 37253</t>
  </si>
  <si>
    <t>771.655.5528</t>
  </si>
  <si>
    <t>51.48</t>
  </si>
  <si>
    <t>36698.189999999995</t>
  </si>
  <si>
    <t>Jeffrey Rodriguez</t>
  </si>
  <si>
    <t>benjamin74@example.org</t>
  </si>
  <si>
    <t>122 Brandon Path, Henryberg, WV 94891</t>
  </si>
  <si>
    <t>430-242-1754x072</t>
  </si>
  <si>
    <t>18882.19</t>
  </si>
  <si>
    <t>105.28</t>
  </si>
  <si>
    <t>18776.91</t>
  </si>
  <si>
    <t>Amanda Thompson</t>
  </si>
  <si>
    <t>ernestmurphy@example.net</t>
  </si>
  <si>
    <t>810 Brandon Stream, Isaacmouth, NH 05535</t>
  </si>
  <si>
    <t>630-826-0763</t>
  </si>
  <si>
    <t>70654.23</t>
  </si>
  <si>
    <t>127.29</t>
  </si>
  <si>
    <t>70526.94</t>
  </si>
  <si>
    <t>Teresa Smith</t>
  </si>
  <si>
    <t>522 Stacey Estates Apt. 554, East Maryton, WV 53916</t>
  </si>
  <si>
    <t>001-718-262-5592x737</t>
  </si>
  <si>
    <t>1844.36</t>
  </si>
  <si>
    <t>1721.9899999999998</t>
  </si>
  <si>
    <t>10-14-2022</t>
  </si>
  <si>
    <t>Christopher Reyes</t>
  </si>
  <si>
    <t>jhernandez@example.com</t>
  </si>
  <si>
    <t>02038 Lisa Tunnel, Jacksonfort, MO 41784</t>
  </si>
  <si>
    <t>19922.600000000002</t>
  </si>
  <si>
    <t>0.67</t>
  </si>
  <si>
    <t>19921.930000000004</t>
  </si>
  <si>
    <t>Kevin Hull</t>
  </si>
  <si>
    <t>lchambers@example.com</t>
  </si>
  <si>
    <t>405 John Ridge, West Amy, PA 37705</t>
  </si>
  <si>
    <t>+1-365-520-7446x8613</t>
  </si>
  <si>
    <t>75065.1</t>
  </si>
  <si>
    <t>219.63</t>
  </si>
  <si>
    <t>74845.47</t>
  </si>
  <si>
    <t>Lisa Beard</t>
  </si>
  <si>
    <t>amygarcia@example.org</t>
  </si>
  <si>
    <t>263 Perez Lakes Suite 115, Michaelchester, NV 44889</t>
  </si>
  <si>
    <t>+1-723-261-5292x182</t>
  </si>
  <si>
    <t>30602.170000000002</t>
  </si>
  <si>
    <t>11.95</t>
  </si>
  <si>
    <t>30590.22</t>
  </si>
  <si>
    <t>Chris Navarro</t>
  </si>
  <si>
    <t>adrianromero@example.org</t>
  </si>
  <si>
    <t>Unit 8226 Box 5441, DPO AA 07632</t>
  </si>
  <si>
    <t>618-510-2190x2323</t>
  </si>
  <si>
    <t>924.5999999999999</t>
  </si>
  <si>
    <t>4.61</t>
  </si>
  <si>
    <t>919.9899999999999</t>
  </si>
  <si>
    <t>Catherine Patton</t>
  </si>
  <si>
    <t>autumnpoole@example.net</t>
  </si>
  <si>
    <t>Unit 5201 Box 7335, DPO AE 21746</t>
  </si>
  <si>
    <t>419-217-8214</t>
  </si>
  <si>
    <t>3189.87</t>
  </si>
  <si>
    <t>3178.41</t>
  </si>
  <si>
    <t>Allen Benitez</t>
  </si>
  <si>
    <t>bradydavidson@example.com</t>
  </si>
  <si>
    <t>25564 Ward Village, South Patrick, FM 88891</t>
  </si>
  <si>
    <t>001-663-468-1794x26887</t>
  </si>
  <si>
    <t>3808.5600000000004</t>
  </si>
  <si>
    <t>13.88</t>
  </si>
  <si>
    <t>3794.6800000000003</t>
  </si>
  <si>
    <t>Jessica Dodson</t>
  </si>
  <si>
    <t>eric70@example.net</t>
  </si>
  <si>
    <t>24682 Jackson Landing Apt. 600, New Troy, OH 26129</t>
  </si>
  <si>
    <t>(479)263-8458x7105</t>
  </si>
  <si>
    <t>24686.7</t>
  </si>
  <si>
    <t>12.79</t>
  </si>
  <si>
    <t>24673.91</t>
  </si>
  <si>
    <t>Steven Whitaker</t>
  </si>
  <si>
    <t>xmiller@example.com</t>
  </si>
  <si>
    <t>735 Snyder Bypass, New Jenniferfurt, DC 63761</t>
  </si>
  <si>
    <t>17782.22</t>
  </si>
  <si>
    <t>2.68</t>
  </si>
  <si>
    <t>17779.54</t>
  </si>
  <si>
    <t>Robert Yates</t>
  </si>
  <si>
    <t>stevencohen@example.org</t>
  </si>
  <si>
    <t>4131 Tanya Crest Apt. 104, Lake Erika, TX 26212</t>
  </si>
  <si>
    <t>611-279-5780x02344</t>
  </si>
  <si>
    <t>41896.8</t>
  </si>
  <si>
    <t>141.16</t>
  </si>
  <si>
    <t>41755.64</t>
  </si>
  <si>
    <t>Julie Stevens</t>
  </si>
  <si>
    <t>robertwoods@example.net</t>
  </si>
  <si>
    <t>2482 Blanchard Club Suite 076, Morganstad, MA 85915</t>
  </si>
  <si>
    <t>+1-286-292-6027x476</t>
  </si>
  <si>
    <t>8760.71</t>
  </si>
  <si>
    <t>71.9</t>
  </si>
  <si>
    <t>8688.81</t>
  </si>
  <si>
    <t>Lynn Michael</t>
  </si>
  <si>
    <t>pottermaria@example.com</t>
  </si>
  <si>
    <t>59914 Samuel Lights, Smithchester, WI 54944</t>
  </si>
  <si>
    <t>001-437-500-6323x66970</t>
  </si>
  <si>
    <t>5460.15</t>
  </si>
  <si>
    <t>93.3</t>
  </si>
  <si>
    <t>5366.849999999999</t>
  </si>
  <si>
    <t>Melanie Watkins</t>
  </si>
  <si>
    <t>mackandrew@example.com</t>
  </si>
  <si>
    <t>566 Tyler Burgs Apt. 636, Port Luis, OH 75738</t>
  </si>
  <si>
    <t>+1-258-308-5498x910</t>
  </si>
  <si>
    <t>48.4</t>
  </si>
  <si>
    <t>11671.58</t>
  </si>
  <si>
    <t>Yolanda Jones</t>
  </si>
  <si>
    <t>821 Burns Skyway Apt. 040, West John, MH 30374</t>
  </si>
  <si>
    <t>+1-854-200-3819x827</t>
  </si>
  <si>
    <t>3605.9399999999996</t>
  </si>
  <si>
    <t>4.69</t>
  </si>
  <si>
    <t>3601.2499999999995</t>
  </si>
  <si>
    <t>Aaron Nichols</t>
  </si>
  <si>
    <t>castanedaemily@example.org</t>
  </si>
  <si>
    <t>677 Moran Ranch Apt. 456, Port Cassandraport, AS 49946</t>
  </si>
  <si>
    <t>240.973.4484x15928</t>
  </si>
  <si>
    <t>33781.8</t>
  </si>
  <si>
    <t>124.07</t>
  </si>
  <si>
    <t>33657.73</t>
  </si>
  <si>
    <t>Robin Jordan</t>
  </si>
  <si>
    <t>sandra43@example.org</t>
  </si>
  <si>
    <t>465 Harry Orchard, Lake Jordanside, DC 09845</t>
  </si>
  <si>
    <t>001-633-736-2425x60369</t>
  </si>
  <si>
    <t>12.5</t>
  </si>
  <si>
    <t>3500.9799999999996</t>
  </si>
  <si>
    <t>07-20-2023</t>
  </si>
  <si>
    <t>Ann Hill</t>
  </si>
  <si>
    <t>brandonwilkerson@example.org</t>
  </si>
  <si>
    <t>Unit 6545 Box 0985, DPO AE 64669</t>
  </si>
  <si>
    <t>(635)916-2109</t>
  </si>
  <si>
    <t>83.21</t>
  </si>
  <si>
    <t>28522.97</t>
  </si>
  <si>
    <t>Jessica Maldonado</t>
  </si>
  <si>
    <t>gregorygould@example.net</t>
  </si>
  <si>
    <t>PSC 0005, Box 8635, APO AE 44412</t>
  </si>
  <si>
    <t>4828.71</t>
  </si>
  <si>
    <t>12.35</t>
  </si>
  <si>
    <t>4816.36</t>
  </si>
  <si>
    <t>Patricia Scott DVM</t>
  </si>
  <si>
    <t>james08@example.org</t>
  </si>
  <si>
    <t>45961 Margaret Plains Apt. 521, Tammyfort, NH 89190</t>
  </si>
  <si>
    <t>(855)712-3444x16367</t>
  </si>
  <si>
    <t>33124.909999999996</t>
  </si>
  <si>
    <t>74.96</t>
  </si>
  <si>
    <t>33049.95</t>
  </si>
  <si>
    <t>Kerri Fitzgerald</t>
  </si>
  <si>
    <t>xsanders@example.com</t>
  </si>
  <si>
    <t>89845 Duarte River, Deborahfurt, KS 58343</t>
  </si>
  <si>
    <t>(849)526-2659</t>
  </si>
  <si>
    <t>82.84</t>
  </si>
  <si>
    <t>41654.310000000005</t>
  </si>
  <si>
    <t>kellywood@example.com</t>
  </si>
  <si>
    <t>037 Heather Plain, New Frank, MH 52654</t>
  </si>
  <si>
    <t>+1-980-703-0633x6125</t>
  </si>
  <si>
    <t>120.01</t>
  </si>
  <si>
    <t>4500.339999999999</t>
  </si>
  <si>
    <t>Stephanie Russell</t>
  </si>
  <si>
    <t>donna03@example.com</t>
  </si>
  <si>
    <t>94607 Aguirre Burg, North Daniel, IA 34488</t>
  </si>
  <si>
    <t>327.357.6862x85087</t>
  </si>
  <si>
    <t>9132.74</t>
  </si>
  <si>
    <t>41.7</t>
  </si>
  <si>
    <t>9091.039999999999</t>
  </si>
  <si>
    <t>Stacey Miller</t>
  </si>
  <si>
    <t>brownnancy@example.net</t>
  </si>
  <si>
    <t>9343 Buchanan Forks, Strongchester, DE 60114</t>
  </si>
  <si>
    <t>(603)233-9268x014</t>
  </si>
  <si>
    <t>160.21</t>
  </si>
  <si>
    <t>15064.27</t>
  </si>
  <si>
    <t>Kevin Perez</t>
  </si>
  <si>
    <t>sarahturner@example.com</t>
  </si>
  <si>
    <t>810 Chad Squares Suite 178, Port Samantha, MP 76264</t>
  </si>
  <si>
    <t>778-316-8155</t>
  </si>
  <si>
    <t>14754.88</t>
  </si>
  <si>
    <t>32.33</t>
  </si>
  <si>
    <t>14722.55</t>
  </si>
  <si>
    <t>Charles Ramirez</t>
  </si>
  <si>
    <t>oedwards@example.com</t>
  </si>
  <si>
    <t>46250 Kidd Ranch Suite 454, Dawnview, HI 45642</t>
  </si>
  <si>
    <t>(217)707-8798x69269</t>
  </si>
  <si>
    <t>13.98</t>
  </si>
  <si>
    <t>6446.970000000001</t>
  </si>
  <si>
    <t>Crystal Ward</t>
  </si>
  <si>
    <t>84886 Adkins Underpass Suite 320, South Juanshire, CA 10559</t>
  </si>
  <si>
    <t>(530)393-4807</t>
  </si>
  <si>
    <t>106.85</t>
  </si>
  <si>
    <t>9393.189999999999</t>
  </si>
  <si>
    <t>popeelizabeth@example.net</t>
  </si>
  <si>
    <t>71726 Boone Land Suite 163, Fitzpatrickburgh, NV 67222</t>
  </si>
  <si>
    <t>283-439-9126x4424</t>
  </si>
  <si>
    <t>81353.28</t>
  </si>
  <si>
    <t>122.64</t>
  </si>
  <si>
    <t>81230.64</t>
  </si>
  <si>
    <t>Donald Sanders</t>
  </si>
  <si>
    <t>qayers@example.com</t>
  </si>
  <si>
    <t>84616 Rodney Underpass Apt. 210, Torresborough, NC 98472</t>
  </si>
  <si>
    <t>385-452-2952</t>
  </si>
  <si>
    <t>30.63</t>
  </si>
  <si>
    <t>48700.39000000001</t>
  </si>
  <si>
    <t>Michael Long</t>
  </si>
  <si>
    <t>902 Faith Roads, Freemanport, AR 88077</t>
  </si>
  <si>
    <t>533.818.1630</t>
  </si>
  <si>
    <t>76.37</t>
  </si>
  <si>
    <t>84666.63</t>
  </si>
  <si>
    <t>Kelly Roth</t>
  </si>
  <si>
    <t>yarroyo@example.org</t>
  </si>
  <si>
    <t>PSC 1156, Box 4395, APO AP 14217</t>
  </si>
  <si>
    <t>(557)868-3916x7321</t>
  </si>
  <si>
    <t>56754.450000000004</t>
  </si>
  <si>
    <t>20.38</t>
  </si>
  <si>
    <t>56734.07000000001</t>
  </si>
  <si>
    <t>Jennifer Parks</t>
  </si>
  <si>
    <t>752 Matthew Divide, East Rachael, MI 22497</t>
  </si>
  <si>
    <t>+1-676-719-9124x7464</t>
  </si>
  <si>
    <t>17.02</t>
  </si>
  <si>
    <t>29778.559999999998</t>
  </si>
  <si>
    <t>Robert Sanchez</t>
  </si>
  <si>
    <t>ruben90@example.org</t>
  </si>
  <si>
    <t>128 Wilson Underpass, South Stacy, IA 02537</t>
  </si>
  <si>
    <t>976-843-8436x02923</t>
  </si>
  <si>
    <t>22294.63</t>
  </si>
  <si>
    <t>14.56</t>
  </si>
  <si>
    <t>22280.07</t>
  </si>
  <si>
    <t>Carrie Fischer</t>
  </si>
  <si>
    <t>lsanchez@example.net</t>
  </si>
  <si>
    <t>309 Hurley Center, North Shariside, ID 51863</t>
  </si>
  <si>
    <t>920-996-0016</t>
  </si>
  <si>
    <t>4576.4</t>
  </si>
  <si>
    <t>55.22</t>
  </si>
  <si>
    <t>4521.179999999999</t>
  </si>
  <si>
    <t>Christy Stone</t>
  </si>
  <si>
    <t>andrew39@example.org</t>
  </si>
  <si>
    <t>98194 Donald Rapids Apt. 105, Lake Sara, TX 26126</t>
  </si>
  <si>
    <t>(377)993-9749x220</t>
  </si>
  <si>
    <t>8.68</t>
  </si>
  <si>
    <t>5296.1</t>
  </si>
  <si>
    <t>Austin Glass</t>
  </si>
  <si>
    <t>kelsey36@example.org</t>
  </si>
  <si>
    <t>3032 Mcdaniel Loop, Williamston, CT 44493</t>
  </si>
  <si>
    <t>102.24</t>
  </si>
  <si>
    <t>31420.62</t>
  </si>
  <si>
    <t>Joan Calhoun</t>
  </si>
  <si>
    <t>ashley90@example.net</t>
  </si>
  <si>
    <t>16688 Suzanne Wells Apt. 013, New Tylerborough, NE 26492</t>
  </si>
  <si>
    <t>001-761-291-7825x2616</t>
  </si>
  <si>
    <t>42420.28</t>
  </si>
  <si>
    <t>60.93</t>
  </si>
  <si>
    <t>42359.35</t>
  </si>
  <si>
    <t>Leslie Ramirez</t>
  </si>
  <si>
    <t>bberg@example.net</t>
  </si>
  <si>
    <t>8995 Cline Hollow, Terryside, SC 64268</t>
  </si>
  <si>
    <t>+1-297-381-1703x068</t>
  </si>
  <si>
    <t>13092.75</t>
  </si>
  <si>
    <t>40.66</t>
  </si>
  <si>
    <t>13052.09</t>
  </si>
  <si>
    <t>Brandon Patel</t>
  </si>
  <si>
    <t>leonard81@example.com</t>
  </si>
  <si>
    <t>7160 Medina Parks Apt. 047, Lake Christine, VA 81956</t>
  </si>
  <si>
    <t>314-325-8776</t>
  </si>
  <si>
    <t>55452.54</t>
  </si>
  <si>
    <t>55390.520000000004</t>
  </si>
  <si>
    <t>Adam Welch</t>
  </si>
  <si>
    <t>sean36@example.com</t>
  </si>
  <si>
    <t>99474 Taylor Vista Suite 089, Perezport, ND 68286</t>
  </si>
  <si>
    <t>001-417-300-8972x7113</t>
  </si>
  <si>
    <t>34041.15</t>
  </si>
  <si>
    <t>31.89</t>
  </si>
  <si>
    <t>34009.26</t>
  </si>
  <si>
    <t>Michael Garrett</t>
  </si>
  <si>
    <t>milleremily@example.net</t>
  </si>
  <si>
    <t>Unit 2189 Box 4581, DPO AE 48682</t>
  </si>
  <si>
    <t>+1-550-346-5265x39728</t>
  </si>
  <si>
    <t>24.48</t>
  </si>
  <si>
    <t>76097.92</t>
  </si>
  <si>
    <t>Patrick Russo</t>
  </si>
  <si>
    <t>noahdavis@example.net</t>
  </si>
  <si>
    <t>9633 Chambers Road, Garzaland, MA 80961</t>
  </si>
  <si>
    <t>+1-948-307-6370x591</t>
  </si>
  <si>
    <t>171.24</t>
  </si>
  <si>
    <t>19993.32</t>
  </si>
  <si>
    <t>Mr. David Serrano Jr.</t>
  </si>
  <si>
    <t>williamjohns@example.net</t>
  </si>
  <si>
    <t>350 Pratt Glen, North Rachaelside, MD 32995</t>
  </si>
  <si>
    <t>289-934-1074x83151</t>
  </si>
  <si>
    <t>40445.700000000004</t>
  </si>
  <si>
    <t>155.66</t>
  </si>
  <si>
    <t>40290.04</t>
  </si>
  <si>
    <t>Kelsey Acosta</t>
  </si>
  <si>
    <t>collinsholly@example.org</t>
  </si>
  <si>
    <t>875 Mejia Stream Apt. 206, Roweberg, AR 78653</t>
  </si>
  <si>
    <t>+1-477-798-8977x0645</t>
  </si>
  <si>
    <t>80.99</t>
  </si>
  <si>
    <t>31441.87</t>
  </si>
  <si>
    <t>Steven Watson</t>
  </si>
  <si>
    <t>christinahogan@example.com</t>
  </si>
  <si>
    <t>164 Natalie Common Apt. 358, Jonesshire, IN 71357</t>
  </si>
  <si>
    <t>16385.21</t>
  </si>
  <si>
    <t>59.85</t>
  </si>
  <si>
    <t>16325.359999999999</t>
  </si>
  <si>
    <t>Katherine Coleman</t>
  </si>
  <si>
    <t>robertwright@example.com</t>
  </si>
  <si>
    <t>94536 Jamie Crescent, East Christopherburgh, CT 49436</t>
  </si>
  <si>
    <t>93.07</t>
  </si>
  <si>
    <t>17379.41</t>
  </si>
  <si>
    <t>Timothy Leon</t>
  </si>
  <si>
    <t>renee81@example.net</t>
  </si>
  <si>
    <t>PSC 5313, Box 6212, APO AA 44793</t>
  </si>
  <si>
    <t>001-302-335-9435x6304</t>
  </si>
  <si>
    <t>263.17</t>
  </si>
  <si>
    <t>11830.73</t>
  </si>
  <si>
    <t>Spencer Rodriguez</t>
  </si>
  <si>
    <t>davidcastillo@example.com</t>
  </si>
  <si>
    <t>0535 George Forges, New Emily, MN 10087</t>
  </si>
  <si>
    <t>906.283.0294</t>
  </si>
  <si>
    <t>22862.79</t>
  </si>
  <si>
    <t>wramirez@example.org</t>
  </si>
  <si>
    <t>392 Tricia Groves, Port Lauramouth, DC 75195</t>
  </si>
  <si>
    <t>946-376-5622</t>
  </si>
  <si>
    <t>101.61</t>
  </si>
  <si>
    <t>11882.06</t>
  </si>
  <si>
    <t>Jamie Acosta</t>
  </si>
  <si>
    <t>usutton@example.com</t>
  </si>
  <si>
    <t>28138 Webster Plaza, Villanuevaborough, DE 22435</t>
  </si>
  <si>
    <t>427-336-4072</t>
  </si>
  <si>
    <t>5.31</t>
  </si>
  <si>
    <t>452.33</t>
  </si>
  <si>
    <t>David Swanson</t>
  </si>
  <si>
    <t>kstanley@example.com</t>
  </si>
  <si>
    <t>88870 Steven Ville Suite 291, Stefaniemouth, WA 14715</t>
  </si>
  <si>
    <t>(807)560-5999x81664</t>
  </si>
  <si>
    <t>8466.34</t>
  </si>
  <si>
    <t>64.31</t>
  </si>
  <si>
    <t>8402.03</t>
  </si>
  <si>
    <t>John Benson</t>
  </si>
  <si>
    <t>destinyrose@example.org</t>
  </si>
  <si>
    <t>5932 Nathan Streets Suite 428, East Keith, NV 35175</t>
  </si>
  <si>
    <t>28252.84</t>
  </si>
  <si>
    <t>24.78</t>
  </si>
  <si>
    <t>28228.06</t>
  </si>
  <si>
    <t>Morgan Farrell</t>
  </si>
  <si>
    <t>rogerlove@example.net</t>
  </si>
  <si>
    <t>4182 Alexander View Suite 770, Hernandezchester, RI 28340</t>
  </si>
  <si>
    <t>553-814-0457x05864</t>
  </si>
  <si>
    <t>17.93</t>
  </si>
  <si>
    <t>54779.47</t>
  </si>
  <si>
    <t>Aaron Thompson</t>
  </si>
  <si>
    <t>henryhoward@example.org</t>
  </si>
  <si>
    <t>62397 Lisa Dale, Grantville, MH 98160</t>
  </si>
  <si>
    <t>891.896.0793x3511</t>
  </si>
  <si>
    <t>16948.6</t>
  </si>
  <si>
    <t>186.17</t>
  </si>
  <si>
    <t>16762.43</t>
  </si>
  <si>
    <t>Michael Morgan</t>
  </si>
  <si>
    <t>vharrison@example.com</t>
  </si>
  <si>
    <t>PSC 6216, Box 7099, APO AE 41410</t>
  </si>
  <si>
    <t>001-890-763-7167</t>
  </si>
  <si>
    <t>7779.88</t>
  </si>
  <si>
    <t>28.67</t>
  </si>
  <si>
    <t>7751.21</t>
  </si>
  <si>
    <t>Erin Carter</t>
  </si>
  <si>
    <t>penarebecca@example.com</t>
  </si>
  <si>
    <t>6129 Charles Forge Suite 957, New Leahton, NY 77762</t>
  </si>
  <si>
    <t>956.662.1222</t>
  </si>
  <si>
    <t>71.27</t>
  </si>
  <si>
    <t>13090.62</t>
  </si>
  <si>
    <t>Donna Green</t>
  </si>
  <si>
    <t>lucastommy@example.net</t>
  </si>
  <si>
    <t>0841 Torres Groves Suite 226, Robertville, UT 15418</t>
  </si>
  <si>
    <t>662-933-1102</t>
  </si>
  <si>
    <t>37242.38</t>
  </si>
  <si>
    <t>178.61</t>
  </si>
  <si>
    <t>37063.77</t>
  </si>
  <si>
    <t>Mia Weeks</t>
  </si>
  <si>
    <t>misty92@example.net</t>
  </si>
  <si>
    <t>88537 Hardy Street, Jennifermouth, MD 45961</t>
  </si>
  <si>
    <t>848.394.1785x29754</t>
  </si>
  <si>
    <t>50.66</t>
  </si>
  <si>
    <t>33608.909999999996</t>
  </si>
  <si>
    <t>Martin Glenn</t>
  </si>
  <si>
    <t>wmahoney@example.org</t>
  </si>
  <si>
    <t>1756 Jackson Pine Suite 012, East Jessica, IL 30869</t>
  </si>
  <si>
    <t>+1-404-466-0821x23669</t>
  </si>
  <si>
    <t>23636.7</t>
  </si>
  <si>
    <t>Kevin Camacho</t>
  </si>
  <si>
    <t>jacquelineowen@example.net</t>
  </si>
  <si>
    <t>1421 Sharon Underpass Suite 359, Foxview, OK 41921</t>
  </si>
  <si>
    <t>785-777-0749x562</t>
  </si>
  <si>
    <t>226.46</t>
  </si>
  <si>
    <t>57816.87</t>
  </si>
  <si>
    <t>Angel Valdez</t>
  </si>
  <si>
    <t>nicole40@example.net</t>
  </si>
  <si>
    <t>0136 Edwards Ferry, Brandihaven, VA 00951</t>
  </si>
  <si>
    <t>280-533-8391x0821</t>
  </si>
  <si>
    <t>95.76</t>
  </si>
  <si>
    <t>67856.46</t>
  </si>
  <si>
    <t>Sarah Hensley</t>
  </si>
  <si>
    <t>cindyporter@example.org</t>
  </si>
  <si>
    <t>11515 Thomas Isle, New Maria, OH 55541</t>
  </si>
  <si>
    <t>400.856.0512</t>
  </si>
  <si>
    <t>109.13</t>
  </si>
  <si>
    <t>17363.35</t>
  </si>
  <si>
    <t>Lauren Patrick</t>
  </si>
  <si>
    <t>jonesrachael@example.org</t>
  </si>
  <si>
    <t>753 Lopez Coves, South Austin, AK 59806</t>
  </si>
  <si>
    <t>(756)438-3052x30386</t>
  </si>
  <si>
    <t>53243.85</t>
  </si>
  <si>
    <t>159.37</t>
  </si>
  <si>
    <t>53084.479999999996</t>
  </si>
  <si>
    <t>Ashley Garcia</t>
  </si>
  <si>
    <t>munozbridget@example.net</t>
  </si>
  <si>
    <t>Unit 8487 Box 8114, DPO AE 04753</t>
  </si>
  <si>
    <t>(694)375-7053x228</t>
  </si>
  <si>
    <t>32.91</t>
  </si>
  <si>
    <t>53924.48999999999</t>
  </si>
  <si>
    <t>Judith Coleman</t>
  </si>
  <si>
    <t>johnshaw@example.com</t>
  </si>
  <si>
    <t>PSC 4786, Box 7734, APO AA 20659</t>
  </si>
  <si>
    <t>+1-379-663-6355x317</t>
  </si>
  <si>
    <t>56.05</t>
  </si>
  <si>
    <t>3220.04</t>
  </si>
  <si>
    <t>Stephanie Jones</t>
  </si>
  <si>
    <t>bryan88@example.net</t>
  </si>
  <si>
    <t>085 Amanda Pine, Christinaside, KS 81389</t>
  </si>
  <si>
    <t>698.938.1107x59610</t>
  </si>
  <si>
    <t>58.74</t>
  </si>
  <si>
    <t>16321.71</t>
  </si>
  <si>
    <t>Jeffrey Farley</t>
  </si>
  <si>
    <t>manuel99@example.org</t>
  </si>
  <si>
    <t>381 Elizabeth Islands Apt. 562, West Craig, VT 40005</t>
  </si>
  <si>
    <t>001-513-707-2794x780</t>
  </si>
  <si>
    <t>171.86</t>
  </si>
  <si>
    <t>43047.07</t>
  </si>
  <si>
    <t>Michael Thompson</t>
  </si>
  <si>
    <t>deleonandrew@example.net</t>
  </si>
  <si>
    <t>230 Sarah Corner, Port Todd, AR 64644</t>
  </si>
  <si>
    <t>+1-331-222-6765x05145</t>
  </si>
  <si>
    <t>72.85</t>
  </si>
  <si>
    <t>64518.05</t>
  </si>
  <si>
    <t>Danny Harrington</t>
  </si>
  <si>
    <t>patricia44@example.org</t>
  </si>
  <si>
    <t>9925 Webster Avenue, Brittneystad, RI 15684</t>
  </si>
  <si>
    <t>617.301.8613x0134</t>
  </si>
  <si>
    <t>6983.860000000001</t>
  </si>
  <si>
    <t>63.45</t>
  </si>
  <si>
    <t>6920.410000000001</t>
  </si>
  <si>
    <t>Michael Boyle</t>
  </si>
  <si>
    <t>darrenjones@example.net</t>
  </si>
  <si>
    <t>6019 Olivia Crossroad Suite 190, Goodmanmouth, WV 70837</t>
  </si>
  <si>
    <t>994-534-7061x771</t>
  </si>
  <si>
    <t>58744.45</t>
  </si>
  <si>
    <t>58652.2</t>
  </si>
  <si>
    <t>Christopher George</t>
  </si>
  <si>
    <t>Unit 2507 Box 7943, DPO AP 87575</t>
  </si>
  <si>
    <t>001-852-660-7302x975</t>
  </si>
  <si>
    <t>20.54</t>
  </si>
  <si>
    <t>11073.699999999999</t>
  </si>
  <si>
    <t>Jennifer Andrews</t>
  </si>
  <si>
    <t>umiller@example.com</t>
  </si>
  <si>
    <t>93263 Nelson Crest, Lake Jasonville, SC 17073</t>
  </si>
  <si>
    <t>(214)224-3377</t>
  </si>
  <si>
    <t>140.57</t>
  </si>
  <si>
    <t>49430.64000000001</t>
  </si>
  <si>
    <t>Sara Arnold</t>
  </si>
  <si>
    <t>mileshannah@example.org</t>
  </si>
  <si>
    <t>271 Moran Keys Apt. 358, New Catherinefurt, PR 29207</t>
  </si>
  <si>
    <t>001-930-414-1763x05602</t>
  </si>
  <si>
    <t>91.34</t>
  </si>
  <si>
    <t>13825.18</t>
  </si>
  <si>
    <t>Tracy Suarez</t>
  </si>
  <si>
    <t>lpotts@example.com</t>
  </si>
  <si>
    <t>USCGC Brown, FPO AP 53488</t>
  </si>
  <si>
    <t>679.787.0945</t>
  </si>
  <si>
    <t>20461.55</t>
  </si>
  <si>
    <t>95.05</t>
  </si>
  <si>
    <t>20366.5</t>
  </si>
  <si>
    <t>Christina Alvarado</t>
  </si>
  <si>
    <t>vancecarl@example.com</t>
  </si>
  <si>
    <t>084 Curtis Stream, Rodriguezmouth, SC 79784</t>
  </si>
  <si>
    <t>001-789-939-8448x07264</t>
  </si>
  <si>
    <t>13500.38</t>
  </si>
  <si>
    <t>64.12</t>
  </si>
  <si>
    <t>13436.259999999998</t>
  </si>
  <si>
    <t>Omar Burton</t>
  </si>
  <si>
    <t>5419 Kristina Spur Apt. 605, East Patricia, SD 28022</t>
  </si>
  <si>
    <t>+1-623-890-0877x30122</t>
  </si>
  <si>
    <t>138.69</t>
  </si>
  <si>
    <t>8.89</t>
  </si>
  <si>
    <t>129.8</t>
  </si>
  <si>
    <t>02-22-2023</t>
  </si>
  <si>
    <t>Tyler Simpson</t>
  </si>
  <si>
    <t>friedmanmary@example.org</t>
  </si>
  <si>
    <t>1340 Anthony Plain, East Ryantown, MD 68921</t>
  </si>
  <si>
    <t>871-616-8279x84940</t>
  </si>
  <si>
    <t>168.62</t>
  </si>
  <si>
    <t>32999.68</t>
  </si>
  <si>
    <t>Jerry Velasquez Jr.</t>
  </si>
  <si>
    <t>jonesnicholas@example.com</t>
  </si>
  <si>
    <t>12278 Henderson Via, East Dianaland, PA 65642</t>
  </si>
  <si>
    <t>603-261-0370x13208</t>
  </si>
  <si>
    <t>4618.06</t>
  </si>
  <si>
    <t>Sherry Ferguson</t>
  </si>
  <si>
    <t>oshort@example.org</t>
  </si>
  <si>
    <t>3611 Sarah Throughway, New Joshua, MH 79451</t>
  </si>
  <si>
    <t>(710)440-1304</t>
  </si>
  <si>
    <t>8636.4</t>
  </si>
  <si>
    <t>46.64</t>
  </si>
  <si>
    <t>8589.76</t>
  </si>
  <si>
    <t>Brianna Mendoza</t>
  </si>
  <si>
    <t>elizabethharris@example.net</t>
  </si>
  <si>
    <t>467 Burton Garden, East Alanport, NH 63810</t>
  </si>
  <si>
    <t>916-903-2542x626</t>
  </si>
  <si>
    <t>1410.53</t>
  </si>
  <si>
    <t>Elizabeth Cruz</t>
  </si>
  <si>
    <t>fisherleah@example.com</t>
  </si>
  <si>
    <t>49561 Kathy Common, South Jose, PR 34425</t>
  </si>
  <si>
    <t>001-510-862-8839</t>
  </si>
  <si>
    <t>35786.85</t>
  </si>
  <si>
    <t>123.16</t>
  </si>
  <si>
    <t>35663.689999999995</t>
  </si>
  <si>
    <t>Emily Hayes</t>
  </si>
  <si>
    <t>englishanthony@example.net</t>
  </si>
  <si>
    <t>8583 Andrea Junction, Lake Jessefurt, NH 43131</t>
  </si>
  <si>
    <t>718-926-7687</t>
  </si>
  <si>
    <t>231.12</t>
  </si>
  <si>
    <t>16717.48</t>
  </si>
  <si>
    <t>William Harris</t>
  </si>
  <si>
    <t>lolsen@example.com</t>
  </si>
  <si>
    <t>641 Lindsey Row, South Billchester, LA 29468</t>
  </si>
  <si>
    <t>338.950.8216</t>
  </si>
  <si>
    <t>58.1</t>
  </si>
  <si>
    <t>64152.9</t>
  </si>
  <si>
    <t>08-13-2023</t>
  </si>
  <si>
    <t>wellsjames@example.org</t>
  </si>
  <si>
    <t>27095 Benton Plaza, Lutzberg, VA 39865</t>
  </si>
  <si>
    <t>+1-278-785-8554x064</t>
  </si>
  <si>
    <t>28151.5</t>
  </si>
  <si>
    <t>72.58</t>
  </si>
  <si>
    <t>28078.92</t>
  </si>
  <si>
    <t>Norma Ross</t>
  </si>
  <si>
    <t>9068 Schmitt Mountain Apt. 131, Doyleville, VI 85439</t>
  </si>
  <si>
    <t>631.472.0583x86407</t>
  </si>
  <si>
    <t>62926.78</t>
  </si>
  <si>
    <t>43.58</t>
  </si>
  <si>
    <t>62883.2</t>
  </si>
  <si>
    <t>Courtney Malone</t>
  </si>
  <si>
    <t>bishopjessica@example.org</t>
  </si>
  <si>
    <t>887 Michael Radial Suite 480, West Mary, HI 43550</t>
  </si>
  <si>
    <t>001-415-930-5438x8498</t>
  </si>
  <si>
    <t>25042.29</t>
  </si>
  <si>
    <t>180.91</t>
  </si>
  <si>
    <t>24861.38</t>
  </si>
  <si>
    <t>Sara Stevens</t>
  </si>
  <si>
    <t>loriwashington@example.net</t>
  </si>
  <si>
    <t>259 Douglas Lakes Apt. 486, North Lisaside, NJ 70635</t>
  </si>
  <si>
    <t>001-401-789-7521x37568</t>
  </si>
  <si>
    <t>62693.19</t>
  </si>
  <si>
    <t>287.49</t>
  </si>
  <si>
    <t>62405.700000000004</t>
  </si>
  <si>
    <t>Jill Walker</t>
  </si>
  <si>
    <t>teresacampos@example.net</t>
  </si>
  <si>
    <t>473 Keith Greens Suite 578, New Michaelfurt, MH 08166</t>
  </si>
  <si>
    <t>+1-559-681-7479x3685</t>
  </si>
  <si>
    <t>54.35</t>
  </si>
  <si>
    <t>54677.8</t>
  </si>
  <si>
    <t>Sara Wu DVM</t>
  </si>
  <si>
    <t>samanthamcguire@example.com</t>
  </si>
  <si>
    <t>319 Nicholas Mews, Victoriaborough, RI 84648</t>
  </si>
  <si>
    <t>(670)838-5056x016</t>
  </si>
  <si>
    <t>10.78</t>
  </si>
  <si>
    <t>1930.8799999999999</t>
  </si>
  <si>
    <t>Sandra Ryan</t>
  </si>
  <si>
    <t>yolanda73@example.net</t>
  </si>
  <si>
    <t>878 Kristy Island Apt. 012, Lake Stephanieside, NY 21285</t>
  </si>
  <si>
    <t>(524)567-3232</t>
  </si>
  <si>
    <t>63854.44</t>
  </si>
  <si>
    <t>63640.25</t>
  </si>
  <si>
    <t>Matthew Montoya</t>
  </si>
  <si>
    <t>bellmegan@example.org</t>
  </si>
  <si>
    <t>28519 Nguyen Canyon, Smithberg, PW 93795</t>
  </si>
  <si>
    <t>423-818-5649</t>
  </si>
  <si>
    <t>3688.72</t>
  </si>
  <si>
    <t>92.11</t>
  </si>
  <si>
    <t>3596.6099999999997</t>
  </si>
  <si>
    <t>Kimberly Cunningham</t>
  </si>
  <si>
    <t>edward78@example.net</t>
  </si>
  <si>
    <t>552 Michelle Brook Apt. 702, New Adam, MN 79644</t>
  </si>
  <si>
    <t>001-929-843-5255x993</t>
  </si>
  <si>
    <t>230.86</t>
  </si>
  <si>
    <t>94922.14</t>
  </si>
  <si>
    <t>Kelly Lopez</t>
  </si>
  <si>
    <t>qherrera@example.com</t>
  </si>
  <si>
    <t>84678 Dominguez Fields Suite 869, Welchburgh, NM 98073</t>
  </si>
  <si>
    <t>(381)227-3228x047</t>
  </si>
  <si>
    <t>13930.78</t>
  </si>
  <si>
    <t>Alexandria Harris</t>
  </si>
  <si>
    <t>zrobinson@example.net</t>
  </si>
  <si>
    <t>7906 Kim Mountain, Smithville, PW 03087</t>
  </si>
  <si>
    <t>518-632-9687x07622</t>
  </si>
  <si>
    <t>103.92</t>
  </si>
  <si>
    <t>47427.11</t>
  </si>
  <si>
    <t>Debra Freeman</t>
  </si>
  <si>
    <t>lisa02@example.org</t>
  </si>
  <si>
    <t>87221 Christine Trace Suite 018, Johnsonland, WY 56355</t>
  </si>
  <si>
    <t>(752)480-1236</t>
  </si>
  <si>
    <t>47621.55</t>
  </si>
  <si>
    <t>181.23</t>
  </si>
  <si>
    <t>47440.32</t>
  </si>
  <si>
    <t>Kevin Foster</t>
  </si>
  <si>
    <t>jamesthompson@example.net</t>
  </si>
  <si>
    <t>Unit 9736 Box 8178, DPO AA 78242</t>
  </si>
  <si>
    <t>+1-535-535-3814x434</t>
  </si>
  <si>
    <t>181.74</t>
  </si>
  <si>
    <t>51511.49</t>
  </si>
  <si>
    <t>Juan Hobbs</t>
  </si>
  <si>
    <t>vdean@example.org</t>
  </si>
  <si>
    <t>157 Hernandez Expressway Apt. 282, Jamestown, NC 45694</t>
  </si>
  <si>
    <t>001-821-671-0089</t>
  </si>
  <si>
    <t>17395.65</t>
  </si>
  <si>
    <t>28.96</t>
  </si>
  <si>
    <t>17366.690000000002</t>
  </si>
  <si>
    <t>Mark Smith</t>
  </si>
  <si>
    <t>bryan74@example.com</t>
  </si>
  <si>
    <t>02120 Murphy Common, South Rebeccaland, VA 42677</t>
  </si>
  <si>
    <t>202-387-0605x6220</t>
  </si>
  <si>
    <t>17982.51</t>
  </si>
  <si>
    <t>54.65</t>
  </si>
  <si>
    <t>17927.859999999997</t>
  </si>
  <si>
    <t>Mark King</t>
  </si>
  <si>
    <t>sharonrobinson@example.net</t>
  </si>
  <si>
    <t>55440 Justin Mall Apt. 628, West Justinland, VA 48603</t>
  </si>
  <si>
    <t>18076.78</t>
  </si>
  <si>
    <t>20.8</t>
  </si>
  <si>
    <t>18055.98</t>
  </si>
  <si>
    <t>Nicholas Sparks</t>
  </si>
  <si>
    <t>william33@example.com</t>
  </si>
  <si>
    <t>0694 Long Branch, Fernandezchester, MO 74302</t>
  </si>
  <si>
    <t>656.219.9100x7108</t>
  </si>
  <si>
    <t>136.08</t>
  </si>
  <si>
    <t>36613.59</t>
  </si>
  <si>
    <t>Jill Kelley</t>
  </si>
  <si>
    <t>coxshawn@example.net</t>
  </si>
  <si>
    <t>2464 Owens Neck, East Christina, OK 07248</t>
  </si>
  <si>
    <t>(585)988-6955x9292</t>
  </si>
  <si>
    <t>33250.14</t>
  </si>
  <si>
    <t>21.51</t>
  </si>
  <si>
    <t>33228.63</t>
  </si>
  <si>
    <t>Juan Cook</t>
  </si>
  <si>
    <t>udaniels@example.com</t>
  </si>
  <si>
    <t>6588 Sarah Forges Apt. 241, Lake Davidmouth, MI 03572</t>
  </si>
  <si>
    <t>001-815-495-3105x36401</t>
  </si>
  <si>
    <t>23820.5</t>
  </si>
  <si>
    <t>96.94</t>
  </si>
  <si>
    <t>23723.56</t>
  </si>
  <si>
    <t>Erin Douglas</t>
  </si>
  <si>
    <t>amacias@example.com</t>
  </si>
  <si>
    <t>Unit 1945 Box 4385, DPO AE 32017</t>
  </si>
  <si>
    <t>+1-285-543-7094x0751</t>
  </si>
  <si>
    <t>28584.600000000002</t>
  </si>
  <si>
    <t>78.34</t>
  </si>
  <si>
    <t>28506.260000000002</t>
  </si>
  <si>
    <t>asanders@example.org</t>
  </si>
  <si>
    <t>535 Matthew Haven, South Mariastad, OK 43146</t>
  </si>
  <si>
    <t>(532)513-9862</t>
  </si>
  <si>
    <t>71.61</t>
  </si>
  <si>
    <t>23566.07</t>
  </si>
  <si>
    <t>Matthew Little</t>
  </si>
  <si>
    <t>amandawright@example.net</t>
  </si>
  <si>
    <t>50231 Morton Meadow, Briantown, FL 22450</t>
  </si>
  <si>
    <t>791.420.6803x019</t>
  </si>
  <si>
    <t>40114.829999999994</t>
  </si>
  <si>
    <t>125.44</t>
  </si>
  <si>
    <t>39989.38999999999</t>
  </si>
  <si>
    <t>James Andrade</t>
  </si>
  <si>
    <t>mackenzie81@example.com</t>
  </si>
  <si>
    <t>810 Freeman Harbor, Danielshire, WA 14080</t>
  </si>
  <si>
    <t>626.252.6386x2777</t>
  </si>
  <si>
    <t>38000.159999999996</t>
  </si>
  <si>
    <t>11.29</t>
  </si>
  <si>
    <t>37988.869999999995</t>
  </si>
  <si>
    <t>Sonya Huffman</t>
  </si>
  <si>
    <t>djones@example.com</t>
  </si>
  <si>
    <t>95103 Fleming Way, Smithton, CO 61802</t>
  </si>
  <si>
    <t>+1-736-799-3003x86655</t>
  </si>
  <si>
    <t>9931.86</t>
  </si>
  <si>
    <t>92.97</t>
  </si>
  <si>
    <t>9838.890000000001</t>
  </si>
  <si>
    <t>Nicole Ford</t>
  </si>
  <si>
    <t>madison44@example.net</t>
  </si>
  <si>
    <t>856 Edward Trace, Marktown, MA 18548</t>
  </si>
  <si>
    <t>86.57</t>
  </si>
  <si>
    <t>30490.27</t>
  </si>
  <si>
    <t>David Rivera</t>
  </si>
  <si>
    <t>brownjamie@example.com</t>
  </si>
  <si>
    <t>5075 Garrett Shoal Suite 508, West Justin, FL 25067</t>
  </si>
  <si>
    <t>278.968.4521</t>
  </si>
  <si>
    <t>143.29</t>
  </si>
  <si>
    <t>41607.11</t>
  </si>
  <si>
    <t>Mary Willis</t>
  </si>
  <si>
    <t>ramirezdavid@example.org</t>
  </si>
  <si>
    <t>2556 Sheryl Turnpike, North Connieborough, NC 87344</t>
  </si>
  <si>
    <t>581.806.5174x86028</t>
  </si>
  <si>
    <t>5300.6</t>
  </si>
  <si>
    <t>mgarner@example.org</t>
  </si>
  <si>
    <t>9076 Johnson Loaf, West Pamela, KS 71649</t>
  </si>
  <si>
    <t>(970)794-2802x9775</t>
  </si>
  <si>
    <t>19.1</t>
  </si>
  <si>
    <t>2633.2900000000004</t>
  </si>
  <si>
    <t>Kimberly Perez</t>
  </si>
  <si>
    <t>wibarra@example.com</t>
  </si>
  <si>
    <t>137 Jeffrey Inlet Apt. 539, New Jamie, MH 06152</t>
  </si>
  <si>
    <t>983.510.5681x68219</t>
  </si>
  <si>
    <t>4975.65</t>
  </si>
  <si>
    <t>4703.61</t>
  </si>
  <si>
    <t>Steven Smith</t>
  </si>
  <si>
    <t>joseph73@example.net</t>
  </si>
  <si>
    <t>67073 Hodge Key Suite 613, East Maryland, MO 67731</t>
  </si>
  <si>
    <t>858-458-1480x084</t>
  </si>
  <si>
    <t>2584.38</t>
  </si>
  <si>
    <t>20.29</t>
  </si>
  <si>
    <t>2564.09</t>
  </si>
  <si>
    <t>Russell Smith</t>
  </si>
  <si>
    <t>kevin47@example.org</t>
  </si>
  <si>
    <t>9231 Paul Burg, New Louis, GA 49369</t>
  </si>
  <si>
    <t>450.878.0845</t>
  </si>
  <si>
    <t>20875.2</t>
  </si>
  <si>
    <t>50.29</t>
  </si>
  <si>
    <t>20824.91</t>
  </si>
  <si>
    <t>05-31-2023</t>
  </si>
  <si>
    <t>Christian White</t>
  </si>
  <si>
    <t>richardjohnson@example.org</t>
  </si>
  <si>
    <t>2952 Amy Underpass Suite 015, Nancyberg, GA 74762</t>
  </si>
  <si>
    <t>(684)694-0627x1280</t>
  </si>
  <si>
    <t>84.09</t>
  </si>
  <si>
    <t>24997.809999999998</t>
  </si>
  <si>
    <t>04-18-2022</t>
  </si>
  <si>
    <t>Carol Hopkins</t>
  </si>
  <si>
    <t>christinerichardson@example.com</t>
  </si>
  <si>
    <t>15831 Wendy Bridge, Mayside, OH 57281</t>
  </si>
  <si>
    <t>001-764-944-3839</t>
  </si>
  <si>
    <t>1.25</t>
  </si>
  <si>
    <t>7092.17</t>
  </si>
  <si>
    <t>Molly Maddox</t>
  </si>
  <si>
    <t>ambertran@example.org</t>
  </si>
  <si>
    <t>469 Nelson Station, West Andrewton, NY 76102</t>
  </si>
  <si>
    <t>001-542-345-9326x88285</t>
  </si>
  <si>
    <t>48375.6</t>
  </si>
  <si>
    <t>263.19</t>
  </si>
  <si>
    <t>48112.409999999996</t>
  </si>
  <si>
    <t>Samuel Reed</t>
  </si>
  <si>
    <t>wrightjanet@example.org</t>
  </si>
  <si>
    <t>597 Vanessa Grove, Bridgetland, DC 05500</t>
  </si>
  <si>
    <t>001-232-231-2347x165</t>
  </si>
  <si>
    <t>14868.390000000001</t>
  </si>
  <si>
    <t>Mary Patrick</t>
  </si>
  <si>
    <t>jeff70@example.com</t>
  </si>
  <si>
    <t>PSC 9247, Box 7701, APO AA 40121</t>
  </si>
  <si>
    <t>408-402-0971x4939</t>
  </si>
  <si>
    <t>116.76</t>
  </si>
  <si>
    <t>60898.2</t>
  </si>
  <si>
    <t>Michelle Morris</t>
  </si>
  <si>
    <t>nicoleevans@example.org</t>
  </si>
  <si>
    <t>181 Whitney Stravenue, Johnhaven, MP 93858</t>
  </si>
  <si>
    <t>378-999-1685</t>
  </si>
  <si>
    <t>76.17</t>
  </si>
  <si>
    <t>57872.62</t>
  </si>
  <si>
    <t>10-14-2021</t>
  </si>
  <si>
    <t>Kimberly Mcdaniel</t>
  </si>
  <si>
    <t>foleychristopher@example.com</t>
  </si>
  <si>
    <t>USNS Hansen, FPO AE 26947</t>
  </si>
  <si>
    <t>001-717-515-3837x45095</t>
  </si>
  <si>
    <t>18.54</t>
  </si>
  <si>
    <t>18744.699999999997</t>
  </si>
  <si>
    <t>Cindy Carey</t>
  </si>
  <si>
    <t>kellyperez@example.net</t>
  </si>
  <si>
    <t>USNV Vasquez, FPO AA 70611</t>
  </si>
  <si>
    <t>001-959-929-9590x764</t>
  </si>
  <si>
    <t>21892.86</t>
  </si>
  <si>
    <t>283.19</t>
  </si>
  <si>
    <t>21609.670000000002</t>
  </si>
  <si>
    <t>Lisa Hayes</t>
  </si>
  <si>
    <t>brianhess@example.net</t>
  </si>
  <si>
    <t>606 Hawkins Ports Suite 467, North Sarah, OH 24648</t>
  </si>
  <si>
    <t>491-288-3878x077</t>
  </si>
  <si>
    <t>181.8</t>
  </si>
  <si>
    <t>15042.68</t>
  </si>
  <si>
    <t>Valerie Morales</t>
  </si>
  <si>
    <t>jamie08@example.com</t>
  </si>
  <si>
    <t>784 Christopher Avenue Apt. 215, New Judyfurt, OH 43073</t>
  </si>
  <si>
    <t>910-604-9296</t>
  </si>
  <si>
    <t>25045.56</t>
  </si>
  <si>
    <t>108.7</t>
  </si>
  <si>
    <t>24936.86</t>
  </si>
  <si>
    <t>Donna Guzman</t>
  </si>
  <si>
    <t>michaelrobinson@example.org</t>
  </si>
  <si>
    <t>105 Jay Inlet Suite 254, West Andrew, WY 72617</t>
  </si>
  <si>
    <t>(263)403-1961x390</t>
  </si>
  <si>
    <t>63568.89</t>
  </si>
  <si>
    <t>154.12</t>
  </si>
  <si>
    <t>63414.77</t>
  </si>
  <si>
    <t>Jamie Davidson</t>
  </si>
  <si>
    <t>rtaylor@example.org</t>
  </si>
  <si>
    <t>79792 Rodriguez Alley Suite 814, North Alexis, WA 67076</t>
  </si>
  <si>
    <t>776.702.1669x14144</t>
  </si>
  <si>
    <t>107.11</t>
  </si>
  <si>
    <t>16201.64</t>
  </si>
  <si>
    <t>Jeffrey Fisher</t>
  </si>
  <si>
    <t>taylor62@example.com</t>
  </si>
  <si>
    <t>948 Greer Forge, West Amandaside, TX 09848</t>
  </si>
  <si>
    <t>(605)828-8435x61178</t>
  </si>
  <si>
    <t>20801.7</t>
  </si>
  <si>
    <t>119.44</t>
  </si>
  <si>
    <t>20682.260000000002</t>
  </si>
  <si>
    <t>Brandon Martin</t>
  </si>
  <si>
    <t>2426 Kim Lake Apt. 948, West David, OR 42103</t>
  </si>
  <si>
    <t>227-661-7538x621</t>
  </si>
  <si>
    <t>27594.37</t>
  </si>
  <si>
    <t>282.49</t>
  </si>
  <si>
    <t>27311.879999999997</t>
  </si>
  <si>
    <t>Timothy Guerra PhD</t>
  </si>
  <si>
    <t>simmonskimberly@example.com</t>
  </si>
  <si>
    <t>353 Michael Lock, West Rhondafort, MS 47409</t>
  </si>
  <si>
    <t>381.748.6243x66620</t>
  </si>
  <si>
    <t>8623.69</t>
  </si>
  <si>
    <t>Willie Jenkins</t>
  </si>
  <si>
    <t>byoung@example.net</t>
  </si>
  <si>
    <t>Unit 2782 Box 1901, DPO AE 50288</t>
  </si>
  <si>
    <t>(444)449-6290x89537</t>
  </si>
  <si>
    <t>1546.28</t>
  </si>
  <si>
    <t>78.24</t>
  </si>
  <si>
    <t>1468.04</t>
  </si>
  <si>
    <t>Jasmine Sanders</t>
  </si>
  <si>
    <t>wlong@example.com</t>
  </si>
  <si>
    <t>176 Hart Forest, New Wesley, UT 66310</t>
  </si>
  <si>
    <t>(890)804-9738</t>
  </si>
  <si>
    <t>38.31</t>
  </si>
  <si>
    <t>58005.020000000004</t>
  </si>
  <si>
    <t>Jeffrey Dyer</t>
  </si>
  <si>
    <t>richard92@example.org</t>
  </si>
  <si>
    <t>897 Cox Run Apt. 736, Paulport, OK 45368</t>
  </si>
  <si>
    <t>905.480.1013x28995</t>
  </si>
  <si>
    <t>5.39</t>
  </si>
  <si>
    <t>734.29</t>
  </si>
  <si>
    <t>11-26-2021</t>
  </si>
  <si>
    <t>Jack Li</t>
  </si>
  <si>
    <t>watsondonald@example.net</t>
  </si>
  <si>
    <t>USS Miller, FPO AA 94370</t>
  </si>
  <si>
    <t>367-398-1409x6130</t>
  </si>
  <si>
    <t>17675.7</t>
  </si>
  <si>
    <t>159.02</t>
  </si>
  <si>
    <t>17516.68</t>
  </si>
  <si>
    <t>Jared Henderson</t>
  </si>
  <si>
    <t>501 Brandon Port Suite 529, Susanport, ME 29016</t>
  </si>
  <si>
    <t>(559)308-5099</t>
  </si>
  <si>
    <t>43055.1</t>
  </si>
  <si>
    <t>194.13</t>
  </si>
  <si>
    <t>42860.97</t>
  </si>
  <si>
    <t>Charles Jones</t>
  </si>
  <si>
    <t>thomasalex@example.org</t>
  </si>
  <si>
    <t>8346 Matthew Track Suite 774, Lanehaven, MT 01580</t>
  </si>
  <si>
    <t>387-471-4118</t>
  </si>
  <si>
    <t>145.41</t>
  </si>
  <si>
    <t>75976.98999999999</t>
  </si>
  <si>
    <t>Rachel Spencer</t>
  </si>
  <si>
    <t>dakotanelson@example.net</t>
  </si>
  <si>
    <t>741 White Villages, Port Jamesburgh, NJ 92677</t>
  </si>
  <si>
    <t>(800)950-1260</t>
  </si>
  <si>
    <t>8.47</t>
  </si>
  <si>
    <t>361.36999999999995</t>
  </si>
  <si>
    <t>Angela Adams</t>
  </si>
  <si>
    <t>davidreynolds@example.net</t>
  </si>
  <si>
    <t>276 Raymond Ferry Apt. 197, Simmonsberg, NY 87396</t>
  </si>
  <si>
    <t>(540)272-3682</t>
  </si>
  <si>
    <t>35.37</t>
  </si>
  <si>
    <t>58396.64</t>
  </si>
  <si>
    <t>Stephen Rojas</t>
  </si>
  <si>
    <t>stephengarcia@example.net</t>
  </si>
  <si>
    <t>4085 Kathleen Court Suite 786, East Adam, IN 10072</t>
  </si>
  <si>
    <t>67911.9</t>
  </si>
  <si>
    <t>176.14</t>
  </si>
  <si>
    <t>67735.76</t>
  </si>
  <si>
    <t>Pamela Woods</t>
  </si>
  <si>
    <t>nicholas41@example.org</t>
  </si>
  <si>
    <t>30515 David Street, Heathberg, MS 15681</t>
  </si>
  <si>
    <t>458.273.2778x045</t>
  </si>
  <si>
    <t>55.58</t>
  </si>
  <si>
    <t>46913.62</t>
  </si>
  <si>
    <t>Sherry Gonzalez</t>
  </si>
  <si>
    <t>nzimmerman@example.org</t>
  </si>
  <si>
    <t>80214 Ethan Skyway, Richardstown, MS 69916</t>
  </si>
  <si>
    <t>001-592-862-6757x2430</t>
  </si>
  <si>
    <t>15849.369999999999</t>
  </si>
  <si>
    <t>80.59</t>
  </si>
  <si>
    <t>15768.779999999999</t>
  </si>
  <si>
    <t>Jessica Roth</t>
  </si>
  <si>
    <t>eric38@example.com</t>
  </si>
  <si>
    <t>01113 Angelica Gardens, Antonioshire, FL 80120</t>
  </si>
  <si>
    <t>716.240.3311x12388</t>
  </si>
  <si>
    <t>44926.590000000004</t>
  </si>
  <si>
    <t>170.16</t>
  </si>
  <si>
    <t>44756.43</t>
  </si>
  <si>
    <t>Brian Barnett</t>
  </si>
  <si>
    <t>cheryl32@example.org</t>
  </si>
  <si>
    <t>8363 Hull Ferry Apt. 389, Bellfort, MD 08093</t>
  </si>
  <si>
    <t>(440)246-9411x105</t>
  </si>
  <si>
    <t>22033.18</t>
  </si>
  <si>
    <t>67.18</t>
  </si>
  <si>
    <t>21966.0</t>
  </si>
  <si>
    <t>Nancy Wade</t>
  </si>
  <si>
    <t>johnsondanielle@example.com</t>
  </si>
  <si>
    <t>13064 Jacob Radial Apt. 869, Mckeetown, IN 66076</t>
  </si>
  <si>
    <t>48.23</t>
  </si>
  <si>
    <t>36289.35</t>
  </si>
  <si>
    <t>Mary Lester</t>
  </si>
  <si>
    <t>beckchristopher@example.com</t>
  </si>
  <si>
    <t>66798 Nicholas Crest Apt. 681, Suttonville, ID 26104</t>
  </si>
  <si>
    <t>416.628.3508x82554</t>
  </si>
  <si>
    <t>121.46</t>
  </si>
  <si>
    <t>12789.06</t>
  </si>
  <si>
    <t>Katelyn Cox</t>
  </si>
  <si>
    <t>xwilliams@example.org</t>
  </si>
  <si>
    <t>281 Rachael View Apt. 665, West Anthony, NV 88371</t>
  </si>
  <si>
    <t>+1-620-372-4403x2922</t>
  </si>
  <si>
    <t>9.64</t>
  </si>
  <si>
    <t>48790.72</t>
  </si>
  <si>
    <t>Robin Strickland</t>
  </si>
  <si>
    <t>Unit 0321 Box 8517, DPO AA 43152</t>
  </si>
  <si>
    <t>+1-919-502-9388x80744</t>
  </si>
  <si>
    <t>1880.27</t>
  </si>
  <si>
    <t>1871.16</t>
  </si>
  <si>
    <t>Sharon Watson PhD</t>
  </si>
  <si>
    <t>stuart07@example.com</t>
  </si>
  <si>
    <t>05492 Sparks Street Suite 099, Jeannefurt, ME 91922</t>
  </si>
  <si>
    <t>(336)473-7159x5988</t>
  </si>
  <si>
    <t>33.52</t>
  </si>
  <si>
    <t>60435.98</t>
  </si>
  <si>
    <t>Richard Hernandez</t>
  </si>
  <si>
    <t>lisahorton@example.net</t>
  </si>
  <si>
    <t>8121 Pamela Locks Apt. 835, Port Jeremyfort, TN 21971</t>
  </si>
  <si>
    <t>(981)224-7666x120</t>
  </si>
  <si>
    <t>77620.14</t>
  </si>
  <si>
    <t>249.85</t>
  </si>
  <si>
    <t>77370.29</t>
  </si>
  <si>
    <t>Kathleen Williams</t>
  </si>
  <si>
    <t>pattersonconnor@example.net</t>
  </si>
  <si>
    <t>218 Jennifer Views, East David, RI 42199</t>
  </si>
  <si>
    <t>(983)536-7954x696</t>
  </si>
  <si>
    <t>47.94</t>
  </si>
  <si>
    <t>12511.960000000001</t>
  </si>
  <si>
    <t>Courtney Pierce</t>
  </si>
  <si>
    <t>markgarrett@example.com</t>
  </si>
  <si>
    <t>USNV King, FPO AE 38572</t>
  </si>
  <si>
    <t>856.270.9812x90132</t>
  </si>
  <si>
    <t>270.26</t>
  </si>
  <si>
    <t>29227.170000000002</t>
  </si>
  <si>
    <t>James Smith</t>
  </si>
  <si>
    <t>taylorcaitlin@example.org</t>
  </si>
  <si>
    <t>150 Barton Wells Apt. 150, Theresaton, PA 07877</t>
  </si>
  <si>
    <t>+1-810-425-5815x895</t>
  </si>
  <si>
    <t>43785.72</t>
  </si>
  <si>
    <t>69.43</t>
  </si>
  <si>
    <t>43716.29</t>
  </si>
  <si>
    <t>Jack Mccarthy</t>
  </si>
  <si>
    <t>jonesteresa@example.com</t>
  </si>
  <si>
    <t>0449 Elliott Turnpike Apt. 742, Mitchellfurt, WA 78171</t>
  </si>
  <si>
    <t>703.467.0620x1685</t>
  </si>
  <si>
    <t>17060.329999999998</t>
  </si>
  <si>
    <t>49.51</t>
  </si>
  <si>
    <t>17010.82</t>
  </si>
  <si>
    <t>Traci Conner</t>
  </si>
  <si>
    <t>kmorris@example.com</t>
  </si>
  <si>
    <t>582 Kimberly Ranch, Derekchester, IL 32163</t>
  </si>
  <si>
    <t>+1-537-552-1529x2071</t>
  </si>
  <si>
    <t>71.17</t>
  </si>
  <si>
    <t>15953.53</t>
  </si>
  <si>
    <t>Thomas Rodriguez</t>
  </si>
  <si>
    <t>bmartinez@example.net</t>
  </si>
  <si>
    <t>Unit 0078 Box 8925, DPO AA 24095</t>
  </si>
  <si>
    <t>001-256-597-3572x608</t>
  </si>
  <si>
    <t>60493.68000000001</t>
  </si>
  <si>
    <t>200.27</t>
  </si>
  <si>
    <t>60293.41000000001</t>
  </si>
  <si>
    <t>Lisa Ellis</t>
  </si>
  <si>
    <t>johnvasquez@example.org</t>
  </si>
  <si>
    <t>936 Edwards Fort Apt. 475, Sheilaburgh, PR 84363</t>
  </si>
  <si>
    <t>168.61</t>
  </si>
  <si>
    <t>52529.03</t>
  </si>
  <si>
    <t>Brandon Walker</t>
  </si>
  <si>
    <t>9599 Klein Inlet, South Loriton, AS 07556</t>
  </si>
  <si>
    <t>927.664.5542x858</t>
  </si>
  <si>
    <t>29450.800000000003</t>
  </si>
  <si>
    <t>98.99</t>
  </si>
  <si>
    <t>29351.81</t>
  </si>
  <si>
    <t>Crystal Davis</t>
  </si>
  <si>
    <t>062 Amanda Plain, South Jeffrey, KS 27661</t>
  </si>
  <si>
    <t>658.327.5205</t>
  </si>
  <si>
    <t>61399.799999999996</t>
  </si>
  <si>
    <t>33.97</t>
  </si>
  <si>
    <t>61365.829999999994</t>
  </si>
  <si>
    <t>Lisa Johnson</t>
  </si>
  <si>
    <t>wreed@example.org</t>
  </si>
  <si>
    <t>9956 Clark Vista Suite 291, Port Jonathan, IN 67933</t>
  </si>
  <si>
    <t>239-699-5248</t>
  </si>
  <si>
    <t>61.18</t>
  </si>
  <si>
    <t>23326.22</t>
  </si>
  <si>
    <t>John Fitzgerald</t>
  </si>
  <si>
    <t>christophergates@example.org</t>
  </si>
  <si>
    <t>782 Daugherty Roads, Jacquelinemouth, LA 59387</t>
  </si>
  <si>
    <t>(644)997-9609x2020</t>
  </si>
  <si>
    <t>45.73</t>
  </si>
  <si>
    <t>8818.400000000001</t>
  </si>
  <si>
    <t>Bill Long</t>
  </si>
  <si>
    <t>genewalker@example.com</t>
  </si>
  <si>
    <t>754 Johnson Drives, Tracybury, NY 45325</t>
  </si>
  <si>
    <t>+1-863-954-2122x962</t>
  </si>
  <si>
    <t>77214.9</t>
  </si>
  <si>
    <t>244.9</t>
  </si>
  <si>
    <t>76970.0</t>
  </si>
  <si>
    <t>Jeremy Wood</t>
  </si>
  <si>
    <t>401 Jennifer Hills, South Thomas, WV 61331</t>
  </si>
  <si>
    <t>001-875-944-8939x555</t>
  </si>
  <si>
    <t>118.04</t>
  </si>
  <si>
    <t>35108.86</t>
  </si>
  <si>
    <t>Kyle Raymond</t>
  </si>
  <si>
    <t>moorelori@example.net</t>
  </si>
  <si>
    <t>234 Jackson Crossing Suite 914, Victoriaburgh, CT 80489</t>
  </si>
  <si>
    <t>(553)914-3167</t>
  </si>
  <si>
    <t>1.87</t>
  </si>
  <si>
    <t>13160.02</t>
  </si>
  <si>
    <t>Stacey Higgins</t>
  </si>
  <si>
    <t>dvega@example.org</t>
  </si>
  <si>
    <t>Unit 4707 Box 8354, DPO AE 26622</t>
  </si>
  <si>
    <t>356-326-5190</t>
  </si>
  <si>
    <t>1.71</t>
  </si>
  <si>
    <t>3835.3799999999997</t>
  </si>
  <si>
    <t>Brittany Greene</t>
  </si>
  <si>
    <t>ismall@example.com</t>
  </si>
  <si>
    <t>6481 Whitehead Mountains Suite 751, Nicolestad, VT 15685</t>
  </si>
  <si>
    <t>582-399-6838x6989</t>
  </si>
  <si>
    <t>236.49</t>
  </si>
  <si>
    <t>41773.01</t>
  </si>
  <si>
    <t>Shane Robinson</t>
  </si>
  <si>
    <t>wsanders@example.net</t>
  </si>
  <si>
    <t>39070 Turner Estates Suite 919, Johnmouth, NE 65806</t>
  </si>
  <si>
    <t>(381)232-3599</t>
  </si>
  <si>
    <t>16.99</t>
  </si>
  <si>
    <t>46846.56</t>
  </si>
  <si>
    <t>Jennifer Wallace</t>
  </si>
  <si>
    <t>samantharamsey@example.com</t>
  </si>
  <si>
    <t>67678 Alan Terrace Suite 495, East Kristen, AK 42858</t>
  </si>
  <si>
    <t>336-641-7738</t>
  </si>
  <si>
    <t>89.29</t>
  </si>
  <si>
    <t>8231.39</t>
  </si>
  <si>
    <t>Kimberly Thompson</t>
  </si>
  <si>
    <t>westbradley@example.com</t>
  </si>
  <si>
    <t>65608 Patrick Way Suite 245, Lake Danaview, WI 75917</t>
  </si>
  <si>
    <t>60358.340000000004</t>
  </si>
  <si>
    <t>102.88</t>
  </si>
  <si>
    <t>60255.46000000001</t>
  </si>
  <si>
    <t>John Mack</t>
  </si>
  <si>
    <t>yfloyd@example.net</t>
  </si>
  <si>
    <t>40411 Matthew Spur, Lake Michael, KS 99722</t>
  </si>
  <si>
    <t>473-503-0435</t>
  </si>
  <si>
    <t>72.96</t>
  </si>
  <si>
    <t>35892.06</t>
  </si>
  <si>
    <t>Hannah Green</t>
  </si>
  <si>
    <t>richard72@example.com</t>
  </si>
  <si>
    <t>8999 Romero Radial Suite 462, North Seanbury, MO 83401</t>
  </si>
  <si>
    <t>784.940.7485</t>
  </si>
  <si>
    <t>16017.4</t>
  </si>
  <si>
    <t>55.7</t>
  </si>
  <si>
    <t>15961.699999999999</t>
  </si>
  <si>
    <t>Theresa Vega</t>
  </si>
  <si>
    <t>qchavez@example.net</t>
  </si>
  <si>
    <t>85456 Gregory Mall Suite 859, Tonyport, MH 65687</t>
  </si>
  <si>
    <t>423-298-5312x14983</t>
  </si>
  <si>
    <t>23566.95</t>
  </si>
  <si>
    <t>237.47</t>
  </si>
  <si>
    <t>23329.48</t>
  </si>
  <si>
    <t>Kelly Miller</t>
  </si>
  <si>
    <t>sarahwilliams@example.com</t>
  </si>
  <si>
    <t>PSC 4589, Box 5198, APO AA 50523</t>
  </si>
  <si>
    <t>297-989-7595x536</t>
  </si>
  <si>
    <t>3698.3999999999996</t>
  </si>
  <si>
    <t>0.46</t>
  </si>
  <si>
    <t>3697.9399999999996</t>
  </si>
  <si>
    <t>Nicole Simon</t>
  </si>
  <si>
    <t>daniel25@example.net</t>
  </si>
  <si>
    <t>607 Aaron Street Suite 600, Janetmouth, WV 89021</t>
  </si>
  <si>
    <t>571-682-6209x09802</t>
  </si>
  <si>
    <t>63.3</t>
  </si>
  <si>
    <t>4575.54</t>
  </si>
  <si>
    <t>Martha Garcia</t>
  </si>
  <si>
    <t>cruzannette@example.com</t>
  </si>
  <si>
    <t>PSC 3946, Box 9488, APO AP 68701</t>
  </si>
  <si>
    <t>(205)491-4466x102</t>
  </si>
  <si>
    <t>31087.030000000002</t>
  </si>
  <si>
    <t>250.83</t>
  </si>
  <si>
    <t>30836.2</t>
  </si>
  <si>
    <t>Tammy Tyler</t>
  </si>
  <si>
    <t>melaniedelgado@example.net</t>
  </si>
  <si>
    <t>844 Brady Viaduct, Ferrellstad, FL 65597</t>
  </si>
  <si>
    <t>001-507-801-3187x5717</t>
  </si>
  <si>
    <t>143.18</t>
  </si>
  <si>
    <t>75979.22</t>
  </si>
  <si>
    <t>Christopher Orozco</t>
  </si>
  <si>
    <t>273 Nelson Square, East Stephenmouth, PA 66383</t>
  </si>
  <si>
    <t>725-439-8520</t>
  </si>
  <si>
    <t>253.89</t>
  </si>
  <si>
    <t>86335.34</t>
  </si>
  <si>
    <t>Jennifer Rocha</t>
  </si>
  <si>
    <t>jillian76@example.net</t>
  </si>
  <si>
    <t>003 Mark Road, Sheilaburgh, MO 65328</t>
  </si>
  <si>
    <t>+1-618-684-9748x78772</t>
  </si>
  <si>
    <t>73936.72</t>
  </si>
  <si>
    <t>112.37</t>
  </si>
  <si>
    <t>73824.35</t>
  </si>
  <si>
    <t>Jasmin Robles</t>
  </si>
  <si>
    <t>eenglish@example.org</t>
  </si>
  <si>
    <t>291 Matthew Meadows, South Amanda, WA 71850</t>
  </si>
  <si>
    <t>605.649.8379x49884</t>
  </si>
  <si>
    <t>31354.12</t>
  </si>
  <si>
    <t>102.13</t>
  </si>
  <si>
    <t>31251.989999999998</t>
  </si>
  <si>
    <t>Brittney Reese</t>
  </si>
  <si>
    <t>amy88@example.org</t>
  </si>
  <si>
    <t>71947 Kayla Hills, Deanburgh, NV 90571</t>
  </si>
  <si>
    <t>474.581.7649</t>
  </si>
  <si>
    <t>87.57</t>
  </si>
  <si>
    <t>20135.280000000002</t>
  </si>
  <si>
    <t>Brian Garrison</t>
  </si>
  <si>
    <t>christophertucker@example.org</t>
  </si>
  <si>
    <t>0033 Craig Ferry, Thompsonton, PA 51805</t>
  </si>
  <si>
    <t>19902.6</t>
  </si>
  <si>
    <t>41.24</t>
  </si>
  <si>
    <t>19861.359999999997</t>
  </si>
  <si>
    <t>Rebecca Briggs</t>
  </si>
  <si>
    <t>ayersmichele@example.net</t>
  </si>
  <si>
    <t>05143 Jones Union, Johnberg, WV 89564</t>
  </si>
  <si>
    <t>(211)425-0417x1351</t>
  </si>
  <si>
    <t>18.9</t>
  </si>
  <si>
    <t>66928.07</t>
  </si>
  <si>
    <t>Michael Jackson</t>
  </si>
  <si>
    <t>wellsmartin@example.net</t>
  </si>
  <si>
    <t>377 Smith Prairie, Port Jamie, CT 17327</t>
  </si>
  <si>
    <t>+1-716-750-6654x21190</t>
  </si>
  <si>
    <t>57.95</t>
  </si>
  <si>
    <t>9903.35</t>
  </si>
  <si>
    <t>08-26-2023</t>
  </si>
  <si>
    <t>Melissa Martinez</t>
  </si>
  <si>
    <t>iwhite@example.com</t>
  </si>
  <si>
    <t>Unit 8507 Box 6168, DPO AA 66836</t>
  </si>
  <si>
    <t>932-474-0255</t>
  </si>
  <si>
    <t>24.29</t>
  </si>
  <si>
    <t>18176.21</t>
  </si>
  <si>
    <t>David Beck</t>
  </si>
  <si>
    <t>0605 Garcia Gateway Suite 176, New Joshuamouth, FM 55653</t>
  </si>
  <si>
    <t>(300)431-5885</t>
  </si>
  <si>
    <t>16501.25</t>
  </si>
  <si>
    <t>73.59</t>
  </si>
  <si>
    <t>16427.66</t>
  </si>
  <si>
    <t>Brandi Wu</t>
  </si>
  <si>
    <t>ncasey@example.com</t>
  </si>
  <si>
    <t>2464 Vaughn Crest Suite 570, Guzmanport, ME 72381</t>
  </si>
  <si>
    <t>816.957.6155</t>
  </si>
  <si>
    <t>43.7</t>
  </si>
  <si>
    <t>5597.110000000001</t>
  </si>
  <si>
    <t>Barbara Wright</t>
  </si>
  <si>
    <t>david93@example.com</t>
  </si>
  <si>
    <t>916 Steve Junctions Apt. 439, Jimeneztown, ND 75498</t>
  </si>
  <si>
    <t>(459)606-9876x136</t>
  </si>
  <si>
    <t>7.23</t>
  </si>
  <si>
    <t>1657.05</t>
  </si>
  <si>
    <t>Courtney Good</t>
  </si>
  <si>
    <t>miranda72@example.org</t>
  </si>
  <si>
    <t>69686 Dennis Course, Carolynton, ME 38468</t>
  </si>
  <si>
    <t>(305)753-9059x8435</t>
  </si>
  <si>
    <t>1496.22</t>
  </si>
  <si>
    <t>16.24</t>
  </si>
  <si>
    <t>1479.98</t>
  </si>
  <si>
    <t>Sarah Gilmore</t>
  </si>
  <si>
    <t>gregory22@example.net</t>
  </si>
  <si>
    <t>17012 Moses Falls Apt. 343, Danielbury, TX 62209</t>
  </si>
  <si>
    <t>728-544-7995x5460</t>
  </si>
  <si>
    <t>52.63</t>
  </si>
  <si>
    <t>3976.52</t>
  </si>
  <si>
    <t>Jenna Valencia</t>
  </si>
  <si>
    <t>william31@example.org</t>
  </si>
  <si>
    <t>2850 Galvan Brook, Heatherfort, GA 31637</t>
  </si>
  <si>
    <t>+1-667-567-3702x404</t>
  </si>
  <si>
    <t>27062.05</t>
  </si>
  <si>
    <t>76.16</t>
  </si>
  <si>
    <t>26985.89</t>
  </si>
  <si>
    <t>Philip Aguilar</t>
  </si>
  <si>
    <t>rchambers@example.com</t>
  </si>
  <si>
    <t>Unit 8958 Box 5370, DPO AP 31396</t>
  </si>
  <si>
    <t>(200)659-5199</t>
  </si>
  <si>
    <t>183.47</t>
  </si>
  <si>
    <t>2607.43</t>
  </si>
  <si>
    <t>Michael Wall</t>
  </si>
  <si>
    <t>993 Ellis Mall Apt. 292, Parksberg, NC 35253</t>
  </si>
  <si>
    <t>(671)979-4225x575</t>
  </si>
  <si>
    <t>242.44</t>
  </si>
  <si>
    <t>76026.26</t>
  </si>
  <si>
    <t>Kimberly Mathews</t>
  </si>
  <si>
    <t>keithmartin@example.com</t>
  </si>
  <si>
    <t>946 Edwards Lane, Port Blakeland, NH 46543</t>
  </si>
  <si>
    <t>001-506-999-3288x2419</t>
  </si>
  <si>
    <t>323.60999999999996</t>
  </si>
  <si>
    <t>9.74</t>
  </si>
  <si>
    <t>313.86999999999995</t>
  </si>
  <si>
    <t>Danielle Martinez</t>
  </si>
  <si>
    <t>nwright@example.org</t>
  </si>
  <si>
    <t>107 Jessica Squares Apt. 203, Doyleville, MS 40739</t>
  </si>
  <si>
    <t>202.74</t>
  </si>
  <si>
    <t>33838.41</t>
  </si>
  <si>
    <t>Christine Haynes</t>
  </si>
  <si>
    <t>kimconrad@example.net</t>
  </si>
  <si>
    <t>7580 Lopez Drives, New Rebecca, NH 83434</t>
  </si>
  <si>
    <t>306-716-3211</t>
  </si>
  <si>
    <t>192.81</t>
  </si>
  <si>
    <t>23944.14</t>
  </si>
  <si>
    <t>Laura Lozano</t>
  </si>
  <si>
    <t>lindsay30@example.com</t>
  </si>
  <si>
    <t>Unit 9630 Box 4972, DPO AA 00876</t>
  </si>
  <si>
    <t>265.680.5041</t>
  </si>
  <si>
    <t>93542.22</t>
  </si>
  <si>
    <t>273.36</t>
  </si>
  <si>
    <t>93268.86</t>
  </si>
  <si>
    <t>Gabrielle Moreno</t>
  </si>
  <si>
    <t>ohancock@example.net</t>
  </si>
  <si>
    <t>26947 Reynolds Center Apt. 868, South Kelly, IA 59713</t>
  </si>
  <si>
    <t>931.740.8223</t>
  </si>
  <si>
    <t>36.29</t>
  </si>
  <si>
    <t>21986.53</t>
  </si>
  <si>
    <t>Donald Rodriguez</t>
  </si>
  <si>
    <t>angela22@example.com</t>
  </si>
  <si>
    <t>548 Solomon Islands Suite 398, Montesville, SD 59231</t>
  </si>
  <si>
    <t>409-688-1543</t>
  </si>
  <si>
    <t>18907.47</t>
  </si>
  <si>
    <t>40.99</t>
  </si>
  <si>
    <t>18866.48</t>
  </si>
  <si>
    <t>Elizabeth Lewis</t>
  </si>
  <si>
    <t>ortizandrew@example.com</t>
  </si>
  <si>
    <t>7605 Jessica Pine, South Edwardfurt, AS 90453</t>
  </si>
  <si>
    <t>8317.939999999999</t>
  </si>
  <si>
    <t>Donna Dunlap</t>
  </si>
  <si>
    <t>dawn17@example.com</t>
  </si>
  <si>
    <t>57061 Strong Burg, Smithside, MD 69170</t>
  </si>
  <si>
    <t>216.362.9695x6886</t>
  </si>
  <si>
    <t>54887.7</t>
  </si>
  <si>
    <t>10.27</t>
  </si>
  <si>
    <t>54877.43</t>
  </si>
  <si>
    <t>Nicholas Gomez</t>
  </si>
  <si>
    <t>courtney25@example.com</t>
  </si>
  <si>
    <t>62014 Hernandez Stravenue, Murphybury, FL 67912</t>
  </si>
  <si>
    <t>(812)510-6123x3864</t>
  </si>
  <si>
    <t>751.1500000000001</t>
  </si>
  <si>
    <t>Anthony Turner</t>
  </si>
  <si>
    <t>simmonsstacy@example.net</t>
  </si>
  <si>
    <t>PSC 1266, Box 5655, APO AP 55734</t>
  </si>
  <si>
    <t>(674)434-2418</t>
  </si>
  <si>
    <t>23.3</t>
  </si>
  <si>
    <t>55703.979999999996</t>
  </si>
  <si>
    <t>Kathryn Patton</t>
  </si>
  <si>
    <t>ashleyvazquez@example.net</t>
  </si>
  <si>
    <t>06240 Stephen Crest Apt. 064, East Shane, NE 89738</t>
  </si>
  <si>
    <t>934-385-0609</t>
  </si>
  <si>
    <t>144.4</t>
  </si>
  <si>
    <t>51866.51</t>
  </si>
  <si>
    <t>Tamara Cannon</t>
  </si>
  <si>
    <t>monique33@example.org</t>
  </si>
  <si>
    <t>9351 Catherine Village Apt. 993, West Stephen, AS 33131</t>
  </si>
  <si>
    <t>57.92</t>
  </si>
  <si>
    <t>13809.88</t>
  </si>
  <si>
    <t>Phillip Chang</t>
  </si>
  <si>
    <t>sarah21@example.org</t>
  </si>
  <si>
    <t>975 Timothy Loaf, Barbaraville, MS 24884</t>
  </si>
  <si>
    <t>949-763-9096</t>
  </si>
  <si>
    <t>32.19</t>
  </si>
  <si>
    <t>21080.39</t>
  </si>
  <si>
    <t>Louis Lewis</t>
  </si>
  <si>
    <t>hgardner@example.net</t>
  </si>
  <si>
    <t>USNV Young, FPO AP 62745</t>
  </si>
  <si>
    <t>(834)580-1188x02804</t>
  </si>
  <si>
    <t>238.38</t>
  </si>
  <si>
    <t>72208.17</t>
  </si>
  <si>
    <t>Amber Mayer</t>
  </si>
  <si>
    <t>daryl45@example.com</t>
  </si>
  <si>
    <t>7096 Washington Creek Apt. 416, Port Nicholasside, CT 21198</t>
  </si>
  <si>
    <t>001-600-705-5256x4284</t>
  </si>
  <si>
    <t>20.42</t>
  </si>
  <si>
    <t>17170.620000000003</t>
  </si>
  <si>
    <t>Kristen George</t>
  </si>
  <si>
    <t>maciasscott@example.org</t>
  </si>
  <si>
    <t>Unit 7110 Box 3360, DPO AE 22448</t>
  </si>
  <si>
    <t>+1-817-857-2916x94388</t>
  </si>
  <si>
    <t>10.18</t>
  </si>
  <si>
    <t>57122.740000000005</t>
  </si>
  <si>
    <t>Gary Hayes</t>
  </si>
  <si>
    <t>864 Christopher Green, Millerborough, DE 38597</t>
  </si>
  <si>
    <t>782.445.1315x831</t>
  </si>
  <si>
    <t>32032.879999999997</t>
  </si>
  <si>
    <t>22.64</t>
  </si>
  <si>
    <t>32010.239999999998</t>
  </si>
  <si>
    <t>07-27-2023</t>
  </si>
  <si>
    <t>Ana Wilson</t>
  </si>
  <si>
    <t>brownkathleen@example.org</t>
  </si>
  <si>
    <t>69276 Pena Meadow Apt. 974, Hansonfort, WI 92019</t>
  </si>
  <si>
    <t>(975)574-0705</t>
  </si>
  <si>
    <t>66099.54</t>
  </si>
  <si>
    <t>245.01</t>
  </si>
  <si>
    <t>65854.53</t>
  </si>
  <si>
    <t>Amber Jackson</t>
  </si>
  <si>
    <t>samantha26@example.org</t>
  </si>
  <si>
    <t>USS Johnson, FPO AA 95452</t>
  </si>
  <si>
    <t>421-265-4974x4130</t>
  </si>
  <si>
    <t>59716.23</t>
  </si>
  <si>
    <t>76.6</t>
  </si>
  <si>
    <t>59639.630000000005</t>
  </si>
  <si>
    <t>Hailey Fischer</t>
  </si>
  <si>
    <t>172 Mahoney Street Suite 552, Lake Alyssamouth, PA 52344</t>
  </si>
  <si>
    <t>+1-865-500-8247x7454</t>
  </si>
  <si>
    <t>6721.52</t>
  </si>
  <si>
    <t>134.29</t>
  </si>
  <si>
    <t>6587.2300000000005</t>
  </si>
  <si>
    <t>Michael Mcbride</t>
  </si>
  <si>
    <t>mary73@example.net</t>
  </si>
  <si>
    <t>28773 Wilson Creek Suite 294, Davidchester, VA 27439</t>
  </si>
  <si>
    <t>001-788-747-4654x9104</t>
  </si>
  <si>
    <t>35316.05</t>
  </si>
  <si>
    <t>55.36</t>
  </si>
  <si>
    <t>35260.69</t>
  </si>
  <si>
    <t>Harold Bell</t>
  </si>
  <si>
    <t>tinahodge@example.com</t>
  </si>
  <si>
    <t>84629 Jimenez Lake, West Ernest, IN 30758</t>
  </si>
  <si>
    <t>810.323.9644x21747</t>
  </si>
  <si>
    <t>120.07</t>
  </si>
  <si>
    <t>64365.2</t>
  </si>
  <si>
    <t>Angela Livingston</t>
  </si>
  <si>
    <t>twillis@example.net</t>
  </si>
  <si>
    <t>7533 Yoder Circle, Sandraberg, NJ 81571</t>
  </si>
  <si>
    <t>001-743-813-5413x620</t>
  </si>
  <si>
    <t>82.1</t>
  </si>
  <si>
    <t>38052.25</t>
  </si>
  <si>
    <t>Curtis Lowe</t>
  </si>
  <si>
    <t>michael22@example.net</t>
  </si>
  <si>
    <t>57294 Holt Fall Suite 067, Jasonton, VT 67000</t>
  </si>
  <si>
    <t>5970.78</t>
  </si>
  <si>
    <t>133.99</t>
  </si>
  <si>
    <t>5836.79</t>
  </si>
  <si>
    <t>Danielle Gonzalez</t>
  </si>
  <si>
    <t>kennethgray@example.net</t>
  </si>
  <si>
    <t>00752 Kevin Isle Suite 976, Spencebury, MT 97071</t>
  </si>
  <si>
    <t>(589)571-0706x5106</t>
  </si>
  <si>
    <t>270.11</t>
  </si>
  <si>
    <t>53687.28999999999</t>
  </si>
  <si>
    <t>Randall Kline</t>
  </si>
  <si>
    <t>donovankathy@example.com</t>
  </si>
  <si>
    <t>7405 Nicole Groves Suite 155, New Darrell, MN 60170</t>
  </si>
  <si>
    <t>8736.24</t>
  </si>
  <si>
    <t>63.92</t>
  </si>
  <si>
    <t>8672.32</t>
  </si>
  <si>
    <t>Michael Romero</t>
  </si>
  <si>
    <t>hernandezlisa@example.net</t>
  </si>
  <si>
    <t>PSC 6786, Box 1750, APO AE 45034</t>
  </si>
  <si>
    <t>001-442-765-6939</t>
  </si>
  <si>
    <t>30.72</t>
  </si>
  <si>
    <t>18453.46</t>
  </si>
  <si>
    <t>Jennifer Fernandez</t>
  </si>
  <si>
    <t>wgillespie@example.org</t>
  </si>
  <si>
    <t>30305 Gill Knoll, Fryeborough, KS 75102</t>
  </si>
  <si>
    <t>774.861.5168</t>
  </si>
  <si>
    <t>3897.9</t>
  </si>
  <si>
    <t>68.98</t>
  </si>
  <si>
    <t>3828.92</t>
  </si>
  <si>
    <t>Michelle Osborn</t>
  </si>
  <si>
    <t>USCGC Anderson, FPO AA 44453</t>
  </si>
  <si>
    <t>(617)370-9815</t>
  </si>
  <si>
    <t>23.93</t>
  </si>
  <si>
    <t>19584.600000000002</t>
  </si>
  <si>
    <t>Jose Chen</t>
  </si>
  <si>
    <t>livingstonpaul@example.com</t>
  </si>
  <si>
    <t>96459 Campos Station, Port Tiffany, RI 58194</t>
  </si>
  <si>
    <t>001-817-379-4006x3591</t>
  </si>
  <si>
    <t>7795.8</t>
  </si>
  <si>
    <t>75.23</t>
  </si>
  <si>
    <t>7720.570000000001</t>
  </si>
  <si>
    <t>Erica Mccoy</t>
  </si>
  <si>
    <t>gmartinez@example.com</t>
  </si>
  <si>
    <t>29934 Connie Gardens, Alexanderville, ID 53628</t>
  </si>
  <si>
    <t>947.756.1710x6927</t>
  </si>
  <si>
    <t>43.94</t>
  </si>
  <si>
    <t>8880.039999999999</t>
  </si>
  <si>
    <t>03-27-2022</t>
  </si>
  <si>
    <t>Erika Franklin</t>
  </si>
  <si>
    <t>butlerjason@example.net</t>
  </si>
  <si>
    <t>9990 Lawrence View Suite 374, Evanshaven, MP 88654</t>
  </si>
  <si>
    <t>001-706-967-0883</t>
  </si>
  <si>
    <t>5491.68</t>
  </si>
  <si>
    <t>5483.72</t>
  </si>
  <si>
    <t>Jacob Thomas</t>
  </si>
  <si>
    <t>72286 Costa Turnpike, Port Danielleside, RI 00636</t>
  </si>
  <si>
    <t>+1-945-335-8697x4483</t>
  </si>
  <si>
    <t>245.37</t>
  </si>
  <si>
    <t>56846.42999999999</t>
  </si>
  <si>
    <t>Raymond Smith</t>
  </si>
  <si>
    <t>stevensnyder@example.net</t>
  </si>
  <si>
    <t>7996 Rios Extension, South Christopherfort, FL 17536</t>
  </si>
  <si>
    <t>263.597.0401x93852</t>
  </si>
  <si>
    <t>22.2</t>
  </si>
  <si>
    <t>19270.329999999998</t>
  </si>
  <si>
    <t>Victoria Rodriguez</t>
  </si>
  <si>
    <t>anunez@example.org</t>
  </si>
  <si>
    <t>864 Heath Cliffs, Leemouth, WY 61968</t>
  </si>
  <si>
    <t>400-673-5574x3786</t>
  </si>
  <si>
    <t>115.87</t>
  </si>
  <si>
    <t>15100.099999999999</t>
  </si>
  <si>
    <t>Jose Ford</t>
  </si>
  <si>
    <t>amandacarr@example.net</t>
  </si>
  <si>
    <t>88279 Franklin Lights, Tylermouth, MN 33432</t>
  </si>
  <si>
    <t>876.868.3017x83797</t>
  </si>
  <si>
    <t>150.3</t>
  </si>
  <si>
    <t>65949.23999999999</t>
  </si>
  <si>
    <t>Elizabeth Olsen</t>
  </si>
  <si>
    <t>ymiller@example.org</t>
  </si>
  <si>
    <t>465 Michael Bridge Suite 108, Sandratown, AS 92687</t>
  </si>
  <si>
    <t>824.266.2029x73769</t>
  </si>
  <si>
    <t>15.33</t>
  </si>
  <si>
    <t>70687.47</t>
  </si>
  <si>
    <t>Ray Hurst</t>
  </si>
  <si>
    <t>michaelchang@example.com</t>
  </si>
  <si>
    <t>7230 Dorsey Branch, Port Brendanton, GA 02021</t>
  </si>
  <si>
    <t>001-546-979-2387x9784</t>
  </si>
  <si>
    <t>11.07</t>
  </si>
  <si>
    <t>4334.55</t>
  </si>
  <si>
    <t>Katelyn Olson</t>
  </si>
  <si>
    <t>kellyhensley@example.com</t>
  </si>
  <si>
    <t>83267 Sawyer Estate Suite 736, Lisastad, IL 74996</t>
  </si>
  <si>
    <t>4.11</t>
  </si>
  <si>
    <t>39274.14</t>
  </si>
  <si>
    <t>Russell Cole</t>
  </si>
  <si>
    <t>michaelriggs@example.org</t>
  </si>
  <si>
    <t>16519 Kathryn Lock, Ryanberg, OK 68091</t>
  </si>
  <si>
    <t>001-669-410-4529x98598</t>
  </si>
  <si>
    <t>78976.98999999999</t>
  </si>
  <si>
    <t>226.57</t>
  </si>
  <si>
    <t>78750.41999999998</t>
  </si>
  <si>
    <t>Denise Shaw</t>
  </si>
  <si>
    <t>kimberly20@example.org</t>
  </si>
  <si>
    <t>54921 Louis Village, Newmanborough, SD 06697</t>
  </si>
  <si>
    <t>+1-272-784-0999x684</t>
  </si>
  <si>
    <t>28545.899999999998</t>
  </si>
  <si>
    <t>32.88</t>
  </si>
  <si>
    <t>28513.019999999997</t>
  </si>
  <si>
    <t>Kelly Franklin</t>
  </si>
  <si>
    <t>vmoss@example.com</t>
  </si>
  <si>
    <t>85467 Melissa Landing, South Jessica, MS 04070</t>
  </si>
  <si>
    <t>860.489.0659x18038</t>
  </si>
  <si>
    <t>115.91</t>
  </si>
  <si>
    <t>22838.390000000003</t>
  </si>
  <si>
    <t>Nancy Hicks</t>
  </si>
  <si>
    <t>melindahunter@example.org</t>
  </si>
  <si>
    <t>00032 Brett Plains, Parkshire, NH 96646</t>
  </si>
  <si>
    <t>527.965.2672x235</t>
  </si>
  <si>
    <t>14293.789999999999</t>
  </si>
  <si>
    <t>108.99</t>
  </si>
  <si>
    <t>14184.8</t>
  </si>
  <si>
    <t>Thomas Jensen</t>
  </si>
  <si>
    <t>taylor92@example.com</t>
  </si>
  <si>
    <t>4216 Christine Square, Mccarthymouth, NE 58995</t>
  </si>
  <si>
    <t>256.425.7720x1548</t>
  </si>
  <si>
    <t>16653.82</t>
  </si>
  <si>
    <t>50.79</t>
  </si>
  <si>
    <t>16603.03</t>
  </si>
  <si>
    <t>Vicki Adams</t>
  </si>
  <si>
    <t>timothytran@example.net</t>
  </si>
  <si>
    <t>0124 Marquez Walks Suite 151, Port Rebekahburgh, KS 19550</t>
  </si>
  <si>
    <t>42.01</t>
  </si>
  <si>
    <t>15982.69</t>
  </si>
  <si>
    <t>Kelly Rodgers</t>
  </si>
  <si>
    <t>erodriguez@example.net</t>
  </si>
  <si>
    <t>Unit 8814 Box 2150, DPO AA 43560</t>
  </si>
  <si>
    <t>+1-372-514-6295x841</t>
  </si>
  <si>
    <t>38.84</t>
  </si>
  <si>
    <t>3990.31</t>
  </si>
  <si>
    <t>Sarah Hanson</t>
  </si>
  <si>
    <t>heather30@example.org</t>
  </si>
  <si>
    <t>1044 Smith Centers, Michaelhaven, IN 41825</t>
  </si>
  <si>
    <t>58.54</t>
  </si>
  <si>
    <t>11223.08</t>
  </si>
  <si>
    <t>Traci Kemp</t>
  </si>
  <si>
    <t>71286 Bryant Vista, Collinshaven, NJ 47710</t>
  </si>
  <si>
    <t>(686)286-3872</t>
  </si>
  <si>
    <t>41867.32</t>
  </si>
  <si>
    <t>94.88</t>
  </si>
  <si>
    <t>41772.44</t>
  </si>
  <si>
    <t>Leah Johnson</t>
  </si>
  <si>
    <t>taylorrobert@example.com</t>
  </si>
  <si>
    <t>52908 Haley Estate Apt. 721, West Tracyfurt, NJ 35818</t>
  </si>
  <si>
    <t>635.775.6064x18792</t>
  </si>
  <si>
    <t>2681.3399999999997</t>
  </si>
  <si>
    <t>2.17</t>
  </si>
  <si>
    <t>2679.1699999999996</t>
  </si>
  <si>
    <t>James Schwartz</t>
  </si>
  <si>
    <t>reneeedwards@example.com</t>
  </si>
  <si>
    <t>406 West Glens Suite 342, West Frederick, ND 30912</t>
  </si>
  <si>
    <t>(281)842-7438x85489</t>
  </si>
  <si>
    <t>125.72</t>
  </si>
  <si>
    <t>54109.799999999996</t>
  </si>
  <si>
    <t>Jeremy Chen</t>
  </si>
  <si>
    <t>beasleykyle@example.org</t>
  </si>
  <si>
    <t>2428 Erika Knoll, Huertaland, WA 52763</t>
  </si>
  <si>
    <t>855.927.0836x130</t>
  </si>
  <si>
    <t>55.19</t>
  </si>
  <si>
    <t>5404.96</t>
  </si>
  <si>
    <t>Kyle Rangel</t>
  </si>
  <si>
    <t>bauershelly@example.net</t>
  </si>
  <si>
    <t>257 Robbins Forest Apt. 512, Dakotaberg, AR 31989</t>
  </si>
  <si>
    <t>331-310-0689</t>
  </si>
  <si>
    <t>19431.9</t>
  </si>
  <si>
    <t>55.63</t>
  </si>
  <si>
    <t>19376.27</t>
  </si>
  <si>
    <t>Bonnie Harrington</t>
  </si>
  <si>
    <t>dwalker@example.com</t>
  </si>
  <si>
    <t>918 Butler Flat, Fosterside, WY 69353</t>
  </si>
  <si>
    <t>+1-246-314-3283x437</t>
  </si>
  <si>
    <t>11864.019999999999</t>
  </si>
  <si>
    <t>72.5</t>
  </si>
  <si>
    <t>11791.519999999999</t>
  </si>
  <si>
    <t>Melissa Ramos</t>
  </si>
  <si>
    <t>12781 Denise Loop Apt. 592, New Charles, NH 46830</t>
  </si>
  <si>
    <t>001-301-963-4261x998</t>
  </si>
  <si>
    <t>74634.75</t>
  </si>
  <si>
    <t>147.9</t>
  </si>
  <si>
    <t>74486.85</t>
  </si>
  <si>
    <t>Thomas Morrison</t>
  </si>
  <si>
    <t>courtneywyatt@example.com</t>
  </si>
  <si>
    <t>0415 Lee Villages Apt. 853, Thompsonside, KS 68303</t>
  </si>
  <si>
    <t>001-980-485-9707x815</t>
  </si>
  <si>
    <t>17757.100000000002</t>
  </si>
  <si>
    <t>18.2</t>
  </si>
  <si>
    <t>17738.9</t>
  </si>
  <si>
    <t>Andrew Bryan</t>
  </si>
  <si>
    <t>caitlynfoster@example.com</t>
  </si>
  <si>
    <t>898 Grant Manors, South Josephton, MA 65546</t>
  </si>
  <si>
    <t>001-660-496-1330x769</t>
  </si>
  <si>
    <t>15.0</t>
  </si>
  <si>
    <t>65990.0</t>
  </si>
  <si>
    <t>Michelle Smith</t>
  </si>
  <si>
    <t>alexandersmith@example.org</t>
  </si>
  <si>
    <t>41979 Michael Estates, Jacobberg, VT 84825</t>
  </si>
  <si>
    <t>001-869-479-2827x91713</t>
  </si>
  <si>
    <t>31630.199999999997</t>
  </si>
  <si>
    <t>238.83</t>
  </si>
  <si>
    <t>31391.369999999995</t>
  </si>
  <si>
    <t>Jennifer Burnett</t>
  </si>
  <si>
    <t>3034 Perez Lock Apt. 266, West Jameston, PA 22022</t>
  </si>
  <si>
    <t>001-228-684-4296x383</t>
  </si>
  <si>
    <t>13832.38</t>
  </si>
  <si>
    <t>67.93</t>
  </si>
  <si>
    <t>13764.449999999999</t>
  </si>
  <si>
    <t>Jacqueline Sanchez</t>
  </si>
  <si>
    <t>smithlisa@example.com</t>
  </si>
  <si>
    <t>502 Kayla Underpass Apt. 556, New Meganfort, TX 58223</t>
  </si>
  <si>
    <t>867-615-7092</t>
  </si>
  <si>
    <t>64930.75</t>
  </si>
  <si>
    <t>William Reese</t>
  </si>
  <si>
    <t>scottjames@example.net</t>
  </si>
  <si>
    <t>88780 Sara Bridge, Georgebury, OK 61264</t>
  </si>
  <si>
    <t>457.800.6680</t>
  </si>
  <si>
    <t>4438.08</t>
  </si>
  <si>
    <t>0.51</t>
  </si>
  <si>
    <t>4437.57</t>
  </si>
  <si>
    <t>angela17@example.org</t>
  </si>
  <si>
    <t>PSC 2379, Box 4430, APO AP 27030</t>
  </si>
  <si>
    <t>167.89</t>
  </si>
  <si>
    <t>35424.17</t>
  </si>
  <si>
    <t>Anna Henson</t>
  </si>
  <si>
    <t>davidwilliams@example.net</t>
  </si>
  <si>
    <t>7033 Berg Locks, Kimberlychester, HI 74977</t>
  </si>
  <si>
    <t>001-557-464-9507x2716</t>
  </si>
  <si>
    <t>50.59</t>
  </si>
  <si>
    <t>17057.88</t>
  </si>
  <si>
    <t>Elizabeth Rogers</t>
  </si>
  <si>
    <t>brian03@example.org</t>
  </si>
  <si>
    <t>54448 Lowe Branch, West Jamie, WY 98034</t>
  </si>
  <si>
    <t>+1-420-715-0414x72786</t>
  </si>
  <si>
    <t>17272.8</t>
  </si>
  <si>
    <t>43.07</t>
  </si>
  <si>
    <t>17229.73</t>
  </si>
  <si>
    <t>Andrew Hicks</t>
  </si>
  <si>
    <t>wilsonpeter@example.org</t>
  </si>
  <si>
    <t>05986 James Bridge Apt. 455, South Scott, GU 13434</t>
  </si>
  <si>
    <t>114.76</t>
  </si>
  <si>
    <t>22073.72</t>
  </si>
  <si>
    <t>jamescrawford@example.com</t>
  </si>
  <si>
    <t>USNV Gutierrez, FPO AE 87176</t>
  </si>
  <si>
    <t>(824)967-1631x1842</t>
  </si>
  <si>
    <t>25.99</t>
  </si>
  <si>
    <t>14160.85</t>
  </si>
  <si>
    <t>Stephen Sosa</t>
  </si>
  <si>
    <t>9200 Butler Port, Dennistown, KS 87356</t>
  </si>
  <si>
    <t>001-523-932-6934</t>
  </si>
  <si>
    <t>40452.93</t>
  </si>
  <si>
    <t>45.54</t>
  </si>
  <si>
    <t>40407.39</t>
  </si>
  <si>
    <t>Jenny Berg</t>
  </si>
  <si>
    <t>chandlerjames@example.net</t>
  </si>
  <si>
    <t>6500 Shah Square Suite 910, Amandamouth, TX 03117</t>
  </si>
  <si>
    <t>317-403-8346x0563</t>
  </si>
  <si>
    <t>56140.27</t>
  </si>
  <si>
    <t>123.9</t>
  </si>
  <si>
    <t>56016.369999999995</t>
  </si>
  <si>
    <t>David Barr</t>
  </si>
  <si>
    <t>9298 Johnson Mall Apt. 788, New Hollymouth, ND 32158</t>
  </si>
  <si>
    <t>(962)887-9004x97907</t>
  </si>
  <si>
    <t>126.41</t>
  </si>
  <si>
    <t>8173.209999999999</t>
  </si>
  <si>
    <t>Michelle Garrison</t>
  </si>
  <si>
    <t>campbelllinda@example.org</t>
  </si>
  <si>
    <t>44267 Butler Crescent, Smithfurt, NY 20785</t>
  </si>
  <si>
    <t>379.745.2017x034</t>
  </si>
  <si>
    <t>11.58</t>
  </si>
  <si>
    <t>3224.52</t>
  </si>
  <si>
    <t>Megan Green</t>
  </si>
  <si>
    <t>whitesharon@example.org</t>
  </si>
  <si>
    <t>065 Ruth Mountains Apt. 555, West Adrienne, AL 71457</t>
  </si>
  <si>
    <t>505.562.2841</t>
  </si>
  <si>
    <t>68.7</t>
  </si>
  <si>
    <t>50657.990000000005</t>
  </si>
  <si>
    <t>Ryan Torres</t>
  </si>
  <si>
    <t>breweranna@example.net</t>
  </si>
  <si>
    <t>916 Cynthia Coves Suite 101, South Taylorfurt, MT 95097</t>
  </si>
  <si>
    <t>(624)646-2702</t>
  </si>
  <si>
    <t>7855.650000000001</t>
  </si>
  <si>
    <t>250.5</t>
  </si>
  <si>
    <t>7605.150000000001</t>
  </si>
  <si>
    <t>Michael Stewart</t>
  </si>
  <si>
    <t>austin07@example.com</t>
  </si>
  <si>
    <t>7860 Regina Heights Suite 550, New Laurie, VI 49570</t>
  </si>
  <si>
    <t>(254)831-7579x97772</t>
  </si>
  <si>
    <t>61384.649999999994</t>
  </si>
  <si>
    <t>129.02</t>
  </si>
  <si>
    <t>61255.63</t>
  </si>
  <si>
    <t>Joshua White</t>
  </si>
  <si>
    <t>Unit 6449 Box 5432, DPO AE 29636</t>
  </si>
  <si>
    <t>(385)656-3749x53013</t>
  </si>
  <si>
    <t>158.01</t>
  </si>
  <si>
    <t>20180.31</t>
  </si>
  <si>
    <t>Jesus Sanchez</t>
  </si>
  <si>
    <t>davidvaldez@example.net</t>
  </si>
  <si>
    <t>281 Gonzales Via, East Dominiqueside, NJ 82282</t>
  </si>
  <si>
    <t>(574)787-5105</t>
  </si>
  <si>
    <t>173.87</t>
  </si>
  <si>
    <t>16410.280000000002</t>
  </si>
  <si>
    <t>Heather Garcia</t>
  </si>
  <si>
    <t>millslisa@example.org</t>
  </si>
  <si>
    <t>5194 Larson Crossing Apt. 663, Lake Henryside, ND 28999</t>
  </si>
  <si>
    <t>+1-322-990-5076x08526</t>
  </si>
  <si>
    <t>884.1300000000001</t>
  </si>
  <si>
    <t>13.89</t>
  </si>
  <si>
    <t>870.2400000000001</t>
  </si>
  <si>
    <t>Carl Moore</t>
  </si>
  <si>
    <t>whitneymichelle@example.com</t>
  </si>
  <si>
    <t>407 Brianna Brook Apt. 359, Stewartshire, WI 11893</t>
  </si>
  <si>
    <t>19324.370000000003</t>
  </si>
  <si>
    <t>96.9</t>
  </si>
  <si>
    <t>19227.47</t>
  </si>
  <si>
    <t>Justin Wong</t>
  </si>
  <si>
    <t>opaul@example.org</t>
  </si>
  <si>
    <t>464 Martinez Green Suite 702, North Adam, AR 23037</t>
  </si>
  <si>
    <t>+1-934-235-9029x621</t>
  </si>
  <si>
    <t>73.52</t>
  </si>
  <si>
    <t>78064.15</t>
  </si>
  <si>
    <t>Debra Johnson</t>
  </si>
  <si>
    <t>jlopez@example.net</t>
  </si>
  <si>
    <t>2449 Rodriguez Isle Suite 021, Port Timothy, MA 20587</t>
  </si>
  <si>
    <t>(277)590-8774</t>
  </si>
  <si>
    <t>63157.67</t>
  </si>
  <si>
    <t>106.84</t>
  </si>
  <si>
    <t>63050.83</t>
  </si>
  <si>
    <t>Victoria Warren</t>
  </si>
  <si>
    <t>erinbauer@example.org</t>
  </si>
  <si>
    <t>207 Francis Estates Suite 915, East Melissaville, ME 28922</t>
  </si>
  <si>
    <t>859-206-7201</t>
  </si>
  <si>
    <t>21486.63</t>
  </si>
  <si>
    <t>25.96</t>
  </si>
  <si>
    <t>21460.670000000002</t>
  </si>
  <si>
    <t>Amy Woods</t>
  </si>
  <si>
    <t>castillovictoria@example.net</t>
  </si>
  <si>
    <t>17151 Sandoval Springs Apt. 985, Jimmyton, MP 93776</t>
  </si>
  <si>
    <t>001-532-710-1686x971</t>
  </si>
  <si>
    <t>5.33</t>
  </si>
  <si>
    <t>1566.49</t>
  </si>
  <si>
    <t>Valerie Watson</t>
  </si>
  <si>
    <t>alanmitchell@example.net</t>
  </si>
  <si>
    <t>112 Grace Radial, Greenside, MI 81477</t>
  </si>
  <si>
    <t>+1-865-344-1323x6518</t>
  </si>
  <si>
    <t>14272.949999999999</t>
  </si>
  <si>
    <t>228.41</t>
  </si>
  <si>
    <t>14044.539999999999</t>
  </si>
  <si>
    <t>Felicia Cortez</t>
  </si>
  <si>
    <t>800 Steven Passage, Port Catherineland, HI 41579</t>
  </si>
  <si>
    <t>344-972-4696</t>
  </si>
  <si>
    <t>55.3</t>
  </si>
  <si>
    <t>13777.08</t>
  </si>
  <si>
    <t>Ashley Durham</t>
  </si>
  <si>
    <t>johnsongabriel@example.com</t>
  </si>
  <si>
    <t>58224 Bobby Avenue, Lake John, NV 81931</t>
  </si>
  <si>
    <t>+1-960-710-0711x2712</t>
  </si>
  <si>
    <t>42.74</t>
  </si>
  <si>
    <t>20779.879999999997</t>
  </si>
  <si>
    <t>Adam Koch</t>
  </si>
  <si>
    <t>cindycallahan@example.net</t>
  </si>
  <si>
    <t>0287 Maria Fall, Lake Lisa, IA 67735</t>
  </si>
  <si>
    <t>(249)359-1207x043</t>
  </si>
  <si>
    <t>57.55</t>
  </si>
  <si>
    <t>12069.250000000002</t>
  </si>
  <si>
    <t>Dr. Kimberly Warren</t>
  </si>
  <si>
    <t>amysoto@example.net</t>
  </si>
  <si>
    <t>63269 Erik View, West Denise, MA 74685</t>
  </si>
  <si>
    <t>001-262-221-1465x99682</t>
  </si>
  <si>
    <t>142.32</t>
  </si>
  <si>
    <t>15082.16</t>
  </si>
  <si>
    <t>Julie Rich</t>
  </si>
  <si>
    <t>15795 Elizabeth Junctions, Bennettberg, WV 15303</t>
  </si>
  <si>
    <t>+1-889-504-7669x04157</t>
  </si>
  <si>
    <t>16890.9</t>
  </si>
  <si>
    <t>55.64</t>
  </si>
  <si>
    <t>16835.260000000002</t>
  </si>
  <si>
    <t>Amanda Kelly</t>
  </si>
  <si>
    <t>ychung@example.net</t>
  </si>
  <si>
    <t>95218 Nicholas Passage, Martinport, WI 78373</t>
  </si>
  <si>
    <t>78977.86</t>
  </si>
  <si>
    <t>190.57</t>
  </si>
  <si>
    <t>78787.29</t>
  </si>
  <si>
    <t>Kimberly Hansen</t>
  </si>
  <si>
    <t>michaelrubio@example.net</t>
  </si>
  <si>
    <t>669 Santos Haven, New John, UT 54926</t>
  </si>
  <si>
    <t>225-621-6641x14432</t>
  </si>
  <si>
    <t>14236.33</t>
  </si>
  <si>
    <t>14205.7</t>
  </si>
  <si>
    <t>Timothy Tyler</t>
  </si>
  <si>
    <t>kcopeland@example.com</t>
  </si>
  <si>
    <t>PSC 7503, Box 3284, APO AE 04576</t>
  </si>
  <si>
    <t>675-309-0508</t>
  </si>
  <si>
    <t>81498.43000000001</t>
  </si>
  <si>
    <t>91.37</t>
  </si>
  <si>
    <t>81407.06000000001</t>
  </si>
  <si>
    <t>Robert Lopez</t>
  </si>
  <si>
    <t>briannorris@example.com</t>
  </si>
  <si>
    <t>9726 Smith Spur, North Elizabeth, PW 27808</t>
  </si>
  <si>
    <t>(763)317-4106x672</t>
  </si>
  <si>
    <t>186.07</t>
  </si>
  <si>
    <t>7074.48</t>
  </si>
  <si>
    <t>Kim Merritt</t>
  </si>
  <si>
    <t>osanders@example.com</t>
  </si>
  <si>
    <t>44086 Corey Radial, Christophermouth, IA 99886</t>
  </si>
  <si>
    <t>737-410-9440</t>
  </si>
  <si>
    <t>37183.950000000004</t>
  </si>
  <si>
    <t>151.89</t>
  </si>
  <si>
    <t>37032.060000000005</t>
  </si>
  <si>
    <t>Charles Richardson</t>
  </si>
  <si>
    <t>zaguilar@example.org</t>
  </si>
  <si>
    <t>999 Ellis Prairie, Port Nicole, PA 58233</t>
  </si>
  <si>
    <t>2417.4900000000002</t>
  </si>
  <si>
    <t>68.95</t>
  </si>
  <si>
    <t>2348.5400000000004</t>
  </si>
  <si>
    <t>Jackson Garrett</t>
  </si>
  <si>
    <t>edwardrivera@example.com</t>
  </si>
  <si>
    <t>8033 Ramos Fork, East Catherineton, SD 48149</t>
  </si>
  <si>
    <t>818.446.5656x635</t>
  </si>
  <si>
    <t>22881.87</t>
  </si>
  <si>
    <t>165.09</t>
  </si>
  <si>
    <t>22716.78</t>
  </si>
  <si>
    <t>09-17-2023</t>
  </si>
  <si>
    <t>Grace Mathews</t>
  </si>
  <si>
    <t>ifleming@example.org</t>
  </si>
  <si>
    <t>33942 Kayla Groves Apt. 579, South Adam, HI 09579</t>
  </si>
  <si>
    <t>645-883-9990x263</t>
  </si>
  <si>
    <t>37814.94</t>
  </si>
  <si>
    <t>249.12</t>
  </si>
  <si>
    <t>37565.82</t>
  </si>
  <si>
    <t>James David</t>
  </si>
  <si>
    <t>gouldtyler@example.org</t>
  </si>
  <si>
    <t>0809 Derek Drive, New Ianview, NY 10346</t>
  </si>
  <si>
    <t>329.605.5404x03778</t>
  </si>
  <si>
    <t>106.35</t>
  </si>
  <si>
    <t>19429.95</t>
  </si>
  <si>
    <t>Jeremy Garcia</t>
  </si>
  <si>
    <t>ashleycampbell@example.net</t>
  </si>
  <si>
    <t>Unit 3200 Box 7848, DPO AE 72543</t>
  </si>
  <si>
    <t>(264)719-1519</t>
  </si>
  <si>
    <t>102.75</t>
  </si>
  <si>
    <t>40697.58</t>
  </si>
  <si>
    <t>Ronald Brown</t>
  </si>
  <si>
    <t>robert34@example.org</t>
  </si>
  <si>
    <t>3183 Denise Crossroad Suite 410, Thomasbury, IA 95086</t>
  </si>
  <si>
    <t>(906)563-0036</t>
  </si>
  <si>
    <t>49.95</t>
  </si>
  <si>
    <t>16572.559999999998</t>
  </si>
  <si>
    <t>Javier Meadows</t>
  </si>
  <si>
    <t>212 Christian Estates Apt. 516, West Matthew, FM 46706</t>
  </si>
  <si>
    <t>18.64</t>
  </si>
  <si>
    <t>33231.5</t>
  </si>
  <si>
    <t>Spencer Reid</t>
  </si>
  <si>
    <t>timothy01@example.com</t>
  </si>
  <si>
    <t>075 Tyler Bypass, Port Richard, MD 36503</t>
  </si>
  <si>
    <t>120.08</t>
  </si>
  <si>
    <t>63904.77</t>
  </si>
  <si>
    <t>Brent Shea</t>
  </si>
  <si>
    <t>443 Harris Walks, West Adamborough, NH 91762</t>
  </si>
  <si>
    <t>176.55</t>
  </si>
  <si>
    <t>48097.35</t>
  </si>
  <si>
    <t>David Lopez</t>
  </si>
  <si>
    <t>ktucker@example.com</t>
  </si>
  <si>
    <t>510 Fernandez Forks Suite 556, South Timothy, MA 43396</t>
  </si>
  <si>
    <t>682-823-5675</t>
  </si>
  <si>
    <t>39488.93</t>
  </si>
  <si>
    <t>49.12</t>
  </si>
  <si>
    <t>39439.81</t>
  </si>
  <si>
    <t>Paul Rivera</t>
  </si>
  <si>
    <t>smithamanda@example.com</t>
  </si>
  <si>
    <t>11896 Martha Plaza, Garciaburgh, MD 72728</t>
  </si>
  <si>
    <t>349.827.6118x2824</t>
  </si>
  <si>
    <t>3876.57</t>
  </si>
  <si>
    <t>7.54</t>
  </si>
  <si>
    <t>3869.03</t>
  </si>
  <si>
    <t>William Butler</t>
  </si>
  <si>
    <t>bradleyrodriguez@example.com</t>
  </si>
  <si>
    <t>55362 Tammy Stream, North Andrea, RI 14802</t>
  </si>
  <si>
    <t>+1-375-417-2893x42913</t>
  </si>
  <si>
    <t>46231.92</t>
  </si>
  <si>
    <t>89.48</t>
  </si>
  <si>
    <t>46142.439999999995</t>
  </si>
  <si>
    <t>Robert Fry</t>
  </si>
  <si>
    <t>tannerjohnson@example.net</t>
  </si>
  <si>
    <t>1840 Kimberly Brook, Wheelerhaven, MI 74933</t>
  </si>
  <si>
    <t>526.660.5412x949</t>
  </si>
  <si>
    <t>7.47</t>
  </si>
  <si>
    <t>9374.15</t>
  </si>
  <si>
    <t>Maria Soto</t>
  </si>
  <si>
    <t>562 Melissa Turnpike, Erikland, IL 91937</t>
  </si>
  <si>
    <t>196.28</t>
  </si>
  <si>
    <t>42793.9</t>
  </si>
  <si>
    <t>Robert Doyle</t>
  </si>
  <si>
    <t>fowlercynthia@example.com</t>
  </si>
  <si>
    <t>27380 Wilcox Path Suite 651, Henrystad, FL 70858</t>
  </si>
  <si>
    <t>001-969-674-7646</t>
  </si>
  <si>
    <t>107.07</t>
  </si>
  <si>
    <t>36230.51</t>
  </si>
  <si>
    <t>Victoria Watson</t>
  </si>
  <si>
    <t>floresjason@example.org</t>
  </si>
  <si>
    <t>266 Steve Meadows Apt. 605, New Olivia, IA 98907</t>
  </si>
  <si>
    <t>+1-663-347-9715x82046</t>
  </si>
  <si>
    <t>34.09</t>
  </si>
  <si>
    <t>41464.01</t>
  </si>
  <si>
    <t>Marie Castillo</t>
  </si>
  <si>
    <t>ubarrett@example.net</t>
  </si>
  <si>
    <t>702 Mary Pines Apt. 579, Johnfurt, NE 09521</t>
  </si>
  <si>
    <t>+1-366-820-3607x2840</t>
  </si>
  <si>
    <t>33.24</t>
  </si>
  <si>
    <t>806.95</t>
  </si>
  <si>
    <t>Jason Lawson</t>
  </si>
  <si>
    <t>mhill@example.org</t>
  </si>
  <si>
    <t>7447 Chang Field Apt. 546, Garyfort, AS 29558</t>
  </si>
  <si>
    <t>598.609.6428x277</t>
  </si>
  <si>
    <t>7.04</t>
  </si>
  <si>
    <t>5229.7300000000005</t>
  </si>
  <si>
    <t>Matthew Stanley</t>
  </si>
  <si>
    <t>68722 Patrick Bridge, New Devin, MT 06819</t>
  </si>
  <si>
    <t>598-732-9830x7721</t>
  </si>
  <si>
    <t>107.84</t>
  </si>
  <si>
    <t>21153.51</t>
  </si>
  <si>
    <t>Dr. Megan Davis</t>
  </si>
  <si>
    <t>qgentry@example.org</t>
  </si>
  <si>
    <t>3622 Blankenship Crest Apt. 573, Ronnieside, WV 06536</t>
  </si>
  <si>
    <t>21.75</t>
  </si>
  <si>
    <t>3470.1800000000003</t>
  </si>
  <si>
    <t>Steven Price</t>
  </si>
  <si>
    <t>srodriguez@example.com</t>
  </si>
  <si>
    <t>391 Lindsay Estates, East Jamesstad, IN 16095</t>
  </si>
  <si>
    <t>593-272-0739</t>
  </si>
  <si>
    <t>78.22</t>
  </si>
  <si>
    <t>16930.859999999997</t>
  </si>
  <si>
    <t>Dwayne Brooks</t>
  </si>
  <si>
    <t>jill94@example.org</t>
  </si>
  <si>
    <t>191 Morse Valleys Apt. 050, South Suzannemouth, DE 70658</t>
  </si>
  <si>
    <t>491-429-9681x86267</t>
  </si>
  <si>
    <t>1953.33</t>
  </si>
  <si>
    <t>35.04</t>
  </si>
  <si>
    <t>1918.29</t>
  </si>
  <si>
    <t>Jamie Rios</t>
  </si>
  <si>
    <t>jamiebender@example.net</t>
  </si>
  <si>
    <t>350 Derrick Glens, Kristieport, PA 42594</t>
  </si>
  <si>
    <t>001-856-450-1458x8746</t>
  </si>
  <si>
    <t>42322.15</t>
  </si>
  <si>
    <t>147.24</t>
  </si>
  <si>
    <t>42174.91</t>
  </si>
  <si>
    <t>John Wilson</t>
  </si>
  <si>
    <t>thomas40@example.com</t>
  </si>
  <si>
    <t>5674 Morrison Squares, Port Angelaburgh, MT 24927</t>
  </si>
  <si>
    <t>840.884.4482x1573</t>
  </si>
  <si>
    <t>340.05</t>
  </si>
  <si>
    <t>11.1</t>
  </si>
  <si>
    <t>328.95</t>
  </si>
  <si>
    <t>Anthony Marquez</t>
  </si>
  <si>
    <t>003 Burke Unions, Joseburgh, GU 88541</t>
  </si>
  <si>
    <t>347-746-7390x511</t>
  </si>
  <si>
    <t>81600.66</t>
  </si>
  <si>
    <t>168.0</t>
  </si>
  <si>
    <t>81432.66</t>
  </si>
  <si>
    <t>Derrick Brown</t>
  </si>
  <si>
    <t>nelsonann@example.net</t>
  </si>
  <si>
    <t>97813 Kristen Green Suite 002, West Kevin, MP 21956</t>
  </si>
  <si>
    <t>897-412-3906</t>
  </si>
  <si>
    <t>80605.53</t>
  </si>
  <si>
    <t>126.84</t>
  </si>
  <si>
    <t>80478.69</t>
  </si>
  <si>
    <t>Henry Brown</t>
  </si>
  <si>
    <t>vbutler@example.net</t>
  </si>
  <si>
    <t>24010 Gary Ports, North Laurieport, WY 58703</t>
  </si>
  <si>
    <t>38.76</t>
  </si>
  <si>
    <t>10785.199999999999</t>
  </si>
  <si>
    <t>Miranda Gregory</t>
  </si>
  <si>
    <t>scott76@example.com</t>
  </si>
  <si>
    <t>89578 Mary Plains, Chaseside, MT 48698</t>
  </si>
  <si>
    <t>6596.97</t>
  </si>
  <si>
    <t>19.34</t>
  </si>
  <si>
    <t>6577.63</t>
  </si>
  <si>
    <t>Andrew White MD</t>
  </si>
  <si>
    <t>emurphy@example.com</t>
  </si>
  <si>
    <t>9632 Sharon Key, Hornefort, CA 70167</t>
  </si>
  <si>
    <t>+1-437-748-8267x55884</t>
  </si>
  <si>
    <t>39.09</t>
  </si>
  <si>
    <t>29756.489999999998</t>
  </si>
  <si>
    <t>Renee Quinn</t>
  </si>
  <si>
    <t>PSC 6551, Box 2709, APO AA 57257</t>
  </si>
  <si>
    <t>(311)216-3380</t>
  </si>
  <si>
    <t>175.98</t>
  </si>
  <si>
    <t>63101.97</t>
  </si>
  <si>
    <t>Destiny Briggs</t>
  </si>
  <si>
    <t>698 Michelle Ports, West Ryan, MN 02720</t>
  </si>
  <si>
    <t>(682)436-5890</t>
  </si>
  <si>
    <t>185.56</t>
  </si>
  <si>
    <t>38983.15</t>
  </si>
  <si>
    <t>Samantha Brown</t>
  </si>
  <si>
    <t>tharrell@example.net</t>
  </si>
  <si>
    <t>51411 Richard Cliff, Lawrenceborough, CA 09119</t>
  </si>
  <si>
    <t>001-553-673-7232x390</t>
  </si>
  <si>
    <t>249.91</t>
  </si>
  <si>
    <t>41759.59</t>
  </si>
  <si>
    <t>Benjamin Ramirez</t>
  </si>
  <si>
    <t>ohardy@example.com</t>
  </si>
  <si>
    <t>76896 Yolanda Square, Kerrside, ND 29196</t>
  </si>
  <si>
    <t>(458)245-5393</t>
  </si>
  <si>
    <t>72.22</t>
  </si>
  <si>
    <t>60630.71</t>
  </si>
  <si>
    <t>William Hudson</t>
  </si>
  <si>
    <t>william60@example.org</t>
  </si>
  <si>
    <t>5534 Jimmy Pass Suite 291, North Lynn, MH 40546</t>
  </si>
  <si>
    <t>477-756-0469</t>
  </si>
  <si>
    <t>105.59</t>
  </si>
  <si>
    <t>19097.11</t>
  </si>
  <si>
    <t>11-18-2022</t>
  </si>
  <si>
    <t>Antonio Garcia</t>
  </si>
  <si>
    <t>michaelstone@example.net</t>
  </si>
  <si>
    <t>3279 Booker Hollow, New Holly, OR 97998</t>
  </si>
  <si>
    <t>001-877-703-7043x48680</t>
  </si>
  <si>
    <t>21.9</t>
  </si>
  <si>
    <t>36946.46</t>
  </si>
  <si>
    <t>04-22-2023</t>
  </si>
  <si>
    <t>Jason Arnold</t>
  </si>
  <si>
    <t>hillchristopher@example.com</t>
  </si>
  <si>
    <t>32677 Johnson Mills Suite 077, Campbellport, TN 60353</t>
  </si>
  <si>
    <t>(914)326-9511x490</t>
  </si>
  <si>
    <t>82783.11</t>
  </si>
  <si>
    <t>206.17</t>
  </si>
  <si>
    <t>82576.94</t>
  </si>
  <si>
    <t>Scott Hanson</t>
  </si>
  <si>
    <t>rmcbride@example.com</t>
  </si>
  <si>
    <t>01140 Jesus Common Suite 133, Richardsside, WY 47375</t>
  </si>
  <si>
    <t>7175.85</t>
  </si>
  <si>
    <t>115.54</t>
  </si>
  <si>
    <t>7060.31</t>
  </si>
  <si>
    <t>James Arnold</t>
  </si>
  <si>
    <t>morrissteven@example.com</t>
  </si>
  <si>
    <t>158 Olson Mews Apt. 536, East Dylanview, CA 79295</t>
  </si>
  <si>
    <t>(364)470-9107</t>
  </si>
  <si>
    <t>45.44</t>
  </si>
  <si>
    <t>64537.21</t>
  </si>
  <si>
    <t>Crystal Carroll</t>
  </si>
  <si>
    <t>victoria13@example.net</t>
  </si>
  <si>
    <t>8275 Perez Hills Suite 636, Lisafurt, VI 01192</t>
  </si>
  <si>
    <t>001-381-454-2077x739</t>
  </si>
  <si>
    <t>28126.489999999998</t>
  </si>
  <si>
    <t>71.84</t>
  </si>
  <si>
    <t>28054.649999999998</t>
  </si>
  <si>
    <t>Ross White</t>
  </si>
  <si>
    <t>michellemurray@example.net</t>
  </si>
  <si>
    <t>0684 James Mall, Lake Kimberlyshire, MO 87457</t>
  </si>
  <si>
    <t>770-562-8337</t>
  </si>
  <si>
    <t>13.63</t>
  </si>
  <si>
    <t>6107.27</t>
  </si>
  <si>
    <t>Miranda Banks</t>
  </si>
  <si>
    <t>cathymack@example.org</t>
  </si>
  <si>
    <t>5733 Stanley Ways, North Kevin, GU 48045</t>
  </si>
  <si>
    <t>756-330-8658x06517</t>
  </si>
  <si>
    <t>26868.51</t>
  </si>
  <si>
    <t>67.83</t>
  </si>
  <si>
    <t>26800.679999999997</t>
  </si>
  <si>
    <t>William Hamilton</t>
  </si>
  <si>
    <t>zturner@example.com</t>
  </si>
  <si>
    <t>8508 Jeffery Overpass Apt. 368, Susantown, IN 60053</t>
  </si>
  <si>
    <t>7320.580000000001</t>
  </si>
  <si>
    <t>James Riley</t>
  </si>
  <si>
    <t>cunninghamterri@example.com</t>
  </si>
  <si>
    <t>1506 Phillips Ville Suite 908, Perrymouth, GU 94874</t>
  </si>
  <si>
    <t>+1-249-877-4951x7752</t>
  </si>
  <si>
    <t>4566.45</t>
  </si>
  <si>
    <t>103.26</t>
  </si>
  <si>
    <t>4463.19</t>
  </si>
  <si>
    <t>Mr. Shawn Gonzalez</t>
  </si>
  <si>
    <t>hbullock@example.org</t>
  </si>
  <si>
    <t>1885 Floyd Turnpike, North Matthew, MP 07167</t>
  </si>
  <si>
    <t>001-255-731-6503</t>
  </si>
  <si>
    <t>59363.85</t>
  </si>
  <si>
    <t>106.13</t>
  </si>
  <si>
    <t>59257.72</t>
  </si>
  <si>
    <t>09-22-2022</t>
  </si>
  <si>
    <t>Yvette Jones</t>
  </si>
  <si>
    <t>tammyweaver@example.net</t>
  </si>
  <si>
    <t>PSC 3871, Box 2130, APO AA 01419</t>
  </si>
  <si>
    <t>001-466-839-2847x0302</t>
  </si>
  <si>
    <t>2856.42</t>
  </si>
  <si>
    <t>6.51</t>
  </si>
  <si>
    <t>2849.91</t>
  </si>
  <si>
    <t>Ashley Graham DVM</t>
  </si>
  <si>
    <t>madelinejones@example.net</t>
  </si>
  <si>
    <t>3347 Margaret Creek, Port Jackie, MD 98590</t>
  </si>
  <si>
    <t>(464)260-1072</t>
  </si>
  <si>
    <t>2273.2</t>
  </si>
  <si>
    <t>William Avila</t>
  </si>
  <si>
    <t>megan41@example.com</t>
  </si>
  <si>
    <t>10220 Mercedes Estates, Coleland, AS 10846</t>
  </si>
  <si>
    <t>347.760.1187x5618</t>
  </si>
  <si>
    <t>32202.339999999997</t>
  </si>
  <si>
    <t>144.87</t>
  </si>
  <si>
    <t>32057.469999999998</t>
  </si>
  <si>
    <t>Richard Peters</t>
  </si>
  <si>
    <t>jlewis@example.com</t>
  </si>
  <si>
    <t>7483 Brian Skyway, Port Angela, SC 21995</t>
  </si>
  <si>
    <t>001-579-521-5721x88218</t>
  </si>
  <si>
    <t>95.25</t>
  </si>
  <si>
    <t>20366.3</t>
  </si>
  <si>
    <t>Paul Castillo MD</t>
  </si>
  <si>
    <t>shall@example.com</t>
  </si>
  <si>
    <t>369 Brian Prairie Suite 165, Lake Keithport, FL 94860</t>
  </si>
  <si>
    <t>(883)466-3045x68712</t>
  </si>
  <si>
    <t>113.16</t>
  </si>
  <si>
    <t>8186.459999999999</t>
  </si>
  <si>
    <t>Jeffery Johnson</t>
  </si>
  <si>
    <t>denise55@example.net</t>
  </si>
  <si>
    <t>4864 Megan Track Suite 223, Port Leah, WV 77850</t>
  </si>
  <si>
    <t>13484.31</t>
  </si>
  <si>
    <t>128.91</t>
  </si>
  <si>
    <t>13355.4</t>
  </si>
  <si>
    <t>Jodi Burke</t>
  </si>
  <si>
    <t>7904 Hodges Ville, Lake Anthonyport, NJ 41908</t>
  </si>
  <si>
    <t>360-454-7701</t>
  </si>
  <si>
    <t>25735.579999999998</t>
  </si>
  <si>
    <t>Kathy Smith</t>
  </si>
  <si>
    <t>amccall@example.com</t>
  </si>
  <si>
    <t>2852 Matthew Coves Suite 289, Hicksside, SD 90296</t>
  </si>
  <si>
    <t>(558)391-5649x251</t>
  </si>
  <si>
    <t>116.9</t>
  </si>
  <si>
    <t>7143.65</t>
  </si>
  <si>
    <t>Kimberly Soto</t>
  </si>
  <si>
    <t>holdenrachel@example.net</t>
  </si>
  <si>
    <t>19873 James Skyway Apt. 904, Saundersside, OK 67351</t>
  </si>
  <si>
    <t>001-249-364-6054x6087</t>
  </si>
  <si>
    <t>18481.399999999998</t>
  </si>
  <si>
    <t>34.87</t>
  </si>
  <si>
    <t>18446.53</t>
  </si>
  <si>
    <t>Nathan Pierce</t>
  </si>
  <si>
    <t>khanbonnie@example.com</t>
  </si>
  <si>
    <t>203 Matthew Meadows Suite 474, North Stephanietown, AK 33333</t>
  </si>
  <si>
    <t>589.393.4128</t>
  </si>
  <si>
    <t>110.57</t>
  </si>
  <si>
    <t>66836.4</t>
  </si>
  <si>
    <t>Mary Hall</t>
  </si>
  <si>
    <t>freynolds@example.net</t>
  </si>
  <si>
    <t>2537 Jacobson Roads Apt. 511, Ayalaberg, DE 79725</t>
  </si>
  <si>
    <t>001-802-259-9542</t>
  </si>
  <si>
    <t>9.46</t>
  </si>
  <si>
    <t>29441.340000000004</t>
  </si>
  <si>
    <t>Jessica Castro</t>
  </si>
  <si>
    <t>0885 Laura Prairie Apt. 941, East Lauren, WI 48312</t>
  </si>
  <si>
    <t>52.44</t>
  </si>
  <si>
    <t>50032.14</t>
  </si>
  <si>
    <t>Julie Torres</t>
  </si>
  <si>
    <t>candace62@example.org</t>
  </si>
  <si>
    <t>46950 Stevens Plains, South Derek, IA 14404</t>
  </si>
  <si>
    <t>643-967-3571x5150</t>
  </si>
  <si>
    <t>43707.450000000004</t>
  </si>
  <si>
    <t>147.38</t>
  </si>
  <si>
    <t>43560.07000000001</t>
  </si>
  <si>
    <t>Colleen Martin</t>
  </si>
  <si>
    <t>mwest@example.net</t>
  </si>
  <si>
    <t>24820 Renee Rest, Gonzalezbury, WV 43184</t>
  </si>
  <si>
    <t>001-883-242-4538</t>
  </si>
  <si>
    <t>39829.21</t>
  </si>
  <si>
    <t>190.39</t>
  </si>
  <si>
    <t>39638.82</t>
  </si>
  <si>
    <t>06-19-2023</t>
  </si>
  <si>
    <t>Tammy Lambert</t>
  </si>
  <si>
    <t>alynch@example.com</t>
  </si>
  <si>
    <t>6230 Diana Stream, New Saramouth, PR 51273</t>
  </si>
  <si>
    <t>+1-966-744-6479x6553</t>
  </si>
  <si>
    <t>73.99</t>
  </si>
  <si>
    <t>24363.78</t>
  </si>
  <si>
    <t>Brent Leon</t>
  </si>
  <si>
    <t>michael58@example.org</t>
  </si>
  <si>
    <t>964 Amanda Rest, Kimberlychester, GA 45165</t>
  </si>
  <si>
    <t>(958)370-3929x838</t>
  </si>
  <si>
    <t>2.69</t>
  </si>
  <si>
    <t>3002.2599999999998</t>
  </si>
  <si>
    <t>Laura Lindsey</t>
  </si>
  <si>
    <t>jose27@example.org</t>
  </si>
  <si>
    <t>2860 Wilkins Shores, Port Curtischester, SC 20987</t>
  </si>
  <si>
    <t>(464)901-2154</t>
  </si>
  <si>
    <t>21.89</t>
  </si>
  <si>
    <t>28197.72</t>
  </si>
  <si>
    <t>Mariah Mullen</t>
  </si>
  <si>
    <t>tiffany77@example.com</t>
  </si>
  <si>
    <t>PSC 2194, Box 8045, APO AE 47836</t>
  </si>
  <si>
    <t>843.861.7706</t>
  </si>
  <si>
    <t>82.08</t>
  </si>
  <si>
    <t>1202.14</t>
  </si>
  <si>
    <t>Meredith Campos</t>
  </si>
  <si>
    <t>william88@example.com</t>
  </si>
  <si>
    <t>6839 Clarke Crescent, Christophershire, FM 41373</t>
  </si>
  <si>
    <t>202-396-2408x8230</t>
  </si>
  <si>
    <t>728.02</t>
  </si>
  <si>
    <t>58.37</t>
  </si>
  <si>
    <t>669.65</t>
  </si>
  <si>
    <t>Christina Castillo</t>
  </si>
  <si>
    <t>jennifer44@example.com</t>
  </si>
  <si>
    <t>346 Christina Spurs, Stevenside, VI 36808</t>
  </si>
  <si>
    <t>(560)655-9582</t>
  </si>
  <si>
    <t>123.26</t>
  </si>
  <si>
    <t>35380.67</t>
  </si>
  <si>
    <t>Michelle Martin</t>
  </si>
  <si>
    <t>michaelmassey@example.com</t>
  </si>
  <si>
    <t>75501 Vega Freeway Suite 080, Herrerashire, IL 41406</t>
  </si>
  <si>
    <t>926-732-4744x21331</t>
  </si>
  <si>
    <t>20.27</t>
  </si>
  <si>
    <t>6426.37</t>
  </si>
  <si>
    <t>Michelle Zhang</t>
  </si>
  <si>
    <t>74830 Gonzales Light Suite 685, Smithton, KY 10493</t>
  </si>
  <si>
    <t>001-388-346-3242x759</t>
  </si>
  <si>
    <t>9766.65</t>
  </si>
  <si>
    <t>139.75</t>
  </si>
  <si>
    <t>9626.9</t>
  </si>
  <si>
    <t>Christopher Patrick</t>
  </si>
  <si>
    <t>30374 Bryan Street Apt. 111, Gwendolynside, AS 04887</t>
  </si>
  <si>
    <t>383-538-8254x788</t>
  </si>
  <si>
    <t>35.77</t>
  </si>
  <si>
    <t>232.84</t>
  </si>
  <si>
    <t>Alyssa Mills</t>
  </si>
  <si>
    <t>kevin17@example.com</t>
  </si>
  <si>
    <t>838 Alvarez Park Suite 204, North Melissa, NJ 88743</t>
  </si>
  <si>
    <t>001-659-795-1341x0750</t>
  </si>
  <si>
    <t>143.46</t>
  </si>
  <si>
    <t>76972.66999999998</t>
  </si>
  <si>
    <t>Scott Warren</t>
  </si>
  <si>
    <t>rchandler@example.com</t>
  </si>
  <si>
    <t>1661 Samuel Village Suite 493, West Bridgetmouth, MN 80410</t>
  </si>
  <si>
    <t>420-600-0700x072</t>
  </si>
  <si>
    <t>82047.90000000001</t>
  </si>
  <si>
    <t>43.51</t>
  </si>
  <si>
    <t>82004.39000000001</t>
  </si>
  <si>
    <t>12-26-2021</t>
  </si>
  <si>
    <t>Joshua Alvarez</t>
  </si>
  <si>
    <t>smartinez@example.com</t>
  </si>
  <si>
    <t>0812 Baker Orchard Suite 404, West Courtney, CA 74521</t>
  </si>
  <si>
    <t>(416)417-9174x27218</t>
  </si>
  <si>
    <t>115.25</t>
  </si>
  <si>
    <t>39612.19</t>
  </si>
  <si>
    <t>Chad Davis</t>
  </si>
  <si>
    <t>jmorgan@example.org</t>
  </si>
  <si>
    <t>828 Thomas Falls Suite 145, New Kurtbury, IN 58472</t>
  </si>
  <si>
    <t>+1-305-485-0539x63451</t>
  </si>
  <si>
    <t>30419.32</t>
  </si>
  <si>
    <t>Sherry Wallace</t>
  </si>
  <si>
    <t>amandaestrada@example.net</t>
  </si>
  <si>
    <t>18118 Bobby Port Suite 720, Christinemouth, GA 90743</t>
  </si>
  <si>
    <t>248.595.7996</t>
  </si>
  <si>
    <t>18.96</t>
  </si>
  <si>
    <t>4809.75</t>
  </si>
  <si>
    <t>Robert Reid</t>
  </si>
  <si>
    <t>raymondmays@example.org</t>
  </si>
  <si>
    <t>38323 Welch Springs, Lake Anthony, PA 65939</t>
  </si>
  <si>
    <t>(901)517-9536x57874</t>
  </si>
  <si>
    <t>81.65</t>
  </si>
  <si>
    <t>23305.75</t>
  </si>
  <si>
    <t>Susan Smith</t>
  </si>
  <si>
    <t>melissagarcia@example.org</t>
  </si>
  <si>
    <t>410 Melinda Curve, North Jessicaburgh, AR 14240</t>
  </si>
  <si>
    <t>(422)869-5934x4949</t>
  </si>
  <si>
    <t>3143.64</t>
  </si>
  <si>
    <t>3140.19</t>
  </si>
  <si>
    <t>Stephen Valdez</t>
  </si>
  <si>
    <t>thomashamilton@example.com</t>
  </si>
  <si>
    <t>482 Vasquez Wall, North Joel, ID 37792</t>
  </si>
  <si>
    <t>(236)518-1098x65315</t>
  </si>
  <si>
    <t>36.78</t>
  </si>
  <si>
    <t>4602.06</t>
  </si>
  <si>
    <t>Eric Hernandez</t>
  </si>
  <si>
    <t>michael05@example.com</t>
  </si>
  <si>
    <t>5765 Gomez Rest Apt. 211, East Danielleborough, PA 48423</t>
  </si>
  <si>
    <t>(819)994-7356x2472</t>
  </si>
  <si>
    <t>198.75</t>
  </si>
  <si>
    <t>35857.53</t>
  </si>
  <si>
    <t>Mr. Justin Brock</t>
  </si>
  <si>
    <t>joshuabrooks@example.net</t>
  </si>
  <si>
    <t>000 Farley Shores, Frankbury, AS 85932</t>
  </si>
  <si>
    <t>8580.65</t>
  </si>
  <si>
    <t>65.17</t>
  </si>
  <si>
    <t>8515.48</t>
  </si>
  <si>
    <t>Mr. Gary Hayes</t>
  </si>
  <si>
    <t>christianvasquez@example.org</t>
  </si>
  <si>
    <t>366 Stephen Hills Suite 990, Lake Tracy, AZ 44251</t>
  </si>
  <si>
    <t>555-234-2853x012</t>
  </si>
  <si>
    <t>64.84</t>
  </si>
  <si>
    <t>23231.8</t>
  </si>
  <si>
    <t>Jennifer Johnston</t>
  </si>
  <si>
    <t>westjessica@example.com</t>
  </si>
  <si>
    <t>10297 James Haven, Josephstad, GU 39810</t>
  </si>
  <si>
    <t>+1-978-409-1972x620</t>
  </si>
  <si>
    <t>12.95</t>
  </si>
  <si>
    <t>2945.77</t>
  </si>
  <si>
    <t>Diana Jackson</t>
  </si>
  <si>
    <t>jonthomas@example.net</t>
  </si>
  <si>
    <t>651 Scott Port, Gregorybury, NV 15951</t>
  </si>
  <si>
    <t>(833)977-3226x610</t>
  </si>
  <si>
    <t>236.36</t>
  </si>
  <si>
    <t>29617.54</t>
  </si>
  <si>
    <t>Karen Hall</t>
  </si>
  <si>
    <t>adrian76@example.org</t>
  </si>
  <si>
    <t>83689 Robert Curve Suite 250, Charlesstad, SD 15201</t>
  </si>
  <si>
    <t>(501)435-2847x113</t>
  </si>
  <si>
    <t>16.73</t>
  </si>
  <si>
    <t>391.33000000000004</t>
  </si>
  <si>
    <t>Amy Taylor</t>
  </si>
  <si>
    <t>qdavis@example.com</t>
  </si>
  <si>
    <t>215 Zoe Spur Suite 551, Bobburgh, IN 46323</t>
  </si>
  <si>
    <t>916-926-7221x488</t>
  </si>
  <si>
    <t>169.91</t>
  </si>
  <si>
    <t>34499.59</t>
  </si>
  <si>
    <t>Rodney Sexton</t>
  </si>
  <si>
    <t>tinawatson@example.org</t>
  </si>
  <si>
    <t>310 Phelps Via, North Johnny, AS 77689</t>
  </si>
  <si>
    <t>259-551-2812x8234</t>
  </si>
  <si>
    <t>277.38</t>
  </si>
  <si>
    <t>7.18</t>
  </si>
  <si>
    <t>270.2</t>
  </si>
  <si>
    <t>Andrew Mitchell</t>
  </si>
  <si>
    <t>0750 Kathryn Courts Apt. 551, Elizabethbury, AS 46641</t>
  </si>
  <si>
    <t>831.980.7342x38607</t>
  </si>
  <si>
    <t>1657.73</t>
  </si>
  <si>
    <t>Kristen Brown</t>
  </si>
  <si>
    <t>stephanie85@example.com</t>
  </si>
  <si>
    <t>388 Patricia Ranch Suite 557, Steelefurt, PR 86222</t>
  </si>
  <si>
    <t>706-259-6996x7586</t>
  </si>
  <si>
    <t>2766.54</t>
  </si>
  <si>
    <t>42.97</t>
  </si>
  <si>
    <t>2723.57</t>
  </si>
  <si>
    <t>06-28-2022</t>
  </si>
  <si>
    <t>William Watson</t>
  </si>
  <si>
    <t>wbailey@example.net</t>
  </si>
  <si>
    <t>PSC 3039, Box 4940, APO AE 27795</t>
  </si>
  <si>
    <t>517.888.7590x9983</t>
  </si>
  <si>
    <t>6.21</t>
  </si>
  <si>
    <t>2074.14</t>
  </si>
  <si>
    <t>Jimmy Chapman</t>
  </si>
  <si>
    <t>deborah30@example.org</t>
  </si>
  <si>
    <t>82421 Sarah Mission, Wangbury, NH 47637</t>
  </si>
  <si>
    <t>(394)628-6263x661</t>
  </si>
  <si>
    <t>140.14</t>
  </si>
  <si>
    <t>30520.31</t>
  </si>
  <si>
    <t>Cole Leach</t>
  </si>
  <si>
    <t>mmcdonald@example.com</t>
  </si>
  <si>
    <t>7193 Faith Courts Apt. 721, Rodriguezburgh, TX 46147</t>
  </si>
  <si>
    <t>001-296-958-4483x087</t>
  </si>
  <si>
    <t>41.68</t>
  </si>
  <si>
    <t>20906.72</t>
  </si>
  <si>
    <t>Elizabeth Martinez</t>
  </si>
  <si>
    <t>susaningram@example.org</t>
  </si>
  <si>
    <t>82892 Troy Drive Suite 499, Port Diana, IN 17153</t>
  </si>
  <si>
    <t>51166.5</t>
  </si>
  <si>
    <t>92.83</t>
  </si>
  <si>
    <t>51073.67</t>
  </si>
  <si>
    <t>Richard Jones</t>
  </si>
  <si>
    <t>margaret45@example.org</t>
  </si>
  <si>
    <t>981 Amanda Village Apt. 188, New Cassandraland, MS 15908</t>
  </si>
  <si>
    <t>+1-881-811-3267x9364</t>
  </si>
  <si>
    <t>121.98</t>
  </si>
  <si>
    <t>63808.32</t>
  </si>
  <si>
    <t>Cheryl Brown</t>
  </si>
  <si>
    <t>stonegary@example.net</t>
  </si>
  <si>
    <t>5901 Linda Shoal Suite 404, Lake Alanbury, CA 32544</t>
  </si>
  <si>
    <t>367.942.7163</t>
  </si>
  <si>
    <t>37.34</t>
  </si>
  <si>
    <t>16853.56</t>
  </si>
  <si>
    <t>Henry Valdez</t>
  </si>
  <si>
    <t>sanchezcarlos@example.com</t>
  </si>
  <si>
    <t>USCGC Johnson, FPO AA 90300</t>
  </si>
  <si>
    <t>220.209.7826x7796</t>
  </si>
  <si>
    <t>77073.93</t>
  </si>
  <si>
    <t>145.45</t>
  </si>
  <si>
    <t>76928.48</t>
  </si>
  <si>
    <t>Jessica Casey</t>
  </si>
  <si>
    <t>patrick12@example.org</t>
  </si>
  <si>
    <t>PSC 5705, Box 3711, APO AA 13844</t>
  </si>
  <si>
    <t>(425)874-6888x61253</t>
  </si>
  <si>
    <t>207.76</t>
  </si>
  <si>
    <t>37600.79</t>
  </si>
  <si>
    <t>Brandon Richard</t>
  </si>
  <si>
    <t>USNV Romero, FPO AP 88794</t>
  </si>
  <si>
    <t>001-581-276-3816x53231</t>
  </si>
  <si>
    <t>1144.1</t>
  </si>
  <si>
    <t>32.92</t>
  </si>
  <si>
    <t>1111.1799999999998</t>
  </si>
  <si>
    <t>Dean Ramirez</t>
  </si>
  <si>
    <t>85955 Nathan Island Apt. 335, Ronaldberg, NH 43305</t>
  </si>
  <si>
    <t>364-235-3020x583</t>
  </si>
  <si>
    <t>1.56</t>
  </si>
  <si>
    <t>5303.22</t>
  </si>
  <si>
    <t>Dennis Shields</t>
  </si>
  <si>
    <t>64161 Taylor Trail Suite 933, Johnmouth, MD 93057</t>
  </si>
  <si>
    <t>285.654.4516</t>
  </si>
  <si>
    <t>93.83</t>
  </si>
  <si>
    <t>74330.17</t>
  </si>
  <si>
    <t>Eric Munoz</t>
  </si>
  <si>
    <t>ashley39@example.com</t>
  </si>
  <si>
    <t>9769 Sanders Lodge, South Timothy, CA 64571</t>
  </si>
  <si>
    <t>(664)689-7263</t>
  </si>
  <si>
    <t>139.65</t>
  </si>
  <si>
    <t>59576.58</t>
  </si>
  <si>
    <t>Heather Travis</t>
  </si>
  <si>
    <t>charleshines@example.net</t>
  </si>
  <si>
    <t>1377 Nathan Gardens, Mcdanielshire, NJ 61253</t>
  </si>
  <si>
    <t>666.621.3320x67371</t>
  </si>
  <si>
    <t>25118.1</t>
  </si>
  <si>
    <t>248.05</t>
  </si>
  <si>
    <t>24870.05</t>
  </si>
  <si>
    <t>Lisa Yates</t>
  </si>
  <si>
    <t>joe15@example.com</t>
  </si>
  <si>
    <t>41480 Jennifer Expressway Apt. 071, Davidport, DC 68862</t>
  </si>
  <si>
    <t>+1-654-438-7380x5204</t>
  </si>
  <si>
    <t>38526.6</t>
  </si>
  <si>
    <t>152.47</t>
  </si>
  <si>
    <t>38374.13</t>
  </si>
  <si>
    <t>Brandon Henry</t>
  </si>
  <si>
    <t>christinebishop@example.org</t>
  </si>
  <si>
    <t>027 Holt Field, Lake Jason, MN 57018</t>
  </si>
  <si>
    <t>908.353.0342</t>
  </si>
  <si>
    <t>41959.189999999995</t>
  </si>
  <si>
    <t>41933.74</t>
  </si>
  <si>
    <t>Kathryn Rivera</t>
  </si>
  <si>
    <t>00785 Jones Cove, Ponceberg, NM 74374</t>
  </si>
  <si>
    <t>305.911.2929x47087</t>
  </si>
  <si>
    <t>196.51</t>
  </si>
  <si>
    <t>38208.89</t>
  </si>
  <si>
    <t>Kenneth Hill</t>
  </si>
  <si>
    <t>rushpaul@example.org</t>
  </si>
  <si>
    <t>57322 Kenneth Port, Mccallside, NJ 01562</t>
  </si>
  <si>
    <t>(222)813-3075</t>
  </si>
  <si>
    <t>122.16</t>
  </si>
  <si>
    <t>48639.21</t>
  </si>
  <si>
    <t>Michele Orr</t>
  </si>
  <si>
    <t>leelaura@example.org</t>
  </si>
  <si>
    <t>54549 Jensen Spring, Port Mariachester, WV 27450</t>
  </si>
  <si>
    <t>+1-641-353-0277x65466</t>
  </si>
  <si>
    <t>11.0</t>
  </si>
  <si>
    <t>4545.67</t>
  </si>
  <si>
    <t>Kevin Taylor</t>
  </si>
  <si>
    <t>yvargas@example.org</t>
  </si>
  <si>
    <t>9901 Pierce Junctions, Glassborough, KS 56839</t>
  </si>
  <si>
    <t>001-714-599-3958x44952</t>
  </si>
  <si>
    <t>1567.73</t>
  </si>
  <si>
    <t>Manuel Johnson</t>
  </si>
  <si>
    <t>beckylewis@example.com</t>
  </si>
  <si>
    <t>24186 Horton Underpass Suite 257, Dianamouth, IL 76805</t>
  </si>
  <si>
    <t>2951.8399999999997</t>
  </si>
  <si>
    <t>Miguel Mitchell</t>
  </si>
  <si>
    <t>vincenthoffman@example.com</t>
  </si>
  <si>
    <t>0097 Richard Port Apt. 102, New Heather, TN 21813</t>
  </si>
  <si>
    <t>34808.6</t>
  </si>
  <si>
    <t>Gary Barker</t>
  </si>
  <si>
    <t>carldunn@example.net</t>
  </si>
  <si>
    <t>960 Marvin Rest, Brianstad, ID 66990</t>
  </si>
  <si>
    <t>+1-479-675-2970x3908</t>
  </si>
  <si>
    <t>9785.25</t>
  </si>
  <si>
    <t>25.43</t>
  </si>
  <si>
    <t>9759.82</t>
  </si>
  <si>
    <t>Todd Richardson</t>
  </si>
  <si>
    <t>kennethhall@example.com</t>
  </si>
  <si>
    <t>611 Kelly Light, Schmittview, AS 53159</t>
  </si>
  <si>
    <t>001-814-918-4840x196</t>
  </si>
  <si>
    <t>6.04</t>
  </si>
  <si>
    <t>425.78</t>
  </si>
  <si>
    <t>Amy Blake</t>
  </si>
  <si>
    <t>john86@example.net</t>
  </si>
  <si>
    <t>7476 Baird Pine Apt. 080, North Jerryfurt, MH 86008</t>
  </si>
  <si>
    <t>761.714.0695</t>
  </si>
  <si>
    <t>37.08</t>
  </si>
  <si>
    <t>17071.39</t>
  </si>
  <si>
    <t>Michelle Griffin</t>
  </si>
  <si>
    <t>alejandro24@example.com</t>
  </si>
  <si>
    <t>1592 Christian Port Suite 874, Lake Jerry, MA 48591</t>
  </si>
  <si>
    <t>001-577-648-9466</t>
  </si>
  <si>
    <t>102.31</t>
  </si>
  <si>
    <t>86474.0</t>
  </si>
  <si>
    <t>Jeffrey Hughes</t>
  </si>
  <si>
    <t>jessicarice@example.net</t>
  </si>
  <si>
    <t>76254 Norris Village, East Joseph, CO 61500</t>
  </si>
  <si>
    <t>931-946-2385</t>
  </si>
  <si>
    <t>31682.399999999998</t>
  </si>
  <si>
    <t>23.24</t>
  </si>
  <si>
    <t>31659.159999999996</t>
  </si>
  <si>
    <t>James Chapman</t>
  </si>
  <si>
    <t>robertgibson@example.com</t>
  </si>
  <si>
    <t>51434 Vargas Alley Apt. 317, South Andrew, ND 04689</t>
  </si>
  <si>
    <t>(616)392-4899x19987</t>
  </si>
  <si>
    <t>40915.79</t>
  </si>
  <si>
    <t>124.27</t>
  </si>
  <si>
    <t>40791.520000000004</t>
  </si>
  <si>
    <t>Michael Mathis</t>
  </si>
  <si>
    <t>87157 Peter Mountains Suite 363, Dunlapborough, PA 18755</t>
  </si>
  <si>
    <t>638.283.1032x59378</t>
  </si>
  <si>
    <t>250.46</t>
  </si>
  <si>
    <t>49229.1</t>
  </si>
  <si>
    <t>Eric Mcmillan</t>
  </si>
  <si>
    <t>fcarey@example.org</t>
  </si>
  <si>
    <t>270 Katherine Locks, Jenniferton, NM 79038</t>
  </si>
  <si>
    <t>+1-830-473-5894x63900</t>
  </si>
  <si>
    <t>215.93</t>
  </si>
  <si>
    <t>80389.6</t>
  </si>
  <si>
    <t>Edward King</t>
  </si>
  <si>
    <t>leesabrina@example.net</t>
  </si>
  <si>
    <t>61521 Samuel River, Davilastad, IN 35560</t>
  </si>
  <si>
    <t>001-392-241-7909</t>
  </si>
  <si>
    <t>250.39</t>
  </si>
  <si>
    <t>20935.36</t>
  </si>
  <si>
    <t>Manuel Odom</t>
  </si>
  <si>
    <t>benjamin01@example.com</t>
  </si>
  <si>
    <t>8067 Moore Island Suite 725, Ashleyborough, AK 87677</t>
  </si>
  <si>
    <t>+1-997-443-4280x7878</t>
  </si>
  <si>
    <t>73.28</t>
  </si>
  <si>
    <t>42347.0</t>
  </si>
  <si>
    <t>Christopher Moore</t>
  </si>
  <si>
    <t>kendra15@example.net</t>
  </si>
  <si>
    <t>941 Phelps Drives Apt. 888, North Christopher, WA 48744</t>
  </si>
  <si>
    <t>+1-356-543-6918x044</t>
  </si>
  <si>
    <t>145.28</t>
  </si>
  <si>
    <t>63012.39</t>
  </si>
  <si>
    <t>Justin Edwards II</t>
  </si>
  <si>
    <t>rebecca06@example.com</t>
  </si>
  <si>
    <t>1953 Giles Divide, South Rogerchester, DC 16474</t>
  </si>
  <si>
    <t>(875)398-0134</t>
  </si>
  <si>
    <t>30659.22</t>
  </si>
  <si>
    <t>123.57</t>
  </si>
  <si>
    <t>30535.65</t>
  </si>
  <si>
    <t>12-13-2022</t>
  </si>
  <si>
    <t>Jason Hanna</t>
  </si>
  <si>
    <t>joseph19@example.org</t>
  </si>
  <si>
    <t>94259 Robert Circles, Travistown, CT 70454</t>
  </si>
  <si>
    <t>644-623-7045x3160</t>
  </si>
  <si>
    <t>18231.08</t>
  </si>
  <si>
    <t>73.73</t>
  </si>
  <si>
    <t>18157.350000000002</t>
  </si>
  <si>
    <t>Erika Thompson</t>
  </si>
  <si>
    <t>tonykirk@example.com</t>
  </si>
  <si>
    <t>73758 Collier Track Suite 912, Christophermouth, LA 25777</t>
  </si>
  <si>
    <t>001-640-830-6689x88768</t>
  </si>
  <si>
    <t>135.83</t>
  </si>
  <si>
    <t>23840.85</t>
  </si>
  <si>
    <t>John Ball</t>
  </si>
  <si>
    <t>seth83@example.com</t>
  </si>
  <si>
    <t>6499 Kenneth Pike, New Amanda, KY 49220</t>
  </si>
  <si>
    <t>+1-970-652-2173x5471</t>
  </si>
  <si>
    <t>24898.859999999997</t>
  </si>
  <si>
    <t>20.11</t>
  </si>
  <si>
    <t>24878.749999999996</t>
  </si>
  <si>
    <t>Lisa Hicks</t>
  </si>
  <si>
    <t>9597 Gonzales Burg Suite 487, West Frankfurt, FM 33871</t>
  </si>
  <si>
    <t>573-202-6814</t>
  </si>
  <si>
    <t>3.57</t>
  </si>
  <si>
    <t>31308.6</t>
  </si>
  <si>
    <t>Ruth Martinez</t>
  </si>
  <si>
    <t>psummers@example.org</t>
  </si>
  <si>
    <t>64862 Sweeney Square Suite 320, East Vickie, OR 77844</t>
  </si>
  <si>
    <t>944.472.1855x470</t>
  </si>
  <si>
    <t>35.13</t>
  </si>
  <si>
    <t>25865.059999999998</t>
  </si>
  <si>
    <t>Timothy Mendez</t>
  </si>
  <si>
    <t>staffordgreg@example.net</t>
  </si>
  <si>
    <t>8088 Simon Grove Suite 941, Port Jennifer, RI 55199</t>
  </si>
  <si>
    <t>(986)426-5606x19698</t>
  </si>
  <si>
    <t>64459.89</t>
  </si>
  <si>
    <t>27.2</t>
  </si>
  <si>
    <t>64432.69</t>
  </si>
  <si>
    <t>Catherine Morse</t>
  </si>
  <si>
    <t>jim77@example.net</t>
  </si>
  <si>
    <t>840 Ethan Road, Stephenside, OH 93684</t>
  </si>
  <si>
    <t>28858.77</t>
  </si>
  <si>
    <t>169.19</t>
  </si>
  <si>
    <t>28689.58</t>
  </si>
  <si>
    <t>Shawn Willis</t>
  </si>
  <si>
    <t>kristabrown@example.com</t>
  </si>
  <si>
    <t>103 Howard Rest Suite 688, Fischerborough, NY 66361</t>
  </si>
  <si>
    <t>529.768.8949x03725</t>
  </si>
  <si>
    <t>34102.53</t>
  </si>
  <si>
    <t>Lisa Cole</t>
  </si>
  <si>
    <t>brodgers@example.org</t>
  </si>
  <si>
    <t>97230 Jones Ports Apt. 843, South Christinemouth, MD 25231</t>
  </si>
  <si>
    <t>001-304-642-6872x0993</t>
  </si>
  <si>
    <t>121.61</t>
  </si>
  <si>
    <t>11537.529999999999</t>
  </si>
  <si>
    <t>Carl Walker</t>
  </si>
  <si>
    <t>jason45@example.org</t>
  </si>
  <si>
    <t>3722 Harrell Landing, North Donald, KS 68582</t>
  </si>
  <si>
    <t>001-681-604-2836x2031</t>
  </si>
  <si>
    <t>18229.170000000002</t>
  </si>
  <si>
    <t>Ronald Smith</t>
  </si>
  <si>
    <t>guerreroamber@example.net</t>
  </si>
  <si>
    <t>PSC 7437, Box 1760, APO AE 17003</t>
  </si>
  <si>
    <t>690-823-1673</t>
  </si>
  <si>
    <t>8474.3</t>
  </si>
  <si>
    <t>17.8</t>
  </si>
  <si>
    <t>8456.5</t>
  </si>
  <si>
    <t>Ashley Lee</t>
  </si>
  <si>
    <t>vjohnson@example.com</t>
  </si>
  <si>
    <t>0767 Peggy Brooks Apt. 033, North Robertmouth, LA 70626</t>
  </si>
  <si>
    <t>74573.84</t>
  </si>
  <si>
    <t>126.36</t>
  </si>
  <si>
    <t>74447.48</t>
  </si>
  <si>
    <t>Kristopher Williams</t>
  </si>
  <si>
    <t>collinespinoza@example.com</t>
  </si>
  <si>
    <t>709 Joshua Ridge Suite 114, New Erinmouth, FM 35620</t>
  </si>
  <si>
    <t>540-270-4729</t>
  </si>
  <si>
    <t>83.3</t>
  </si>
  <si>
    <t>57706.6</t>
  </si>
  <si>
    <t>Jessica Luna</t>
  </si>
  <si>
    <t>troyfoley@example.net</t>
  </si>
  <si>
    <t>4305 Margaret Center, North Marktown, MN 44115</t>
  </si>
  <si>
    <t>44.51</t>
  </si>
  <si>
    <t>64415.38</t>
  </si>
  <si>
    <t>Kristen Marquez</t>
  </si>
  <si>
    <t>4163 Meyers Stravenue Apt. 020, Ellisberg, WY 06419</t>
  </si>
  <si>
    <t>619.960.5193x0500</t>
  </si>
  <si>
    <t>5932.009999999999</t>
  </si>
  <si>
    <t>22.25</t>
  </si>
  <si>
    <t>5909.759999999999</t>
  </si>
  <si>
    <t>Michelle Frazier</t>
  </si>
  <si>
    <t>mark67@example.org</t>
  </si>
  <si>
    <t>1219 Christopher Courts, West Lisa, WV 25761</t>
  </si>
  <si>
    <t>(548)487-2254x045</t>
  </si>
  <si>
    <t>34.01</t>
  </si>
  <si>
    <t>56743.799999999996</t>
  </si>
  <si>
    <t>Barbara Hamilton</t>
  </si>
  <si>
    <t>christopher65@example.com</t>
  </si>
  <si>
    <t>216 Moss Pines, Port Christopherstad, RI 23367</t>
  </si>
  <si>
    <t>108.09</t>
  </si>
  <si>
    <t>38162.340000000004</t>
  </si>
  <si>
    <t>Sheryl Larson</t>
  </si>
  <si>
    <t>john57@example.com</t>
  </si>
  <si>
    <t>220 Allen Freeway, Anthonyhaven, NH 48284</t>
  </si>
  <si>
    <t>339.885.9520x6722</t>
  </si>
  <si>
    <t>38937.409999999996</t>
  </si>
  <si>
    <t>Holly Daniels</t>
  </si>
  <si>
    <t>mark74@example.com</t>
  </si>
  <si>
    <t>826 Hall Mount Suite 675, South Michael, AZ 18582</t>
  </si>
  <si>
    <t>1890.0399999999997</t>
  </si>
  <si>
    <t>Krystal West</t>
  </si>
  <si>
    <t>charles93@example.com</t>
  </si>
  <si>
    <t>3390 James Plains Apt. 580, Mcmillanhaven, GU 20719</t>
  </si>
  <si>
    <t>507-200-1519x84925</t>
  </si>
  <si>
    <t>198.94</t>
  </si>
  <si>
    <t>85438.76</t>
  </si>
  <si>
    <t>philip71@example.org</t>
  </si>
  <si>
    <t>29232 Braun Manor Apt. 213, Port Michael, MD 55779</t>
  </si>
  <si>
    <t>825.622.6359</t>
  </si>
  <si>
    <t>29299.95</t>
  </si>
  <si>
    <t>4.99</t>
  </si>
  <si>
    <t>29294.96</t>
  </si>
  <si>
    <t>Michelle Horn</t>
  </si>
  <si>
    <t>lauren80@example.org</t>
  </si>
  <si>
    <t>9688 Bell Island, North Josetown, MS 13272</t>
  </si>
  <si>
    <t>(671)427-1655</t>
  </si>
  <si>
    <t>5218.8</t>
  </si>
  <si>
    <t>187.04</t>
  </si>
  <si>
    <t>5031.76</t>
  </si>
  <si>
    <t>Christina Bowen</t>
  </si>
  <si>
    <t>okelly@example.net</t>
  </si>
  <si>
    <t>44613 Moore Summit Suite 315, Cynthiafurt, VT 95609</t>
  </si>
  <si>
    <t>(907)294-3142x1681</t>
  </si>
  <si>
    <t>83178.81000000001</t>
  </si>
  <si>
    <t>75.34</t>
  </si>
  <si>
    <t>83103.47000000002</t>
  </si>
  <si>
    <t>Tracy Miller</t>
  </si>
  <si>
    <t>anna05@example.org</t>
  </si>
  <si>
    <t>4354 Eric Lodge Apt. 435, North Maryfort, CO 75535</t>
  </si>
  <si>
    <t>948-731-6059x79653</t>
  </si>
  <si>
    <t>30.83</t>
  </si>
  <si>
    <t>22801.02</t>
  </si>
  <si>
    <t>Patrick Johnson</t>
  </si>
  <si>
    <t>michele84@example.net</t>
  </si>
  <si>
    <t>311 Anderson Skyway Apt. 518, South Benjamin, NE 86748</t>
  </si>
  <si>
    <t>203.345.1917</t>
  </si>
  <si>
    <t>3227.6299999999997</t>
  </si>
  <si>
    <t>131.68</t>
  </si>
  <si>
    <t>3095.95</t>
  </si>
  <si>
    <t>Elizabeth Parker</t>
  </si>
  <si>
    <t>allison07@example.org</t>
  </si>
  <si>
    <t>29965 Jennifer Land, New Aprilbury, TN 42504</t>
  </si>
  <si>
    <t>591-552-3894x2208</t>
  </si>
  <si>
    <t>3.39</t>
  </si>
  <si>
    <t>3329.1000000000004</t>
  </si>
  <si>
    <t>Brandy Brown</t>
  </si>
  <si>
    <t>robert63@example.net</t>
  </si>
  <si>
    <t>0538 William Shoals, New Charles, LA 35481</t>
  </si>
  <si>
    <t>001-223-715-5130x6662</t>
  </si>
  <si>
    <t>86.37</t>
  </si>
  <si>
    <t>22102.11</t>
  </si>
  <si>
    <t>Brandon Pruitt</t>
  </si>
  <si>
    <t>gonzalezjohn@example.com</t>
  </si>
  <si>
    <t>73618 Peck Creek Apt. 502, Port Tracymouth, AR 57830</t>
  </si>
  <si>
    <t>257-568-9114</t>
  </si>
  <si>
    <t>47.28</t>
  </si>
  <si>
    <t>30529.56</t>
  </si>
  <si>
    <t>Erik Ward</t>
  </si>
  <si>
    <t>adamsalexandra@example.com</t>
  </si>
  <si>
    <t>542 Meredith Trail, New Luisshire, TN 25419</t>
  </si>
  <si>
    <t>+1-761-328-3054x1375</t>
  </si>
  <si>
    <t>14725.400000000001</t>
  </si>
  <si>
    <t>82.25</t>
  </si>
  <si>
    <t>14643.150000000001</t>
  </si>
  <si>
    <t>Gerald Bennett</t>
  </si>
  <si>
    <t>owensandra@example.org</t>
  </si>
  <si>
    <t>41772 Adams Shore, West Timothy, OR 18691</t>
  </si>
  <si>
    <t>(461)726-7813x9625</t>
  </si>
  <si>
    <t>54042.130000000005</t>
  </si>
  <si>
    <t>153.63</t>
  </si>
  <si>
    <t>53888.50000000001</t>
  </si>
  <si>
    <t>Samantha Hampton</t>
  </si>
  <si>
    <t>dustin93@example.org</t>
  </si>
  <si>
    <t>7692 Peterson Station, South Benjaminton, FM 52517</t>
  </si>
  <si>
    <t>(846)894-1148</t>
  </si>
  <si>
    <t>35351.4</t>
  </si>
  <si>
    <t>26.92</t>
  </si>
  <si>
    <t>35324.48</t>
  </si>
  <si>
    <t>07-23-2022</t>
  </si>
  <si>
    <t>Kevin Edwards</t>
  </si>
  <si>
    <t>richardsteele@example.com</t>
  </si>
  <si>
    <t>Unit 9195 Box 4295, DPO AA 32684</t>
  </si>
  <si>
    <t>562-447-6793x27143</t>
  </si>
  <si>
    <t>45664.5</t>
  </si>
  <si>
    <t>144.81</t>
  </si>
  <si>
    <t>45519.69</t>
  </si>
  <si>
    <t>Travis Thomas</t>
  </si>
  <si>
    <t>jonathanschneider@example.net</t>
  </si>
  <si>
    <t>3981 Mary Pines, South Michelleshire, AZ 72773</t>
  </si>
  <si>
    <t>(363)676-3525</t>
  </si>
  <si>
    <t>3929.5499999999997</t>
  </si>
  <si>
    <t>13.3</t>
  </si>
  <si>
    <t>3916.2499999999995</t>
  </si>
  <si>
    <t>Steven Harvey</t>
  </si>
  <si>
    <t>bryanfreeman@example.org</t>
  </si>
  <si>
    <t>5218 Morgan Square, South Josephport, SC 09762</t>
  </si>
  <si>
    <t>375.790.5192x9109</t>
  </si>
  <si>
    <t>41037.009999999995</t>
  </si>
  <si>
    <t>120.16</t>
  </si>
  <si>
    <t>40916.84999999999</t>
  </si>
  <si>
    <t>Jonathan Townsend</t>
  </si>
  <si>
    <t>kevinmiller@example.org</t>
  </si>
  <si>
    <t>183 Stone Hollow, Spencerfurt, PR 79331</t>
  </si>
  <si>
    <t>777.565.5694x23043</t>
  </si>
  <si>
    <t>6552.18</t>
  </si>
  <si>
    <t>90.35</t>
  </si>
  <si>
    <t>6461.83</t>
  </si>
  <si>
    <t>Ryan Smith</t>
  </si>
  <si>
    <t>joseph92@example.com</t>
  </si>
  <si>
    <t>98375 Mills Flats, Cynthiamouth, MT 21318</t>
  </si>
  <si>
    <t>+1-903-608-0634x8059</t>
  </si>
  <si>
    <t>4.16</t>
  </si>
  <si>
    <t>1613.8899999999999</t>
  </si>
  <si>
    <t>Courtney Rios</t>
  </si>
  <si>
    <t>xmalone@example.com</t>
  </si>
  <si>
    <t>47553 Robert Wall Apt. 301, East Michael, MI 91733</t>
  </si>
  <si>
    <t>(212)245-6250x245</t>
  </si>
  <si>
    <t>101.3</t>
  </si>
  <si>
    <t>1718.75</t>
  </si>
  <si>
    <t>Bryce Hughes</t>
  </si>
  <si>
    <t>jwebb@example.org</t>
  </si>
  <si>
    <t>61021 Robert Walk, Walkerburgh, KS 17035</t>
  </si>
  <si>
    <t>886.726.1281x165</t>
  </si>
  <si>
    <t>57.42</t>
  </si>
  <si>
    <t>6389.22</t>
  </si>
  <si>
    <t>Amy Ware</t>
  </si>
  <si>
    <t>97401 Alexander Plains Apt. 142, Port Haley, DE 07755</t>
  </si>
  <si>
    <t>715-372-7386</t>
  </si>
  <si>
    <t>33.73</t>
  </si>
  <si>
    <t>28572.45</t>
  </si>
  <si>
    <t>Carrie Murphy</t>
  </si>
  <si>
    <t>hmason@example.net</t>
  </si>
  <si>
    <t>Unit 5050 Box 4267, DPO AA 99304</t>
  </si>
  <si>
    <t>378-726-2092x14770</t>
  </si>
  <si>
    <t>249.33</t>
  </si>
  <si>
    <t>63941.369999999995</t>
  </si>
  <si>
    <t>Gabriel Lewis MD</t>
  </si>
  <si>
    <t>gillryan@example.org</t>
  </si>
  <si>
    <t>792 Coleman Rapid Apt. 875, New Seanborough, GU 16633</t>
  </si>
  <si>
    <t>77.71</t>
  </si>
  <si>
    <t>42342.57</t>
  </si>
  <si>
    <t>Alex Henderson</t>
  </si>
  <si>
    <t>vdominguez@example.org</t>
  </si>
  <si>
    <t>1059 Carter Run Suite 957, New Davidhaven, NY 33671</t>
  </si>
  <si>
    <t>(446)356-3006</t>
  </si>
  <si>
    <t>9610.44</t>
  </si>
  <si>
    <t>9566.5</t>
  </si>
  <si>
    <t>Leslie Shelton</t>
  </si>
  <si>
    <t>4136 Mark Glens, Wattsberg, WY 40204</t>
  </si>
  <si>
    <t>(518)673-1622x348</t>
  </si>
  <si>
    <t>4750.0199999999995</t>
  </si>
  <si>
    <t>121.01</t>
  </si>
  <si>
    <t>4629.009999999999</t>
  </si>
  <si>
    <t>cmoore@example.org</t>
  </si>
  <si>
    <t>75740 Sarah Plaza, South Keithville, RI 30867</t>
  </si>
  <si>
    <t>833.579.1917</t>
  </si>
  <si>
    <t>44.56</t>
  </si>
  <si>
    <t>39124.15</t>
  </si>
  <si>
    <t>Brenda George</t>
  </si>
  <si>
    <t>stewartdavid@example.com</t>
  </si>
  <si>
    <t>93991 Stephen Lock, Kimton, MS 97054</t>
  </si>
  <si>
    <t>709.530.2308x6230</t>
  </si>
  <si>
    <t>216.76</t>
  </si>
  <si>
    <t>60252.74</t>
  </si>
  <si>
    <t>Tracy Travis</t>
  </si>
  <si>
    <t>katrinajohnson@example.net</t>
  </si>
  <si>
    <t>2345 Wall Walk, Rogersmouth, TX 20786</t>
  </si>
  <si>
    <t>841-879-8411</t>
  </si>
  <si>
    <t>42443.8</t>
  </si>
  <si>
    <t>65.15</t>
  </si>
  <si>
    <t>42378.65</t>
  </si>
  <si>
    <t>Chelsea Preston</t>
  </si>
  <si>
    <t>jamesschmidt@example.com</t>
  </si>
  <si>
    <t>464 Kelly Squares, Hebertfort, AZ 70379</t>
  </si>
  <si>
    <t>(719)945-2754x1139</t>
  </si>
  <si>
    <t>16.96</t>
  </si>
  <si>
    <t>57074.84</t>
  </si>
  <si>
    <t>Mary Reyes</t>
  </si>
  <si>
    <t>heatherhampton@example.com</t>
  </si>
  <si>
    <t>7992 Perez Ramp Apt. 665, Youngton, AZ 46799</t>
  </si>
  <si>
    <t>(551)961-7509</t>
  </si>
  <si>
    <t>20364.98</t>
  </si>
  <si>
    <t>49.64</t>
  </si>
  <si>
    <t>20315.34</t>
  </si>
  <si>
    <t>Edward Rogers</t>
  </si>
  <si>
    <t>harrellmatthew@example.org</t>
  </si>
  <si>
    <t>2330 Dennis Turnpike, Port Diana, IA 10178</t>
  </si>
  <si>
    <t>210.236.1297</t>
  </si>
  <si>
    <t>4149.8099999999995</t>
  </si>
  <si>
    <t>33.49</t>
  </si>
  <si>
    <t>4116.32</t>
  </si>
  <si>
    <t>Rhonda Newman</t>
  </si>
  <si>
    <t>awalls@example.org</t>
  </si>
  <si>
    <t>PSC 2382, Box 5287, APO AP 74330</t>
  </si>
  <si>
    <t>+1-549-713-5922x9840</t>
  </si>
  <si>
    <t>2.32</t>
  </si>
  <si>
    <t>2378.03</t>
  </si>
  <si>
    <t>Jeffrey Nelson</t>
  </si>
  <si>
    <t>hcherry@example.org</t>
  </si>
  <si>
    <t>744 Amanda Trafficway, West Jessicatown, AS 42743</t>
  </si>
  <si>
    <t>(980)525-0790x88436</t>
  </si>
  <si>
    <t>22563.24</t>
  </si>
  <si>
    <t>62.25</t>
  </si>
  <si>
    <t>22500.99</t>
  </si>
  <si>
    <t>Ryan Mccarty</t>
  </si>
  <si>
    <t>plee@example.org</t>
  </si>
  <si>
    <t>2998 Fields Falls Suite 780, Port Tonya, FL 16636</t>
  </si>
  <si>
    <t>6178.030000000001</t>
  </si>
  <si>
    <t>52.39</t>
  </si>
  <si>
    <t>6125.64</t>
  </si>
  <si>
    <t>Bonnie Mccullough</t>
  </si>
  <si>
    <t>93416 Davis Curve, Joneschester, KS 10133</t>
  </si>
  <si>
    <t>001-943-512-2073x2440</t>
  </si>
  <si>
    <t>29652.15</t>
  </si>
  <si>
    <t>Christina Dickerson</t>
  </si>
  <si>
    <t>murphykurt@example.net</t>
  </si>
  <si>
    <t>878 Walsh Trail, New Markside, MT 65933</t>
  </si>
  <si>
    <t>260-725-7918x9357</t>
  </si>
  <si>
    <t>163.93</t>
  </si>
  <si>
    <t>16764.93</t>
  </si>
  <si>
    <t>Peter Medina</t>
  </si>
  <si>
    <t>smithgrant@example.net</t>
  </si>
  <si>
    <t>90610 Lori Green, Port Timothy, AL 38892</t>
  </si>
  <si>
    <t>433-933-9997</t>
  </si>
  <si>
    <t>19.73</t>
  </si>
  <si>
    <t>39634.009999999995</t>
  </si>
  <si>
    <t>John Singleton</t>
  </si>
  <si>
    <t>michelle19@example.com</t>
  </si>
  <si>
    <t>74492 Kathy Court Apt. 112, Carlport, ID 27020</t>
  </si>
  <si>
    <t>+1-709-239-0051x5620</t>
  </si>
  <si>
    <t>15.9</t>
  </si>
  <si>
    <t>43203.03</t>
  </si>
  <si>
    <t>Jennifer Saunders</t>
  </si>
  <si>
    <t>msmith@example.net</t>
  </si>
  <si>
    <t>USNV Bennett, FPO AP 73182</t>
  </si>
  <si>
    <t>(450)599-3342</t>
  </si>
  <si>
    <t>26.04</t>
  </si>
  <si>
    <t>70549.92000000001</t>
  </si>
  <si>
    <t>11-23-2022</t>
  </si>
  <si>
    <t>Craig Martinez</t>
  </si>
  <si>
    <t>steven71@example.net</t>
  </si>
  <si>
    <t>1276 Corey Circles, Christineshire, MT 40050</t>
  </si>
  <si>
    <t>001-307-325-8124x58996</t>
  </si>
  <si>
    <t>39.96</t>
  </si>
  <si>
    <t>58044.439999999995</t>
  </si>
  <si>
    <t>Mary Dunlap</t>
  </si>
  <si>
    <t>7108 Gabriel Mountain, Newmanmouth, NY 44690</t>
  </si>
  <si>
    <t>001-985-834-9487</t>
  </si>
  <si>
    <t>82595.79</t>
  </si>
  <si>
    <t>251.7</t>
  </si>
  <si>
    <t>82344.09</t>
  </si>
  <si>
    <t>Mary Robinson</t>
  </si>
  <si>
    <t>tiffanymoreno@example.org</t>
  </si>
  <si>
    <t>38368 Mary Union, Annemouth, WY 89423</t>
  </si>
  <si>
    <t>749-310-0058x731</t>
  </si>
  <si>
    <t>16.39</t>
  </si>
  <si>
    <t>31948.760000000002</t>
  </si>
  <si>
    <t>Jerry Alexander</t>
  </si>
  <si>
    <t>brian21@example.net</t>
  </si>
  <si>
    <t>93129 Terrance Overpass, South Alexis, MT 25539</t>
  </si>
  <si>
    <t>001-717-233-5959x228</t>
  </si>
  <si>
    <t>11.82</t>
  </si>
  <si>
    <t>4333.8</t>
  </si>
  <si>
    <t>Laura Smith</t>
  </si>
  <si>
    <t>jordanriley@example.org</t>
  </si>
  <si>
    <t>522 Michael Brook, Samanthatown, SC 91783</t>
  </si>
  <si>
    <t>001-735-942-8031x606</t>
  </si>
  <si>
    <t>55862.4</t>
  </si>
  <si>
    <t>178.13</t>
  </si>
  <si>
    <t>55684.270000000004</t>
  </si>
  <si>
    <t>Joseph Burgess</t>
  </si>
  <si>
    <t>jennifer06@example.net</t>
  </si>
  <si>
    <t>115 Nunez Rest, East Sethbury, UT 11276</t>
  </si>
  <si>
    <t>+1-402-253-6192x15725</t>
  </si>
  <si>
    <t>47150.52</t>
  </si>
  <si>
    <t>185.82</t>
  </si>
  <si>
    <t>46964.7</t>
  </si>
  <si>
    <t>Bill Benjamin</t>
  </si>
  <si>
    <t>dunnjamie@example.net</t>
  </si>
  <si>
    <t>41823 Brett Port, South Courtney, MS 94178</t>
  </si>
  <si>
    <t>73493.7</t>
  </si>
  <si>
    <t>73435.28</t>
  </si>
  <si>
    <t>Justin Morris</t>
  </si>
  <si>
    <t>fsmith@example.net</t>
  </si>
  <si>
    <t>459 Kevin Club Suite 055, West Melanieton, ME 52304</t>
  </si>
  <si>
    <t>(773)624-3864x3022</t>
  </si>
  <si>
    <t>23575.26</t>
  </si>
  <si>
    <t>149.07</t>
  </si>
  <si>
    <t>23426.19</t>
  </si>
  <si>
    <t>Mr. Keith Ayers</t>
  </si>
  <si>
    <t>amberguerrero@example.net</t>
  </si>
  <si>
    <t>54342 Davenport Tunnel, Callahanstad, WA 28335</t>
  </si>
  <si>
    <t>1560.21</t>
  </si>
  <si>
    <t>Denise Jones</t>
  </si>
  <si>
    <t>lorettawerner@example.net</t>
  </si>
  <si>
    <t>079 Martinez Skyway Apt. 427, Lake Leonard, VI 21311</t>
  </si>
  <si>
    <t>(649)385-0714</t>
  </si>
  <si>
    <t>138.36</t>
  </si>
  <si>
    <t>50292.729999999996</t>
  </si>
  <si>
    <t>Jeff Burns</t>
  </si>
  <si>
    <t>kcollins@example.org</t>
  </si>
  <si>
    <t>907 Perez Wells Apt. 773, North Reginafurt, MS 65722</t>
  </si>
  <si>
    <t>001-592-647-8983x914</t>
  </si>
  <si>
    <t>1224.18</t>
  </si>
  <si>
    <t>1223.03</t>
  </si>
  <si>
    <t>Jasmine Long</t>
  </si>
  <si>
    <t>lunadawn@example.net</t>
  </si>
  <si>
    <t>53367 Nicole Cove, Cynthiafurt, UT 12822</t>
  </si>
  <si>
    <t>47766.24</t>
  </si>
  <si>
    <t>174.07</t>
  </si>
  <si>
    <t>47592.17</t>
  </si>
  <si>
    <t>11-23-2021</t>
  </si>
  <si>
    <t>Ryan Welch</t>
  </si>
  <si>
    <t>brent05@example.net</t>
  </si>
  <si>
    <t>42229 Danny Plain Suite 722, Wareton, MA 53220</t>
  </si>
  <si>
    <t>899.419.0081x305</t>
  </si>
  <si>
    <t>72.93</t>
  </si>
  <si>
    <t>29049.45</t>
  </si>
  <si>
    <t>Elizabeth Pierce</t>
  </si>
  <si>
    <t>waltershannon@example.net</t>
  </si>
  <si>
    <t>0097 Laura Radial Suite 566, New Jennifertown, AL 22989</t>
  </si>
  <si>
    <t>(284)841-5221</t>
  </si>
  <si>
    <t>49.2</t>
  </si>
  <si>
    <t>9272.529999999999</t>
  </si>
  <si>
    <t>Roy Moss</t>
  </si>
  <si>
    <t>olong@example.net</t>
  </si>
  <si>
    <t>2648 Clark Bridge Apt. 084, Clarkfort, MP 28928</t>
  </si>
  <si>
    <t>867-682-5791x8410</t>
  </si>
  <si>
    <t>85.16</t>
  </si>
  <si>
    <t>16295.289999999999</t>
  </si>
  <si>
    <t>Joe West</t>
  </si>
  <si>
    <t>evan68@example.com</t>
  </si>
  <si>
    <t>009 Stuart River Suite 892, South Luis, AS 67974</t>
  </si>
  <si>
    <t>+1-510-424-4861x549</t>
  </si>
  <si>
    <t>15462.8</t>
  </si>
  <si>
    <t>20.68</t>
  </si>
  <si>
    <t>15442.119999999999</t>
  </si>
  <si>
    <t>Kelly Robbins</t>
  </si>
  <si>
    <t>briannabanks@example.org</t>
  </si>
  <si>
    <t>321 Snyder Spurs Apt. 261, Mayerville, TN 71371</t>
  </si>
  <si>
    <t>(688)216-2411</t>
  </si>
  <si>
    <t>192.46</t>
  </si>
  <si>
    <t>82728.29</t>
  </si>
  <si>
    <t>Tony Shaw</t>
  </si>
  <si>
    <t>shawn01@example.net</t>
  </si>
  <si>
    <t>89747 Justin Fork, Tanyaberg, MI 02277</t>
  </si>
  <si>
    <t>568-288-6504</t>
  </si>
  <si>
    <t>72.45</t>
  </si>
  <si>
    <t>43270.01</t>
  </si>
  <si>
    <t>Lisa Martinez</t>
  </si>
  <si>
    <t>alexis38@example.com</t>
  </si>
  <si>
    <t>7014 Heather Hollow, Port Heatherland, VA 29300</t>
  </si>
  <si>
    <t>001-855-322-8562</t>
  </si>
  <si>
    <t>7961.04</t>
  </si>
  <si>
    <t>202.31</t>
  </si>
  <si>
    <t>7758.73</t>
  </si>
  <si>
    <t>Bryan Murphy</t>
  </si>
  <si>
    <t>uwoodard@example.org</t>
  </si>
  <si>
    <t>8102 Kurt Cape Suite 647, Richardside, KY 12520</t>
  </si>
  <si>
    <t>(668)838-3598x80974</t>
  </si>
  <si>
    <t>148.61</t>
  </si>
  <si>
    <t>55303.93</t>
  </si>
  <si>
    <t>Mary Pearson</t>
  </si>
  <si>
    <t>8399 Brittany Walks, North Zacharyville, MS 65478</t>
  </si>
  <si>
    <t>001-836-462-4946x5360</t>
  </si>
  <si>
    <t>70.2</t>
  </si>
  <si>
    <t>53320.82000000001</t>
  </si>
  <si>
    <t>Heather Oconnor</t>
  </si>
  <si>
    <t>combsandrea@example.net</t>
  </si>
  <si>
    <t>13113 Jill Brooks Apt. 020, Lake Laurenmouth, CT 07101</t>
  </si>
  <si>
    <t>(570)579-6998x011</t>
  </si>
  <si>
    <t>2164.5</t>
  </si>
  <si>
    <t>Jennifer Cruz</t>
  </si>
  <si>
    <t>odonnellelizabeth@example.net</t>
  </si>
  <si>
    <t>4839 Kennedy Station, South Sherri, KY 41132</t>
  </si>
  <si>
    <t>350-330-5163</t>
  </si>
  <si>
    <t>190.74</t>
  </si>
  <si>
    <t>19714.67</t>
  </si>
  <si>
    <t>Timothy Fox</t>
  </si>
  <si>
    <t>brian13@example.com</t>
  </si>
  <si>
    <t>9315 Kyle Green, Amyview, GU 61484</t>
  </si>
  <si>
    <t>001-435-744-9094x298</t>
  </si>
  <si>
    <t>22.81</t>
  </si>
  <si>
    <t>61376.99</t>
  </si>
  <si>
    <t>Sherry Cherry</t>
  </si>
  <si>
    <t>christian15@example.net</t>
  </si>
  <si>
    <t>PSC 3359, Box 9448, APO AE 35162</t>
  </si>
  <si>
    <t>976-801-9694x1243</t>
  </si>
  <si>
    <t>3321.6800000000003</t>
  </si>
  <si>
    <t>Sarah Odonnell</t>
  </si>
  <si>
    <t>charles83@example.net</t>
  </si>
  <si>
    <t>178 Alexander Trafficway, New Krystalmouth, HI 97274</t>
  </si>
  <si>
    <t>58.19</t>
  </si>
  <si>
    <t>13641.16</t>
  </si>
  <si>
    <t>Brenda Griffin</t>
  </si>
  <si>
    <t>williamsashlee@example.com</t>
  </si>
  <si>
    <t>294 Figueroa Squares, Michaelland, MH 79801</t>
  </si>
  <si>
    <t>780.963.0173x80999</t>
  </si>
  <si>
    <t>6732.990000000001</t>
  </si>
  <si>
    <t>15.55</t>
  </si>
  <si>
    <t>6717.4400000000005</t>
  </si>
  <si>
    <t>Jason Marshall</t>
  </si>
  <si>
    <t>josephgreer@example.org</t>
  </si>
  <si>
    <t>903 Williams Dam, Goldenberg, MI 86227</t>
  </si>
  <si>
    <t>+1-915-424-9092x495</t>
  </si>
  <si>
    <t>2609.4</t>
  </si>
  <si>
    <t>170.62</t>
  </si>
  <si>
    <t>2438.78</t>
  </si>
  <si>
    <t>Helen Carey</t>
  </si>
  <si>
    <t>nathanwerner@example.org</t>
  </si>
  <si>
    <t>4830 Clark Spurs, Jimmyland, NM 83402</t>
  </si>
  <si>
    <t>465.219.4571</t>
  </si>
  <si>
    <t>43.46</t>
  </si>
  <si>
    <t>45344.740000000005</t>
  </si>
  <si>
    <t>Tina Meyers</t>
  </si>
  <si>
    <t>johnstewart@example.net</t>
  </si>
  <si>
    <t>723 James Burg, New Michael, IA 50576</t>
  </si>
  <si>
    <t>001-775-474-0338x4937</t>
  </si>
  <si>
    <t>15711.300000000001</t>
  </si>
  <si>
    <t>57.25</t>
  </si>
  <si>
    <t>15654.050000000001</t>
  </si>
  <si>
    <t>Grant Murray</t>
  </si>
  <si>
    <t>monique89@example.com</t>
  </si>
  <si>
    <t>7104 Sloan Meadows, South Nancyville, VI 09987</t>
  </si>
  <si>
    <t>(405)922-8948x569</t>
  </si>
  <si>
    <t>762.32</t>
  </si>
  <si>
    <t>Michael Ponce</t>
  </si>
  <si>
    <t>judithrussell@example.org</t>
  </si>
  <si>
    <t>72031 Barry Circles Suite 053, South Charlene, AR 19728</t>
  </si>
  <si>
    <t>390.322.3395x0566</t>
  </si>
  <si>
    <t>19906.670000000002</t>
  </si>
  <si>
    <t>Gary Johnson</t>
  </si>
  <si>
    <t>anne23@example.org</t>
  </si>
  <si>
    <t>134 Olson Pines, South Jessicatown, WV 08352</t>
  </si>
  <si>
    <t>+1-595-342-7453x91737</t>
  </si>
  <si>
    <t>32.38</t>
  </si>
  <si>
    <t>6539.3099999999995</t>
  </si>
  <si>
    <t>Melanie Carr</t>
  </si>
  <si>
    <t>richardkelley@example.org</t>
  </si>
  <si>
    <t>538 Middleton River, North Brittanyberg, AK 17867</t>
  </si>
  <si>
    <t>600.899.3178x896</t>
  </si>
  <si>
    <t>2520.57</t>
  </si>
  <si>
    <t>159.18</t>
  </si>
  <si>
    <t>2361.3900000000003</t>
  </si>
  <si>
    <t>Mrs. Janet Smith</t>
  </si>
  <si>
    <t>feliciaberg@example.org</t>
  </si>
  <si>
    <t>9442 Hudson Estate, Crystalberg, WA 17339</t>
  </si>
  <si>
    <t>998.300.7559x07414</t>
  </si>
  <si>
    <t>22694.100000000002</t>
  </si>
  <si>
    <t>93.36</t>
  </si>
  <si>
    <t>22600.74</t>
  </si>
  <si>
    <t>James Murphy</t>
  </si>
  <si>
    <t>hartmantiffany@example.org</t>
  </si>
  <si>
    <t>4299 Andrew Tunnel, Williamsland, HI 43806</t>
  </si>
  <si>
    <t>211-834-6753</t>
  </si>
  <si>
    <t>109.21</t>
  </si>
  <si>
    <t>36614.94</t>
  </si>
  <si>
    <t>Joshua Phillips</t>
  </si>
  <si>
    <t>llittle@example.net</t>
  </si>
  <si>
    <t>989 Jackie Courts, Riosview, ND 78464</t>
  </si>
  <si>
    <t>5949.32</t>
  </si>
  <si>
    <t>58.66</t>
  </si>
  <si>
    <t>5890.66</t>
  </si>
  <si>
    <t>John Garcia</t>
  </si>
  <si>
    <t>0244 Tiffany Dam Suite 554, Port Lisastad, MT 97516</t>
  </si>
  <si>
    <t>(357)876-8781</t>
  </si>
  <si>
    <t>13174.41</t>
  </si>
  <si>
    <t>48.04</t>
  </si>
  <si>
    <t>13126.369999999999</t>
  </si>
  <si>
    <t>Vincent Mckinney</t>
  </si>
  <si>
    <t>harperalan@example.net</t>
  </si>
  <si>
    <t>92680 Julie Cliff Apt. 542, East William, MD 19470</t>
  </si>
  <si>
    <t>74.47</t>
  </si>
  <si>
    <t>46789.079999999994</t>
  </si>
  <si>
    <t>Norman Jarvis</t>
  </si>
  <si>
    <t>jorge45@example.org</t>
  </si>
  <si>
    <t>2751 Francis Loaf, East Kristatown, DE 70709</t>
  </si>
  <si>
    <t>425.448.6008x64001</t>
  </si>
  <si>
    <t>49.69</t>
  </si>
  <si>
    <t>30843.34</t>
  </si>
  <si>
    <t>Eric Woodard</t>
  </si>
  <si>
    <t>kristyrobinson@example.com</t>
  </si>
  <si>
    <t>824 Koch Rest Suite 127, Maysland, LA 67706</t>
  </si>
  <si>
    <t>001-835-393-0820x91289</t>
  </si>
  <si>
    <t>138.92</t>
  </si>
  <si>
    <t>19063.780000000002</t>
  </si>
  <si>
    <t>Crystal Leon</t>
  </si>
  <si>
    <t>savannahmahoney@example.org</t>
  </si>
  <si>
    <t>64272 Sharon Shoals Apt. 409, West Allisonton, GU 55593</t>
  </si>
  <si>
    <t>492.630.4880x38909</t>
  </si>
  <si>
    <t>19.0</t>
  </si>
  <si>
    <t>13481.38</t>
  </si>
  <si>
    <t>Victoria Martin</t>
  </si>
  <si>
    <t>jill92@example.org</t>
  </si>
  <si>
    <t>1626 Steven Falls, North Louis, PA 41143</t>
  </si>
  <si>
    <t>(335)223-4167x25614</t>
  </si>
  <si>
    <t>23.66</t>
  </si>
  <si>
    <t>22808.190000000002</t>
  </si>
  <si>
    <t>William Matthews</t>
  </si>
  <si>
    <t>acostamichael@example.com</t>
  </si>
  <si>
    <t>32151 Dennis Path, Melanieshire, TN 38174</t>
  </si>
  <si>
    <t>663-822-3636</t>
  </si>
  <si>
    <t>217.61</t>
  </si>
  <si>
    <t>42153.89</t>
  </si>
  <si>
    <t>Billy Park</t>
  </si>
  <si>
    <t>elizabeth77@example.org</t>
  </si>
  <si>
    <t>USNV Robinson, FPO AA 93537</t>
  </si>
  <si>
    <t>1.51</t>
  </si>
  <si>
    <t>4436.57</t>
  </si>
  <si>
    <t>Dr. Scott Huang</t>
  </si>
  <si>
    <t>gary08@example.com</t>
  </si>
  <si>
    <t>PSC 5603, Box 2887, APO AP 83089</t>
  </si>
  <si>
    <t>(685)412-4114x725</t>
  </si>
  <si>
    <t>167.43</t>
  </si>
  <si>
    <t>47990.82</t>
  </si>
  <si>
    <t>01-15-2022</t>
  </si>
  <si>
    <t>Patrick Logan</t>
  </si>
  <si>
    <t>0594 Bolton Meadow Suite 954, South Ruthmouth, CT 92775</t>
  </si>
  <si>
    <t>(830)725-3036x290</t>
  </si>
  <si>
    <t>129.86</t>
  </si>
  <si>
    <t>27268.84</t>
  </si>
  <si>
    <t>Morgan Anderson</t>
  </si>
  <si>
    <t>grant59@example.org</t>
  </si>
  <si>
    <t>655 Erica Square Apt. 802, Lake Davidside, IL 38980</t>
  </si>
  <si>
    <t>479-926-2514</t>
  </si>
  <si>
    <t>16.47</t>
  </si>
  <si>
    <t>3006.27</t>
  </si>
  <si>
    <t>Margaret Fritz</t>
  </si>
  <si>
    <t>russelllopez@example.org</t>
  </si>
  <si>
    <t>137 Nicole Burg, Port Joshua, MP 58456</t>
  </si>
  <si>
    <t>(943)534-1833x356</t>
  </si>
  <si>
    <t>49305.899999999994</t>
  </si>
  <si>
    <t>204.66</t>
  </si>
  <si>
    <t>49101.23999999999</t>
  </si>
  <si>
    <t>Felicia Pierce</t>
  </si>
  <si>
    <t>carlaburns@example.com</t>
  </si>
  <si>
    <t>75438 Mitchell Valley, Chrismouth, CA 76879</t>
  </si>
  <si>
    <t>+1-776-250-6183x837</t>
  </si>
  <si>
    <t>832.14</t>
  </si>
  <si>
    <t>831.77</t>
  </si>
  <si>
    <t>Jodi Ray</t>
  </si>
  <si>
    <t>angelafisher@example.com</t>
  </si>
  <si>
    <t>9509 Parrish Tunnel, Michaelfurt, TN 44145</t>
  </si>
  <si>
    <t>218.484.4038x115</t>
  </si>
  <si>
    <t>63.87</t>
  </si>
  <si>
    <t>21962.15</t>
  </si>
  <si>
    <t>Patrick Mendoza</t>
  </si>
  <si>
    <t>charlenemartin@example.com</t>
  </si>
  <si>
    <t>216 Keller Roads, South Angela, AS 15336</t>
  </si>
  <si>
    <t>18.87</t>
  </si>
  <si>
    <t>16438.93</t>
  </si>
  <si>
    <t>01-22-2022</t>
  </si>
  <si>
    <t>Samantha Reid</t>
  </si>
  <si>
    <t>campbelltimothy@example.net</t>
  </si>
  <si>
    <t>6999 Griffith Port Apt. 096, Lambville, SD 36241</t>
  </si>
  <si>
    <t>(754)339-0318x5003</t>
  </si>
  <si>
    <t>19056.4</t>
  </si>
  <si>
    <t>54.13</t>
  </si>
  <si>
    <t>19002.27</t>
  </si>
  <si>
    <t>Brandon Gonzalez</t>
  </si>
  <si>
    <t>0041 Monroe Fields, Port Kimberly, NV 29358</t>
  </si>
  <si>
    <t>345.836.2590</t>
  </si>
  <si>
    <t>65.79</t>
  </si>
  <si>
    <t>202.82</t>
  </si>
  <si>
    <t>Michael Baker</t>
  </si>
  <si>
    <t>matthewjoyce@example.net</t>
  </si>
  <si>
    <t>36203 Brian Forge, North Charlene, MP 56977</t>
  </si>
  <si>
    <t>530-295-2874x551</t>
  </si>
  <si>
    <t>199.21</t>
  </si>
  <si>
    <t>43586.51</t>
  </si>
  <si>
    <t>Spencer Marsh</t>
  </si>
  <si>
    <t>justin29@example.net</t>
  </si>
  <si>
    <t>Unit 4771 Box 4079, DPO AP 01516</t>
  </si>
  <si>
    <t>239-288-1317x95646</t>
  </si>
  <si>
    <t>64.44</t>
  </si>
  <si>
    <t>3427.4900000000002</t>
  </si>
  <si>
    <t>Debra Garrison</t>
  </si>
  <si>
    <t>patriciajones@example.com</t>
  </si>
  <si>
    <t>089 Martinez Landing, South Joeborough, WA 66490</t>
  </si>
  <si>
    <t>752-805-5249x581</t>
  </si>
  <si>
    <t>9669.960000000001</t>
  </si>
  <si>
    <t>8.35</t>
  </si>
  <si>
    <t>9661.61</t>
  </si>
  <si>
    <t>Shannon Smith</t>
  </si>
  <si>
    <t>jonesbrandon@example.com</t>
  </si>
  <si>
    <t>Unit 0526 Box 2646, DPO AE 75094</t>
  </si>
  <si>
    <t>902-411-2909</t>
  </si>
  <si>
    <t>100.95</t>
  </si>
  <si>
    <t>43209.05</t>
  </si>
  <si>
    <t>Sean Rosales</t>
  </si>
  <si>
    <t>alexisgordon@example.org</t>
  </si>
  <si>
    <t>70483 Hartman Stravenue, Samuelchester, GA 10787</t>
  </si>
  <si>
    <t>(518)438-8687</t>
  </si>
  <si>
    <t>30859.059999999998</t>
  </si>
  <si>
    <t>Tina Vasquez</t>
  </si>
  <si>
    <t>piercemorgan@example.com</t>
  </si>
  <si>
    <t>6452 Young Spring Apt. 083, Lake Brianburgh, OK 47352</t>
  </si>
  <si>
    <t>+1-348-717-0679x89521</t>
  </si>
  <si>
    <t>40.18</t>
  </si>
  <si>
    <t>7691.219999999999</t>
  </si>
  <si>
    <t>Darlene Leonard</t>
  </si>
  <si>
    <t>rileyrichard@example.org</t>
  </si>
  <si>
    <t>42264 Justin Port, Lake James, WV 57653</t>
  </si>
  <si>
    <t>001-318-880-8292</t>
  </si>
  <si>
    <t>58480.950000000004</t>
  </si>
  <si>
    <t>54.58</t>
  </si>
  <si>
    <t>58426.37</t>
  </si>
  <si>
    <t>Suzanne Price</t>
  </si>
  <si>
    <t>255 Williams Trafficway, East Alyssafort, FL 12970</t>
  </si>
  <si>
    <t>11.47</t>
  </si>
  <si>
    <t>15548.29</t>
  </si>
  <si>
    <t>Stephanie Bennett</t>
  </si>
  <si>
    <t>hernandezwesley@example.com</t>
  </si>
  <si>
    <t>781 Hawkins Throughway, Joshuashire, OK 71827</t>
  </si>
  <si>
    <t>+1-758-760-2779x04449</t>
  </si>
  <si>
    <t>117.96</t>
  </si>
  <si>
    <t>53839.439999999995</t>
  </si>
  <si>
    <t>Alison Fuller</t>
  </si>
  <si>
    <t>128 Mariah Ridges Apt. 797, Jackview, OR 08849</t>
  </si>
  <si>
    <t>+1-686-845-0407x96775</t>
  </si>
  <si>
    <t>44.04</t>
  </si>
  <si>
    <t>19445.46</t>
  </si>
  <si>
    <t>03-15-2023</t>
  </si>
  <si>
    <t>Erica Lang</t>
  </si>
  <si>
    <t>2327 Miranda Loop Apt. 364, East Alan, ME 27285</t>
  </si>
  <si>
    <t>48833.25</t>
  </si>
  <si>
    <t>135.01</t>
  </si>
  <si>
    <t>48698.24</t>
  </si>
  <si>
    <t>Henry Keith</t>
  </si>
  <si>
    <t>henryrichard@example.com</t>
  </si>
  <si>
    <t>006 Vasquez Mill, South Taylor, NE 35278</t>
  </si>
  <si>
    <t>(659)880-8370</t>
  </si>
  <si>
    <t>28.54</t>
  </si>
  <si>
    <t>19835.18</t>
  </si>
  <si>
    <t>Kelsey Savage</t>
  </si>
  <si>
    <t>robert41@example.com</t>
  </si>
  <si>
    <t>PSC 9790, Box 3042, APO AP 83010</t>
  </si>
  <si>
    <t>(664)670-0298</t>
  </si>
  <si>
    <t>59404.49999999999</t>
  </si>
  <si>
    <t>193.16</t>
  </si>
  <si>
    <t>59211.33999999999</t>
  </si>
  <si>
    <t>Wesley Todd V</t>
  </si>
  <si>
    <t>bmathis@example.org</t>
  </si>
  <si>
    <t>PSC 6713, Box 9045, APO AA 86614</t>
  </si>
  <si>
    <t>+1-847-889-6266x4649</t>
  </si>
  <si>
    <t>53737.02</t>
  </si>
  <si>
    <t>195.96</t>
  </si>
  <si>
    <t>53541.06</t>
  </si>
  <si>
    <t>9115 Hughes Inlet Apt. 513, Peggyfort, MI 43567</t>
  </si>
  <si>
    <t>719.371.0751</t>
  </si>
  <si>
    <t>4.48</t>
  </si>
  <si>
    <t>19528.82</t>
  </si>
  <si>
    <t>08-16-2023</t>
  </si>
  <si>
    <t>Elizabeth Cooper</t>
  </si>
  <si>
    <t>olivia96@example.com</t>
  </si>
  <si>
    <t>761 Davis Fields Apt. 587, Gordonhaven, MI 46306</t>
  </si>
  <si>
    <t>28520.469999999998</t>
  </si>
  <si>
    <t>Kelly Brooks</t>
  </si>
  <si>
    <t>kimberlylewis@example.com</t>
  </si>
  <si>
    <t>59336 Shawn Crossroad Apt. 953, Lake Barbaraberg, NY 36807</t>
  </si>
  <si>
    <t>952.271.5073x651</t>
  </si>
  <si>
    <t>64.93</t>
  </si>
  <si>
    <t>44589.469999999994</t>
  </si>
  <si>
    <t>Jason Ayala</t>
  </si>
  <si>
    <t>smallchristopher@example.com</t>
  </si>
  <si>
    <t>08880 Christopher Mountain Suite 081, East Sarahfort, PW 63097</t>
  </si>
  <si>
    <t>+1-915-799-3535x5861</t>
  </si>
  <si>
    <t>13271.56</t>
  </si>
  <si>
    <t>40.92</t>
  </si>
  <si>
    <t>13230.64</t>
  </si>
  <si>
    <t>Carrie Gray</t>
  </si>
  <si>
    <t>PSC 3853, Box 9010, APO AE 03499</t>
  </si>
  <si>
    <t>851-973-8283x645</t>
  </si>
  <si>
    <t>133.74</t>
  </si>
  <si>
    <t>18097.34</t>
  </si>
  <si>
    <t>08-19-2022</t>
  </si>
  <si>
    <t>Michelle Hernandez</t>
  </si>
  <si>
    <t>williamsonmargaret@example.com</t>
  </si>
  <si>
    <t>6565 Roman Village Apt. 598, Kathyside, VA 23390</t>
  </si>
  <si>
    <t>22.05</t>
  </si>
  <si>
    <t>41845.27</t>
  </si>
  <si>
    <t>Martha Martin</t>
  </si>
  <si>
    <t>stephanie43@example.org</t>
  </si>
  <si>
    <t>645 Stephanie Lakes, Robertmouth, GU 05187</t>
  </si>
  <si>
    <t>3536.5200000000004</t>
  </si>
  <si>
    <t>6.5</t>
  </si>
  <si>
    <t>3530.0200000000004</t>
  </si>
  <si>
    <t>Michael Weiss</t>
  </si>
  <si>
    <t>064 Mendoza Oval, Lake Tracy, MP 89431</t>
  </si>
  <si>
    <t>+1-455-413-7188x971</t>
  </si>
  <si>
    <t>252.98</t>
  </si>
  <si>
    <t>61609.409999999996</t>
  </si>
  <si>
    <t>Kathryn Anderson</t>
  </si>
  <si>
    <t>wdiaz@example.net</t>
  </si>
  <si>
    <t>496 Robertson Turnpike Apt. 459, Port Garrettshire, NC 86698</t>
  </si>
  <si>
    <t>+1-377-384-4598x09057</t>
  </si>
  <si>
    <t>31698.739999999998</t>
  </si>
  <si>
    <t>56.5</t>
  </si>
  <si>
    <t>31642.239999999998</t>
  </si>
  <si>
    <t>Timothy Wright</t>
  </si>
  <si>
    <t>mshepherd@example.org</t>
  </si>
  <si>
    <t>07743 Kayla Inlet Suite 658, Lake Adrianview, AZ 30635</t>
  </si>
  <si>
    <t>228.315.9342x271</t>
  </si>
  <si>
    <t>77.19</t>
  </si>
  <si>
    <t>40082.07</t>
  </si>
  <si>
    <t>Christopher Green</t>
  </si>
  <si>
    <t>curtisjones@example.com</t>
  </si>
  <si>
    <t>226 Hammond Stravenue Suite 557, Smithport, TN 51744</t>
  </si>
  <si>
    <t>345.979.4794</t>
  </si>
  <si>
    <t>152.14</t>
  </si>
  <si>
    <t>78824.84999999999</t>
  </si>
  <si>
    <t>James Hubbard</t>
  </si>
  <si>
    <t>jamesgonzalez@example.org</t>
  </si>
  <si>
    <t>0894 Jennifer Summit, Rochaland, MP 98778</t>
  </si>
  <si>
    <t>990-570-7158x64538</t>
  </si>
  <si>
    <t>217.4</t>
  </si>
  <si>
    <t>34203.7</t>
  </si>
  <si>
    <t>Connor Stanley</t>
  </si>
  <si>
    <t>thogan@example.com</t>
  </si>
  <si>
    <t>481 Santiago Locks, South Derek, WA 74129</t>
  </si>
  <si>
    <t>+1-955-783-2939x92328</t>
  </si>
  <si>
    <t>55407.32</t>
  </si>
  <si>
    <t>Julia Andrews</t>
  </si>
  <si>
    <t>weaverrandall@example.org</t>
  </si>
  <si>
    <t>1189 Taylor Lodge, New Jenny, IN 89119</t>
  </si>
  <si>
    <t>001-376-716-3488x82047</t>
  </si>
  <si>
    <t>32560.5</t>
  </si>
  <si>
    <t>175.93</t>
  </si>
  <si>
    <t>32384.57</t>
  </si>
  <si>
    <t>Randy French</t>
  </si>
  <si>
    <t>teresaphillips@example.org</t>
  </si>
  <si>
    <t>53870 Hernandez Creek, North Luis, MD 89241</t>
  </si>
  <si>
    <t>14.3</t>
  </si>
  <si>
    <t>5766.55</t>
  </si>
  <si>
    <t>Abigail Campbell</t>
  </si>
  <si>
    <t>carterjoy@example.org</t>
  </si>
  <si>
    <t>333 Price Harbor Apt. 237, North Rachelland, MH 68376</t>
  </si>
  <si>
    <t>513.825.9697</t>
  </si>
  <si>
    <t>57.56</t>
  </si>
  <si>
    <t>94143.91</t>
  </si>
  <si>
    <t>Juan Howard</t>
  </si>
  <si>
    <t>vcarter@example.net</t>
  </si>
  <si>
    <t>2230 Jeffrey Island Suite 019, North Annemouth, HI 02350</t>
  </si>
  <si>
    <t>560-737-4686</t>
  </si>
  <si>
    <t>194.48</t>
  </si>
  <si>
    <t>71837.07</t>
  </si>
  <si>
    <t>Laura Phillips</t>
  </si>
  <si>
    <t>sullivanchristopher@example.net</t>
  </si>
  <si>
    <t>680 Travis Greens Apt. 235, Port Stephanie, IN 20143</t>
  </si>
  <si>
    <t>+1-960-394-9690x23340</t>
  </si>
  <si>
    <t>235.81</t>
  </si>
  <si>
    <t>78379.46</t>
  </si>
  <si>
    <t>Kerry Jones</t>
  </si>
  <si>
    <t>foconnor@example.com</t>
  </si>
  <si>
    <t>198 Lori Island Suite 012, Millerchester, SC 29516</t>
  </si>
  <si>
    <t>892.946.0413</t>
  </si>
  <si>
    <t>37.45</t>
  </si>
  <si>
    <t>8436.849999999999</t>
  </si>
  <si>
    <t>Cynthia Gonzalez</t>
  </si>
  <si>
    <t>douglas96@example.net</t>
  </si>
  <si>
    <t>3023 Rodriguez Valley, Rivaston, TN 91598</t>
  </si>
  <si>
    <t>456.740.2412</t>
  </si>
  <si>
    <t>85.89</t>
  </si>
  <si>
    <t>37729.05</t>
  </si>
  <si>
    <t>Luis Brown</t>
  </si>
  <si>
    <t>clarkfrances@example.net</t>
  </si>
  <si>
    <t>4253 Steven Spurs, East Tracyfurt, TN 33869</t>
  </si>
  <si>
    <t>989-715-5535</t>
  </si>
  <si>
    <t>110.6</t>
  </si>
  <si>
    <t>12913.599999999999</t>
  </si>
  <si>
    <t>Stephanie Barker</t>
  </si>
  <si>
    <t>monicazimmerman@example.net</t>
  </si>
  <si>
    <t>3661 Rose View, North Dennis, FL 82189</t>
  </si>
  <si>
    <t>690.381.5687x79189</t>
  </si>
  <si>
    <t>17728.260000000002</t>
  </si>
  <si>
    <t>73.61</t>
  </si>
  <si>
    <t>17654.65</t>
  </si>
  <si>
    <t>Connor Evans</t>
  </si>
  <si>
    <t>davidsmith@example.org</t>
  </si>
  <si>
    <t>5510 Chris Lights Suite 192, North Emilyborough, HI 29120</t>
  </si>
  <si>
    <t>001-706-661-4852x691</t>
  </si>
  <si>
    <t>29406.65</t>
  </si>
  <si>
    <t>35.54</t>
  </si>
  <si>
    <t>29371.11</t>
  </si>
  <si>
    <t>Stephanie Liu</t>
  </si>
  <si>
    <t>pwilliams@example.com</t>
  </si>
  <si>
    <t>13893 Troy Place, Hawkinsfort, LA 98410</t>
  </si>
  <si>
    <t>911.498.0542x49164</t>
  </si>
  <si>
    <t>67794.4</t>
  </si>
  <si>
    <t>208.25</t>
  </si>
  <si>
    <t>67586.15</t>
  </si>
  <si>
    <t>Arthur West</t>
  </si>
  <si>
    <t>nicolespencer@example.com</t>
  </si>
  <si>
    <t>23477 Colleen Underpass, New Jessemouth, MS 41511</t>
  </si>
  <si>
    <t>101.2</t>
  </si>
  <si>
    <t>15361.599999999999</t>
  </si>
  <si>
    <t>Paul Fischer</t>
  </si>
  <si>
    <t>raymondmiller@example.net</t>
  </si>
  <si>
    <t>2783 Caitlin Squares Apt. 789, New Aprilburgh, MI 79049</t>
  </si>
  <si>
    <t>3400.5000000000005</t>
  </si>
  <si>
    <t>10.77</t>
  </si>
  <si>
    <t>3389.7300000000005</t>
  </si>
  <si>
    <t>Cassandra Hernandez</t>
  </si>
  <si>
    <t>stephanie74@example.net</t>
  </si>
  <si>
    <t>PSC 7810, Box 9154, APO AE 91206</t>
  </si>
  <si>
    <t>001-958-970-9439</t>
  </si>
  <si>
    <t>785.91</t>
  </si>
  <si>
    <t>12.69</t>
  </si>
  <si>
    <t>773.2199999999999</t>
  </si>
  <si>
    <t>Kristin Nguyen</t>
  </si>
  <si>
    <t>tbell@example.com</t>
  </si>
  <si>
    <t>5418 Lopez Cove Suite 586, Fullerview, NV 47951</t>
  </si>
  <si>
    <t>(721)786-0450x78072</t>
  </si>
  <si>
    <t>180.43</t>
  </si>
  <si>
    <t>56112.3</t>
  </si>
  <si>
    <t>Lori Velez</t>
  </si>
  <si>
    <t>faulknerdarlene@example.com</t>
  </si>
  <si>
    <t>98281 Kelly Fields Suite 541, Emilyview, DE 57031</t>
  </si>
  <si>
    <t>942.594.3083x2611</t>
  </si>
  <si>
    <t>2726.39</t>
  </si>
  <si>
    <t>Robert Higgins</t>
  </si>
  <si>
    <t>thompsonkelly@example.org</t>
  </si>
  <si>
    <t>01531 Smith Turnpike, Bradyfort, NV 55686</t>
  </si>
  <si>
    <t>687.201.3695x076</t>
  </si>
  <si>
    <t>12.46</t>
  </si>
  <si>
    <t>6464.84</t>
  </si>
  <si>
    <t>Jeffery Peterson</t>
  </si>
  <si>
    <t>pbrown@example.com</t>
  </si>
  <si>
    <t>Unit 9903 Box 5539, DPO AP 50733</t>
  </si>
  <si>
    <t>+1-246-733-9671x64526</t>
  </si>
  <si>
    <t>43.79</t>
  </si>
  <si>
    <t>32308.23</t>
  </si>
  <si>
    <t>Colleen Jackson</t>
  </si>
  <si>
    <t>lisajones@example.com</t>
  </si>
  <si>
    <t>36306 Jason Inlet, Hernandezland, OH 36754</t>
  </si>
  <si>
    <t>001-974-992-2140x488</t>
  </si>
  <si>
    <t>32.57</t>
  </si>
  <si>
    <t>35145.3</t>
  </si>
  <si>
    <t>Elizabeth Thomas</t>
  </si>
  <si>
    <t>savannah88@example.com</t>
  </si>
  <si>
    <t>26503 Kimberly Lights Apt. 207, Emilymouth, NM 58815</t>
  </si>
  <si>
    <t>754-292-6390x03514</t>
  </si>
  <si>
    <t>29484.809999999998</t>
  </si>
  <si>
    <t>39.94</t>
  </si>
  <si>
    <t>29444.87</t>
  </si>
  <si>
    <t>Brandon Lyons</t>
  </si>
  <si>
    <t>usanders@example.com</t>
  </si>
  <si>
    <t>97635 Wright Centers, Wilsonfurt, ID 11939</t>
  </si>
  <si>
    <t>250.495.6811x627</t>
  </si>
  <si>
    <t>66.06</t>
  </si>
  <si>
    <t>11280.990000000002</t>
  </si>
  <si>
    <t>Andrew Turner</t>
  </si>
  <si>
    <t>vanthony@example.com</t>
  </si>
  <si>
    <t>PSC 6521, Box 0876, APO AA 63281</t>
  </si>
  <si>
    <t>247-730-9813</t>
  </si>
  <si>
    <t>42402.75</t>
  </si>
  <si>
    <t>59.24</t>
  </si>
  <si>
    <t>42343.51</t>
  </si>
  <si>
    <t>Morgan Avila</t>
  </si>
  <si>
    <t>williamssara@example.com</t>
  </si>
  <si>
    <t>95366 Tammy Hollow Suite 256, Bateschester, FL 60338</t>
  </si>
  <si>
    <t>(887)617-2319x838</t>
  </si>
  <si>
    <t>9115.54</t>
  </si>
  <si>
    <t>66.83</t>
  </si>
  <si>
    <t>9048.710000000001</t>
  </si>
  <si>
    <t>Angelica Conway</t>
  </si>
  <si>
    <t>vrogers@example.net</t>
  </si>
  <si>
    <t>154 Rogers Tunnel Apt. 232, North Christopherport, CA 05700</t>
  </si>
  <si>
    <t>323-709-5992x207</t>
  </si>
  <si>
    <t>6512.099999999999</t>
  </si>
  <si>
    <t>14.42</t>
  </si>
  <si>
    <t>6497.679999999999</t>
  </si>
  <si>
    <t>Brittany Hernandez</t>
  </si>
  <si>
    <t>meyerkristin@example.com</t>
  </si>
  <si>
    <t>38001 Nathaniel Lodge, Matthewborough, PA 31448</t>
  </si>
  <si>
    <t>425.242.3968</t>
  </si>
  <si>
    <t>174.25</t>
  </si>
  <si>
    <t>476.86</t>
  </si>
  <si>
    <t>John Jennings</t>
  </si>
  <si>
    <t>evazquez@example.net</t>
  </si>
  <si>
    <t>USNS Peters, FPO AP 47237</t>
  </si>
  <si>
    <t>001-418-318-1160x284</t>
  </si>
  <si>
    <t>46771.11</t>
  </si>
  <si>
    <t>53.69</t>
  </si>
  <si>
    <t>46717.42</t>
  </si>
  <si>
    <t>Douglas Benjamin</t>
  </si>
  <si>
    <t>davidnguyen@example.com</t>
  </si>
  <si>
    <t>PSC 3107, Box 3330, APO AA 93783</t>
  </si>
  <si>
    <t>001-683-611-3689</t>
  </si>
  <si>
    <t>3.7</t>
  </si>
  <si>
    <t>1220.48</t>
  </si>
  <si>
    <t>cshelton@example.net</t>
  </si>
  <si>
    <t>0151 Sandoval Summit Suite 070, Willisstad, MP 33567</t>
  </si>
  <si>
    <t>(831)239-8099x221</t>
  </si>
  <si>
    <t>16917.21</t>
  </si>
  <si>
    <t>53.84</t>
  </si>
  <si>
    <t>16863.37</t>
  </si>
  <si>
    <t>Joshua Snyder</t>
  </si>
  <si>
    <t>lauren60@example.com</t>
  </si>
  <si>
    <t>48386 Daniels Falls Suite 231, South Daisy, IL 99313</t>
  </si>
  <si>
    <t>910.683.4365x1319</t>
  </si>
  <si>
    <t>57678.6</t>
  </si>
  <si>
    <t>165.36</t>
  </si>
  <si>
    <t>57513.24</t>
  </si>
  <si>
    <t>lowedavid@example.com</t>
  </si>
  <si>
    <t>55891 Braun Point, East Katrinabury, CA 97704</t>
  </si>
  <si>
    <t>(686)871-8864x772</t>
  </si>
  <si>
    <t>22441.699999999997</t>
  </si>
  <si>
    <t>42.63</t>
  </si>
  <si>
    <t>22399.069999999996</t>
  </si>
  <si>
    <t>Donald Schwartz</t>
  </si>
  <si>
    <t>jpatterson@example.net</t>
  </si>
  <si>
    <t>9673 Caitlin Land, West Shane, WA 62759</t>
  </si>
  <si>
    <t>6496.5</t>
  </si>
  <si>
    <t>79.58</t>
  </si>
  <si>
    <t>6416.92</t>
  </si>
  <si>
    <t>Mrs. Kayla Jackson</t>
  </si>
  <si>
    <t>00456 Flores Motorway, South Shari, MI 11201</t>
  </si>
  <si>
    <t>321-490-1778</t>
  </si>
  <si>
    <t>133.88</t>
  </si>
  <si>
    <t>16814.719999999998</t>
  </si>
  <si>
    <t>Alan Davis</t>
  </si>
  <si>
    <t>julielewis@example.org</t>
  </si>
  <si>
    <t>66841 Nicholas Highway Apt. 216, Michaelshire, FM 12883</t>
  </si>
  <si>
    <t>001-832-414-5718x883</t>
  </si>
  <si>
    <t>33.79</t>
  </si>
  <si>
    <t>39244.46</t>
  </si>
  <si>
    <t>Vincent Peterson</t>
  </si>
  <si>
    <t>felicia75@example.com</t>
  </si>
  <si>
    <t>670 Navarro Viaduct Suite 939, West Markmouth, PR 25572</t>
  </si>
  <si>
    <t>39.54</t>
  </si>
  <si>
    <t>46069.46</t>
  </si>
  <si>
    <t>Kristy Pham</t>
  </si>
  <si>
    <t>hodgeshoward@example.com</t>
  </si>
  <si>
    <t>1265 Frederick Meadow Suite 139, Frankbury, AR 93075</t>
  </si>
  <si>
    <t>(908)315-2830</t>
  </si>
  <si>
    <t>61.9</t>
  </si>
  <si>
    <t>74572.85</t>
  </si>
  <si>
    <t>Renee Hill</t>
  </si>
  <si>
    <t>tsimpson@example.com</t>
  </si>
  <si>
    <t>792 Alicia Crossroad Apt. 435, New Heathershire, TN 77145</t>
  </si>
  <si>
    <t>649.570.1052</t>
  </si>
  <si>
    <t>25.53</t>
  </si>
  <si>
    <t>6689.72</t>
  </si>
  <si>
    <t>Marc Morgan</t>
  </si>
  <si>
    <t>andrew86@example.com</t>
  </si>
  <si>
    <t>444 Susan Hollow Suite 627, East Joshuachester, NV 22839</t>
  </si>
  <si>
    <t>265.202.7023</t>
  </si>
  <si>
    <t>7627.29</t>
  </si>
  <si>
    <t>165.26</t>
  </si>
  <si>
    <t>7462.03</t>
  </si>
  <si>
    <t>Kathy Zamora</t>
  </si>
  <si>
    <t>james20@example.com</t>
  </si>
  <si>
    <t>75708 Daniel Drives Apt. 880, Lake Craig, LA 96631</t>
  </si>
  <si>
    <t>+1-607-868-5577x968</t>
  </si>
  <si>
    <t>1957.0500000000002</t>
  </si>
  <si>
    <t>48.95</t>
  </si>
  <si>
    <t>1908.1000000000001</t>
  </si>
  <si>
    <t>Joseph Harris</t>
  </si>
  <si>
    <t>4254 Alexander Mall Apt. 346, Port Wendy, NY 04858</t>
  </si>
  <si>
    <t>8204.58</t>
  </si>
  <si>
    <t>9.05</t>
  </si>
  <si>
    <t>8195.53</t>
  </si>
  <si>
    <t>04-21-2023</t>
  </si>
  <si>
    <t>Roger Mitchell</t>
  </si>
  <si>
    <t>howardcarl@example.org</t>
  </si>
  <si>
    <t>4795 Christina Drive, Bradleyborough, RI 34038</t>
  </si>
  <si>
    <t>764.380.7097x9502</t>
  </si>
  <si>
    <t>1433.1299999999999</t>
  </si>
  <si>
    <t>1421.3899999999999</t>
  </si>
  <si>
    <t>James Maxwell</t>
  </si>
  <si>
    <t>blevinskayla@example.org</t>
  </si>
  <si>
    <t>442 Gabriel Manors, New Danielbury, NC 93056</t>
  </si>
  <si>
    <t>78.14</t>
  </si>
  <si>
    <t>15080.36</t>
  </si>
  <si>
    <t>Jamie Webb</t>
  </si>
  <si>
    <t>ashley18@example.org</t>
  </si>
  <si>
    <t>1217 Wilkerson Meadow Suite 895, Emilyburgh, MS 70752</t>
  </si>
  <si>
    <t>917.578.2545x379</t>
  </si>
  <si>
    <t>1745.7</t>
  </si>
  <si>
    <t>201.58</t>
  </si>
  <si>
    <t>1544.1200000000001</t>
  </si>
  <si>
    <t>10-13-2022</t>
  </si>
  <si>
    <t>Stephanie Williams</t>
  </si>
  <si>
    <t>xnovak@example.com</t>
  </si>
  <si>
    <t>05423 Guerrero Square, Matthewton, CA 54341</t>
  </si>
  <si>
    <t>17613.45</t>
  </si>
  <si>
    <t>6.82</t>
  </si>
  <si>
    <t>17606.63</t>
  </si>
  <si>
    <t>Jared Mitchell</t>
  </si>
  <si>
    <t>monica70@example.net</t>
  </si>
  <si>
    <t>USNV Carney, FPO AE 81105</t>
  </si>
  <si>
    <t>001-333-695-6070x02662</t>
  </si>
  <si>
    <t>18136.44</t>
  </si>
  <si>
    <t>17.94</t>
  </si>
  <si>
    <t>18118.5</t>
  </si>
  <si>
    <t>Shawn Rivas</t>
  </si>
  <si>
    <t>laurie55@example.org</t>
  </si>
  <si>
    <t>5741 Adams Crossing, Stephanieberg, MH 97997</t>
  </si>
  <si>
    <t>+1-741-236-1301x65822</t>
  </si>
  <si>
    <t>8.79</t>
  </si>
  <si>
    <t>45581.02</t>
  </si>
  <si>
    <t>Karen Brooks</t>
  </si>
  <si>
    <t>james31@example.com</t>
  </si>
  <si>
    <t>337 Camacho Square, South Matthew, KS 43919</t>
  </si>
  <si>
    <t>352.714.0918x80810</t>
  </si>
  <si>
    <t>79.11</t>
  </si>
  <si>
    <t>15762.089999999998</t>
  </si>
  <si>
    <t>Sarah Campbell</t>
  </si>
  <si>
    <t>wilkinsonbarbara@example.com</t>
  </si>
  <si>
    <t>123 Lang Rapids Suite 391, Butlermouth, CO 03168</t>
  </si>
  <si>
    <t>495-368-5773</t>
  </si>
  <si>
    <t>172.15</t>
  </si>
  <si>
    <t>37964.299999999996</t>
  </si>
  <si>
    <t>Alexander Whitaker</t>
  </si>
  <si>
    <t>kingcraig@example.org</t>
  </si>
  <si>
    <t>6258 Mccarty Estate, East Chelseaburgh, AS 28887</t>
  </si>
  <si>
    <t>001-349-542-0861x15715</t>
  </si>
  <si>
    <t>5034.04</t>
  </si>
  <si>
    <t>4997.92</t>
  </si>
  <si>
    <t>Ryan Wilson</t>
  </si>
  <si>
    <t>bpaul@example.net</t>
  </si>
  <si>
    <t>34544 Kristi Rapid Suite 002, Ashleyburgh, PR 71453</t>
  </si>
  <si>
    <t>001-855-232-6752x688</t>
  </si>
  <si>
    <t>16.66</t>
  </si>
  <si>
    <t>19847.06</t>
  </si>
  <si>
    <t>Elizabeth Cooke</t>
  </si>
  <si>
    <t>97555 Jenna Key Suite 829, South David, AR 17765</t>
  </si>
  <si>
    <t>+1-288-584-2259x025</t>
  </si>
  <si>
    <t>33125.08</t>
  </si>
  <si>
    <t>Heather Brennan</t>
  </si>
  <si>
    <t>tperez@example.com</t>
  </si>
  <si>
    <t>427 Michelle Club Suite 832, Angelachester, VT 14579</t>
  </si>
  <si>
    <t>+1-554-578-8839x372</t>
  </si>
  <si>
    <t>185.91</t>
  </si>
  <si>
    <t>24932.19</t>
  </si>
  <si>
    <t>Laura Acevedo</t>
  </si>
  <si>
    <t>clarkevelyn@example.net</t>
  </si>
  <si>
    <t>Unit 0180 Box 0828, DPO AE 94400</t>
  </si>
  <si>
    <t>(940)888-9655</t>
  </si>
  <si>
    <t>45.56</t>
  </si>
  <si>
    <t>22523.059999999998</t>
  </si>
  <si>
    <t>Michael Jones</t>
  </si>
  <si>
    <t>haleylaura@example.com</t>
  </si>
  <si>
    <t>914 Rice Roads Suite 611, Andrewland, KY 00630</t>
  </si>
  <si>
    <t>931.831.6801x48996</t>
  </si>
  <si>
    <t>193.04</t>
  </si>
  <si>
    <t>1111.66</t>
  </si>
  <si>
    <t>Chelsey Adkins</t>
  </si>
  <si>
    <t>floreschristopher@example.org</t>
  </si>
  <si>
    <t>162 Morales Meadows Apt. 517, West Jennifer, VI 58932</t>
  </si>
  <si>
    <t>001-653-558-7893x20996</t>
  </si>
  <si>
    <t>53295.130000000005</t>
  </si>
  <si>
    <t>148.08</t>
  </si>
  <si>
    <t>53147.05</t>
  </si>
  <si>
    <t>Andrea Campbell</t>
  </si>
  <si>
    <t>michaelgarza@example.org</t>
  </si>
  <si>
    <t>72108 Buckley Mountain Suite 355, North Sandra, SC 84929</t>
  </si>
  <si>
    <t>001-485-470-3746x074</t>
  </si>
  <si>
    <t>62506.56</t>
  </si>
  <si>
    <t>41.45</t>
  </si>
  <si>
    <t>62465.11</t>
  </si>
  <si>
    <t>Mr. Donald Davila DVM</t>
  </si>
  <si>
    <t>07352 Daniel Mountains, Davidshire, CT 92778</t>
  </si>
  <si>
    <t>(897)864-9333</t>
  </si>
  <si>
    <t>118.64</t>
  </si>
  <si>
    <t>12441.260000000002</t>
  </si>
  <si>
    <t>Destiny Stevens</t>
  </si>
  <si>
    <t>josesanchez@example.org</t>
  </si>
  <si>
    <t>1534 Wilson Run, Hansenview, CA 84380</t>
  </si>
  <si>
    <t>+1-909-324-8945x4594</t>
  </si>
  <si>
    <t>35206.61</t>
  </si>
  <si>
    <t>119.23</t>
  </si>
  <si>
    <t>35087.38</t>
  </si>
  <si>
    <t>Chad Dominguez Jr.</t>
  </si>
  <si>
    <t>ruben43@example.org</t>
  </si>
  <si>
    <t>51838 Alan Terrace, Romeroshire, AR 45005</t>
  </si>
  <si>
    <t>+1-848-354-1602x27512</t>
  </si>
  <si>
    <t>56857.979999999996</t>
  </si>
  <si>
    <t>197.71</t>
  </si>
  <si>
    <t>56660.27</t>
  </si>
  <si>
    <t>Jasmine Martinez</t>
  </si>
  <si>
    <t>adriansimmons@example.org</t>
  </si>
  <si>
    <t>189 Fritz Loaf Apt. 400, Josephborough, KY 78895</t>
  </si>
  <si>
    <t>685-578-6693</t>
  </si>
  <si>
    <t>7.87</t>
  </si>
  <si>
    <t>32581.46</t>
  </si>
  <si>
    <t>Richard Edwards</t>
  </si>
  <si>
    <t>reillychristopher@example.net</t>
  </si>
  <si>
    <t>86983 Caldwell Plaza Suite 737, West Michelle, TX 86281</t>
  </si>
  <si>
    <t>991-220-6172x4816</t>
  </si>
  <si>
    <t>69489.26</t>
  </si>
  <si>
    <t>23.26</t>
  </si>
  <si>
    <t>69466.0</t>
  </si>
  <si>
    <t>Andrew Williams</t>
  </si>
  <si>
    <t>69141 Robinson Overpass Suite 595, South Markland, MP 59814</t>
  </si>
  <si>
    <t>270.487.4396x741</t>
  </si>
  <si>
    <t>25463.02</t>
  </si>
  <si>
    <t>Stephanie Murphy</t>
  </si>
  <si>
    <t>6876 Henderson Summit, East Gregory, AR 19176</t>
  </si>
  <si>
    <t>246-630-7392x2904</t>
  </si>
  <si>
    <t>258.51</t>
  </si>
  <si>
    <t>19817.04</t>
  </si>
  <si>
    <t>Charles Maxwell</t>
  </si>
  <si>
    <t>sharon91@example.net</t>
  </si>
  <si>
    <t>392 Thompson Extension, South Matthew, ME 36332</t>
  </si>
  <si>
    <t>(492)917-8225x0678</t>
  </si>
  <si>
    <t>37110.72</t>
  </si>
  <si>
    <t>2.19</t>
  </si>
  <si>
    <t>37108.53</t>
  </si>
  <si>
    <t>Caitlin Paul</t>
  </si>
  <si>
    <t>18515 Michelle Square Suite 979, New Darleneborough, CO 40869</t>
  </si>
  <si>
    <t>515-771-8259x8076</t>
  </si>
  <si>
    <t>61000.450000000004</t>
  </si>
  <si>
    <t>98.95</t>
  </si>
  <si>
    <t>60901.50000000001</t>
  </si>
  <si>
    <t>David Jones</t>
  </si>
  <si>
    <t>sophiasawyer@example.com</t>
  </si>
  <si>
    <t>88983 Singh Station, Chavezchester, IL 99613</t>
  </si>
  <si>
    <t>278-238-3052</t>
  </si>
  <si>
    <t>33.74</t>
  </si>
  <si>
    <t>36715.93</t>
  </si>
  <si>
    <t>Alyssa Morrison</t>
  </si>
  <si>
    <t>freywillie@example.net</t>
  </si>
  <si>
    <t>898 Lowery Brook, Lake Wayne, NV 22157</t>
  </si>
  <si>
    <t>+1-845-807-5828x363</t>
  </si>
  <si>
    <t>25684.4</t>
  </si>
  <si>
    <t>176.4</t>
  </si>
  <si>
    <t>25508.0</t>
  </si>
  <si>
    <t>Kimberly Fox</t>
  </si>
  <si>
    <t>jasontucker@example.org</t>
  </si>
  <si>
    <t>816 Andrew Brooks Suite 750, Joshuashire, AS 05941</t>
  </si>
  <si>
    <t>001-663-427-2635x575</t>
  </si>
  <si>
    <t>107.05</t>
  </si>
  <si>
    <t>29377.76</t>
  </si>
  <si>
    <t>Raymond Ashley</t>
  </si>
  <si>
    <t>jefferyterry@example.net</t>
  </si>
  <si>
    <t>3126 Karen Cove, Kelliport, AR 29026</t>
  </si>
  <si>
    <t>(417)242-2087x46268</t>
  </si>
  <si>
    <t>3.32</t>
  </si>
  <si>
    <t>404.74000000000007</t>
  </si>
  <si>
    <t>Patricia Russell</t>
  </si>
  <si>
    <t>vmatthews@example.org</t>
  </si>
  <si>
    <t>3512 Roberts Plaza Apt. 798, North Amanda, AL 95013</t>
  </si>
  <si>
    <t>001-208-994-9534x28776</t>
  </si>
  <si>
    <t>57297.68</t>
  </si>
  <si>
    <t>92.3</t>
  </si>
  <si>
    <t>57205.38</t>
  </si>
  <si>
    <t>08-28-2022</t>
  </si>
  <si>
    <t>Billy Forbes</t>
  </si>
  <si>
    <t>diazjessica@example.org</t>
  </si>
  <si>
    <t>5449 Mora Fields Apt. 936, Timothyhaven, NC 13682</t>
  </si>
  <si>
    <t>902-803-0741</t>
  </si>
  <si>
    <t>27058.350000000002</t>
  </si>
  <si>
    <t>26893.930000000004</t>
  </si>
  <si>
    <t>Dr. Hannah Brown</t>
  </si>
  <si>
    <t>tinabautista@example.net</t>
  </si>
  <si>
    <t>434 Coleman Rest Suite 290, North Paula, VA 07953</t>
  </si>
  <si>
    <t>22.35</t>
  </si>
  <si>
    <t>8277.269999999999</t>
  </si>
  <si>
    <t>Misty Eaton</t>
  </si>
  <si>
    <t>berrysarah@example.com</t>
  </si>
  <si>
    <t>33170 White Forest, North Justinton, AL 75285</t>
  </si>
  <si>
    <t>001-738-526-7495x2032</t>
  </si>
  <si>
    <t>68645.61</t>
  </si>
  <si>
    <t>8.29</t>
  </si>
  <si>
    <t>68637.32</t>
  </si>
  <si>
    <t>Melissa Perry</t>
  </si>
  <si>
    <t>christine86@example.net</t>
  </si>
  <si>
    <t>1590 Mendez Divide, Franklinhaven, NC 30277</t>
  </si>
  <si>
    <t>(299)537-3915x916</t>
  </si>
  <si>
    <t>220.85</t>
  </si>
  <si>
    <t>27710.350000000002</t>
  </si>
  <si>
    <t>Joseph Pope</t>
  </si>
  <si>
    <t>millerchristian@example.com</t>
  </si>
  <si>
    <t>9569 Matthew Ramp, North Gina, TX 79251</t>
  </si>
  <si>
    <t>(365)402-4121x0562</t>
  </si>
  <si>
    <t>45.39</t>
  </si>
  <si>
    <t>73051.14</t>
  </si>
  <si>
    <t>Stephen Riddle</t>
  </si>
  <si>
    <t>edwardsandrew@example.org</t>
  </si>
  <si>
    <t>484 White Estate Suite 171, Maryland, VT 01255</t>
  </si>
  <si>
    <t>001-390-912-8025x909</t>
  </si>
  <si>
    <t>45.92</t>
  </si>
  <si>
    <t>3421.0299999999997</t>
  </si>
  <si>
    <t>Kevin Romero</t>
  </si>
  <si>
    <t>82021 Daniel Shoal Suite 899, Jacksonshire, MP 35109</t>
  </si>
  <si>
    <t>342.894.4684x2228</t>
  </si>
  <si>
    <t>15815.099999999999</t>
  </si>
  <si>
    <t>171.75</t>
  </si>
  <si>
    <t>15643.349999999999</t>
  </si>
  <si>
    <t>Rebecca Mack</t>
  </si>
  <si>
    <t>sharonmartin@example.org</t>
  </si>
  <si>
    <t>PSC 0832, Box 7300, APO AE 14863</t>
  </si>
  <si>
    <t>287-486-8835x95048</t>
  </si>
  <si>
    <t>48.33</t>
  </si>
  <si>
    <t>13223.23</t>
  </si>
  <si>
    <t>Debra Mcbride</t>
  </si>
  <si>
    <t>jaclyn01@example.org</t>
  </si>
  <si>
    <t>4183 Sheri Corner Apt. 634, Mollyhaven, WY 38336</t>
  </si>
  <si>
    <t>(682)449-5836x83697</t>
  </si>
  <si>
    <t>14.93</t>
  </si>
  <si>
    <t>6901.259999999999</t>
  </si>
  <si>
    <t>Joseph Ramos</t>
  </si>
  <si>
    <t>bakercarl@example.org</t>
  </si>
  <si>
    <t>8817 Mitchell Course, Lake Catherinebury, AK 84024</t>
  </si>
  <si>
    <t>001-494-974-2098</t>
  </si>
  <si>
    <t>184.73</t>
  </si>
  <si>
    <t>51299.16999999999</t>
  </si>
  <si>
    <t>Monica Wilson</t>
  </si>
  <si>
    <t>gcastro@example.net</t>
  </si>
  <si>
    <t>5087 Morales Mountain, Port Juliemouth, OK 64158</t>
  </si>
  <si>
    <t>490-923-1446x940</t>
  </si>
  <si>
    <t>23439.96</t>
  </si>
  <si>
    <t>183.3</t>
  </si>
  <si>
    <t>23256.66</t>
  </si>
  <si>
    <t>Martha Roy</t>
  </si>
  <si>
    <t>timothyosborne@example.org</t>
  </si>
  <si>
    <t>Unit 7553 Box 6489, DPO AP 30071</t>
  </si>
  <si>
    <t>(981)955-8998</t>
  </si>
  <si>
    <t>4.46</t>
  </si>
  <si>
    <t>12007.87</t>
  </si>
  <si>
    <t>Gary Martinez</t>
  </si>
  <si>
    <t>shannon19@example.com</t>
  </si>
  <si>
    <t>9050 Gutierrez Ferry Suite 337, Vanessashire, IL 24903</t>
  </si>
  <si>
    <t>001-535-818-7491</t>
  </si>
  <si>
    <t>26.49</t>
  </si>
  <si>
    <t>36101.68000000001</t>
  </si>
  <si>
    <t>Brooke Massey</t>
  </si>
  <si>
    <t>wbrown@example.org</t>
  </si>
  <si>
    <t>94079 Gloria Glens Apt. 783, Michaelport, AK 25138</t>
  </si>
  <si>
    <t>832.442.8003</t>
  </si>
  <si>
    <t>25873.38</t>
  </si>
  <si>
    <t>158.17</t>
  </si>
  <si>
    <t>25715.210000000003</t>
  </si>
  <si>
    <t>Dustin Waters</t>
  </si>
  <si>
    <t>mark25@example.net</t>
  </si>
  <si>
    <t>216 Hall Meadow Apt. 890, New Markberg, VI 70678</t>
  </si>
  <si>
    <t>916.462.4181x434</t>
  </si>
  <si>
    <t>38.52</t>
  </si>
  <si>
    <t>12871.999999999998</t>
  </si>
  <si>
    <t>Danielle Reid</t>
  </si>
  <si>
    <t>PSC 9921, Box 5204, APO AE 44866</t>
  </si>
  <si>
    <t>356.764.8648x72270</t>
  </si>
  <si>
    <t>10605.07</t>
  </si>
  <si>
    <t>95.65</t>
  </si>
  <si>
    <t>10509.42</t>
  </si>
  <si>
    <t>Kelly Wilson</t>
  </si>
  <si>
    <t>jeffreykaufman@example.org</t>
  </si>
  <si>
    <t>20411 Kimberly Land Suite 302, Dawnport, OH 56079</t>
  </si>
  <si>
    <t>251.203.5686</t>
  </si>
  <si>
    <t>2219.04</t>
  </si>
  <si>
    <t>5.14</t>
  </si>
  <si>
    <t>2213.9</t>
  </si>
  <si>
    <t>Wendy Morris</t>
  </si>
  <si>
    <t>168 Hensley Track Apt. 406, West Isabeltown, MA 38286</t>
  </si>
  <si>
    <t>001-409-510-3211x175</t>
  </si>
  <si>
    <t>43.05</t>
  </si>
  <si>
    <t>1241.17</t>
  </si>
  <si>
    <t>Alexander Flores</t>
  </si>
  <si>
    <t>fgonzalez@example.net</t>
  </si>
  <si>
    <t>5114 Brown Ford Apt. 905, West Aaron, MD 95821</t>
  </si>
  <si>
    <t>739.563.5664x7315</t>
  </si>
  <si>
    <t>52.38</t>
  </si>
  <si>
    <t>4782.6</t>
  </si>
  <si>
    <t>Lisa Jones</t>
  </si>
  <si>
    <t>megan91@example.net</t>
  </si>
  <si>
    <t>PSC 7778, Box 6790, APO AA 69508</t>
  </si>
  <si>
    <t>001-510-970-8109x47793</t>
  </si>
  <si>
    <t>119.87</t>
  </si>
  <si>
    <t>56526.7</t>
  </si>
  <si>
    <t>Taylor Haley</t>
  </si>
  <si>
    <t>fsimmons@example.org</t>
  </si>
  <si>
    <t>7658 Benjamin Prairie Suite 881, Lake Leslie, MA 98244</t>
  </si>
  <si>
    <t>001-901-467-5614</t>
  </si>
  <si>
    <t>14560.4</t>
  </si>
  <si>
    <t>22.97</t>
  </si>
  <si>
    <t>14537.43</t>
  </si>
  <si>
    <t>Christian Morales</t>
  </si>
  <si>
    <t>jane53@example.com</t>
  </si>
  <si>
    <t>5838 King Vista, Kellichester, CO 67278</t>
  </si>
  <si>
    <t>+1-308-245-4164x1061</t>
  </si>
  <si>
    <t>38415.49</t>
  </si>
  <si>
    <t>38.72</t>
  </si>
  <si>
    <t>38376.77</t>
  </si>
  <si>
    <t>Jennifer Wright</t>
  </si>
  <si>
    <t>sara55@example.net</t>
  </si>
  <si>
    <t>67429 Munoz Grove Apt. 043, East Jaychester, FL 23932</t>
  </si>
  <si>
    <t>606-490-8344x892</t>
  </si>
  <si>
    <t>88566.56999999999</t>
  </si>
  <si>
    <t>25.52</t>
  </si>
  <si>
    <t>88541.04999999999</t>
  </si>
  <si>
    <t>Cynthia Galvan</t>
  </si>
  <si>
    <t>carolcampos@example.org</t>
  </si>
  <si>
    <t>22321 Gregory Point, Kristenberg, SC 25564</t>
  </si>
  <si>
    <t>001-683-496-3014x7828</t>
  </si>
  <si>
    <t>3454.56</t>
  </si>
  <si>
    <t>13.01</t>
  </si>
  <si>
    <t>3441.5499999999997</t>
  </si>
  <si>
    <t>James Palmer</t>
  </si>
  <si>
    <t>jensensarah@example.org</t>
  </si>
  <si>
    <t>3881 Cheryl Track, Lake Baileyhaven, WV 19564</t>
  </si>
  <si>
    <t>792-710-5477x2666</t>
  </si>
  <si>
    <t>51.26</t>
  </si>
  <si>
    <t>21603.74</t>
  </si>
  <si>
    <t>Jeanette Johnson</t>
  </si>
  <si>
    <t>morgansteven@example.com</t>
  </si>
  <si>
    <t>70368 Alyssa Prairie, West Susan, FM 35366</t>
  </si>
  <si>
    <t>399.399.7202x6310</t>
  </si>
  <si>
    <t>50823.85</t>
  </si>
  <si>
    <t>192.71</t>
  </si>
  <si>
    <t>50631.14</t>
  </si>
  <si>
    <t>Kevin Pennington</t>
  </si>
  <si>
    <t>zrobles@example.com</t>
  </si>
  <si>
    <t>2096 Kimberly Shoals Apt. 656, New Scott, DE 76286</t>
  </si>
  <si>
    <t>001-381-586-0925x53652</t>
  </si>
  <si>
    <t>22418.260000000002</t>
  </si>
  <si>
    <t>Phillip Shepard</t>
  </si>
  <si>
    <t>bakercheryl@example.com</t>
  </si>
  <si>
    <t>300 Joanne Squares Apt. 485, Tammyshire, WV 96380</t>
  </si>
  <si>
    <t>65.47</t>
  </si>
  <si>
    <t>9087.33</t>
  </si>
  <si>
    <t>George Smith</t>
  </si>
  <si>
    <t>carlosanderson@example.com</t>
  </si>
  <si>
    <t>893 Ronnie Rapids Suite 897, Sergioland, NV 68006</t>
  </si>
  <si>
    <t>364-753-7568x8994</t>
  </si>
  <si>
    <t>229.94</t>
  </si>
  <si>
    <t>93971.53</t>
  </si>
  <si>
    <t>John Johnson</t>
  </si>
  <si>
    <t>adriantaylor@example.com</t>
  </si>
  <si>
    <t>0612 Mcdonald Underpass Suite 260, Hernandezfort, TX 09885</t>
  </si>
  <si>
    <t>714.430.4211</t>
  </si>
  <si>
    <t>32760.899999999998</t>
  </si>
  <si>
    <t>62.31</t>
  </si>
  <si>
    <t>32698.589999999997</t>
  </si>
  <si>
    <t>Natalie Reeves</t>
  </si>
  <si>
    <t>0600 Lowe Route Apt. 613, Jenniferhaven, SC 97695</t>
  </si>
  <si>
    <t>958.292.3700x974</t>
  </si>
  <si>
    <t>94.84</t>
  </si>
  <si>
    <t>17817.5</t>
  </si>
  <si>
    <t>Brian Vance</t>
  </si>
  <si>
    <t>jennifer92@example.net</t>
  </si>
  <si>
    <t>67984 Stephanie Meadow Apt. 367, North Nathanton, ID 89148</t>
  </si>
  <si>
    <t>350.830.4410</t>
  </si>
  <si>
    <t>248.87</t>
  </si>
  <si>
    <t>56043.86</t>
  </si>
  <si>
    <t>Kevin Murphy</t>
  </si>
  <si>
    <t>rbaker@example.org</t>
  </si>
  <si>
    <t>Unit 3841 Box 3644, DPO AE 62978</t>
  </si>
  <si>
    <t>+1-426-452-4353x08478</t>
  </si>
  <si>
    <t>64.22</t>
  </si>
  <si>
    <t>7667.179999999999</t>
  </si>
  <si>
    <t>Jeremy Simon</t>
  </si>
  <si>
    <t>4996 Rollins Isle Apt. 145, East Ashley, OR 76870</t>
  </si>
  <si>
    <t>+1-988-732-5071x59773</t>
  </si>
  <si>
    <t>10.75</t>
  </si>
  <si>
    <t>15837.240000000002</t>
  </si>
  <si>
    <t>03-13-2022</t>
  </si>
  <si>
    <t>Elizabeth Bowman</t>
  </si>
  <si>
    <t>kennethsanchez@example.net</t>
  </si>
  <si>
    <t>37194 Shannon Loop Suite 220, Daviston, AR 08223</t>
  </si>
  <si>
    <t>789-774-7393x0070</t>
  </si>
  <si>
    <t>78.48</t>
  </si>
  <si>
    <t>3682.06</t>
  </si>
  <si>
    <t>Edward Wu</t>
  </si>
  <si>
    <t>shane96@example.org</t>
  </si>
  <si>
    <t>118 Patel Groves Apt. 740, Brooksmouth, NJ 85734</t>
  </si>
  <si>
    <t>956-509-3091</t>
  </si>
  <si>
    <t>48.27</t>
  </si>
  <si>
    <t>77635.38</t>
  </si>
  <si>
    <t>Craig Castro</t>
  </si>
  <si>
    <t>samanthabaker@example.com</t>
  </si>
  <si>
    <t>USNS Ross, FPO AA 68253</t>
  </si>
  <si>
    <t>001-298-369-3325x44867</t>
  </si>
  <si>
    <t>80.87</t>
  </si>
  <si>
    <t>45583.63</t>
  </si>
  <si>
    <t>Jason Gallagher</t>
  </si>
  <si>
    <t>bdiaz@example.org</t>
  </si>
  <si>
    <t>055 Jessica Branch, Lake Walter, MS 91793</t>
  </si>
  <si>
    <t>916.637.0335x53650</t>
  </si>
  <si>
    <t>55.95</t>
  </si>
  <si>
    <t>39136.700000000004</t>
  </si>
  <si>
    <t>Kimberly Johnson</t>
  </si>
  <si>
    <t>camachoheather@example.org</t>
  </si>
  <si>
    <t>PSC 4032, Box 5688, APO AA 45123</t>
  </si>
  <si>
    <t>550-356-9281x74780</t>
  </si>
  <si>
    <t>16016.439999999999</t>
  </si>
  <si>
    <t>45.45</t>
  </si>
  <si>
    <t>15970.989999999998</t>
  </si>
  <si>
    <t>Danielle Rodriguez</t>
  </si>
  <si>
    <t>hernandezvalerie@example.com</t>
  </si>
  <si>
    <t>8433 Kristine Springs Apt. 723, Pollardhaven, WY 87665</t>
  </si>
  <si>
    <t>727-344-8464x686</t>
  </si>
  <si>
    <t>209.93</t>
  </si>
  <si>
    <t>39595.27</t>
  </si>
  <si>
    <t>Justin Crawford</t>
  </si>
  <si>
    <t>bglover@example.org</t>
  </si>
  <si>
    <t>2538 Jennifer Inlet Suite 619, Reynoldsberg, CO 30954</t>
  </si>
  <si>
    <t>6045.48</t>
  </si>
  <si>
    <t>79.44</t>
  </si>
  <si>
    <t>5966.04</t>
  </si>
  <si>
    <t>Nathan Alvarado</t>
  </si>
  <si>
    <t>mooreyvonne@example.net</t>
  </si>
  <si>
    <t>3962 Russell Cape, Alexisville, MO 57773</t>
  </si>
  <si>
    <t>716-854-2755</t>
  </si>
  <si>
    <t>78.07</t>
  </si>
  <si>
    <t>43707.65</t>
  </si>
  <si>
    <t>Amanda Vargas</t>
  </si>
  <si>
    <t>xsherman@example.net</t>
  </si>
  <si>
    <t>439 Rebecca Shores, Port Miranda, DE 27807</t>
  </si>
  <si>
    <t>652.234.2471x59570</t>
  </si>
  <si>
    <t>17.56</t>
  </si>
  <si>
    <t>3791.0000000000005</t>
  </si>
  <si>
    <t>Erin Oconnor</t>
  </si>
  <si>
    <t>morrispatricia@example.net</t>
  </si>
  <si>
    <t>0620 Harvey Squares, Port Blake, AR 47203</t>
  </si>
  <si>
    <t>440.314.8221x9995</t>
  </si>
  <si>
    <t>13.04</t>
  </si>
  <si>
    <t>92285.37000000001</t>
  </si>
  <si>
    <t>Richard Williams</t>
  </si>
  <si>
    <t>martinkathy@example.net</t>
  </si>
  <si>
    <t>4758 Helen Mill Apt. 145, Lake Jessica, LA 52040</t>
  </si>
  <si>
    <t>729.732.3614x14730</t>
  </si>
  <si>
    <t>20414.36</t>
  </si>
  <si>
    <t>63.51</t>
  </si>
  <si>
    <t>20350.850000000002</t>
  </si>
  <si>
    <t>Jennifer White</t>
  </si>
  <si>
    <t>scott66@example.net</t>
  </si>
  <si>
    <t>3827 Ramirez Courts, Michelletown, ME 51749</t>
  </si>
  <si>
    <t>85.07</t>
  </si>
  <si>
    <t>2827.0099999999998</t>
  </si>
  <si>
    <t>William West</t>
  </si>
  <si>
    <t>nicoleriley@example.com</t>
  </si>
  <si>
    <t>641 Haley Plains, Sarahfurt, VA 74901</t>
  </si>
  <si>
    <t>782.265.8135x507</t>
  </si>
  <si>
    <t>101.27</t>
  </si>
  <si>
    <t>16521.239999999998</t>
  </si>
  <si>
    <t>Robyn Marks</t>
  </si>
  <si>
    <t>pwatson@example.com</t>
  </si>
  <si>
    <t>845 John Trail, Jacquelineside, NY 07293</t>
  </si>
  <si>
    <t>(821)222-1495x758</t>
  </si>
  <si>
    <t>9.9</t>
  </si>
  <si>
    <t>4818.81</t>
  </si>
  <si>
    <t>Alicia Jackson</t>
  </si>
  <si>
    <t>ashleyjohnson@example.org</t>
  </si>
  <si>
    <t>1500 Kathleen Forge, North Royton, CO 20333</t>
  </si>
  <si>
    <t>763.808.7210x956</t>
  </si>
  <si>
    <t>66673.71</t>
  </si>
  <si>
    <t>34.67</t>
  </si>
  <si>
    <t>66639.04000000001</t>
  </si>
  <si>
    <t>Taylor Mcneil</t>
  </si>
  <si>
    <t>nancy82@example.com</t>
  </si>
  <si>
    <t>696 Bowman Lane, Hillport, RI 70805</t>
  </si>
  <si>
    <t>905-324-5536x0136</t>
  </si>
  <si>
    <t>82.9</t>
  </si>
  <si>
    <t>32303.6</t>
  </si>
  <si>
    <t>Robert Hardy</t>
  </si>
  <si>
    <t>williammoore@example.org</t>
  </si>
  <si>
    <t>7380 Brandon Tunnel Suite 593, Patriciaborough, FM 99259</t>
  </si>
  <si>
    <t>562.499.2486x78221</t>
  </si>
  <si>
    <t>17149.85</t>
  </si>
  <si>
    <t>Michelle Crawford</t>
  </si>
  <si>
    <t>courtneyhammond@example.org</t>
  </si>
  <si>
    <t>18476 Strickland Lake, Deannaberg, WI 34719</t>
  </si>
  <si>
    <t>001-390-624-4052</t>
  </si>
  <si>
    <t>27042.21</t>
  </si>
  <si>
    <t>27031.11</t>
  </si>
  <si>
    <t>Jessica Richards</t>
  </si>
  <si>
    <t>cathyjensen@example.org</t>
  </si>
  <si>
    <t>3025 Miller Lock Apt. 205, West Alexander, GA 05277</t>
  </si>
  <si>
    <t>001-843-961-3426</t>
  </si>
  <si>
    <t>31.96</t>
  </si>
  <si>
    <t>7519.099999999999</t>
  </si>
  <si>
    <t>03-19-2023</t>
  </si>
  <si>
    <t>Thomas Kelley</t>
  </si>
  <si>
    <t>petersonkelly@example.com</t>
  </si>
  <si>
    <t>732 Cruz Spur, Deanchester, DC 53509</t>
  </si>
  <si>
    <t>739.400.3795x4092</t>
  </si>
  <si>
    <t>8.05</t>
  </si>
  <si>
    <t>4013.9599999999996</t>
  </si>
  <si>
    <t>Henry Combs</t>
  </si>
  <si>
    <t>paul52@example.org</t>
  </si>
  <si>
    <t>37655 Ross Mountains, Lindaport, NY 85426</t>
  </si>
  <si>
    <t>630-517-1823x1879</t>
  </si>
  <si>
    <t>7.25</t>
  </si>
  <si>
    <t>2674.0899999999997</t>
  </si>
  <si>
    <t>Elizabeth Ross</t>
  </si>
  <si>
    <t>catherinehenry@example.org</t>
  </si>
  <si>
    <t>91769 Chad Well, Gregoryfurt, WI 85509</t>
  </si>
  <si>
    <t>513-281-6436</t>
  </si>
  <si>
    <t>47523.6</t>
  </si>
  <si>
    <t>179.24</t>
  </si>
  <si>
    <t>47344.36</t>
  </si>
  <si>
    <t>05-24-2022</t>
  </si>
  <si>
    <t>Alisha Thomas</t>
  </si>
  <si>
    <t>USS Smith, FPO AP 62459</t>
  </si>
  <si>
    <t>001-797-355-5871x143</t>
  </si>
  <si>
    <t>35.52</t>
  </si>
  <si>
    <t>11176.66</t>
  </si>
  <si>
    <t>Amy Conner</t>
  </si>
  <si>
    <t>kriley@example.org</t>
  </si>
  <si>
    <t>722 Michael Village, Lisabury, WY 70697</t>
  </si>
  <si>
    <t>(386)620-6334x500</t>
  </si>
  <si>
    <t>680.1</t>
  </si>
  <si>
    <t>15.44</t>
  </si>
  <si>
    <t>664.66</t>
  </si>
  <si>
    <t>Michael House</t>
  </si>
  <si>
    <t>jamie49@example.com</t>
  </si>
  <si>
    <t>920 Pacheco Stravenue Suite 168, Richardston, GA 07963</t>
  </si>
  <si>
    <t>396-769-6157x847</t>
  </si>
  <si>
    <t>36819.81</t>
  </si>
  <si>
    <t>133.85</t>
  </si>
  <si>
    <t>36685.96</t>
  </si>
  <si>
    <t>Ryan White</t>
  </si>
  <si>
    <t>iroberts@example.com</t>
  </si>
  <si>
    <t>25003 Nathan Burgs Apt. 433, West Robert, TN 24205</t>
  </si>
  <si>
    <t>(560)518-0613x2392</t>
  </si>
  <si>
    <t>1756.7399999999998</t>
  </si>
  <si>
    <t>11.72</t>
  </si>
  <si>
    <t>1745.0199999999998</t>
  </si>
  <si>
    <t>reyesbrian@example.org</t>
  </si>
  <si>
    <t>93424 Amanda Street Apt. 922, East William, TX 13932</t>
  </si>
  <si>
    <t>977-503-7794</t>
  </si>
  <si>
    <t>137.12</t>
  </si>
  <si>
    <t>68504.71</t>
  </si>
  <si>
    <t>Nancy Boyer</t>
  </si>
  <si>
    <t>michael92@example.net</t>
  </si>
  <si>
    <t>067 Smith Plains, Randallport, KY 47804</t>
  </si>
  <si>
    <t>+1-897-633-5017x2885</t>
  </si>
  <si>
    <t>113.53</t>
  </si>
  <si>
    <t>53277.490000000005</t>
  </si>
  <si>
    <t>Matthew Thompson</t>
  </si>
  <si>
    <t>michael77@example.org</t>
  </si>
  <si>
    <t>09368 Hall Locks Suite 363, South Ryan, NV 80549</t>
  </si>
  <si>
    <t>997-666-8925</t>
  </si>
  <si>
    <t>108.8</t>
  </si>
  <si>
    <t>45539.10999999999</t>
  </si>
  <si>
    <t>Matthew Oneal</t>
  </si>
  <si>
    <t>alvarezamanda@example.org</t>
  </si>
  <si>
    <t>01512 Edwards Oval, West Susan, DE 59310</t>
  </si>
  <si>
    <t>873.409.1088</t>
  </si>
  <si>
    <t>2598.6000000000004</t>
  </si>
  <si>
    <t>74.72</t>
  </si>
  <si>
    <t>2523.8800000000006</t>
  </si>
  <si>
    <t>Victoria Walsh</t>
  </si>
  <si>
    <t>qwilliams@example.org</t>
  </si>
  <si>
    <t>059 Hernandez Vista, Port Jennifer, MH 56654</t>
  </si>
  <si>
    <t>(803)589-0236</t>
  </si>
  <si>
    <t>176.66</t>
  </si>
  <si>
    <t>71007.45999999999</t>
  </si>
  <si>
    <t>Lauren Page</t>
  </si>
  <si>
    <t>jennifer43@example.org</t>
  </si>
  <si>
    <t>51562 Rivera Avenue, Schmidtburgh, FL 67965</t>
  </si>
  <si>
    <t>(840)855-6021x57528</t>
  </si>
  <si>
    <t>160.08</t>
  </si>
  <si>
    <t>57518.52</t>
  </si>
  <si>
    <t>Autumn Wood</t>
  </si>
  <si>
    <t>pam04@example.net</t>
  </si>
  <si>
    <t>38848 Peterson Creek, Kylieshire, WY 22996</t>
  </si>
  <si>
    <t>(640)958-4085</t>
  </si>
  <si>
    <t>28.73</t>
  </si>
  <si>
    <t>34419.06</t>
  </si>
  <si>
    <t>Tyler Edwards</t>
  </si>
  <si>
    <t>levinekerry@example.org</t>
  </si>
  <si>
    <t>Unit 6004 Box 6655, DPO AE 16646</t>
  </si>
  <si>
    <t>918-686-6262</t>
  </si>
  <si>
    <t>32.66</t>
  </si>
  <si>
    <t>8728.05</t>
  </si>
  <si>
    <t>Laurie James</t>
  </si>
  <si>
    <t>randy06@example.net</t>
  </si>
  <si>
    <t>USCGC Carroll, FPO AP 52838</t>
  </si>
  <si>
    <t>473.946.3293</t>
  </si>
  <si>
    <t>34.13</t>
  </si>
  <si>
    <t>52705.780000000006</t>
  </si>
  <si>
    <t>Jesse Mckenzie</t>
  </si>
  <si>
    <t>egardner@example.com</t>
  </si>
  <si>
    <t>6293 Daniel Route, Keithchester, CO 68865</t>
  </si>
  <si>
    <t>(826)577-2227x3751</t>
  </si>
  <si>
    <t>61333.87</t>
  </si>
  <si>
    <t>166.67</t>
  </si>
  <si>
    <t>61167.200000000004</t>
  </si>
  <si>
    <t>Nicole Lin</t>
  </si>
  <si>
    <t>tgarcia@example.net</t>
  </si>
  <si>
    <t>4512 Braun Estate Suite 976, South Alan, MP 90095</t>
  </si>
  <si>
    <t>001-801-740-0335x10175</t>
  </si>
  <si>
    <t>232.7</t>
  </si>
  <si>
    <t>61101.170000000006</t>
  </si>
  <si>
    <t>Rachel Henry</t>
  </si>
  <si>
    <t>floydjared@example.com</t>
  </si>
  <si>
    <t>4935 James Court Suite 658, Kingshire, MD 12420</t>
  </si>
  <si>
    <t>001-400-559-7951x055</t>
  </si>
  <si>
    <t>16803.800000000003</t>
  </si>
  <si>
    <t>224.93</t>
  </si>
  <si>
    <t>16578.870000000003</t>
  </si>
  <si>
    <t>Joseph Tran</t>
  </si>
  <si>
    <t>suealvarez@example.org</t>
  </si>
  <si>
    <t>949 Abbott Terrace, East Lisatown, OR 13283</t>
  </si>
  <si>
    <t>001-875-528-8842x435</t>
  </si>
  <si>
    <t>74.77</t>
  </si>
  <si>
    <t>23713.48</t>
  </si>
  <si>
    <t>Steven Singleton</t>
  </si>
  <si>
    <t>thomas63@example.net</t>
  </si>
  <si>
    <t>6316 April Stravenue, Alvarezbury, DC 50621</t>
  </si>
  <si>
    <t>(204)617-3700</t>
  </si>
  <si>
    <t>20732.92</t>
  </si>
  <si>
    <t>Jeffrey Graham</t>
  </si>
  <si>
    <t>brianswanson@example.org</t>
  </si>
  <si>
    <t>437 Jane Parkways Suite 981, Joanneside, GU 59894</t>
  </si>
  <si>
    <t>202-517-5765</t>
  </si>
  <si>
    <t>91.62</t>
  </si>
  <si>
    <t>18077.170000000002</t>
  </si>
  <si>
    <t>Ralph Johnson MD</t>
  </si>
  <si>
    <t>andrew22@example.org</t>
  </si>
  <si>
    <t>109 Christopher Row, South Justinburgh, PR 66063</t>
  </si>
  <si>
    <t>739-889-7173x37810</t>
  </si>
  <si>
    <t>3.74</t>
  </si>
  <si>
    <t>2076.61</t>
  </si>
  <si>
    <t>Anthony Mcdaniel</t>
  </si>
  <si>
    <t>gary97@example.org</t>
  </si>
  <si>
    <t>611 Steven Land, West Rebecca, CT 63963</t>
  </si>
  <si>
    <t>868-330-0648</t>
  </si>
  <si>
    <t>40.47</t>
  </si>
  <si>
    <t>31264.39</t>
  </si>
  <si>
    <t>Dylan Bell</t>
  </si>
  <si>
    <t>donovanangela@example.org</t>
  </si>
  <si>
    <t>09818 Hansen Tunnel, New Tiffany, MN 99481</t>
  </si>
  <si>
    <t>964-250-6437x0072</t>
  </si>
  <si>
    <t>83.48</t>
  </si>
  <si>
    <t>50740.369999999995</t>
  </si>
  <si>
    <t>Martin Thompson</t>
  </si>
  <si>
    <t>bakeramanda@example.net</t>
  </si>
  <si>
    <t>98875 Robert Spur Suite 151, East Kaylee, OK 49061</t>
  </si>
  <si>
    <t>892-251-4036</t>
  </si>
  <si>
    <t>252.47</t>
  </si>
  <si>
    <t>67541.93</t>
  </si>
  <si>
    <t>Anne Decker</t>
  </si>
  <si>
    <t>laura80@example.net</t>
  </si>
  <si>
    <t>Unit 9592 Box 9830, DPO AP 61344</t>
  </si>
  <si>
    <t>+1-260-862-2998x45445</t>
  </si>
  <si>
    <t>51.84</t>
  </si>
  <si>
    <t>4989.3</t>
  </si>
  <si>
    <t>George Lutz</t>
  </si>
  <si>
    <t>evega@example.org</t>
  </si>
  <si>
    <t>412 Crystal Freeway, Jenniferhaven, IL 57135</t>
  </si>
  <si>
    <t>001-883-680-3315x05533</t>
  </si>
  <si>
    <t>105.36</t>
  </si>
  <si>
    <t>16855.74</t>
  </si>
  <si>
    <t>12-27-2022</t>
  </si>
  <si>
    <t>Sherry Edwards</t>
  </si>
  <si>
    <t>jamiewillis@example.net</t>
  </si>
  <si>
    <t>352 David Course, Fisherstad, NV 79996</t>
  </si>
  <si>
    <t>(391)394-2608x84470</t>
  </si>
  <si>
    <t>67.04</t>
  </si>
  <si>
    <t>2678.8</t>
  </si>
  <si>
    <t>Jeffrey Burns</t>
  </si>
  <si>
    <t>rbell@example.com</t>
  </si>
  <si>
    <t>367 Cynthia Mill, Smithtown, NC 02866</t>
  </si>
  <si>
    <t>001-247-677-4604x211</t>
  </si>
  <si>
    <t>139.63</t>
  </si>
  <si>
    <t>4426.82</t>
  </si>
  <si>
    <t>galvankenneth@example.com</t>
  </si>
  <si>
    <t>7863 Amanda Common Apt. 165, West Davidshire, GU 15380</t>
  </si>
  <si>
    <t>001-369-266-3049x029</t>
  </si>
  <si>
    <t>44.26</t>
  </si>
  <si>
    <t>16659.600000000002</t>
  </si>
  <si>
    <t>Mark Bolton</t>
  </si>
  <si>
    <t>williamhunt@example.org</t>
  </si>
  <si>
    <t>15542 Harrington Station, Christophermouth, KS 58117</t>
  </si>
  <si>
    <t>(503)749-6734x889</t>
  </si>
  <si>
    <t>78.01</t>
  </si>
  <si>
    <t>36259.57</t>
  </si>
  <si>
    <t>Lawrence Brown</t>
  </si>
  <si>
    <t>brownmarcus@example.org</t>
  </si>
  <si>
    <t>0489 Kevin Tunnel Suite 354, Jacobsstad, MH 37216</t>
  </si>
  <si>
    <t>574-951-4005x3627</t>
  </si>
  <si>
    <t>40.97</t>
  </si>
  <si>
    <t>1051.06</t>
  </si>
  <si>
    <t>Phillip Beck</t>
  </si>
  <si>
    <t>aprildavis@example.net</t>
  </si>
  <si>
    <t>8410 Knight Spur Suite 334, North Michelleport, PR 35806</t>
  </si>
  <si>
    <t>546.893.0487</t>
  </si>
  <si>
    <t>75617.1</t>
  </si>
  <si>
    <t>55.59</t>
  </si>
  <si>
    <t>75561.51000000001</t>
  </si>
  <si>
    <t>Donald Pitts</t>
  </si>
  <si>
    <t>reedjoseph@example.org</t>
  </si>
  <si>
    <t>712 Nunez Way Apt. 513, West Lisaberg, VI 79275</t>
  </si>
  <si>
    <t>473.792.5824</t>
  </si>
  <si>
    <t>70.31</t>
  </si>
  <si>
    <t>45317.89000000001</t>
  </si>
  <si>
    <t>John Gill</t>
  </si>
  <si>
    <t>hopkinssara@example.com</t>
  </si>
  <si>
    <t>726 Jesse Club Apt. 094, East Veronica, NV 83072</t>
  </si>
  <si>
    <t>582.995.7279</t>
  </si>
  <si>
    <t>44515.35</t>
  </si>
  <si>
    <t>257.32</t>
  </si>
  <si>
    <t>44258.03</t>
  </si>
  <si>
    <t>Lisa Malone</t>
  </si>
  <si>
    <t>morgan16@example.com</t>
  </si>
  <si>
    <t>45749 Solomon Shoals, New Nicholas, MO 39704</t>
  </si>
  <si>
    <t>001-507-516-4415x44599</t>
  </si>
  <si>
    <t>72476.81</t>
  </si>
  <si>
    <t>Mrs. Brooke Campbell</t>
  </si>
  <si>
    <t>david15@example.com</t>
  </si>
  <si>
    <t>82951 Rebecca Road Suite 538, Lake Kevinberg, VI 51445</t>
  </si>
  <si>
    <t>(455)277-3478x1098</t>
  </si>
  <si>
    <t>238.48</t>
  </si>
  <si>
    <t>46812.159999999996</t>
  </si>
  <si>
    <t>Zachary Stephens</t>
  </si>
  <si>
    <t>marthabryant@example.com</t>
  </si>
  <si>
    <t>401 Alexandra Extension Suite 275, Dianaland, WA 60679</t>
  </si>
  <si>
    <t>+1-915-504-0250x04762</t>
  </si>
  <si>
    <t>157.96</t>
  </si>
  <si>
    <t>70255.26</t>
  </si>
  <si>
    <t>Tina Davis</t>
  </si>
  <si>
    <t>usingh@example.org</t>
  </si>
  <si>
    <t>31848 Kevin Rapid Suite 139, Perezview, ID 35918</t>
  </si>
  <si>
    <t>+1-769-271-8781x6559</t>
  </si>
  <si>
    <t>63.28</t>
  </si>
  <si>
    <t>11606.539999999999</t>
  </si>
  <si>
    <t>George Chan</t>
  </si>
  <si>
    <t>911 Amanda Path Apt. 538, Judithburgh, DC 79410</t>
  </si>
  <si>
    <t>261.832.3067x84696</t>
  </si>
  <si>
    <t>73.05</t>
  </si>
  <si>
    <t>38453.549999999996</t>
  </si>
  <si>
    <t>Charles Atkinson</t>
  </si>
  <si>
    <t>jenniferkramer@example.org</t>
  </si>
  <si>
    <t>216 Cantu Hill Apt. 574, Davisburgh, AZ 81019</t>
  </si>
  <si>
    <t>974-676-6736x45712</t>
  </si>
  <si>
    <t>240.56</t>
  </si>
  <si>
    <t>11106.490000000002</t>
  </si>
  <si>
    <t>Thomas Johnson</t>
  </si>
  <si>
    <t>jenniferbecker@example.com</t>
  </si>
  <si>
    <t>3966 Gomez Dale, Shaneberg, VT 29218</t>
  </si>
  <si>
    <t>920.226.9121x680</t>
  </si>
  <si>
    <t>8.64</t>
  </si>
  <si>
    <t>82912.11</t>
  </si>
  <si>
    <t>Richard Dixon</t>
  </si>
  <si>
    <t>danielle63@example.org</t>
  </si>
  <si>
    <t>7751 Sarah Mountains, Lake Cheryl, TX 47498</t>
  </si>
  <si>
    <t>873-660-8153</t>
  </si>
  <si>
    <t>113.36</t>
  </si>
  <si>
    <t>37133.24</t>
  </si>
  <si>
    <t>Kevin Hobbs</t>
  </si>
  <si>
    <t>gordonjamie@example.net</t>
  </si>
  <si>
    <t>96048 Vazquez Roads Apt. 676, Gonzalezside, MD 26807</t>
  </si>
  <si>
    <t>7521.08</t>
  </si>
  <si>
    <t>48.24</t>
  </si>
  <si>
    <t>7472.84</t>
  </si>
  <si>
    <t>Kelly Evans</t>
  </si>
  <si>
    <t>brandilee@example.net</t>
  </si>
  <si>
    <t>82645 Reed Forks Apt. 454, South Kristinburgh, FM 88536</t>
  </si>
  <si>
    <t>(859)754-0591x9474</t>
  </si>
  <si>
    <t>49150.939999999995</t>
  </si>
  <si>
    <t>132.2</t>
  </si>
  <si>
    <t>49018.74</t>
  </si>
  <si>
    <t>Tanya Carey</t>
  </si>
  <si>
    <t>wrightrobert@example.net</t>
  </si>
  <si>
    <t>630 Travis Groves Apt. 528, Jefferymouth, DE 88468</t>
  </si>
  <si>
    <t>(954)288-4254</t>
  </si>
  <si>
    <t>24752.68</t>
  </si>
  <si>
    <t>89.99</t>
  </si>
  <si>
    <t>24662.69</t>
  </si>
  <si>
    <t>059 Charles Vista, Lake Valerieborough, MI 77403</t>
  </si>
  <si>
    <t>513-355-7677x009</t>
  </si>
  <si>
    <t>79075.5</t>
  </si>
  <si>
    <t>124.66</t>
  </si>
  <si>
    <t>78950.84</t>
  </si>
  <si>
    <t>Diane Jackson</t>
  </si>
  <si>
    <t>7690 Thomas Prairie Suite 974, North Donna, NM 65274</t>
  </si>
  <si>
    <t>(341)602-3203x6262</t>
  </si>
  <si>
    <t>43724.1</t>
  </si>
  <si>
    <t>61.93</t>
  </si>
  <si>
    <t>43662.17</t>
  </si>
  <si>
    <t>Amanda Davis</t>
  </si>
  <si>
    <t>mward@example.net</t>
  </si>
  <si>
    <t>341 Williams Pine Apt. 139, Davidmouth, SC 54789</t>
  </si>
  <si>
    <t>607.339.8131x559</t>
  </si>
  <si>
    <t>261.6</t>
  </si>
  <si>
    <t>11156.76</t>
  </si>
  <si>
    <t>Tammy Pratt</t>
  </si>
  <si>
    <t>michaelsmith@example.net</t>
  </si>
  <si>
    <t>118 Blevins Track, South Jacob, WY 60017</t>
  </si>
  <si>
    <t>23.91</t>
  </si>
  <si>
    <t>35182.7</t>
  </si>
  <si>
    <t>Laura Robinson</t>
  </si>
  <si>
    <t>greggbeck@example.com</t>
  </si>
  <si>
    <t>63448 Lowe Square Suite 531, South Sabrina, DC 40732</t>
  </si>
  <si>
    <t>(558)522-4232x925</t>
  </si>
  <si>
    <t>108.31</t>
  </si>
  <si>
    <t>38028.14</t>
  </si>
  <si>
    <t>Ashley Moreno</t>
  </si>
  <si>
    <t>leah28@example.net</t>
  </si>
  <si>
    <t>372 Manuel Locks, Port Lisa, NH 69259</t>
  </si>
  <si>
    <t>628-656-4675x400</t>
  </si>
  <si>
    <t>12.98</t>
  </si>
  <si>
    <t>4951.750000000001</t>
  </si>
  <si>
    <t>Nicole Brown</t>
  </si>
  <si>
    <t>suarezdenise@example.com</t>
  </si>
  <si>
    <t>43894 Carlson Light, New Jacob, GA 25330</t>
  </si>
  <si>
    <t>855-640-7698x46594</t>
  </si>
  <si>
    <t>114.74</t>
  </si>
  <si>
    <t>12279.91</t>
  </si>
  <si>
    <t>Jacob Ford</t>
  </si>
  <si>
    <t>jessicagriffith@example.com</t>
  </si>
  <si>
    <t>625 Dale Key, Luisstad, OK 77578</t>
  </si>
  <si>
    <t>001-581-570-1580</t>
  </si>
  <si>
    <t>230.88</t>
  </si>
  <si>
    <t>5478.3</t>
  </si>
  <si>
    <t>Jeffrey Williams</t>
  </si>
  <si>
    <t>gcastillo@example.org</t>
  </si>
  <si>
    <t>9658 Alexandra Shores, Paulshire, MI 08825</t>
  </si>
  <si>
    <t>001-220-383-9188x5472</t>
  </si>
  <si>
    <t>101.47</t>
  </si>
  <si>
    <t>8127.429999999999</t>
  </si>
  <si>
    <t>Timothy Livingston</t>
  </si>
  <si>
    <t>dawsonjeffery@example.net</t>
  </si>
  <si>
    <t>85517 Samantha Canyon Apt. 943, Port Joy, MO 95538</t>
  </si>
  <si>
    <t>255-889-9541x576</t>
  </si>
  <si>
    <t>234.65</t>
  </si>
  <si>
    <t>21162.249999999996</t>
  </si>
  <si>
    <t>Gary Werner</t>
  </si>
  <si>
    <t>iharper@example.com</t>
  </si>
  <si>
    <t>53517 Olson Underpass, North Michelle, MD 28907</t>
  </si>
  <si>
    <t>334-810-3447x481</t>
  </si>
  <si>
    <t>6.02</t>
  </si>
  <si>
    <t>9663.94</t>
  </si>
  <si>
    <t>Katelyn Morgan</t>
  </si>
  <si>
    <t>catherineduncan@example.net</t>
  </si>
  <si>
    <t>2828 Rita Common Apt. 598, North Rebeccaville, VA 47390</t>
  </si>
  <si>
    <t>(395)261-6223</t>
  </si>
  <si>
    <t>5197.200000000001</t>
  </si>
  <si>
    <t>83.82</t>
  </si>
  <si>
    <t>5113.380000000001</t>
  </si>
  <si>
    <t>Kristina Mcdowell</t>
  </si>
  <si>
    <t>emclaughlin@example.com</t>
  </si>
  <si>
    <t>102 Williams Fork Suite 691, Dianaberg, RI 92041</t>
  </si>
  <si>
    <t>(462)953-2353</t>
  </si>
  <si>
    <t>116.49</t>
  </si>
  <si>
    <t>32886.01</t>
  </si>
  <si>
    <t>Christopher Booth</t>
  </si>
  <si>
    <t>christy59@example.org</t>
  </si>
  <si>
    <t>67610 Perez Fords Suite 921, Justinport, AK 22507</t>
  </si>
  <si>
    <t>(530)617-2711</t>
  </si>
  <si>
    <t>169.0</t>
  </si>
  <si>
    <t>62676.200000000004</t>
  </si>
  <si>
    <t>Brian Jacobson</t>
  </si>
  <si>
    <t>kathleen02@example.org</t>
  </si>
  <si>
    <t>62192 Lisa Road, Moorebury, DC 36849</t>
  </si>
  <si>
    <t>(464)859-6651x629</t>
  </si>
  <si>
    <t>89.98</t>
  </si>
  <si>
    <t>74334.02</t>
  </si>
  <si>
    <t>John Bradley</t>
  </si>
  <si>
    <t>xdavies@example.com</t>
  </si>
  <si>
    <t>565 Christopher Divide, Hammondview, MA 17875</t>
  </si>
  <si>
    <t>001-272-438-9000x7204</t>
  </si>
  <si>
    <t>145.74</t>
  </si>
  <si>
    <t>70557.06</t>
  </si>
  <si>
    <t>Suzanne Green</t>
  </si>
  <si>
    <t>nguyenmartin@example.com</t>
  </si>
  <si>
    <t>79501 Michael Plains Suite 681, New Jacqueline, NJ 77281</t>
  </si>
  <si>
    <t>436.292.7081x13427</t>
  </si>
  <si>
    <t>266.91</t>
  </si>
  <si>
    <t>76947.98999999999</t>
  </si>
  <si>
    <t>Nancy Robertson</t>
  </si>
  <si>
    <t>shepherdjennifer@example.com</t>
  </si>
  <si>
    <t>179 Young Rapid, Burchton, ME 72591</t>
  </si>
  <si>
    <t>463-892-3337</t>
  </si>
  <si>
    <t>16339.66</t>
  </si>
  <si>
    <t>Jordan May</t>
  </si>
  <si>
    <t>georgesmith@example.org</t>
  </si>
  <si>
    <t>594 Terri Lodge Suite 945, Port David, NC 30794</t>
  </si>
  <si>
    <t>+1-358-368-7487x31997</t>
  </si>
  <si>
    <t>22.51</t>
  </si>
  <si>
    <t>22182.100000000002</t>
  </si>
  <si>
    <t>Michael Roth</t>
  </si>
  <si>
    <t>lavery@example.com</t>
  </si>
  <si>
    <t>2713 Williams Villages, New Maryhaven, NY 25047</t>
  </si>
  <si>
    <t>350-840-0656x54247</t>
  </si>
  <si>
    <t>86.99</t>
  </si>
  <si>
    <t>31581.879999999997</t>
  </si>
  <si>
    <t>04-20-2023</t>
  </si>
  <si>
    <t>Elizabeth Foster</t>
  </si>
  <si>
    <t>fnielsen@example.org</t>
  </si>
  <si>
    <t>0643 Thomas Gateway, Lake Christopherhaven, NV 91592</t>
  </si>
  <si>
    <t>340.808.7205</t>
  </si>
  <si>
    <t>30.52</t>
  </si>
  <si>
    <t>41067.530000000006</t>
  </si>
  <si>
    <t>Sally Burnett</t>
  </si>
  <si>
    <t>nicolewhitney@example.com</t>
  </si>
  <si>
    <t>1850 Jessica Club Apt. 820, Garyborough, ID 42197</t>
  </si>
  <si>
    <t>34.98</t>
  </si>
  <si>
    <t>56129.60999999999</t>
  </si>
  <si>
    <t>Jennifer Valenzuela</t>
  </si>
  <si>
    <t>jamesmarsh@example.net</t>
  </si>
  <si>
    <t>024 Hickman Ramp, East Michaelmouth, NV 09800</t>
  </si>
  <si>
    <t>(546)947-5767x32271</t>
  </si>
  <si>
    <t>1.65</t>
  </si>
  <si>
    <t>3465.5999999999995</t>
  </si>
  <si>
    <t>Carrie Johnson</t>
  </si>
  <si>
    <t>ylee@example.com</t>
  </si>
  <si>
    <t>3526 Angela Plains, East Steven, SC 18889</t>
  </si>
  <si>
    <t>625.985.0400x554</t>
  </si>
  <si>
    <t>5002.04</t>
  </si>
  <si>
    <t>Catherine Patrick</t>
  </si>
  <si>
    <t>839 Thomas Manor Suite 253, Port Erika, NE 66020</t>
  </si>
  <si>
    <t>691.966.2212x39374</t>
  </si>
  <si>
    <t>79.46</t>
  </si>
  <si>
    <t>21953.72</t>
  </si>
  <si>
    <t>Erin Mccarthy</t>
  </si>
  <si>
    <t>ujames@example.net</t>
  </si>
  <si>
    <t>803 Santana Harbors Apt. 109, Robertsontown, PR 91943</t>
  </si>
  <si>
    <t>(748)272-4386</t>
  </si>
  <si>
    <t>42881.369999999995</t>
  </si>
  <si>
    <t>105.43</t>
  </si>
  <si>
    <t>42775.939999999995</t>
  </si>
  <si>
    <t>Eric Molina</t>
  </si>
  <si>
    <t>ygarrett@example.org</t>
  </si>
  <si>
    <t>324 Moody Pine, Garciaborough, WY 93307</t>
  </si>
  <si>
    <t>327.284.1294x9232</t>
  </si>
  <si>
    <t>29951.06</t>
  </si>
  <si>
    <t>65.52</t>
  </si>
  <si>
    <t>29885.54</t>
  </si>
  <si>
    <t>Thomas Martin</t>
  </si>
  <si>
    <t>kathrynortiz@example.com</t>
  </si>
  <si>
    <t>777 Mcbride Knoll Suite 445, Smithburgh, KY 87659</t>
  </si>
  <si>
    <t>+1-665-251-2652x914</t>
  </si>
  <si>
    <t>198.84</t>
  </si>
  <si>
    <t>32153.18</t>
  </si>
  <si>
    <t>Connor Lynch</t>
  </si>
  <si>
    <t>croberts@example.org</t>
  </si>
  <si>
    <t>USNV Walters, FPO AE 87900</t>
  </si>
  <si>
    <t>588-809-4450x217</t>
  </si>
  <si>
    <t>9401.35</t>
  </si>
  <si>
    <t>77.11</t>
  </si>
  <si>
    <t>9324.24</t>
  </si>
  <si>
    <t>Jason Owen</t>
  </si>
  <si>
    <t>1137 Aguirre Motorway, East Jasonland, NV 61951</t>
  </si>
  <si>
    <t>001-326-990-7996x40941</t>
  </si>
  <si>
    <t>100.73</t>
  </si>
  <si>
    <t>39728.479999999996</t>
  </si>
  <si>
    <t>Patricia Smith</t>
  </si>
  <si>
    <t>jillpowell@example.com</t>
  </si>
  <si>
    <t>39925 Mcdaniel Skyway, Delgadoshire, CO 99430</t>
  </si>
  <si>
    <t>73.57</t>
  </si>
  <si>
    <t>21747.68</t>
  </si>
  <si>
    <t>Francisco Green</t>
  </si>
  <si>
    <t>jacqueline82@example.org</t>
  </si>
  <si>
    <t>292 Anderson Forge, West Amandatown, GU 94001</t>
  </si>
  <si>
    <t>001-704-848-5167x771</t>
  </si>
  <si>
    <t>50.94</t>
  </si>
  <si>
    <t>35030.159999999996</t>
  </si>
  <si>
    <t>Lisa Curtis</t>
  </si>
  <si>
    <t>edwardsandre@example.net</t>
  </si>
  <si>
    <t>379 Michael Orchard Apt. 990, Port Natalie, AL 33272</t>
  </si>
  <si>
    <t>001-353-624-3253x1949</t>
  </si>
  <si>
    <t>115.81</t>
  </si>
  <si>
    <t>14652.720000000001</t>
  </si>
  <si>
    <t>William Mayer</t>
  </si>
  <si>
    <t>davislaura@example.org</t>
  </si>
  <si>
    <t>4026 Kyle Dam, West Edwardhaven, MT 88724</t>
  </si>
  <si>
    <t>785-918-0533x257</t>
  </si>
  <si>
    <t>31.74</t>
  </si>
  <si>
    <t>60032.81</t>
  </si>
  <si>
    <t>Justin Hardy</t>
  </si>
  <si>
    <t>davidmartinez@example.net</t>
  </si>
  <si>
    <t>68019 Howard Loop, Lake Kenneth, AK 68357</t>
  </si>
  <si>
    <t>(587)501-6245x0533</t>
  </si>
  <si>
    <t>19.27</t>
  </si>
  <si>
    <t>3721.28</t>
  </si>
  <si>
    <t>Patrick Collins</t>
  </si>
  <si>
    <t>brianna04@example.net</t>
  </si>
  <si>
    <t>37417 Smith Spurs, Cooktown, KS 36870</t>
  </si>
  <si>
    <t>(242)726-9177x40841</t>
  </si>
  <si>
    <t>68895.58</t>
  </si>
  <si>
    <t>48.51</t>
  </si>
  <si>
    <t>68847.07</t>
  </si>
  <si>
    <t>tphillips@example.com</t>
  </si>
  <si>
    <t>26491 Rivera Drive, West Brian, PW 62207</t>
  </si>
  <si>
    <t>684-753-8712</t>
  </si>
  <si>
    <t>40368.82</t>
  </si>
  <si>
    <t>123.19</t>
  </si>
  <si>
    <t>40245.63</t>
  </si>
  <si>
    <t>Angela Parker</t>
  </si>
  <si>
    <t>tonya43@example.net</t>
  </si>
  <si>
    <t>USS Oliver, FPO AE 37955</t>
  </si>
  <si>
    <t>762-798-9101</t>
  </si>
  <si>
    <t>18028.14</t>
  </si>
  <si>
    <t>20.06</t>
  </si>
  <si>
    <t>18008.079999999998</t>
  </si>
  <si>
    <t>Dana Thompson</t>
  </si>
  <si>
    <t>elizabethwalker@example.net</t>
  </si>
  <si>
    <t>55123 Ray Freeway Apt. 644, Raymondchester, AK 51149</t>
  </si>
  <si>
    <t>742.761.0862x2195</t>
  </si>
  <si>
    <t>49752.450000000004</t>
  </si>
  <si>
    <t>2.34</t>
  </si>
  <si>
    <t>49750.11000000001</t>
  </si>
  <si>
    <t>Amanda Edwards</t>
  </si>
  <si>
    <t>krogers@example.net</t>
  </si>
  <si>
    <t>1938 Braun Corner Apt. 090, Port Blakeshire, NC 18873</t>
  </si>
  <si>
    <t>001-716-817-1654x6412</t>
  </si>
  <si>
    <t>21757.41</t>
  </si>
  <si>
    <t>45.48</t>
  </si>
  <si>
    <t>21711.93</t>
  </si>
  <si>
    <t>Brendan Allen</t>
  </si>
  <si>
    <t>juanlogan@example.com</t>
  </si>
  <si>
    <t>53879 Levi Oval, Port Jessechester, AZ 36077</t>
  </si>
  <si>
    <t>001-920-671-4469x2908</t>
  </si>
  <si>
    <t>130.19</t>
  </si>
  <si>
    <t>36470.08</t>
  </si>
  <si>
    <t>Lee Morales</t>
  </si>
  <si>
    <t>wyattjamie@example.org</t>
  </si>
  <si>
    <t>5791 Alicia Ford, Jacobschester, NV 73923</t>
  </si>
  <si>
    <t>001-487-327-0833</t>
  </si>
  <si>
    <t>33.58</t>
  </si>
  <si>
    <t>38512.32</t>
  </si>
  <si>
    <t>Henry Walker</t>
  </si>
  <si>
    <t>hevans@example.com</t>
  </si>
  <si>
    <t>755 Jillian Lock Apt. 090, Jacksonmouth, VI 38812</t>
  </si>
  <si>
    <t>(961)260-1034x95431</t>
  </si>
  <si>
    <t>33681.96</t>
  </si>
  <si>
    <t>49.08</t>
  </si>
  <si>
    <t>33632.88</t>
  </si>
  <si>
    <t>Jason Houston</t>
  </si>
  <si>
    <t>logan31@example.net</t>
  </si>
  <si>
    <t>647 Rios Mews, West Samanthamouth, DC 67496</t>
  </si>
  <si>
    <t>327.738.7955x59263</t>
  </si>
  <si>
    <t>110.88</t>
  </si>
  <si>
    <t>13373.43</t>
  </si>
  <si>
    <t>Steve Elliott</t>
  </si>
  <si>
    <t>qcastaneda@example.net</t>
  </si>
  <si>
    <t>567 Lee Radial, West Frederickburgh, NC 54122</t>
  </si>
  <si>
    <t>941-431-3280</t>
  </si>
  <si>
    <t>69659.1</t>
  </si>
  <si>
    <t>291.22</t>
  </si>
  <si>
    <t>69367.88</t>
  </si>
  <si>
    <t>whitelatasha@example.org</t>
  </si>
  <si>
    <t>140 Paul Route, Floresberg, FL 16606</t>
  </si>
  <si>
    <t>96.75</t>
  </si>
  <si>
    <t>2676.81</t>
  </si>
  <si>
    <t>George Hughes</t>
  </si>
  <si>
    <t>colleenjohnson@example.net</t>
  </si>
  <si>
    <t>902 Esparza Pass Suite 415, East Stephanie, NH 90913</t>
  </si>
  <si>
    <t>827-452-4955</t>
  </si>
  <si>
    <t>55188.74</t>
  </si>
  <si>
    <t>273.27</t>
  </si>
  <si>
    <t>54915.47</t>
  </si>
  <si>
    <t>Robert Green</t>
  </si>
  <si>
    <t>rodriguezallison@example.org</t>
  </si>
  <si>
    <t>853 Herrera Inlet Apt. 134, South Bradley, AS 14305</t>
  </si>
  <si>
    <t>(930)477-6848</t>
  </si>
  <si>
    <t>46210.450000000004</t>
  </si>
  <si>
    <t>249.08</t>
  </si>
  <si>
    <t>45961.37</t>
  </si>
  <si>
    <t>Heather Meyers</t>
  </si>
  <si>
    <t>gbradford@example.net</t>
  </si>
  <si>
    <t>02425 Scott Parkways Suite 667, Gonzalezmouth, NJ 26399</t>
  </si>
  <si>
    <t>510-209-6314</t>
  </si>
  <si>
    <t>3.05</t>
  </si>
  <si>
    <t>3602.8899999999994</t>
  </si>
  <si>
    <t>Jessica Hughes</t>
  </si>
  <si>
    <t>james69@example.net</t>
  </si>
  <si>
    <t>6983 Moran Mills Apt. 869, Scottshire, AK 98305</t>
  </si>
  <si>
    <t>+1-463-381-4639x411</t>
  </si>
  <si>
    <t>46228.81</t>
  </si>
  <si>
    <t>59.57</t>
  </si>
  <si>
    <t>46169.24</t>
  </si>
  <si>
    <t>Brian Rogers</t>
  </si>
  <si>
    <t>robertwilson@example.org</t>
  </si>
  <si>
    <t>87143 Tonya Neck, Port Melissashire, MD 69840</t>
  </si>
  <si>
    <t>(985)308-6956x6141</t>
  </si>
  <si>
    <t>62.67</t>
  </si>
  <si>
    <t>16997.66</t>
  </si>
  <si>
    <t>Johnny Velazquez</t>
  </si>
  <si>
    <t>fmurphy@example.org</t>
  </si>
  <si>
    <t>2126 Sean Port, Danielberg, CA 52717</t>
  </si>
  <si>
    <t>+1-241-866-7332x24834</t>
  </si>
  <si>
    <t>35.83</t>
  </si>
  <si>
    <t>1565.91</t>
  </si>
  <si>
    <t>Mark Russell</t>
  </si>
  <si>
    <t>caitlin07@example.net</t>
  </si>
  <si>
    <t>118 Scott Square, Torresborough, IN 47249</t>
  </si>
  <si>
    <t>(202)567-6278</t>
  </si>
  <si>
    <t>13931.82</t>
  </si>
  <si>
    <t>222.23</t>
  </si>
  <si>
    <t>13709.59</t>
  </si>
  <si>
    <t>Sean Salazar MD</t>
  </si>
  <si>
    <t>byrdjonathan@example.org</t>
  </si>
  <si>
    <t>0279 Hicks Highway, Port Jennifer, KS 09753</t>
  </si>
  <si>
    <t>(320)617-3227</t>
  </si>
  <si>
    <t>48528.03</t>
  </si>
  <si>
    <t>189.42</t>
  </si>
  <si>
    <t>48338.61</t>
  </si>
  <si>
    <t>01-15-2023</t>
  </si>
  <si>
    <t>Maria Sims</t>
  </si>
  <si>
    <t>swolf@example.org</t>
  </si>
  <si>
    <t>483 Matthew Shoal, Bakerville, WI 80931</t>
  </si>
  <si>
    <t>001-940-560-6102x0087</t>
  </si>
  <si>
    <t>6982.8</t>
  </si>
  <si>
    <t>121.48</t>
  </si>
  <si>
    <t>6861.320000000001</t>
  </si>
  <si>
    <t>Virginia Bailey</t>
  </si>
  <si>
    <t>jasonlane@example.org</t>
  </si>
  <si>
    <t>USS Velazquez, FPO AE 60683</t>
  </si>
  <si>
    <t>631.302.0509</t>
  </si>
  <si>
    <t>1360.2</t>
  </si>
  <si>
    <t>1352.5800000000002</t>
  </si>
  <si>
    <t>Thomas Gallegos</t>
  </si>
  <si>
    <t>angelamartinez@example.com</t>
  </si>
  <si>
    <t>0548 Jason Wall Suite 631, Ryanview, CA 35590</t>
  </si>
  <si>
    <t>+1-874-743-6458x5066</t>
  </si>
  <si>
    <t>47.53</t>
  </si>
  <si>
    <t>81305.75</t>
  </si>
  <si>
    <t>April Mosley</t>
  </si>
  <si>
    <t>karengreen@example.com</t>
  </si>
  <si>
    <t>464 Knight Island, Parkermouth, MI 38583</t>
  </si>
  <si>
    <t>234-321-9607x148</t>
  </si>
  <si>
    <t>13104.36</t>
  </si>
  <si>
    <t>13092.640000000001</t>
  </si>
  <si>
    <t>Taylor Jones</t>
  </si>
  <si>
    <t>hannahhernandez@example.com</t>
  </si>
  <si>
    <t>386 Stephanie Field Apt. 070, Lake Michaelview, ND 18314</t>
  </si>
  <si>
    <t>(426)571-8099</t>
  </si>
  <si>
    <t>144.54</t>
  </si>
  <si>
    <t>44509.85999999999</t>
  </si>
  <si>
    <t>Kimberly Goodman</t>
  </si>
  <si>
    <t>mfrench@example.org</t>
  </si>
  <si>
    <t>9614 Hill Creek, Leeburgh, MI 37757</t>
  </si>
  <si>
    <t>(399)476-7211x9165</t>
  </si>
  <si>
    <t>87.44</t>
  </si>
  <si>
    <t>50530.03</t>
  </si>
  <si>
    <t>James Anderson</t>
  </si>
  <si>
    <t>anthonymiller@example.org</t>
  </si>
  <si>
    <t>PSC 7971, Box 3615, APO AE 84129</t>
  </si>
  <si>
    <t>+1-227-272-7016x468</t>
  </si>
  <si>
    <t>1155.75</t>
  </si>
  <si>
    <t>8.71</t>
  </si>
  <si>
    <t>1147.04</t>
  </si>
  <si>
    <t>Veronica Crawford</t>
  </si>
  <si>
    <t>elizabethsanders@example.com</t>
  </si>
  <si>
    <t>39395 Mark Underpass, Matthewsburgh, LA 07623</t>
  </si>
  <si>
    <t>(648)618-3706x2252</t>
  </si>
  <si>
    <t>554.76</t>
  </si>
  <si>
    <t>553.11</t>
  </si>
  <si>
    <t>Thomas Holt</t>
  </si>
  <si>
    <t>reynoldsrichard@example.com</t>
  </si>
  <si>
    <t>64665 Brown Summit, Ramirezborough, ND 98476</t>
  </si>
  <si>
    <t>785-923-8898</t>
  </si>
  <si>
    <t>15330.939999999999</t>
  </si>
  <si>
    <t>41.97</t>
  </si>
  <si>
    <t>15288.97</t>
  </si>
  <si>
    <t>Rhonda Pittman</t>
  </si>
  <si>
    <t>nharris@example.org</t>
  </si>
  <si>
    <t>35385 Robert Hollow Apt. 636, Bishopland, IN 87224</t>
  </si>
  <si>
    <t>479-765-7907</t>
  </si>
  <si>
    <t>3261.75</t>
  </si>
  <si>
    <t>34.74</t>
  </si>
  <si>
    <t>3227.01</t>
  </si>
  <si>
    <t>Sydney White</t>
  </si>
  <si>
    <t>wchung@example.net</t>
  </si>
  <si>
    <t>31613 Mason Ramp Suite 366, Sheltonfort, MH 92873</t>
  </si>
  <si>
    <t>(749)281-0059x083</t>
  </si>
  <si>
    <t>56.14</t>
  </si>
  <si>
    <t>16445.11</t>
  </si>
  <si>
    <t>Mark Davis</t>
  </si>
  <si>
    <t>iellis@example.org</t>
  </si>
  <si>
    <t>243 Bryant Viaduct Apt. 965, South Angelamouth, ND 77643</t>
  </si>
  <si>
    <t>26.87</t>
  </si>
  <si>
    <t>25657.530000000002</t>
  </si>
  <si>
    <t>David Rogers</t>
  </si>
  <si>
    <t>brucemichele@example.com</t>
  </si>
  <si>
    <t>8279 Devin Forest Apt. 689, Stevensshire, NM 09597</t>
  </si>
  <si>
    <t>840.382.3221</t>
  </si>
  <si>
    <t>231.98</t>
  </si>
  <si>
    <t>17680.36</t>
  </si>
  <si>
    <t>Heather Proctor</t>
  </si>
  <si>
    <t>gwright@example.com</t>
  </si>
  <si>
    <t>292 Woods Isle Suite 893, Hendersonside, CT 82969</t>
  </si>
  <si>
    <t>(742)447-1045x63601</t>
  </si>
  <si>
    <t>10466.83</t>
  </si>
  <si>
    <t>248.02</t>
  </si>
  <si>
    <t>10218.81</t>
  </si>
  <si>
    <t>Alicia Munoz</t>
  </si>
  <si>
    <t>aguilarnancy@example.net</t>
  </si>
  <si>
    <t>043 Jacob Field Suite 551, West Patriciahaven, NM 49282</t>
  </si>
  <si>
    <t>741-552-6033x851</t>
  </si>
  <si>
    <t>21.45</t>
  </si>
  <si>
    <t>22932.850000000002</t>
  </si>
  <si>
    <t>Christine Bell</t>
  </si>
  <si>
    <t>jamesharris@example.com</t>
  </si>
  <si>
    <t>1091 Diana Motorway, Port Ian, NC 94396</t>
  </si>
  <si>
    <t>224-403-1542</t>
  </si>
  <si>
    <t>2305.45</t>
  </si>
  <si>
    <t>109.08</t>
  </si>
  <si>
    <t>2196.37</t>
  </si>
  <si>
    <t>Sara Hughes MD</t>
  </si>
  <si>
    <t>kristen53@example.com</t>
  </si>
  <si>
    <t>76866 Maddox Garden Suite 069, Pattersontown, ID 53816</t>
  </si>
  <si>
    <t>+1-770-565-8876x328</t>
  </si>
  <si>
    <t>69.17</t>
  </si>
  <si>
    <t>35434.76</t>
  </si>
  <si>
    <t>Zachary Williams</t>
  </si>
  <si>
    <t>ismith@example.org</t>
  </si>
  <si>
    <t>2580 Pearson Canyon Apt. 065, Brandystad, WI 59399</t>
  </si>
  <si>
    <t>143.67</t>
  </si>
  <si>
    <t>29156.280000000002</t>
  </si>
  <si>
    <t>Nancy Graham</t>
  </si>
  <si>
    <t>dalton90@example.org</t>
  </si>
  <si>
    <t>56543 Sanchez Greens, North Katherinehaven, LA 44540</t>
  </si>
  <si>
    <t>001-452-283-9412x5575</t>
  </si>
  <si>
    <t>55.67</t>
  </si>
  <si>
    <t>29798.230000000003</t>
  </si>
  <si>
    <t>James Fitzgerald</t>
  </si>
  <si>
    <t>fmorgan@example.net</t>
  </si>
  <si>
    <t>678 Sparks Course Apt. 702, Cassandraton, MA 98137</t>
  </si>
  <si>
    <t>(343)319-4241x7982</t>
  </si>
  <si>
    <t>26045.890000000003</t>
  </si>
  <si>
    <t>202.99</t>
  </si>
  <si>
    <t>25842.9</t>
  </si>
  <si>
    <t>Mr. Jeffrey Long</t>
  </si>
  <si>
    <t>stephensanchez@example.org</t>
  </si>
  <si>
    <t>5403 Tracy Burgs, South Russellside, RI 73164</t>
  </si>
  <si>
    <t>512.478.4119</t>
  </si>
  <si>
    <t>57424.35</t>
  </si>
  <si>
    <t>168.99</t>
  </si>
  <si>
    <t>57255.36</t>
  </si>
  <si>
    <t>Donald Martinez</t>
  </si>
  <si>
    <t>deansarah@example.com</t>
  </si>
  <si>
    <t>59701 Arnold Street, Lake Kimberly, KS 38731</t>
  </si>
  <si>
    <t>466-413-3802</t>
  </si>
  <si>
    <t>181.67</t>
  </si>
  <si>
    <t>11605.96</t>
  </si>
  <si>
    <t>Nicholas Donaldson</t>
  </si>
  <si>
    <t>james70@example.net</t>
  </si>
  <si>
    <t>07627 Haley Shore, Mindystad, AZ 79688</t>
  </si>
  <si>
    <t>11089.95</t>
  </si>
  <si>
    <t>13.58</t>
  </si>
  <si>
    <t>11076.37</t>
  </si>
  <si>
    <t>Robert Carney</t>
  </si>
  <si>
    <t>tiffanyharris@example.com</t>
  </si>
  <si>
    <t>6194 Martin Parks, New Patrick, MP 74343</t>
  </si>
  <si>
    <t>(367)426-4040x79203</t>
  </si>
  <si>
    <t>19.5</t>
  </si>
  <si>
    <t>5965.38</t>
  </si>
  <si>
    <t>Lisa Fitzgerald</t>
  </si>
  <si>
    <t>cwhitehead@example.org</t>
  </si>
  <si>
    <t>4641 Eric Isle, Salinasshire, OK 43125</t>
  </si>
  <si>
    <t>21.21</t>
  </si>
  <si>
    <t>44338.590000000004</t>
  </si>
  <si>
    <t>Erica Yoder</t>
  </si>
  <si>
    <t>ythompson@example.com</t>
  </si>
  <si>
    <t>Unit 6139 Box 3784, DPO AP 77363</t>
  </si>
  <si>
    <t>001-516-347-6817x61259</t>
  </si>
  <si>
    <t>29970.85</t>
  </si>
  <si>
    <t>135.32</t>
  </si>
  <si>
    <t>29835.53</t>
  </si>
  <si>
    <t>Robert Johnson</t>
  </si>
  <si>
    <t>8019 Gina Mills Apt. 273, New Deanna, IA 01746</t>
  </si>
  <si>
    <t>797.891.1739</t>
  </si>
  <si>
    <t>79.54</t>
  </si>
  <si>
    <t>22375.1</t>
  </si>
  <si>
    <t>Thomas Moore Jr.</t>
  </si>
  <si>
    <t>tcollins@example.com</t>
  </si>
  <si>
    <t>286 Chavez Mall, New Patricia, AL 96272</t>
  </si>
  <si>
    <t>874-446-9833x15774</t>
  </si>
  <si>
    <t>40910.01</t>
  </si>
  <si>
    <t>120.49</t>
  </si>
  <si>
    <t>40789.520000000004</t>
  </si>
  <si>
    <t>Cassie Hensley</t>
  </si>
  <si>
    <t>jillconner@example.com</t>
  </si>
  <si>
    <t>12918 Martin Course, North Tracy, MI 67002</t>
  </si>
  <si>
    <t>326-267-9554</t>
  </si>
  <si>
    <t>59946.39</t>
  </si>
  <si>
    <t>167.82</t>
  </si>
  <si>
    <t>59778.57</t>
  </si>
  <si>
    <t>Heather Cameron</t>
  </si>
  <si>
    <t>eryan@example.com</t>
  </si>
  <si>
    <t>Unit 7117 Box 6288, DPO AA 15357</t>
  </si>
  <si>
    <t>(699)779-8184x265</t>
  </si>
  <si>
    <t>174.04</t>
  </si>
  <si>
    <t>51519.189999999995</t>
  </si>
  <si>
    <t>12-29-2021</t>
  </si>
  <si>
    <t>Bradley Good</t>
  </si>
  <si>
    <t>sbernard@example.org</t>
  </si>
  <si>
    <t>5424 Wheeler Harbor, Lake Laurenview, ID 75073</t>
  </si>
  <si>
    <t>916.553.4629x401</t>
  </si>
  <si>
    <t>173.66</t>
  </si>
  <si>
    <t>63618.219999999994</t>
  </si>
  <si>
    <t>Stephanie Munoz</t>
  </si>
  <si>
    <t>washingtonamy@example.org</t>
  </si>
  <si>
    <t>117 Holmes Forest Apt. 605, Hoffmanborough, OH 04492</t>
  </si>
  <si>
    <t>001-907-755-8850x4459</t>
  </si>
  <si>
    <t>6635.78</t>
  </si>
  <si>
    <t>55.46</t>
  </si>
  <si>
    <t>6580.32</t>
  </si>
  <si>
    <t>06-26-2022</t>
  </si>
  <si>
    <t>Adam Phelps</t>
  </si>
  <si>
    <t>jamesgilbert@example.net</t>
  </si>
  <si>
    <t>USNV Myers, FPO AE 84995</t>
  </si>
  <si>
    <t>572-219-5665x66260</t>
  </si>
  <si>
    <t>153.08</t>
  </si>
  <si>
    <t>1803.9700000000003</t>
  </si>
  <si>
    <t>Keith Harris</t>
  </si>
  <si>
    <t>nnorris@example.net</t>
  </si>
  <si>
    <t>47156 Ryan Curve Apt. 422, Taylorville, PR 07563</t>
  </si>
  <si>
    <t>+1-331-979-4255x60587</t>
  </si>
  <si>
    <t>7561.710000000001</t>
  </si>
  <si>
    <t>80.52</t>
  </si>
  <si>
    <t>7481.1900000000005</t>
  </si>
  <si>
    <t>Andrew Frazier</t>
  </si>
  <si>
    <t>curtiscraig@example.com</t>
  </si>
  <si>
    <t>918 Nancy Forge Suite 633, Lake Shelly, KY 17832</t>
  </si>
  <si>
    <t>623.864.2973x9334</t>
  </si>
  <si>
    <t>236.95</t>
  </si>
  <si>
    <t>76977.95</t>
  </si>
  <si>
    <t>Jeffrey Cardenas</t>
  </si>
  <si>
    <t>amandacasey@example.com</t>
  </si>
  <si>
    <t>1659 Regina Corners, Ruizville, MD 71854</t>
  </si>
  <si>
    <t>74.49</t>
  </si>
  <si>
    <t>62770.71000000001</t>
  </si>
  <si>
    <t>Gabriel Richardson</t>
  </si>
  <si>
    <t>yangchristopher@example.org</t>
  </si>
  <si>
    <t>USS Burch, FPO AP 26814</t>
  </si>
  <si>
    <t>309-276-8582</t>
  </si>
  <si>
    <t>24.11</t>
  </si>
  <si>
    <t>19407.79</t>
  </si>
  <si>
    <t>Patricia Huber</t>
  </si>
  <si>
    <t>jessewood@example.org</t>
  </si>
  <si>
    <t>5238 Brown Brooks Apt. 682, Lake Jose, PW 85719</t>
  </si>
  <si>
    <t>001-430-928-4187x264</t>
  </si>
  <si>
    <t>57.74</t>
  </si>
  <si>
    <t>42362.54</t>
  </si>
  <si>
    <t>Alexa Salinas</t>
  </si>
  <si>
    <t>pheath@example.com</t>
  </si>
  <si>
    <t>553 Krause Court Suite 897, Orozcofort, MD 67673</t>
  </si>
  <si>
    <t>(598)750-3654</t>
  </si>
  <si>
    <t>247.06</t>
  </si>
  <si>
    <t>67547.34</t>
  </si>
  <si>
    <t>Melissa Berry</t>
  </si>
  <si>
    <t>brownmargaret@example.com</t>
  </si>
  <si>
    <t>6477 Sullivan Track, Amandaview, FL 05987</t>
  </si>
  <si>
    <t>+1-562-501-5876x64507</t>
  </si>
  <si>
    <t>100.82</t>
  </si>
  <si>
    <t>69727.18</t>
  </si>
  <si>
    <t>Felicia Hernandez</t>
  </si>
  <si>
    <t>tlewis@example.net</t>
  </si>
  <si>
    <t>006 Suzanne Springs Apt. 373, New Kristy, RI 89479</t>
  </si>
  <si>
    <t>+1-453-379-6485x086</t>
  </si>
  <si>
    <t>52.18</t>
  </si>
  <si>
    <t>11667.8</t>
  </si>
  <si>
    <t>Kari Park</t>
  </si>
  <si>
    <t>mendezmary@example.com</t>
  </si>
  <si>
    <t>42427 Ferguson Garden Apt. 968, Melindaberg, AL 94854</t>
  </si>
  <si>
    <t>543-665-8840x0656</t>
  </si>
  <si>
    <t>35159.94</t>
  </si>
  <si>
    <t>177.95</t>
  </si>
  <si>
    <t>34981.990000000005</t>
  </si>
  <si>
    <t>Gary Terry</t>
  </si>
  <si>
    <t>kimberly12@example.com</t>
  </si>
  <si>
    <t>1601 Love Camp, Cooperside, WY 14256</t>
  </si>
  <si>
    <t>236-360-7893</t>
  </si>
  <si>
    <t>31.37</t>
  </si>
  <si>
    <t>15993.33</t>
  </si>
  <si>
    <t>Desiree Freeman</t>
  </si>
  <si>
    <t>lmack@example.org</t>
  </si>
  <si>
    <t>20211 Oconnor Point, Glennview, WY 44849</t>
  </si>
  <si>
    <t>(843)713-6963x094</t>
  </si>
  <si>
    <t>197.19</t>
  </si>
  <si>
    <t>75419.91</t>
  </si>
  <si>
    <t>Valerie Bridges</t>
  </si>
  <si>
    <t>180 Hansen Alley Apt. 255, Lake Katherine, WY 33724</t>
  </si>
  <si>
    <t>774.206.5243x76517</t>
  </si>
  <si>
    <t>12087.45</t>
  </si>
  <si>
    <t>67.31</t>
  </si>
  <si>
    <t>12020.140000000001</t>
  </si>
  <si>
    <t>Michelle Carey</t>
  </si>
  <si>
    <t>1411 Diana Wall Apt. 891, Jennifershire, FM 98917</t>
  </si>
  <si>
    <t>001-783-570-7903</t>
  </si>
  <si>
    <t>173.61</t>
  </si>
  <si>
    <t>91926.09</t>
  </si>
  <si>
    <t>Lauren Dickerson</t>
  </si>
  <si>
    <t>747 Cheryl Points, New Austinhaven, VI 56901</t>
  </si>
  <si>
    <t>244.91</t>
  </si>
  <si>
    <t>1500.79</t>
  </si>
  <si>
    <t>Timothy Hughes</t>
  </si>
  <si>
    <t>hunterwood@example.org</t>
  </si>
  <si>
    <t>04544 George Street, Hutchinsonville, MH 17573</t>
  </si>
  <si>
    <t>(895)507-6662x4082</t>
  </si>
  <si>
    <t>58608.899999999994</t>
  </si>
  <si>
    <t>32.83</t>
  </si>
  <si>
    <t>58576.06999999999</t>
  </si>
  <si>
    <t>Barry Aguilar III</t>
  </si>
  <si>
    <t>evan10@example.net</t>
  </si>
  <si>
    <t>008 Hunt Tunnel, Dunnshire, PW 12548</t>
  </si>
  <si>
    <t>+1-661-604-5888x9143</t>
  </si>
  <si>
    <t>2380.2200000000003</t>
  </si>
  <si>
    <t>Cameron Tucker</t>
  </si>
  <si>
    <t>maria22@example.org</t>
  </si>
  <si>
    <t>97164 Leah Meadow, Nelsonside, CA 15750</t>
  </si>
  <si>
    <t>001-985-456-9819x5884</t>
  </si>
  <si>
    <t>4114.469999999999</t>
  </si>
  <si>
    <t>2.18</t>
  </si>
  <si>
    <t>4112.289999999999</t>
  </si>
  <si>
    <t>Joseph Mahoney</t>
  </si>
  <si>
    <t>ymiles@example.org</t>
  </si>
  <si>
    <t>49423 Ward Tunnel Apt. 881, South William, PW 31046</t>
  </si>
  <si>
    <t>424.409.4152x66156</t>
  </si>
  <si>
    <t>14561.19</t>
  </si>
  <si>
    <t>31.65</t>
  </si>
  <si>
    <t>14529.54</t>
  </si>
  <si>
    <t>Carol Glover</t>
  </si>
  <si>
    <t>fhawkins@example.com</t>
  </si>
  <si>
    <t>USNV Wilson, FPO AA 57543</t>
  </si>
  <si>
    <t>(406)767-7418</t>
  </si>
  <si>
    <t>41671.04</t>
  </si>
  <si>
    <t>177.36</t>
  </si>
  <si>
    <t>41493.68</t>
  </si>
  <si>
    <t>Jamie Riddle</t>
  </si>
  <si>
    <t>mariamcguire@example.org</t>
  </si>
  <si>
    <t>731 Rios Union Apt. 306, Debbieville, FL 07175</t>
  </si>
  <si>
    <t>2312.34</t>
  </si>
  <si>
    <t>8.53</t>
  </si>
  <si>
    <t>2303.81</t>
  </si>
  <si>
    <t>Linda Gregory</t>
  </si>
  <si>
    <t>amyphillips@example.com</t>
  </si>
  <si>
    <t>349 Kim Shores Suite 179, Steveshire, PW 23841</t>
  </si>
  <si>
    <t>(731)410-0488x359</t>
  </si>
  <si>
    <t>75.0</t>
  </si>
  <si>
    <t>36525.270000000004</t>
  </si>
  <si>
    <t>07-17-2022</t>
  </si>
  <si>
    <t>Clinton Cohen</t>
  </si>
  <si>
    <t>987 Olsen Courts Apt. 137, New Steventon, MS 63748</t>
  </si>
  <si>
    <t>001-758-563-2355x047</t>
  </si>
  <si>
    <t>38.45</t>
  </si>
  <si>
    <t>31484.41</t>
  </si>
  <si>
    <t>Benjamin Frazier</t>
  </si>
  <si>
    <t>slong@example.com</t>
  </si>
  <si>
    <t>212 Johnny Mountains, East Heather, KS 89781</t>
  </si>
  <si>
    <t>587-502-3317</t>
  </si>
  <si>
    <t>148.91</t>
  </si>
  <si>
    <t>41522.13</t>
  </si>
  <si>
    <t>Beverly Hardy</t>
  </si>
  <si>
    <t>edwardsbrittney@example.com</t>
  </si>
  <si>
    <t>660 Eric Turnpike Apt. 765, South Patricia, HI 27425</t>
  </si>
  <si>
    <t>001-461-684-5900x316</t>
  </si>
  <si>
    <t>99.14</t>
  </si>
  <si>
    <t>8221.54</t>
  </si>
  <si>
    <t>Benjamin Peterson MD</t>
  </si>
  <si>
    <t>tinadougherty@example.org</t>
  </si>
  <si>
    <t>4232 Becker Ferry Apt. 551, Ianside, NE 76187</t>
  </si>
  <si>
    <t>583-521-9977</t>
  </si>
  <si>
    <t>156.1</t>
  </si>
  <si>
    <t>7699.55</t>
  </si>
  <si>
    <t>Wayne Lara</t>
  </si>
  <si>
    <t>taylorjohnson@example.com</t>
  </si>
  <si>
    <t>5997 Jeremy Ville, Robbinsfurt, AS 16548</t>
  </si>
  <si>
    <t>+1-954-913-0816x18668</t>
  </si>
  <si>
    <t>24.69</t>
  </si>
  <si>
    <t>13176.31</t>
  </si>
  <si>
    <t>William Hardy</t>
  </si>
  <si>
    <t>susanowens@example.org</t>
  </si>
  <si>
    <t>41280 Brandy Shores Suite 620, New Catherinechester, PA 04357</t>
  </si>
  <si>
    <t>40.12</t>
  </si>
  <si>
    <t>36847.079999999994</t>
  </si>
  <si>
    <t>Hailey Smith</t>
  </si>
  <si>
    <t>collierchristopher@example.org</t>
  </si>
  <si>
    <t>8386 Jorge Greens Suite 618, West Thomas, NE 98453</t>
  </si>
  <si>
    <t>+1-301-650-5442x4815</t>
  </si>
  <si>
    <t>67770.73999999999</t>
  </si>
  <si>
    <t>Devon Bullock Jr.</t>
  </si>
  <si>
    <t>francisvicki@example.org</t>
  </si>
  <si>
    <t>2752 Robin Ferry, East Melvinberg, DE 60511</t>
  </si>
  <si>
    <t>430.242.4303x958</t>
  </si>
  <si>
    <t>125.14</t>
  </si>
  <si>
    <t>26647.7</t>
  </si>
  <si>
    <t>Rachel Huynh</t>
  </si>
  <si>
    <t>tiffanyfriedman@example.net</t>
  </si>
  <si>
    <t>48955 Bryan Road Suite 655, Phamtown, NH 89934</t>
  </si>
  <si>
    <t>+1-200-357-3363x537</t>
  </si>
  <si>
    <t>2.65</t>
  </si>
  <si>
    <t>3557.0599999999995</t>
  </si>
  <si>
    <t>Brian Scott</t>
  </si>
  <si>
    <t>zyates@example.org</t>
  </si>
  <si>
    <t>2869 Jon Viaduct, Claytonborough, MI 56037</t>
  </si>
  <si>
    <t>001-218-393-3021x208</t>
  </si>
  <si>
    <t>25.22</t>
  </si>
  <si>
    <t>44629.17999999999</t>
  </si>
  <si>
    <t>Hayley Kelly</t>
  </si>
  <si>
    <t>paulabaker@example.org</t>
  </si>
  <si>
    <t>069 Clinton Freeway, Millerhaven, OK 53578</t>
  </si>
  <si>
    <t>11.51</t>
  </si>
  <si>
    <t>2716.0599999999995</t>
  </si>
  <si>
    <t>Susan Henderson</t>
  </si>
  <si>
    <t>beverly69@example.net</t>
  </si>
  <si>
    <t>80437 Mcmahon Junction, Mathisstad, CO 10143</t>
  </si>
  <si>
    <t>45.09</t>
  </si>
  <si>
    <t>13385.41</t>
  </si>
  <si>
    <t>Cindy Juarez</t>
  </si>
  <si>
    <t>snowwilliam@example.org</t>
  </si>
  <si>
    <t>77758 Lawrence Mountain, Millerport, DC 13925</t>
  </si>
  <si>
    <t>(946)625-9448x9489</t>
  </si>
  <si>
    <t>179.66</t>
  </si>
  <si>
    <t>6541.860000000001</t>
  </si>
  <si>
    <t>10-23-2022</t>
  </si>
  <si>
    <t>Zachary Lewis</t>
  </si>
  <si>
    <t>608 Landry Mountains, West Brandonview, NM 25119</t>
  </si>
  <si>
    <t>627-803-3026x387</t>
  </si>
  <si>
    <t>56.15</t>
  </si>
  <si>
    <t>51954.76</t>
  </si>
  <si>
    <t>Molly Hensley</t>
  </si>
  <si>
    <t>bpreston@example.com</t>
  </si>
  <si>
    <t>411 Michael Pass Apt. 790, Lake Jeremyland, ND 36969</t>
  </si>
  <si>
    <t>255-368-6609</t>
  </si>
  <si>
    <t>41.61</t>
  </si>
  <si>
    <t>6594.17</t>
  </si>
  <si>
    <t>Brittany Frazier</t>
  </si>
  <si>
    <t>66517 Martin Rest, South Jonathanberg, UT 64121</t>
  </si>
  <si>
    <t>001-593-789-7058x29519</t>
  </si>
  <si>
    <t>99.5</t>
  </si>
  <si>
    <t>23688.75</t>
  </si>
  <si>
    <t>Nicole Romero</t>
  </si>
  <si>
    <t>amy47@example.org</t>
  </si>
  <si>
    <t>34247 Rodriguez Mission, Smithport, DC 93816</t>
  </si>
  <si>
    <t>983.402.3805x722</t>
  </si>
  <si>
    <t>68.91</t>
  </si>
  <si>
    <t>42351.369999999995</t>
  </si>
  <si>
    <t>Jessica Page</t>
  </si>
  <si>
    <t>cheryl20@example.net</t>
  </si>
  <si>
    <t>39858 Brandi Fall, North Ashley, UT 75643</t>
  </si>
  <si>
    <t>499.966.6027x20871</t>
  </si>
  <si>
    <t>15181.15</t>
  </si>
  <si>
    <t>169.1</t>
  </si>
  <si>
    <t>15012.05</t>
  </si>
  <si>
    <t>Gabriela Fletcher</t>
  </si>
  <si>
    <t>kurtweaver@example.com</t>
  </si>
  <si>
    <t>85495 Gonzales Orchard, Heberttown, WI 44161</t>
  </si>
  <si>
    <t>(658)723-8927x9168</t>
  </si>
  <si>
    <t>30849.03</t>
  </si>
  <si>
    <t>15.25</t>
  </si>
  <si>
    <t>30833.78</t>
  </si>
  <si>
    <t>Tara Griffith</t>
  </si>
  <si>
    <t>kevin45@example.com</t>
  </si>
  <si>
    <t>60671 Rivera Parkways, Princeberg, DC 09723</t>
  </si>
  <si>
    <t>+1-476-231-2612x61542</t>
  </si>
  <si>
    <t>109.16</t>
  </si>
  <si>
    <t>6670.28</t>
  </si>
  <si>
    <t>Deanna Mcintyre</t>
  </si>
  <si>
    <t>pamelahatfield@example.net</t>
  </si>
  <si>
    <t>526 Jonathan Knoll Suite 645, Travisborough, PR 18516</t>
  </si>
  <si>
    <t>16176.01</t>
  </si>
  <si>
    <t>224.72</t>
  </si>
  <si>
    <t>15951.29</t>
  </si>
  <si>
    <t>Joseph Haney</t>
  </si>
  <si>
    <t>USS Crosby, FPO AP 17736</t>
  </si>
  <si>
    <t>419.607.0246x648</t>
  </si>
  <si>
    <t>135.59</t>
  </si>
  <si>
    <t>18769.1</t>
  </si>
  <si>
    <t>Susan Brooks</t>
  </si>
  <si>
    <t>michael93@example.com</t>
  </si>
  <si>
    <t>8014 Thomas Center, Mackbury, KY 84126</t>
  </si>
  <si>
    <t>+1-611-209-5259x295</t>
  </si>
  <si>
    <t>3128.46</t>
  </si>
  <si>
    <t>4.25</t>
  </si>
  <si>
    <t>3124.21</t>
  </si>
  <si>
    <t>10-25-2022</t>
  </si>
  <si>
    <t>Peggy Montgomery</t>
  </si>
  <si>
    <t>vwhite@example.com</t>
  </si>
  <si>
    <t>20191 Caldwell Dale Suite 677, Lake Anthonyshire, VT 88361</t>
  </si>
  <si>
    <t>943.870.2999</t>
  </si>
  <si>
    <t>100.43</t>
  </si>
  <si>
    <t>34690.87</t>
  </si>
  <si>
    <t>Robert Miranda</t>
  </si>
  <si>
    <t>ryan00@example.org</t>
  </si>
  <si>
    <t>479 Brian Stravenue Suite 236, Rodriguezberg, OH 03289</t>
  </si>
  <si>
    <t>870-546-1732</t>
  </si>
  <si>
    <t>6459.85</t>
  </si>
  <si>
    <t>Christopher Munoz</t>
  </si>
  <si>
    <t>justinmorgan@example.com</t>
  </si>
  <si>
    <t>89983 Terrance Burg, Port Loriberg, IL 38492</t>
  </si>
  <si>
    <t>001-974-257-6539x03667</t>
  </si>
  <si>
    <t>41.89</t>
  </si>
  <si>
    <t>3962.22</t>
  </si>
  <si>
    <t>Debra Cummings</t>
  </si>
  <si>
    <t>christophercamacho@example.com</t>
  </si>
  <si>
    <t>79362 Torres Prairie Suite 185, Leslieborough, MH 72956</t>
  </si>
  <si>
    <t>+1-361-315-6543x247</t>
  </si>
  <si>
    <t>63.2</t>
  </si>
  <si>
    <t>22505.42</t>
  </si>
  <si>
    <t>Mary Flores</t>
  </si>
  <si>
    <t>leblancjacqueline@example.net</t>
  </si>
  <si>
    <t>978 Tracey Island, Lake Keithshire, AS 36733</t>
  </si>
  <si>
    <t>905.335.4062</t>
  </si>
  <si>
    <t>45577.700000000004</t>
  </si>
  <si>
    <t>125.2</t>
  </si>
  <si>
    <t>45452.50000000001</t>
  </si>
  <si>
    <t>Regina Drake</t>
  </si>
  <si>
    <t>lauren22@example.com</t>
  </si>
  <si>
    <t>8058 Ronald Orchard, Parkerview, CO 01281</t>
  </si>
  <si>
    <t>(449)367-4562x561</t>
  </si>
  <si>
    <t>120.57</t>
  </si>
  <si>
    <t>44185.020000000004</t>
  </si>
  <si>
    <t>Shelby Pierce</t>
  </si>
  <si>
    <t>monroeraymond@example.com</t>
  </si>
  <si>
    <t>2988 Rodriguez Key, Jordanland, OH 84199</t>
  </si>
  <si>
    <t>001-584-894-4012x389</t>
  </si>
  <si>
    <t>6790.300000000001</t>
  </si>
  <si>
    <t>Daniel Acosta</t>
  </si>
  <si>
    <t>derekcarpenter@example.net</t>
  </si>
  <si>
    <t>623 Kevin Spur, North Derek, WV 30761</t>
  </si>
  <si>
    <t>+1-525-207-4399x3573</t>
  </si>
  <si>
    <t>35672.979999999996</t>
  </si>
  <si>
    <t>37.87</t>
  </si>
  <si>
    <t>35635.10999999999</t>
  </si>
  <si>
    <t>Gina Hardy</t>
  </si>
  <si>
    <t>amybonilla@example.com</t>
  </si>
  <si>
    <t>865 Mark Highway, Carterview, KS 79877</t>
  </si>
  <si>
    <t>001-760-476-4555x44068</t>
  </si>
  <si>
    <t>76.67</t>
  </si>
  <si>
    <t>49494.54000000001</t>
  </si>
  <si>
    <t>Ebony Burns</t>
  </si>
  <si>
    <t>thomaswilson@example.com</t>
  </si>
  <si>
    <t>8206 Johnson Road Apt. 241, Carterton, OK 31372</t>
  </si>
  <si>
    <t>625-520-2123x8090</t>
  </si>
  <si>
    <t>135.89</t>
  </si>
  <si>
    <t>19066.81</t>
  </si>
  <si>
    <t>Leonard Ayala</t>
  </si>
  <si>
    <t>iwilcox@example.net</t>
  </si>
  <si>
    <t>444 Alicia Via Apt. 277, West Patricktown, WV 87247</t>
  </si>
  <si>
    <t>245-942-7975x8992</t>
  </si>
  <si>
    <t>20.9</t>
  </si>
  <si>
    <t>1580.84</t>
  </si>
  <si>
    <t>Elaine Juarez</t>
  </si>
  <si>
    <t>garrettdavis@example.net</t>
  </si>
  <si>
    <t>482 Kim Cove, Calvinfurt, ND 69207</t>
  </si>
  <si>
    <t>(571)285-4869x5993</t>
  </si>
  <si>
    <t>7838.53</t>
  </si>
  <si>
    <t>84.48</t>
  </si>
  <si>
    <t>7754.05</t>
  </si>
  <si>
    <t>Timothy Thompson</t>
  </si>
  <si>
    <t>shanemiller@example.net</t>
  </si>
  <si>
    <t>4283 Shirley Harbor Suite 577, Christopherhaven, PR 27864</t>
  </si>
  <si>
    <t>(489)294-1577x37016</t>
  </si>
  <si>
    <t>151.03</t>
  </si>
  <si>
    <t>20013.530000000002</t>
  </si>
  <si>
    <t>Allison Powers</t>
  </si>
  <si>
    <t>allisonfarmer@example.net</t>
  </si>
  <si>
    <t>USCGC Johnson, FPO AA 13276</t>
  </si>
  <si>
    <t>(767)200-6169x7502</t>
  </si>
  <si>
    <t>10169.16</t>
  </si>
  <si>
    <t>139.24</t>
  </si>
  <si>
    <t>10029.92</t>
  </si>
  <si>
    <t>Terri Atkinson</t>
  </si>
  <si>
    <t>josephperez@example.com</t>
  </si>
  <si>
    <t>93809 Donald Street Suite 290, Rosalesside, AZ 35468</t>
  </si>
  <si>
    <t>001-242-536-5682x64971</t>
  </si>
  <si>
    <t>16138.15</t>
  </si>
  <si>
    <t>42.25</t>
  </si>
  <si>
    <t>16095.9</t>
  </si>
  <si>
    <t>Christopher Maddox</t>
  </si>
  <si>
    <t>lauren50@example.net</t>
  </si>
  <si>
    <t>PSC 8737, Box 8778, APO AA 03971</t>
  </si>
  <si>
    <t>352-461-6438x3252</t>
  </si>
  <si>
    <t>16101.169999999998</t>
  </si>
  <si>
    <t>191.14</t>
  </si>
  <si>
    <t>15910.029999999999</t>
  </si>
  <si>
    <t>Alicia Johnson</t>
  </si>
  <si>
    <t>canderson@example.org</t>
  </si>
  <si>
    <t>1443 West Corners, Callahanborough, WI 42832</t>
  </si>
  <si>
    <t>869.494.6605</t>
  </si>
  <si>
    <t>38400.049999999996</t>
  </si>
  <si>
    <t>Rebecca Watson</t>
  </si>
  <si>
    <t>wallacedavid@example.net</t>
  </si>
  <si>
    <t>33606 Rebecca Lake, Powersburgh, WY 73337</t>
  </si>
  <si>
    <t>504.788.9959</t>
  </si>
  <si>
    <t>11.64</t>
  </si>
  <si>
    <t>23503.95</t>
  </si>
  <si>
    <t>Luis Rose</t>
  </si>
  <si>
    <t>caitlingarcia@example.net</t>
  </si>
  <si>
    <t>946 Kimberly Knolls, Moralesmouth, FM 41779</t>
  </si>
  <si>
    <t>001-918-513-2795x95364</t>
  </si>
  <si>
    <t>177.21</t>
  </si>
  <si>
    <t>37034.79</t>
  </si>
  <si>
    <t>Theresa Barnes</t>
  </si>
  <si>
    <t>ellismargaret@example.com</t>
  </si>
  <si>
    <t>54311 Marshall Streets Apt. 038, South Tommyberg, RI 73623</t>
  </si>
  <si>
    <t>880.277.1918</t>
  </si>
  <si>
    <t>24740.48</t>
  </si>
  <si>
    <t>59.1</t>
  </si>
  <si>
    <t>24681.38</t>
  </si>
  <si>
    <t>Brittany Hammond</t>
  </si>
  <si>
    <t>royfrank@example.com</t>
  </si>
  <si>
    <t>8165 Adam Cliff, Port Dana, AL 02364</t>
  </si>
  <si>
    <t>485.740.3234</t>
  </si>
  <si>
    <t>19220.88</t>
  </si>
  <si>
    <t>32.14</t>
  </si>
  <si>
    <t>19188.74</t>
  </si>
  <si>
    <t>Judith Maddox</t>
  </si>
  <si>
    <t>valeriemarshall@example.net</t>
  </si>
  <si>
    <t>4649 Valerie Mews, South Morganmouth, AK 16606</t>
  </si>
  <si>
    <t>284-795-0892x4022</t>
  </si>
  <si>
    <t>33662.549999999996</t>
  </si>
  <si>
    <t>141.92</t>
  </si>
  <si>
    <t>33520.63</t>
  </si>
  <si>
    <t>Daniel Phillips</t>
  </si>
  <si>
    <t>reyeshannah@example.com</t>
  </si>
  <si>
    <t>USS Taylor, FPO AE 36399</t>
  </si>
  <si>
    <t>(449)743-4219</t>
  </si>
  <si>
    <t>26402.0</t>
  </si>
  <si>
    <t>123.77</t>
  </si>
  <si>
    <t>26278.23</t>
  </si>
  <si>
    <t>Brian Bennett</t>
  </si>
  <si>
    <t>brooksjoann@example.net</t>
  </si>
  <si>
    <t>4336 Dominguez Trafficway, South Kathleenland, ID 44058</t>
  </si>
  <si>
    <t>508-366-9397x451</t>
  </si>
  <si>
    <t>111.26</t>
  </si>
  <si>
    <t>23328.7</t>
  </si>
  <si>
    <t>Cassandra Mejia</t>
  </si>
  <si>
    <t>nguyenscott@example.org</t>
  </si>
  <si>
    <t>5827 Lewis Forest Suite 692, New Debraville, SC 39608</t>
  </si>
  <si>
    <t>865-229-5418x1038</t>
  </si>
  <si>
    <t>49.17</t>
  </si>
  <si>
    <t>5749.38</t>
  </si>
  <si>
    <t>Christina Mooney</t>
  </si>
  <si>
    <t>emily95@example.net</t>
  </si>
  <si>
    <t>84941 Wilson Fort, Andreastad, KS 73932</t>
  </si>
  <si>
    <t>519-996-3782</t>
  </si>
  <si>
    <t>8461.42</t>
  </si>
  <si>
    <t>Joy Wilkerson</t>
  </si>
  <si>
    <t>matthewthompson@example.net</t>
  </si>
  <si>
    <t>18306 Jessica Trail, Baileyland, WI 96864</t>
  </si>
  <si>
    <t>500.545.0915x9269</t>
  </si>
  <si>
    <t>29048.67</t>
  </si>
  <si>
    <t>114.83</t>
  </si>
  <si>
    <t>28933.839999999997</t>
  </si>
  <si>
    <t>Emily Fuller</t>
  </si>
  <si>
    <t>sydney76@example.com</t>
  </si>
  <si>
    <t>794 Brian Junctions Suite 713, Coleport, NV 99762</t>
  </si>
  <si>
    <t>(515)400-7076x137</t>
  </si>
  <si>
    <t>56.97</t>
  </si>
  <si>
    <t>24695.71</t>
  </si>
  <si>
    <t>John Bowen</t>
  </si>
  <si>
    <t>leonard44@example.org</t>
  </si>
  <si>
    <t>PSC 0223, Box 8914, APO AP 14617</t>
  </si>
  <si>
    <t>001-681-414-1171x620</t>
  </si>
  <si>
    <t>262.39</t>
  </si>
  <si>
    <t>28596.38</t>
  </si>
  <si>
    <t>Andrea Jimenez</t>
  </si>
  <si>
    <t>jonesalexander@example.com</t>
  </si>
  <si>
    <t>739 Sarah Views Apt. 166, Robertstown, ND 01333</t>
  </si>
  <si>
    <t>38794.17</t>
  </si>
  <si>
    <t>Monique Wright</t>
  </si>
  <si>
    <t>028 Erin View Suite 026, Port James, VI 23279</t>
  </si>
  <si>
    <t>665-952-0044</t>
  </si>
  <si>
    <t>115.14</t>
  </si>
  <si>
    <t>80490.39</t>
  </si>
  <si>
    <t>Brandi Sexton</t>
  </si>
  <si>
    <t>newmansonia@example.net</t>
  </si>
  <si>
    <t>38388 Warren Flat, Mistyhaven, VA 41713</t>
  </si>
  <si>
    <t>296.560.1380</t>
  </si>
  <si>
    <t>132.59</t>
  </si>
  <si>
    <t>26735.92</t>
  </si>
  <si>
    <t>Ann Carpenter</t>
  </si>
  <si>
    <t>espencer@example.com</t>
  </si>
  <si>
    <t>345 Spears Trail, Sellersmouth, SC 54388</t>
  </si>
  <si>
    <t>001-818-710-7488x95994</t>
  </si>
  <si>
    <t>59653.490000000005</t>
  </si>
  <si>
    <t>228.6</t>
  </si>
  <si>
    <t>59424.89000000001</t>
  </si>
  <si>
    <t>Patricia Cannon</t>
  </si>
  <si>
    <t>brian92@example.net</t>
  </si>
  <si>
    <t>4163 Velez Turnpike Suite 218, West Davidport, AZ 73269</t>
  </si>
  <si>
    <t>+1-662-588-7507x1323</t>
  </si>
  <si>
    <t>25.92</t>
  </si>
  <si>
    <t>17970.950000000004</t>
  </si>
  <si>
    <t>Roberto Schmidt</t>
  </si>
  <si>
    <t>larsonkimberly@example.com</t>
  </si>
  <si>
    <t>Unit 2382 Box 2572, DPO AP 55436</t>
  </si>
  <si>
    <t>(457)892-9107x57479</t>
  </si>
  <si>
    <t>17459.65</t>
  </si>
  <si>
    <t>60.75</t>
  </si>
  <si>
    <t>17398.9</t>
  </si>
  <si>
    <t>Ms. Jane Franklin</t>
  </si>
  <si>
    <t>stokesmary@example.net</t>
  </si>
  <si>
    <t>81996 Megan Street, Laneberg, WI 94587</t>
  </si>
  <si>
    <t>665-836-5217x463</t>
  </si>
  <si>
    <t>89.1</t>
  </si>
  <si>
    <t>78986.4</t>
  </si>
  <si>
    <t>Gregory Frederick</t>
  </si>
  <si>
    <t>1453 Danny Plaza, Timothymouth, WI 71944</t>
  </si>
  <si>
    <t>+1-723-612-8368x575</t>
  </si>
  <si>
    <t>9405.16</t>
  </si>
  <si>
    <t>Jesse Nichols PhD</t>
  </si>
  <si>
    <t>isaac00@example.com</t>
  </si>
  <si>
    <t>139 Smith Squares Suite 977, Nobleton, OH 40148</t>
  </si>
  <si>
    <t>+1-673-713-4135x05090</t>
  </si>
  <si>
    <t>147.37</t>
  </si>
  <si>
    <t>32620.040000000005</t>
  </si>
  <si>
    <t>Elizabeth Gregory</t>
  </si>
  <si>
    <t>uford@example.net</t>
  </si>
  <si>
    <t>0037 Adam Burg, Lake Claytontown, KS 68525</t>
  </si>
  <si>
    <t>988-916-3362</t>
  </si>
  <si>
    <t>3.08</t>
  </si>
  <si>
    <t>19446.62</t>
  </si>
  <si>
    <t>Angela Dunn</t>
  </si>
  <si>
    <t>mandywoods@example.org</t>
  </si>
  <si>
    <t>515 Alisha Ville Suite 692, North Jamie, NJ 63770</t>
  </si>
  <si>
    <t>836-726-4933x70495</t>
  </si>
  <si>
    <t>11216.69</t>
  </si>
  <si>
    <t>Nathan Bender</t>
  </si>
  <si>
    <t>ashleytaylor@example.org</t>
  </si>
  <si>
    <t>31495 Taylor Fords, North Melissa, VI 88172</t>
  </si>
  <si>
    <t>001-246-954-3167</t>
  </si>
  <si>
    <t>10050.82</t>
  </si>
  <si>
    <t>31.75</t>
  </si>
  <si>
    <t>10019.07</t>
  </si>
  <si>
    <t>Colin Brown</t>
  </si>
  <si>
    <t>omeyer@example.com</t>
  </si>
  <si>
    <t>Unit 9392 Box 5493, DPO AE 46674</t>
  </si>
  <si>
    <t>001-883-684-5922x533</t>
  </si>
  <si>
    <t>106.07</t>
  </si>
  <si>
    <t>17876.44</t>
  </si>
  <si>
    <t>Matthew Escobar</t>
  </si>
  <si>
    <t>rsmith@example.org</t>
  </si>
  <si>
    <t>7486 Morales Camp Suite 473, Emilymouth, VA 82234</t>
  </si>
  <si>
    <t>783-348-8950x3029</t>
  </si>
  <si>
    <t>4420.650000000001</t>
  </si>
  <si>
    <t>15.78</t>
  </si>
  <si>
    <t>4404.870000000001</t>
  </si>
  <si>
    <t>Mrs. Lisa Sharp</t>
  </si>
  <si>
    <t>owenwanda@example.org</t>
  </si>
  <si>
    <t>45546 Shannon Court Apt. 930, Jessicahaven, PA 87186</t>
  </si>
  <si>
    <t>144.61</t>
  </si>
  <si>
    <t>35911.67</t>
  </si>
  <si>
    <t>Linda Brown</t>
  </si>
  <si>
    <t>thomas46@example.org</t>
  </si>
  <si>
    <t>87010 Winters Lane Suite 658, Meghanville, KY 91861</t>
  </si>
  <si>
    <t>+1-747-378-1683x355</t>
  </si>
  <si>
    <t>1.2</t>
  </si>
  <si>
    <t>34112.58</t>
  </si>
  <si>
    <t>Jennifer Silva</t>
  </si>
  <si>
    <t>dianefletcher@example.net</t>
  </si>
  <si>
    <t>97481 Martinez Flats Apt. 234, South Jordan, VI 40675</t>
  </si>
  <si>
    <t>657-706-2561x330</t>
  </si>
  <si>
    <t>24443.510000000002</t>
  </si>
  <si>
    <t>39.0</t>
  </si>
  <si>
    <t>24404.510000000002</t>
  </si>
  <si>
    <t>Eric Dickson</t>
  </si>
  <si>
    <t>paul80@example.net</t>
  </si>
  <si>
    <t>4173 Gray Knoll Apt. 985, Port Heather, NH 07341</t>
  </si>
  <si>
    <t>488.850.8518x840</t>
  </si>
  <si>
    <t>102.07</t>
  </si>
  <si>
    <t>34018.59</t>
  </si>
  <si>
    <t>Belinda Moore</t>
  </si>
  <si>
    <t>76807 Thomas Point Apt. 169, Brittanyland, CO 31345</t>
  </si>
  <si>
    <t>(433)778-3281x48499</t>
  </si>
  <si>
    <t>182.5</t>
  </si>
  <si>
    <t>7078.049999999999</t>
  </si>
  <si>
    <t>Jeremy Cain</t>
  </si>
  <si>
    <t>woodleah@example.org</t>
  </si>
  <si>
    <t>3193 Nicholas Avenue Suite 535, Carterfurt, HI 11311</t>
  </si>
  <si>
    <t>1990.26</t>
  </si>
  <si>
    <t>189.2</t>
  </si>
  <si>
    <t>1801.06</t>
  </si>
  <si>
    <t>Danielle Lewis</t>
  </si>
  <si>
    <t>ubond@example.net</t>
  </si>
  <si>
    <t>6657 Nathaniel Viaduct Suite 505, Port Stevenhaven, WV 05227</t>
  </si>
  <si>
    <t>488-307-1713x1990</t>
  </si>
  <si>
    <t>97.98</t>
  </si>
  <si>
    <t>34157.1</t>
  </si>
  <si>
    <t>Hannah Juarez</t>
  </si>
  <si>
    <t>gmclaughlin@example.net</t>
  </si>
  <si>
    <t>PSC 5245, Box 4706, APO AP 16141</t>
  </si>
  <si>
    <t>+1-739-237-2539x338</t>
  </si>
  <si>
    <t>169.33</t>
  </si>
  <si>
    <t>61035.01</t>
  </si>
  <si>
    <t>Stephanie Gonzalez</t>
  </si>
  <si>
    <t>jennaadkins@example.com</t>
  </si>
  <si>
    <t>9398 David Pike Apt. 281, Valerieshire, AZ 39702</t>
  </si>
  <si>
    <t>(323)349-4292</t>
  </si>
  <si>
    <t>240.9</t>
  </si>
  <si>
    <t>59705.49</t>
  </si>
  <si>
    <t>Hannah Harris</t>
  </si>
  <si>
    <t>bruceperez@example.org</t>
  </si>
  <si>
    <t>078 Ferguson Light Suite 906, Port Christinaville, DC 11813</t>
  </si>
  <si>
    <t>(626)904-5436</t>
  </si>
  <si>
    <t>27665.399999999998</t>
  </si>
  <si>
    <t>110.2</t>
  </si>
  <si>
    <t>27555.199999999997</t>
  </si>
  <si>
    <t>Margaret Snyder</t>
  </si>
  <si>
    <t>icruz@example.com</t>
  </si>
  <si>
    <t>261 Thomas Brooks Suite 547, Martinezmouth, NY 34552</t>
  </si>
  <si>
    <t>+1-787-421-7469x04228</t>
  </si>
  <si>
    <t>193.27</t>
  </si>
  <si>
    <t>28610.78</t>
  </si>
  <si>
    <t>Lisa Stewart</t>
  </si>
  <si>
    <t>75529 Leonard Mountain, New Jamesfurt, RI 98994</t>
  </si>
  <si>
    <t>(421)734-0783x045</t>
  </si>
  <si>
    <t>6188.17</t>
  </si>
  <si>
    <t>6160.97</t>
  </si>
  <si>
    <t>Sandra Petty</t>
  </si>
  <si>
    <t>garciajeremy@example.org</t>
  </si>
  <si>
    <t>3196 Erica Dam Apt. 777, Manningfurt, NV 56309</t>
  </si>
  <si>
    <t>101.54</t>
  </si>
  <si>
    <t>56002.70999999999</t>
  </si>
  <si>
    <t>Jennifer Schneider</t>
  </si>
  <si>
    <t>caldwellalyssa@example.net</t>
  </si>
  <si>
    <t>074 Destiny Loaf Apt. 466, Christianstad, DC 44658</t>
  </si>
  <si>
    <t>(924)479-3341x75761</t>
  </si>
  <si>
    <t>145.67</t>
  </si>
  <si>
    <t>82775.08</t>
  </si>
  <si>
    <t>Samuel Graham</t>
  </si>
  <si>
    <t>johndunlap@example.org</t>
  </si>
  <si>
    <t>6111 Wilson Spring Suite 800, New Lorimouth, RI 32233</t>
  </si>
  <si>
    <t>981-574-5354x5094</t>
  </si>
  <si>
    <t>60.72</t>
  </si>
  <si>
    <t>19231.809999999998</t>
  </si>
  <si>
    <t>Lisa Wright</t>
  </si>
  <si>
    <t>danielrodriguez@example.net</t>
  </si>
  <si>
    <t>3432 Wendy Spring Apt. 644, North Lauriefurt, KY 37292</t>
  </si>
  <si>
    <t>+1-730-403-3245x7426</t>
  </si>
  <si>
    <t>45012.15</t>
  </si>
  <si>
    <t>44955.090000000004</t>
  </si>
  <si>
    <t>Douglas Reyes</t>
  </si>
  <si>
    <t>gilldebra@example.org</t>
  </si>
  <si>
    <t>797 Crystal Mills Suite 635, North Juliamouth, PR 41179</t>
  </si>
  <si>
    <t>001-858-901-5060</t>
  </si>
  <si>
    <t>10983.36</t>
  </si>
  <si>
    <t>10951.44</t>
  </si>
  <si>
    <t>Marie Suarez</t>
  </si>
  <si>
    <t>michaelwoods@example.com</t>
  </si>
  <si>
    <t>6306 Norton Rest, Lake Brandiborough, AK 14042</t>
  </si>
  <si>
    <t>5008.21</t>
  </si>
  <si>
    <t>Kenneth Richards</t>
  </si>
  <si>
    <t>latasha51@example.net</t>
  </si>
  <si>
    <t>254 French Junctions Apt. 369, Martinezhaven, SC 39044</t>
  </si>
  <si>
    <t>001-276-346-0786x8009</t>
  </si>
  <si>
    <t>30507.48</t>
  </si>
  <si>
    <t>87.18</t>
  </si>
  <si>
    <t>30420.3</t>
  </si>
  <si>
    <t>Brad Vasquez</t>
  </si>
  <si>
    <t>fitzpatrickstanley@example.net</t>
  </si>
  <si>
    <t>764 Erin Neck Suite 747, South Danielborough, MA 59452</t>
  </si>
  <si>
    <t>69.33</t>
  </si>
  <si>
    <t>60424.350000000006</t>
  </si>
  <si>
    <t>Tyler Martinez</t>
  </si>
  <si>
    <t>pruitttricia@example.net</t>
  </si>
  <si>
    <t>827 Morales Turnpike Suite 083, Deborahstad, MO 30907</t>
  </si>
  <si>
    <t>269-436-8548</t>
  </si>
  <si>
    <t>62.9</t>
  </si>
  <si>
    <t>42316.36</t>
  </si>
  <si>
    <t>John Barton</t>
  </si>
  <si>
    <t>william53@example.com</t>
  </si>
  <si>
    <t>33887 Williams Forges, New Hannah, TN 48242</t>
  </si>
  <si>
    <t>+1-822-454-8145x104</t>
  </si>
  <si>
    <t>22932.63</t>
  </si>
  <si>
    <t>16.77</t>
  </si>
  <si>
    <t>22915.86</t>
  </si>
  <si>
    <t>Mia Garner</t>
  </si>
  <si>
    <t>ddavis@example.com</t>
  </si>
  <si>
    <t>55780 Davidson Village Apt. 716, Andersonfurt, WV 89835</t>
  </si>
  <si>
    <t>836.742.9386</t>
  </si>
  <si>
    <t>15963.61</t>
  </si>
  <si>
    <t>109.72</t>
  </si>
  <si>
    <t>15853.890000000001</t>
  </si>
  <si>
    <t>Robin Lopez</t>
  </si>
  <si>
    <t>vgomez@example.net</t>
  </si>
  <si>
    <t>1870 Owens Ports Suite 619, Anthonyport, WY 34716</t>
  </si>
  <si>
    <t>001-319-456-1743</t>
  </si>
  <si>
    <t>116.86</t>
  </si>
  <si>
    <t>5416.22</t>
  </si>
  <si>
    <t>Ian Smith</t>
  </si>
  <si>
    <t>michael07@example.net</t>
  </si>
  <si>
    <t>390 Gomez Tunnel Suite 966, Bradleyville, PW 73592</t>
  </si>
  <si>
    <t>+1-889-991-9775x584</t>
  </si>
  <si>
    <t>8.87</t>
  </si>
  <si>
    <t>1840.33</t>
  </si>
  <si>
    <t>Kristen Griffin</t>
  </si>
  <si>
    <t>shaun14@example.net</t>
  </si>
  <si>
    <t>04185 Harrison Overpass Suite 840, South Jeffrey, CT 39457</t>
  </si>
  <si>
    <t>834.357.9276</t>
  </si>
  <si>
    <t>15085.849999999999</t>
  </si>
  <si>
    <t>Susan Shannon</t>
  </si>
  <si>
    <t>bullockkyle@example.net</t>
  </si>
  <si>
    <t>PSC 0650, Box 9439, APO AA 37194</t>
  </si>
  <si>
    <t>(276)703-1240x160</t>
  </si>
  <si>
    <t>7828.200000000001</t>
  </si>
  <si>
    <t>114.1</t>
  </si>
  <si>
    <t>7714.1</t>
  </si>
  <si>
    <t>Heidi Rodriguez</t>
  </si>
  <si>
    <t>timothyfox@example.com</t>
  </si>
  <si>
    <t>PSC 7965, Box 1804, APO AA 06559</t>
  </si>
  <si>
    <t>(922)691-1375x996</t>
  </si>
  <si>
    <t>28.06</t>
  </si>
  <si>
    <t>44247.420000000006</t>
  </si>
  <si>
    <t>Michael Galvan</t>
  </si>
  <si>
    <t>reginaalvarez@example.net</t>
  </si>
  <si>
    <t>192 Mark Prairie, Brendaburgh, VA 75218</t>
  </si>
  <si>
    <t>811.233.9091x5666</t>
  </si>
  <si>
    <t>16.76</t>
  </si>
  <si>
    <t>21631.16</t>
  </si>
  <si>
    <t>12-24-2022</t>
  </si>
  <si>
    <t>Joseph Haas</t>
  </si>
  <si>
    <t>kristen22@example.net</t>
  </si>
  <si>
    <t>76866 Emily Creek Apt. 085, West Peter, IL 11274</t>
  </si>
  <si>
    <t>001-575-354-2692x4542</t>
  </si>
  <si>
    <t>114.65</t>
  </si>
  <si>
    <t>6485.85</t>
  </si>
  <si>
    <t>Mrs. Kayla Collins</t>
  </si>
  <si>
    <t>warrenvalerie@example.com</t>
  </si>
  <si>
    <t>758 Jill Row Suite 674, Sarahshire, VI 85958</t>
  </si>
  <si>
    <t>607.510.0518</t>
  </si>
  <si>
    <t>1063.29</t>
  </si>
  <si>
    <t>3.29</t>
  </si>
  <si>
    <t>1060.0</t>
  </si>
  <si>
    <t>David Moore</t>
  </si>
  <si>
    <t>morrisdavid@example.org</t>
  </si>
  <si>
    <t>90324 Gabriel Valleys, South Bradleystad, VA 59637</t>
  </si>
  <si>
    <t>(730)442-5481x795</t>
  </si>
  <si>
    <t>252.71</t>
  </si>
  <si>
    <t>62592.490000000005</t>
  </si>
  <si>
    <t>Brenda Williams</t>
  </si>
  <si>
    <t>sanderson@example.org</t>
  </si>
  <si>
    <t>4606 Michael Heights, Sherritown, FL 68742</t>
  </si>
  <si>
    <t>50.86</t>
  </si>
  <si>
    <t>41908.329999999994</t>
  </si>
  <si>
    <t>Beth Kelly</t>
  </si>
  <si>
    <t>xarmstrong@example.org</t>
  </si>
  <si>
    <t>PSC 4034, Box 3873, APO AA 99179</t>
  </si>
  <si>
    <t>001-822-619-2842x78240</t>
  </si>
  <si>
    <t>113.42</t>
  </si>
  <si>
    <t>60986.08</t>
  </si>
  <si>
    <t>Brian Jackson</t>
  </si>
  <si>
    <t>asmith@example.org</t>
  </si>
  <si>
    <t>PSC 9476, Box 5613, APO AP 23993</t>
  </si>
  <si>
    <t>(536)702-8467x573</t>
  </si>
  <si>
    <t>9.22</t>
  </si>
  <si>
    <t>5031.92</t>
  </si>
  <si>
    <t>Kenneth Johnston</t>
  </si>
  <si>
    <t>wspencer@example.com</t>
  </si>
  <si>
    <t>5793 Snyder Street Apt. 652, Terryville, DE 99284</t>
  </si>
  <si>
    <t>316.654.0710x2622</t>
  </si>
  <si>
    <t>0.22</t>
  </si>
  <si>
    <t>6256.7</t>
  </si>
  <si>
    <t>Jordan Freeman</t>
  </si>
  <si>
    <t>floydbrittany@example.org</t>
  </si>
  <si>
    <t>USS Warner, FPO AP 84558</t>
  </si>
  <si>
    <t>196.84</t>
  </si>
  <si>
    <t>39632.37</t>
  </si>
  <si>
    <t>Caitlyn Willis</t>
  </si>
  <si>
    <t>kennethwalker@example.net</t>
  </si>
  <si>
    <t>1384 David Motorway, New Shannon, FM 12027</t>
  </si>
  <si>
    <t>(347)341-7938x634</t>
  </si>
  <si>
    <t>48843.7</t>
  </si>
  <si>
    <t>48722.1</t>
  </si>
  <si>
    <t>12-19-2022</t>
  </si>
  <si>
    <t>Daniel Morgan</t>
  </si>
  <si>
    <t>4442 Robyn Lock Apt. 814, West Jeffberg, MI 27461</t>
  </si>
  <si>
    <t>001-488-953-5732x204</t>
  </si>
  <si>
    <t>60167.53</t>
  </si>
  <si>
    <t>247.33</t>
  </si>
  <si>
    <t>59920.2</t>
  </si>
  <si>
    <t>Christopher Davis</t>
  </si>
  <si>
    <t>xkerr@example.com</t>
  </si>
  <si>
    <t>3843 Scott Fort Suite 249, Thomasside, CA 56085</t>
  </si>
  <si>
    <t>2311.5</t>
  </si>
  <si>
    <t>7.99</t>
  </si>
  <si>
    <t>2303.51</t>
  </si>
  <si>
    <t>Sandra Carlson</t>
  </si>
  <si>
    <t>jacquelineharper@example.org</t>
  </si>
  <si>
    <t>94787 Barnes Pass, Nancyhaven, WV 69781</t>
  </si>
  <si>
    <t>10207.18</t>
  </si>
  <si>
    <t>10167.06</t>
  </si>
  <si>
    <t>Kimberly Hahn</t>
  </si>
  <si>
    <t>matthewsmatthew@example.org</t>
  </si>
  <si>
    <t>6568 Aimee Mountain, Thompsonton, GU 97973</t>
  </si>
  <si>
    <t>529.899.2616x2548</t>
  </si>
  <si>
    <t>16599.239999999998</t>
  </si>
  <si>
    <t>6.39</t>
  </si>
  <si>
    <t>16592.85</t>
  </si>
  <si>
    <t>Lisa Munoz</t>
  </si>
  <si>
    <t>palmerdavid@example.org</t>
  </si>
  <si>
    <t>459 Lara Views Suite 095, Austinhaven, UT 20127</t>
  </si>
  <si>
    <t>001-686-288-4887x80330</t>
  </si>
  <si>
    <t>2548.0699999999997</t>
  </si>
  <si>
    <t>37.62</t>
  </si>
  <si>
    <t>2510.45</t>
  </si>
  <si>
    <t>Jennifer Winters</t>
  </si>
  <si>
    <t>julianavarro@example.net</t>
  </si>
  <si>
    <t>Unit 9305 Box 2619, DPO AE 42641</t>
  </si>
  <si>
    <t>(668)534-9088x73409</t>
  </si>
  <si>
    <t>103.12</t>
  </si>
  <si>
    <t>30789.91</t>
  </si>
  <si>
    <t>Mary Owens</t>
  </si>
  <si>
    <t>471 Adam Lane Apt. 988, Sullivanborough, DC 98245</t>
  </si>
  <si>
    <t>513-773-4379x56527</t>
  </si>
  <si>
    <t>45.24</t>
  </si>
  <si>
    <t>19975.309999999998</t>
  </si>
  <si>
    <t>05-28-2023</t>
  </si>
  <si>
    <t>William Wilson</t>
  </si>
  <si>
    <t>blake07@example.net</t>
  </si>
  <si>
    <t>5845 William Points, Hammondmouth, KS 23238</t>
  </si>
  <si>
    <t>(721)442-5097</t>
  </si>
  <si>
    <t>211.74</t>
  </si>
  <si>
    <t>37849.46</t>
  </si>
  <si>
    <t>Jessica Wilson</t>
  </si>
  <si>
    <t>browndavid@example.org</t>
  </si>
  <si>
    <t>077 Blair Curve, Lammouth, HI 59671</t>
  </si>
  <si>
    <t>806.730.4186x985</t>
  </si>
  <si>
    <t>69735.77</t>
  </si>
  <si>
    <t>71.05</t>
  </si>
  <si>
    <t>69664.72</t>
  </si>
  <si>
    <t>Stephanie Black</t>
  </si>
  <si>
    <t>herreraronald@example.org</t>
  </si>
  <si>
    <t>21405 Karen Path Apt. 404, Chambersville, MS 62927</t>
  </si>
  <si>
    <t>643-945-1328</t>
  </si>
  <si>
    <t>43.03</t>
  </si>
  <si>
    <t>21923.690000000002</t>
  </si>
  <si>
    <t>Brandi Harrell</t>
  </si>
  <si>
    <t>simonheather@example.org</t>
  </si>
  <si>
    <t>Unit 0790 Box 0573, DPO AA 01169</t>
  </si>
  <si>
    <t>+1-982-409-5773x63710</t>
  </si>
  <si>
    <t>60.33</t>
  </si>
  <si>
    <t>30478.699999999997</t>
  </si>
  <si>
    <t>Juan Turner DDS</t>
  </si>
  <si>
    <t>amy07@example.net</t>
  </si>
  <si>
    <t>70366 Taylor Coves Apt. 360, Silvaland, MP 04147</t>
  </si>
  <si>
    <t>829-768-3917</t>
  </si>
  <si>
    <t>27722.1</t>
  </si>
  <si>
    <t>178.96</t>
  </si>
  <si>
    <t>27543.14</t>
  </si>
  <si>
    <t>Edward Marsh</t>
  </si>
  <si>
    <t>scottrobin@example.org</t>
  </si>
  <si>
    <t>189 Ellis Circles Suite 484, West Richard, RI 87390</t>
  </si>
  <si>
    <t>001-253-419-4140x82962</t>
  </si>
  <si>
    <t>53772.16</t>
  </si>
  <si>
    <t>251.93</t>
  </si>
  <si>
    <t>53520.23</t>
  </si>
  <si>
    <t>Julia Hudson</t>
  </si>
  <si>
    <t>yolandabarber@example.net</t>
  </si>
  <si>
    <t>542 Hansen Estates Suite 526, Port Robert, CO 58121</t>
  </si>
  <si>
    <t>(485)898-2377x59355</t>
  </si>
  <si>
    <t>25517.95</t>
  </si>
  <si>
    <t>14.48</t>
  </si>
  <si>
    <t>25503.47</t>
  </si>
  <si>
    <t>Christopher Tucker</t>
  </si>
  <si>
    <t>robertwalters@example.net</t>
  </si>
  <si>
    <t>Unit 1424 Box 9564, DPO AA 50012</t>
  </si>
  <si>
    <t>+1-690-878-5169x814</t>
  </si>
  <si>
    <t>51.93</t>
  </si>
  <si>
    <t>40401.0</t>
  </si>
  <si>
    <t>Charles Herrera</t>
  </si>
  <si>
    <t>ilane@example.com</t>
  </si>
  <si>
    <t>020 Valentine Views Suite 088, Bryantland, VI 45315</t>
  </si>
  <si>
    <t>399-209-3528x10617</t>
  </si>
  <si>
    <t>33049.77</t>
  </si>
  <si>
    <t>4.85</t>
  </si>
  <si>
    <t>33044.92</t>
  </si>
  <si>
    <t>Justin Carr</t>
  </si>
  <si>
    <t>jonathan81@example.com</t>
  </si>
  <si>
    <t>998 Beard Harbor, Martinezside, CO 72328</t>
  </si>
  <si>
    <t>(886)717-1009x280</t>
  </si>
  <si>
    <t>230.26</t>
  </si>
  <si>
    <t>20955.49</t>
  </si>
  <si>
    <t>Erin Knox DVM</t>
  </si>
  <si>
    <t>jeffreymorales@example.com</t>
  </si>
  <si>
    <t>53009 Heather Mills Suite 807, West Maria, OK 56404</t>
  </si>
  <si>
    <t>+1-896-772-0644x8462</t>
  </si>
  <si>
    <t>64683.45</t>
  </si>
  <si>
    <t>0.59</t>
  </si>
  <si>
    <t>64682.86</t>
  </si>
  <si>
    <t>Steven Douglas</t>
  </si>
  <si>
    <t>reynoldsgrant@example.org</t>
  </si>
  <si>
    <t>18932 Connie Pass, Gregoryburgh, VT 65739</t>
  </si>
  <si>
    <t>001-281-352-6185</t>
  </si>
  <si>
    <t>9.77</t>
  </si>
  <si>
    <t>75055.33</t>
  </si>
  <si>
    <t>Andrew Hughes</t>
  </si>
  <si>
    <t>christophermoon@example.com</t>
  </si>
  <si>
    <t>37413 Nancy Rapids, West Kayleefurt, DC 87804</t>
  </si>
  <si>
    <t>(913)560-7375x00770</t>
  </si>
  <si>
    <t>28068.3</t>
  </si>
  <si>
    <t>86.67</t>
  </si>
  <si>
    <t>27981.63</t>
  </si>
  <si>
    <t>Laura Carr</t>
  </si>
  <si>
    <t>lisaavery@example.com</t>
  </si>
  <si>
    <t>2318 Bennett Expressway Apt. 797, Walkerhaven, RI 22545</t>
  </si>
  <si>
    <t>981.574.2617x8514</t>
  </si>
  <si>
    <t>193.53</t>
  </si>
  <si>
    <t>Jennifer Garcia</t>
  </si>
  <si>
    <t>norma74@example.com</t>
  </si>
  <si>
    <t>4540 Richard Canyon Suite 010, Torresborough, MT 90479</t>
  </si>
  <si>
    <t>104.17</t>
  </si>
  <si>
    <t>21157.18</t>
  </si>
  <si>
    <t>Shawn Green</t>
  </si>
  <si>
    <t>burtonmichael@example.net</t>
  </si>
  <si>
    <t>500 Baker Plains, Gabrielfurt, PW 46453</t>
  </si>
  <si>
    <t>(762)352-2196</t>
  </si>
  <si>
    <t>30.95</t>
  </si>
  <si>
    <t>6569.55</t>
  </si>
  <si>
    <t>01-28-2022</t>
  </si>
  <si>
    <t>Mr. Joe Wright</t>
  </si>
  <si>
    <t>clarkjennifer@example.com</t>
  </si>
  <si>
    <t>806 Eric Way, New Eric, OK 31318</t>
  </si>
  <si>
    <t>+1-767-723-2143x4378</t>
  </si>
  <si>
    <t>12127.46</t>
  </si>
  <si>
    <t>41.48</t>
  </si>
  <si>
    <t>12085.98</t>
  </si>
  <si>
    <t>Lisa Ross</t>
  </si>
  <si>
    <t>victorpeterson@example.net</t>
  </si>
  <si>
    <t>6399 Isaac Center Suite 189, South Jenniferport, MT 71568</t>
  </si>
  <si>
    <t>001-855-515-3654</t>
  </si>
  <si>
    <t>2165.5</t>
  </si>
  <si>
    <t>83.44</t>
  </si>
  <si>
    <t>2082.06</t>
  </si>
  <si>
    <t>Cynthia Christian</t>
  </si>
  <si>
    <t>bryanstout@example.net</t>
  </si>
  <si>
    <t>3210 Miller Pike, Villegastown, NY 83162</t>
  </si>
  <si>
    <t>25477.38</t>
  </si>
  <si>
    <t>25446.72</t>
  </si>
  <si>
    <t>Cynthia Morrison</t>
  </si>
  <si>
    <t>rvalentine@example.com</t>
  </si>
  <si>
    <t>92700 Brandy Squares Apt. 274, Joshuafort, MH 75064</t>
  </si>
  <si>
    <t>+1-831-347-8018x269</t>
  </si>
  <si>
    <t>130.4</t>
  </si>
  <si>
    <t>44229.4</t>
  </si>
  <si>
    <t>Elizabeth Tate</t>
  </si>
  <si>
    <t>jschroeder@example.com</t>
  </si>
  <si>
    <t>31832 William Brooks Apt. 599, Petersonburgh, GA 98127</t>
  </si>
  <si>
    <t>(565)743-8903x6384</t>
  </si>
  <si>
    <t>126.54</t>
  </si>
  <si>
    <t>17785.8</t>
  </si>
  <si>
    <t>Nicole Lopez</t>
  </si>
  <si>
    <t>andrew79@example.org</t>
  </si>
  <si>
    <t>1810 Thomas Street Suite 846, Johnville, MD 47767</t>
  </si>
  <si>
    <t>(377)643-3451x34649</t>
  </si>
  <si>
    <t>4297.76</t>
  </si>
  <si>
    <t>72.83</t>
  </si>
  <si>
    <t>4224.93</t>
  </si>
  <si>
    <t>Phillip Thompson</t>
  </si>
  <si>
    <t>pmorales@example.net</t>
  </si>
  <si>
    <t>2031 Adrian Key Apt. 680, Haleyburgh, NJ 31201</t>
  </si>
  <si>
    <t>215-349-9217</t>
  </si>
  <si>
    <t>97.13</t>
  </si>
  <si>
    <t>8202.49</t>
  </si>
  <si>
    <t>Brandi Coffey</t>
  </si>
  <si>
    <t>melissarussell@example.org</t>
  </si>
  <si>
    <t>453 Orozco Via Suite 887, Melissachester, DC 44893</t>
  </si>
  <si>
    <t>+1-609-917-0009x29321</t>
  </si>
  <si>
    <t>27636.48</t>
  </si>
  <si>
    <t>118.37</t>
  </si>
  <si>
    <t>27518.11</t>
  </si>
  <si>
    <t>lori14@example.net</t>
  </si>
  <si>
    <t>8949 Gates Parkway Suite 498, South Tracey, DE 70259</t>
  </si>
  <si>
    <t>536-322-9865</t>
  </si>
  <si>
    <t>8.98</t>
  </si>
  <si>
    <t>3319.58</t>
  </si>
  <si>
    <t>01-19-2023</t>
  </si>
  <si>
    <t>Caitlin Tate</t>
  </si>
  <si>
    <t>340 Brown Station Apt. 891, North Briannachester, CO 30000</t>
  </si>
  <si>
    <t>394-380-7523x696</t>
  </si>
  <si>
    <t>14521.099999999999</t>
  </si>
  <si>
    <t>122.4</t>
  </si>
  <si>
    <t>14398.699999999999</t>
  </si>
  <si>
    <t>Melinda Walters</t>
  </si>
  <si>
    <t>njackson@example.net</t>
  </si>
  <si>
    <t>62422 Hogan Streets Suite 445, Port Lorrainehaven, MT 37863</t>
  </si>
  <si>
    <t>929.920.7115x6030</t>
  </si>
  <si>
    <t>1903.06</t>
  </si>
  <si>
    <t>214.3</t>
  </si>
  <si>
    <t>1688.76</t>
  </si>
  <si>
    <t>Andrea Hood</t>
  </si>
  <si>
    <t>samantha35@example.com</t>
  </si>
  <si>
    <t>35974 Jennifer Junction Apt. 336, Ryanstad, AK 18319</t>
  </si>
  <si>
    <t>(281)417-5542x37593</t>
  </si>
  <si>
    <t>112.21</t>
  </si>
  <si>
    <t>36169.49</t>
  </si>
  <si>
    <t>Timothy Johnson</t>
  </si>
  <si>
    <t>5854 Joshua Parks Suite 026, Hansenbury, CO 86714</t>
  </si>
  <si>
    <t>+1-834-415-0266x901</t>
  </si>
  <si>
    <t>682.1099999999999</t>
  </si>
  <si>
    <t>Mario Rogers</t>
  </si>
  <si>
    <t>lcain@example.com</t>
  </si>
  <si>
    <t>42765 Jones Ports, East Derrickview, NE 69957</t>
  </si>
  <si>
    <t>001-758-381-9577x895</t>
  </si>
  <si>
    <t>32482.5</t>
  </si>
  <si>
    <t>84.87</t>
  </si>
  <si>
    <t>32397.63</t>
  </si>
  <si>
    <t>Linda Ballard</t>
  </si>
  <si>
    <t>stephanieknapp@example.com</t>
  </si>
  <si>
    <t>6123 Morris Estate Suite 842, Port Geraldport, SC 48802</t>
  </si>
  <si>
    <t>411.250.7235</t>
  </si>
  <si>
    <t>231.14999999999998</t>
  </si>
  <si>
    <t>12.88</t>
  </si>
  <si>
    <t>218.26999999999998</t>
  </si>
  <si>
    <t>Edward Ferguson</t>
  </si>
  <si>
    <t>briangilmore@example.org</t>
  </si>
  <si>
    <t>016 Stout Grove Apt. 242, Darrylberg, OR 07239</t>
  </si>
  <si>
    <t>335.628.3665</t>
  </si>
  <si>
    <t>132.89</t>
  </si>
  <si>
    <t>47443.61</t>
  </si>
  <si>
    <t>Andrew Branch</t>
  </si>
  <si>
    <t>nathan23@example.com</t>
  </si>
  <si>
    <t>5688 Davis Flat, Nicoleville, ID 88282</t>
  </si>
  <si>
    <t>(353)331-1769</t>
  </si>
  <si>
    <t>14.8</t>
  </si>
  <si>
    <t>2502.22</t>
  </si>
  <si>
    <t>Alexander Fuller</t>
  </si>
  <si>
    <t>rmartinez@example.org</t>
  </si>
  <si>
    <t>24112 Mark Coves Suite 325, Averystad, DC 56640</t>
  </si>
  <si>
    <t>(701)764-4254x35940</t>
  </si>
  <si>
    <t>29787.73</t>
  </si>
  <si>
    <t>Jacqueline Hodges</t>
  </si>
  <si>
    <t>9577 Anderson Track, West Valerie, PA 11555</t>
  </si>
  <si>
    <t>001-898-835-8144x1377</t>
  </si>
  <si>
    <t>9631.65</t>
  </si>
  <si>
    <t>81.51</t>
  </si>
  <si>
    <t>9550.14</t>
  </si>
  <si>
    <t>Frederick Lowe</t>
  </si>
  <si>
    <t>mariah09@example.org</t>
  </si>
  <si>
    <t>852 Mathis Grove Apt. 754, West Malikshire, ME 16893</t>
  </si>
  <si>
    <t>+1-790-924-2050x96066</t>
  </si>
  <si>
    <t>134.4</t>
  </si>
  <si>
    <t>64456.5</t>
  </si>
  <si>
    <t>Tiffany Spencer</t>
  </si>
  <si>
    <t>sabrina65@example.net</t>
  </si>
  <si>
    <t>90176 Ashley Valleys, Rebeccahaven, PR 21230</t>
  </si>
  <si>
    <t>+1-919-470-5699x19488</t>
  </si>
  <si>
    <t>68082.3</t>
  </si>
  <si>
    <t>131.93</t>
  </si>
  <si>
    <t>67950.37000000001</t>
  </si>
  <si>
    <t>Brandon Rojas</t>
  </si>
  <si>
    <t>franklindarrell@example.org</t>
  </si>
  <si>
    <t>399 Cruz Locks Apt. 277, Lake Bryantown, PA 59113</t>
  </si>
  <si>
    <t>366.469.3262</t>
  </si>
  <si>
    <t>181.18</t>
  </si>
  <si>
    <t>16460.18</t>
  </si>
  <si>
    <t>09-21-2022</t>
  </si>
  <si>
    <t>Todd Parker</t>
  </si>
  <si>
    <t>tarnold@example.net</t>
  </si>
  <si>
    <t>733 Frank Spurs, East Jamesburgh, NV 01278</t>
  </si>
  <si>
    <t>694-392-9603x63326</t>
  </si>
  <si>
    <t>28.55</t>
  </si>
  <si>
    <t>42293.6</t>
  </si>
  <si>
    <t>Alex Riley</t>
  </si>
  <si>
    <t>williamsjoseph@example.org</t>
  </si>
  <si>
    <t>2833 Marco Mews Apt. 950, North Amandastad, MA 80806</t>
  </si>
  <si>
    <t>821.454.7935</t>
  </si>
  <si>
    <t>105.63</t>
  </si>
  <si>
    <t>48655.740000000005</t>
  </si>
  <si>
    <t>Courtney Anthony DVM</t>
  </si>
  <si>
    <t>sharon23@example.org</t>
  </si>
  <si>
    <t>31186 Joel Drive Suite 176, Smithside, NE 74370</t>
  </si>
  <si>
    <t>001-270-756-9363x908</t>
  </si>
  <si>
    <t>76.55</t>
  </si>
  <si>
    <t>22011.550000000003</t>
  </si>
  <si>
    <t>Julie Woods</t>
  </si>
  <si>
    <t>mtorres@example.com</t>
  </si>
  <si>
    <t>PSC 0144, Box 6800, APO AA 78332</t>
  </si>
  <si>
    <t>+1-310-332-7836x22520</t>
  </si>
  <si>
    <t>89561.7</t>
  </si>
  <si>
    <t>222.06</t>
  </si>
  <si>
    <t>89339.64</t>
  </si>
  <si>
    <t>Katelyn Hunt</t>
  </si>
  <si>
    <t>caitlinflores@example.org</t>
  </si>
  <si>
    <t>1270 Clark Groves Suite 793, Mckeetown, WV 06327</t>
  </si>
  <si>
    <t>999-745-8686x974</t>
  </si>
  <si>
    <t>64.09</t>
  </si>
  <si>
    <t>50759.76</t>
  </si>
  <si>
    <t>06-16-2023</t>
  </si>
  <si>
    <t>Scott Barnes</t>
  </si>
  <si>
    <t>brianhayes@example.org</t>
  </si>
  <si>
    <t>2005 Owen Flats Apt. 500, Ryanport, IL 65365</t>
  </si>
  <si>
    <t>80.17</t>
  </si>
  <si>
    <t>36669.5</t>
  </si>
  <si>
    <t>Jonathan Rodriguez</t>
  </si>
  <si>
    <t>yhughes@example.com</t>
  </si>
  <si>
    <t>1359 Rodriguez Mills Apt. 236, Port Vincentbury, CO 61659</t>
  </si>
  <si>
    <t>898.593.1749</t>
  </si>
  <si>
    <t>188.67</t>
  </si>
  <si>
    <t>8767.5</t>
  </si>
  <si>
    <t>Kathleen Harris</t>
  </si>
  <si>
    <t>hwilliams@example.org</t>
  </si>
  <si>
    <t>65957 Jimmy Green Suite 915, Karenfort, KS 78585</t>
  </si>
  <si>
    <t>496.843.5262x8238</t>
  </si>
  <si>
    <t>785.9</t>
  </si>
  <si>
    <t>Isabella Sullivan</t>
  </si>
  <si>
    <t>barbara45@example.org</t>
  </si>
  <si>
    <t>2960 Tony Crossing, East Michelleberg, WA 34647</t>
  </si>
  <si>
    <t>001-954-411-7283x16219</t>
  </si>
  <si>
    <t>3.4</t>
  </si>
  <si>
    <t>30889.629999999997</t>
  </si>
  <si>
    <t>Rebecca Shea</t>
  </si>
  <si>
    <t>andreasimon@example.net</t>
  </si>
  <si>
    <t>64492 Jacob Skyway Suite 009, South Joehaven, LA 79767</t>
  </si>
  <si>
    <t>431.226.5044</t>
  </si>
  <si>
    <t>45.25</t>
  </si>
  <si>
    <t>37954.909999999996</t>
  </si>
  <si>
    <t>Shannon Arnold</t>
  </si>
  <si>
    <t>morrisrichard@example.net</t>
  </si>
  <si>
    <t>1754 Lopez Trail Apt. 769, East Timothy, SD 66722</t>
  </si>
  <si>
    <t>(838)934-4624</t>
  </si>
  <si>
    <t>45.7</t>
  </si>
  <si>
    <t>869.5799999999999</t>
  </si>
  <si>
    <t>Martin Everett</t>
  </si>
  <si>
    <t>99151 Rebecca Common Apt. 025, Williamsshire, MI 44289</t>
  </si>
  <si>
    <t>3097.41</t>
  </si>
  <si>
    <t>0.73</t>
  </si>
  <si>
    <t>3096.68</t>
  </si>
  <si>
    <t>Scott Patterson</t>
  </si>
  <si>
    <t>maria31@example.org</t>
  </si>
  <si>
    <t>258 Debra Place Apt. 768, Lake Drewside, UT 22763</t>
  </si>
  <si>
    <t>401-233-0405</t>
  </si>
  <si>
    <t>9.14</t>
  </si>
  <si>
    <t>3966.64</t>
  </si>
  <si>
    <t>Madison Wells</t>
  </si>
  <si>
    <t>marysexton@example.com</t>
  </si>
  <si>
    <t>44464 Smith Roads, East Seanmouth, SD 83587</t>
  </si>
  <si>
    <t>(896)453-6083x10054</t>
  </si>
  <si>
    <t>10474.2</t>
  </si>
  <si>
    <t>10457.470000000001</t>
  </si>
  <si>
    <t>Mr. Christopher Perez Jr.</t>
  </si>
  <si>
    <t>christopherhanson@example.net</t>
  </si>
  <si>
    <t>PSC 0279, Box 3372, APO AP 71277</t>
  </si>
  <si>
    <t>001-979-712-0208x0801</t>
  </si>
  <si>
    <t>60.34</t>
  </si>
  <si>
    <t>7900.7</t>
  </si>
  <si>
    <t>06-30-2022</t>
  </si>
  <si>
    <t>Janet Cox</t>
  </si>
  <si>
    <t>ccampos@example.net</t>
  </si>
  <si>
    <t>3835 Porter Trail, Lammouth, KY 83913</t>
  </si>
  <si>
    <t>+1-393-995-7131x3600</t>
  </si>
  <si>
    <t>191.44</t>
  </si>
  <si>
    <t>12203.21</t>
  </si>
  <si>
    <t>Michael Giles</t>
  </si>
  <si>
    <t>jennifer25@example.net</t>
  </si>
  <si>
    <t>16493 Christine Skyway Apt. 159, West Donnaland, MN 88510</t>
  </si>
  <si>
    <t>312.821.7234x522</t>
  </si>
  <si>
    <t>65.16</t>
  </si>
  <si>
    <t>25051.53</t>
  </si>
  <si>
    <t>Karl Bernard</t>
  </si>
  <si>
    <t>solisdaniel@example.net</t>
  </si>
  <si>
    <t>71876 Vanessa Mill, South Jenniferside, NY 81186</t>
  </si>
  <si>
    <t>633-647-9107x7067</t>
  </si>
  <si>
    <t>61320.9</t>
  </si>
  <si>
    <t>103.71</t>
  </si>
  <si>
    <t>61217.19</t>
  </si>
  <si>
    <t>Julie Cruz</t>
  </si>
  <si>
    <t>cody84@example.org</t>
  </si>
  <si>
    <t>1780 Jonathan Land Suite 760, Lake Reneeborough, FL 50971</t>
  </si>
  <si>
    <t>(900)273-2670x48589</t>
  </si>
  <si>
    <t>82796.7</t>
  </si>
  <si>
    <t>116.95</t>
  </si>
  <si>
    <t>82679.75</t>
  </si>
  <si>
    <t>03-31-2022</t>
  </si>
  <si>
    <t>Michael Haney</t>
  </si>
  <si>
    <t>perezcatherine@example.com</t>
  </si>
  <si>
    <t>358 Harmon Villages, New Jacobborough, CA 02702</t>
  </si>
  <si>
    <t>+1-836-721-5754x6595</t>
  </si>
  <si>
    <t>45584.7</t>
  </si>
  <si>
    <t>83.16</t>
  </si>
  <si>
    <t>45501.53999999999</t>
  </si>
  <si>
    <t>Robert Perez</t>
  </si>
  <si>
    <t>maria96@example.net</t>
  </si>
  <si>
    <t>87221 Kevin Rue Suite 783, Doughertyhaven, HI 91150</t>
  </si>
  <si>
    <t>805.560.3103</t>
  </si>
  <si>
    <t>128.03</t>
  </si>
  <si>
    <t>89180.76999999999</t>
  </si>
  <si>
    <t>Jeffrey White</t>
  </si>
  <si>
    <t>cbrown@example.com</t>
  </si>
  <si>
    <t>7972 Danielle Highway, Brandonville, FL 39707</t>
  </si>
  <si>
    <t>(683)997-0083x562</t>
  </si>
  <si>
    <t>22.29</t>
  </si>
  <si>
    <t>71161.83</t>
  </si>
  <si>
    <t>Ann Ryan</t>
  </si>
  <si>
    <t>sdillon@example.com</t>
  </si>
  <si>
    <t>154 Nguyen Port Suite 129, Port Stephanie, PA 47689</t>
  </si>
  <si>
    <t>419-354-5039</t>
  </si>
  <si>
    <t>41454.72</t>
  </si>
  <si>
    <t>26.11</t>
  </si>
  <si>
    <t>41428.61</t>
  </si>
  <si>
    <t>James Neal Jr.</t>
  </si>
  <si>
    <t>alexandergregory@example.org</t>
  </si>
  <si>
    <t>6027 Fowler Creek Suite 392, Mathisside, PR 11623</t>
  </si>
  <si>
    <t>154.61</t>
  </si>
  <si>
    <t>29796.45</t>
  </si>
  <si>
    <t>Anthony Caldwell</t>
  </si>
  <si>
    <t>patricia87@example.net</t>
  </si>
  <si>
    <t>PSC 0876, Box 0145, APO AE 79086</t>
  </si>
  <si>
    <t>+1-301-957-0200x505</t>
  </si>
  <si>
    <t>27718.4</t>
  </si>
  <si>
    <t>15.54</t>
  </si>
  <si>
    <t>27702.86</t>
  </si>
  <si>
    <t>Michael Torres</t>
  </si>
  <si>
    <t>jody76@example.net</t>
  </si>
  <si>
    <t>490 Peggy Mill Suite 685, Kristinaberg, CO 80801</t>
  </si>
  <si>
    <t>117.05</t>
  </si>
  <si>
    <t>31565.35</t>
  </si>
  <si>
    <t>Lori Lopez MD</t>
  </si>
  <si>
    <t>schneiderpaul@example.com</t>
  </si>
  <si>
    <t>2935 Vaughn Ford, South Codyburgh, SD 02957</t>
  </si>
  <si>
    <t>+1-747-620-7026x0114</t>
  </si>
  <si>
    <t>5581.799999999999</t>
  </si>
  <si>
    <t>173.23</t>
  </si>
  <si>
    <t>5408.57</t>
  </si>
  <si>
    <t>Joseph Henderson</t>
  </si>
  <si>
    <t>pclayton@example.net</t>
  </si>
  <si>
    <t>753 Lauren Brooks Apt. 323, Port Stephenfurt, MI 53279</t>
  </si>
  <si>
    <t>905.800.8762</t>
  </si>
  <si>
    <t>6914.0</t>
  </si>
  <si>
    <t>William Werner</t>
  </si>
  <si>
    <t>hernandezsharon@example.com</t>
  </si>
  <si>
    <t>13587 Davis Wall, Nicholasburgh, SD 39617</t>
  </si>
  <si>
    <t>743.999.5223x55155</t>
  </si>
  <si>
    <t>66.17</t>
  </si>
  <si>
    <t>9398.09</t>
  </si>
  <si>
    <t>John Hicks</t>
  </si>
  <si>
    <t>smithkenneth@example.com</t>
  </si>
  <si>
    <t>62430 Bridget Plaza, West Sueville, MT 26941</t>
  </si>
  <si>
    <t>84586.05</t>
  </si>
  <si>
    <t>114.8</t>
  </si>
  <si>
    <t>84471.25</t>
  </si>
  <si>
    <t>Luke Robbins Jr.</t>
  </si>
  <si>
    <t>40886 Gerald Causeway, North Nicoleville, NM 35158</t>
  </si>
  <si>
    <t>(493)718-3594</t>
  </si>
  <si>
    <t>1479.36</t>
  </si>
  <si>
    <t>1468.07</t>
  </si>
  <si>
    <t>Kyle Burton</t>
  </si>
  <si>
    <t>jacoblowe@example.org</t>
  </si>
  <si>
    <t>38721 Brianna Mill, West Tara, PA 04938</t>
  </si>
  <si>
    <t>705.493.7217x5101</t>
  </si>
  <si>
    <t>4364.25</t>
  </si>
  <si>
    <t>208.43</t>
  </si>
  <si>
    <t>4155.82</t>
  </si>
  <si>
    <t>Keith Ward</t>
  </si>
  <si>
    <t>renee26@example.org</t>
  </si>
  <si>
    <t>03435 Johnson Village Apt. 247, Richardtown, TN 12776</t>
  </si>
  <si>
    <t>539.720.3428</t>
  </si>
  <si>
    <t>42.91</t>
  </si>
  <si>
    <t>14478.189999999999</t>
  </si>
  <si>
    <t>Michelle Nunez</t>
  </si>
  <si>
    <t>omccullough@example.com</t>
  </si>
  <si>
    <t>2297 Keller Lights Suite 487, South Brian, MN 89350</t>
  </si>
  <si>
    <t>(893)770-8837</t>
  </si>
  <si>
    <t>40575.92</t>
  </si>
  <si>
    <t>106.75</t>
  </si>
  <si>
    <t>40469.17</t>
  </si>
  <si>
    <t>Jimmy Ellis</t>
  </si>
  <si>
    <t>ericmartinez@example.com</t>
  </si>
  <si>
    <t>34899 Nelson Loaf, Port Lisatown, WA 89301</t>
  </si>
  <si>
    <t>57973.11</t>
  </si>
  <si>
    <t>25.25</t>
  </si>
  <si>
    <t>57947.86</t>
  </si>
  <si>
    <t>Connie Travis</t>
  </si>
  <si>
    <t>qdavis@example.net</t>
  </si>
  <si>
    <t>439 Moran Vista Apt. 351, North Christopher, TN 13180</t>
  </si>
  <si>
    <t>696.693.7145x2600</t>
  </si>
  <si>
    <t>12522.78</t>
  </si>
  <si>
    <t>43.33</t>
  </si>
  <si>
    <t>12479.45</t>
  </si>
  <si>
    <t>Kara Smith</t>
  </si>
  <si>
    <t>david65@example.net</t>
  </si>
  <si>
    <t>729 Karen Causeway Apt. 902, Port Justintown, PR 06598</t>
  </si>
  <si>
    <t>(335)939-7850x97389</t>
  </si>
  <si>
    <t>34031.83</t>
  </si>
  <si>
    <t>184.3</t>
  </si>
  <si>
    <t>33847.53</t>
  </si>
  <si>
    <t>Marissa Russell</t>
  </si>
  <si>
    <t>houstonantonio@example.org</t>
  </si>
  <si>
    <t>569 Cantu Glen Apt. 740, South Feliciaberg, PR 44745</t>
  </si>
  <si>
    <t>957.862.6614x4569</t>
  </si>
  <si>
    <t>2.1</t>
  </si>
  <si>
    <t>6713.15</t>
  </si>
  <si>
    <t>Melissa Vasquez</t>
  </si>
  <si>
    <t>lawrencejerome@example.com</t>
  </si>
  <si>
    <t>770 Smith Brooks, Port Phillipport, LA 97185</t>
  </si>
  <si>
    <t>370-304-1380x42966</t>
  </si>
  <si>
    <t>98.15</t>
  </si>
  <si>
    <t>24170.499999999996</t>
  </si>
  <si>
    <t>William Marks</t>
  </si>
  <si>
    <t>michealmiddleton@example.net</t>
  </si>
  <si>
    <t>82785 Joanna Lodge Apt. 289, Williamland, MT 89891</t>
  </si>
  <si>
    <t>16.97</t>
  </si>
  <si>
    <t>8847.160000000002</t>
  </si>
  <si>
    <t>Jeffery Bell Jr.</t>
  </si>
  <si>
    <t>clopez@example.net</t>
  </si>
  <si>
    <t>863 James Walks, Lake Timothy, FM 72441</t>
  </si>
  <si>
    <t>395.398.0614x689</t>
  </si>
  <si>
    <t>3661.12</t>
  </si>
  <si>
    <t>44.93</t>
  </si>
  <si>
    <t>3616.19</t>
  </si>
  <si>
    <t>Michael Day</t>
  </si>
  <si>
    <t>9903 Olson Garden, East Shanetown, OR 47179</t>
  </si>
  <si>
    <t>521.369.2682x321</t>
  </si>
  <si>
    <t>205.66</t>
  </si>
  <si>
    <t>40710.13</t>
  </si>
  <si>
    <t>Sabrina Wilson</t>
  </si>
  <si>
    <t>meghanellis@example.com</t>
  </si>
  <si>
    <t>59718 Melinda Ways, Steveville, OH 95569</t>
  </si>
  <si>
    <t>(332)392-3130</t>
  </si>
  <si>
    <t>1456.04</t>
  </si>
  <si>
    <t>1.26</t>
  </si>
  <si>
    <t>1454.78</t>
  </si>
  <si>
    <t>Brandon Mueller</t>
  </si>
  <si>
    <t>petersongabriela@example.com</t>
  </si>
  <si>
    <t>521 Huber Keys Apt. 472, East Christopher, WA 82576</t>
  </si>
  <si>
    <t>001-631-859-9637x6771</t>
  </si>
  <si>
    <t>174.05</t>
  </si>
  <si>
    <t>38352.549999999996</t>
  </si>
  <si>
    <t>Tristan Acosta</t>
  </si>
  <si>
    <t>griffinbridget@example.org</t>
  </si>
  <si>
    <t>2167 Carter Isle, Alvarezstad, DC 07539</t>
  </si>
  <si>
    <t>(424)505-2654</t>
  </si>
  <si>
    <t>16826.149999999998</t>
  </si>
  <si>
    <t>Chad Hodges</t>
  </si>
  <si>
    <t>anthonymorrison@example.net</t>
  </si>
  <si>
    <t>05342 Pena Spur, Bakerville, IN 77097</t>
  </si>
  <si>
    <t>+1-333-712-1117x383</t>
  </si>
  <si>
    <t>63688.32</t>
  </si>
  <si>
    <t>238.62</t>
  </si>
  <si>
    <t>63449.7</t>
  </si>
  <si>
    <t>Amanda Knight</t>
  </si>
  <si>
    <t>07102 Lisa Walk, Duncanside, VA 20371</t>
  </si>
  <si>
    <t>(903)582-5131x01995</t>
  </si>
  <si>
    <t>3741.18</t>
  </si>
  <si>
    <t>Patrick Foster</t>
  </si>
  <si>
    <t>robintyler@example.com</t>
  </si>
  <si>
    <t>630 Bill Inlet, Proctortown, SC 95812</t>
  </si>
  <si>
    <t>508.717.5385</t>
  </si>
  <si>
    <t>28.82</t>
  </si>
  <si>
    <t>9581.62</t>
  </si>
  <si>
    <t>Randall Spencer</t>
  </si>
  <si>
    <t>dakota76@example.org</t>
  </si>
  <si>
    <t>USNS Diaz, FPO AA 22263</t>
  </si>
  <si>
    <t>909.939.2051x84192</t>
  </si>
  <si>
    <t>40400.3</t>
  </si>
  <si>
    <t>Leslie Williamson</t>
  </si>
  <si>
    <t>sheena17@example.org</t>
  </si>
  <si>
    <t>48895 Daniel Fort, Mckinneyside, AR 69350</t>
  </si>
  <si>
    <t>255.656.2574x5922</t>
  </si>
  <si>
    <t>22137.74</t>
  </si>
  <si>
    <t>66.68</t>
  </si>
  <si>
    <t>22071.06</t>
  </si>
  <si>
    <t>Joseph Winters</t>
  </si>
  <si>
    <t>hstewart@example.com</t>
  </si>
  <si>
    <t>9981 Pope Island, North Samantha, CT 14838</t>
  </si>
  <si>
    <t>(694)908-1939x5526</t>
  </si>
  <si>
    <t>2.9</t>
  </si>
  <si>
    <t>13497.48</t>
  </si>
  <si>
    <t>Gerald Evans</t>
  </si>
  <si>
    <t>zcordova@example.com</t>
  </si>
  <si>
    <t>11073 Jessica Glens, Dillonside, NE 45396</t>
  </si>
  <si>
    <t>(266)352-7203</t>
  </si>
  <si>
    <t>3924.4199999999996</t>
  </si>
  <si>
    <t>Linda Anderson</t>
  </si>
  <si>
    <t>sheri55@example.net</t>
  </si>
  <si>
    <t>09758 Joseph Highway, Williamsborough, NY 30847</t>
  </si>
  <si>
    <t>33206.61</t>
  </si>
  <si>
    <t>15.56</t>
  </si>
  <si>
    <t>33191.05</t>
  </si>
  <si>
    <t>Lisa Lawson</t>
  </si>
  <si>
    <t>9018 Pearson Glens, West Sarah, NM 75993</t>
  </si>
  <si>
    <t>334.605.7567x9502</t>
  </si>
  <si>
    <t>46608.649999999994</t>
  </si>
  <si>
    <t>99.47</t>
  </si>
  <si>
    <t>46509.17999999999</t>
  </si>
  <si>
    <t>Jason Allen</t>
  </si>
  <si>
    <t>johnlamb@example.org</t>
  </si>
  <si>
    <t>7583 Tracy Turnpike Suite 083, West Brandonfurt, OH 54689</t>
  </si>
  <si>
    <t>+1-464-556-7075x67501</t>
  </si>
  <si>
    <t>194.87</t>
  </si>
  <si>
    <t>18448.59</t>
  </si>
  <si>
    <t>Amy Clarke</t>
  </si>
  <si>
    <t>riversjennifer@example.org</t>
  </si>
  <si>
    <t>9300 Joshua Burg, Rushton, ME 68458</t>
  </si>
  <si>
    <t>737.823.5597</t>
  </si>
  <si>
    <t>15591.6</t>
  </si>
  <si>
    <t>65.26</t>
  </si>
  <si>
    <t>15526.34</t>
  </si>
  <si>
    <t>Charles Grant</t>
  </si>
  <si>
    <t>marylewis@example.org</t>
  </si>
  <si>
    <t>815 Samantha Walk, West Paul, DE 85679</t>
  </si>
  <si>
    <t>743-525-8306x6826</t>
  </si>
  <si>
    <t>19339.920000000002</t>
  </si>
  <si>
    <t>26.23</t>
  </si>
  <si>
    <t>19313.690000000002</t>
  </si>
  <si>
    <t>Vincent Nguyen</t>
  </si>
  <si>
    <t>thomasellison@example.net</t>
  </si>
  <si>
    <t>3919 Alyssa Island, Port Debraburgh, VT 25416</t>
  </si>
  <si>
    <t>+1-880-352-6111x327</t>
  </si>
  <si>
    <t>12114.85</t>
  </si>
  <si>
    <t>Justin Gardner</t>
  </si>
  <si>
    <t>debbieperez@example.net</t>
  </si>
  <si>
    <t>35339 Reynolds Ridges, Banksside, HI 07258</t>
  </si>
  <si>
    <t>001-950-772-4972x17954</t>
  </si>
  <si>
    <t>11.67</t>
  </si>
  <si>
    <t>13092.69</t>
  </si>
  <si>
    <t>Renee Soto</t>
  </si>
  <si>
    <t>williamhernandez@example.net</t>
  </si>
  <si>
    <t>87141 Joseph Track Suite 780, Francisfort, KY 79361</t>
  </si>
  <si>
    <t>001-453-490-8313x088</t>
  </si>
  <si>
    <t>74.79</t>
  </si>
  <si>
    <t>26967.42</t>
  </si>
  <si>
    <t>Jason Torres</t>
  </si>
  <si>
    <t>bbrown@example.net</t>
  </si>
  <si>
    <t>2278 Patrick Walks, North Kristabury, VT 85584</t>
  </si>
  <si>
    <t>001-922-309-5101</t>
  </si>
  <si>
    <t>1814.6399999999999</t>
  </si>
  <si>
    <t>Ashley Thornton</t>
  </si>
  <si>
    <t>morrislaura@example.com</t>
  </si>
  <si>
    <t>16379 Stephen Fall Suite 487, South Richard, FM 23350</t>
  </si>
  <si>
    <t>122.48</t>
  </si>
  <si>
    <t>9662.77</t>
  </si>
  <si>
    <t>williamthompson@example.com</t>
  </si>
  <si>
    <t>8998 Keith Park, Butlermouth, DC 78507</t>
  </si>
  <si>
    <t>550.502.9257x7907</t>
  </si>
  <si>
    <t>50.43</t>
  </si>
  <si>
    <t>4516.0199999999995</t>
  </si>
  <si>
    <t>Mikayla Johnson</t>
  </si>
  <si>
    <t>reillychristopher@example.org</t>
  </si>
  <si>
    <t>PSC 1330, Box 0670, APO AP 96814</t>
  </si>
  <si>
    <t>001-381-631-9201x8254</t>
  </si>
  <si>
    <t>66.36</t>
  </si>
  <si>
    <t>29635.889999999996</t>
  </si>
  <si>
    <t>Jeremy Rojas</t>
  </si>
  <si>
    <t>rileymanuel@example.org</t>
  </si>
  <si>
    <t>67511 Jaclyn Points Apt. 574, Stephaniemouth, ID 86951</t>
  </si>
  <si>
    <t>(773)439-0616x161</t>
  </si>
  <si>
    <t>84.68</t>
  </si>
  <si>
    <t>87363.52</t>
  </si>
  <si>
    <t>Nathan Lambert</t>
  </si>
  <si>
    <t>brandonanderson@example.net</t>
  </si>
  <si>
    <t>2643 Valerie Parks, Shermanville, NH 84547</t>
  </si>
  <si>
    <t>(415)701-1093x0769</t>
  </si>
  <si>
    <t>91.81</t>
  </si>
  <si>
    <t>22790.059999999998</t>
  </si>
  <si>
    <t>Caleb Willis</t>
  </si>
  <si>
    <t>egonzales@example.com</t>
  </si>
  <si>
    <t>972 Debra Throughway, Marymouth, SD 47256</t>
  </si>
  <si>
    <t>441-434-4013</t>
  </si>
  <si>
    <t>11693.7</t>
  </si>
  <si>
    <t>11678.45</t>
  </si>
  <si>
    <t>brittany55@example.com</t>
  </si>
  <si>
    <t>23252 Matthews Port, Ericview, AK 27968</t>
  </si>
  <si>
    <t>001-233-662-6452x08442</t>
  </si>
  <si>
    <t>171.51</t>
  </si>
  <si>
    <t>75458.37000000001</t>
  </si>
  <si>
    <t>Nancy Long</t>
  </si>
  <si>
    <t>nelsonandrew@example.net</t>
  </si>
  <si>
    <t>829 Olivia Hill, Lake Brianmouth, LA 60557</t>
  </si>
  <si>
    <t>667-200-6242x42514</t>
  </si>
  <si>
    <t>2148.88</t>
  </si>
  <si>
    <t>25.98</t>
  </si>
  <si>
    <t>2122.9</t>
  </si>
  <si>
    <t>Allison Duncan</t>
  </si>
  <si>
    <t>brownsamuel@example.org</t>
  </si>
  <si>
    <t>USNV Brandt, FPO AA 45300</t>
  </si>
  <si>
    <t>20.66</t>
  </si>
  <si>
    <t>44494.689999999995</t>
  </si>
  <si>
    <t>Jennifer Morgan</t>
  </si>
  <si>
    <t>anna06@example.org</t>
  </si>
  <si>
    <t>9008 Sue Light, Amandaside, DC 33627</t>
  </si>
  <si>
    <t>752-223-5129x343</t>
  </si>
  <si>
    <t>52.55</t>
  </si>
  <si>
    <t>1493.73</t>
  </si>
  <si>
    <t>Connie Mitchell</t>
  </si>
  <si>
    <t>665 Smith Throughway, New Julia, SD 58387</t>
  </si>
  <si>
    <t>001-873-399-5502x80953</t>
  </si>
  <si>
    <t>208.68</t>
  </si>
  <si>
    <t>30038.160000000003</t>
  </si>
  <si>
    <t>Monica Allen</t>
  </si>
  <si>
    <t>suzanneperez@example.org</t>
  </si>
  <si>
    <t>5686 Catherine Islands Suite 814, Michaelmouth, NV 72296</t>
  </si>
  <si>
    <t>964-726-0467x773</t>
  </si>
  <si>
    <t>61.84</t>
  </si>
  <si>
    <t>11032.4</t>
  </si>
  <si>
    <t>Matthew Powell</t>
  </si>
  <si>
    <t>chaley@example.org</t>
  </si>
  <si>
    <t>929 Chandler Vista Apt. 556, Port Angela, ME 97008</t>
  </si>
  <si>
    <t>896-425-5088</t>
  </si>
  <si>
    <t>204.43</t>
  </si>
  <si>
    <t>74572.48000000001</t>
  </si>
  <si>
    <t>Michael Freeman</t>
  </si>
  <si>
    <t>fbarker@example.com</t>
  </si>
  <si>
    <t>5139 Elliott Squares, East Aaron, OK 83185</t>
  </si>
  <si>
    <t>001-691-655-3868x7641</t>
  </si>
  <si>
    <t>10.68</t>
  </si>
  <si>
    <t>2406.8100000000004</t>
  </si>
  <si>
    <t>Christopher Smith</t>
  </si>
  <si>
    <t>coxelizabeth@example.org</t>
  </si>
  <si>
    <t>9489 Cruz Harbor, Lake Timothy, IA 94749</t>
  </si>
  <si>
    <t>884.446.6183</t>
  </si>
  <si>
    <t>61.98</t>
  </si>
  <si>
    <t>56230.75</t>
  </si>
  <si>
    <t>Joel Harrell</t>
  </si>
  <si>
    <t>diana76@example.net</t>
  </si>
  <si>
    <t>87370 Jefferson Springs, Beckyside, CA 63512</t>
  </si>
  <si>
    <t>242.330.9797x1868</t>
  </si>
  <si>
    <t>66336.6</t>
  </si>
  <si>
    <t>105.77</t>
  </si>
  <si>
    <t>66230.83</t>
  </si>
  <si>
    <t>Willie Allen</t>
  </si>
  <si>
    <t>vallen@example.com</t>
  </si>
  <si>
    <t>54683 Richard Run, New Keithchester, MH 55730</t>
  </si>
  <si>
    <t>348-248-8244x836</t>
  </si>
  <si>
    <t>167.88</t>
  </si>
  <si>
    <t>28644.739999999998</t>
  </si>
  <si>
    <t>11-29-2021</t>
  </si>
  <si>
    <t>Samuel Taylor</t>
  </si>
  <si>
    <t>stanley60@example.com</t>
  </si>
  <si>
    <t>334 Norton Lake Suite 266, East Albert, UT 51714</t>
  </si>
  <si>
    <t>802.391.3297x6828</t>
  </si>
  <si>
    <t>246.0</t>
  </si>
  <si>
    <t>39032.25</t>
  </si>
  <si>
    <t>Lauren Hamilton</t>
  </si>
  <si>
    <t>guzmandiana@example.net</t>
  </si>
  <si>
    <t>37690 Ramos Ports, North Paul, OR 63211</t>
  </si>
  <si>
    <t>(207)899-5927</t>
  </si>
  <si>
    <t>1074.44</t>
  </si>
  <si>
    <t>1030.4</t>
  </si>
  <si>
    <t>Ashley Conley</t>
  </si>
  <si>
    <t>557 Joshua Cape Apt. 117, Port Alyssatown, MH 75845</t>
  </si>
  <si>
    <t>661-464-1605</t>
  </si>
  <si>
    <t>125.11</t>
  </si>
  <si>
    <t>Diana Reilly</t>
  </si>
  <si>
    <t>qharmon@example.com</t>
  </si>
  <si>
    <t>Unit 0137 Box 2434, DPO AA 52713</t>
  </si>
  <si>
    <t>53027.1</t>
  </si>
  <si>
    <t>52985.32</t>
  </si>
  <si>
    <t>03-16-2022</t>
  </si>
  <si>
    <t>Luis Perry</t>
  </si>
  <si>
    <t>vmaxwell@example.com</t>
  </si>
  <si>
    <t>273 Porter Valleys Suite 623, Robertberg, OK 36514</t>
  </si>
  <si>
    <t>994-790-7516x2627</t>
  </si>
  <si>
    <t>103.44</t>
  </si>
  <si>
    <t>75526.44</t>
  </si>
  <si>
    <t>Haley Martinez</t>
  </si>
  <si>
    <t>32838 Kaylee Common, Ericbury, DC 31206</t>
  </si>
  <si>
    <t>001-945-625-2415</t>
  </si>
  <si>
    <t>58244.76</t>
  </si>
  <si>
    <t>103.67</t>
  </si>
  <si>
    <t>58141.090000000004</t>
  </si>
  <si>
    <t>Jennifer Thompson</t>
  </si>
  <si>
    <t>kenneth53@example.com</t>
  </si>
  <si>
    <t>928 Williams Lake, Schneiderport, LA 26582</t>
  </si>
  <si>
    <t>(924)297-8589</t>
  </si>
  <si>
    <t>1768.2600000000002</t>
  </si>
  <si>
    <t>3.1</t>
  </si>
  <si>
    <t>1765.1600000000003</t>
  </si>
  <si>
    <t>Pamela Henderson</t>
  </si>
  <si>
    <t>webstermax@example.com</t>
  </si>
  <si>
    <t>02283 Thomas Ports, South Christopher, MI 97304</t>
  </si>
  <si>
    <t>(355)854-4955</t>
  </si>
  <si>
    <t>7760.77</t>
  </si>
  <si>
    <t>Jeffrey Lin</t>
  </si>
  <si>
    <t>yramirez@example.net</t>
  </si>
  <si>
    <t>915 Amy Gateway Suite 838, Jamesstad, VT 46258</t>
  </si>
  <si>
    <t>21781.649999999998</t>
  </si>
  <si>
    <t>21770.55</t>
  </si>
  <si>
    <t>Mary Wallace</t>
  </si>
  <si>
    <t>traci10@example.com</t>
  </si>
  <si>
    <t>9224 Hannah Branch, Port Robert, TN 38312</t>
  </si>
  <si>
    <t>677.616.2692x76967</t>
  </si>
  <si>
    <t>81.11</t>
  </si>
  <si>
    <t>11008.84</t>
  </si>
  <si>
    <t>Steven Miller</t>
  </si>
  <si>
    <t>jessicamoody@example.org</t>
  </si>
  <si>
    <t>249 Stacey Street Apt. 246, East Bryan, DC 83659</t>
  </si>
  <si>
    <t>(436)537-8951x09927</t>
  </si>
  <si>
    <t>125.52</t>
  </si>
  <si>
    <t>45522.39</t>
  </si>
  <si>
    <t>Mason Garza</t>
  </si>
  <si>
    <t>pgoodman@example.com</t>
  </si>
  <si>
    <t>41046 Collins Mountains, West Thomas, KY 73878</t>
  </si>
  <si>
    <t>834.317.0408x1962</t>
  </si>
  <si>
    <t>16.56</t>
  </si>
  <si>
    <t>70396.66</t>
  </si>
  <si>
    <t>Emily Harris</t>
  </si>
  <si>
    <t>teresawatson@example.net</t>
  </si>
  <si>
    <t>3196 Theresa Lock, Bridgetland, TN 89844</t>
  </si>
  <si>
    <t>682-465-8916</t>
  </si>
  <si>
    <t>106.72</t>
  </si>
  <si>
    <t>29595.529999999995</t>
  </si>
  <si>
    <t>Melinda Clark</t>
  </si>
  <si>
    <t>rgonzalez@example.net</t>
  </si>
  <si>
    <t>9542 Sarah Street Apt. 170, East Ashley, GA 13810</t>
  </si>
  <si>
    <t>856.316.9903</t>
  </si>
  <si>
    <t>8662.0</t>
  </si>
  <si>
    <t>8573.22</t>
  </si>
  <si>
    <t>William Alvarez</t>
  </si>
  <si>
    <t>monica03@example.com</t>
  </si>
  <si>
    <t>65893 James Knoll Apt. 949, Stephanieport, MS 16879</t>
  </si>
  <si>
    <t>(448)895-6605</t>
  </si>
  <si>
    <t>4391.849999999999</t>
  </si>
  <si>
    <t>12.37</t>
  </si>
  <si>
    <t>4379.48</t>
  </si>
  <si>
    <t>Tyler Shaw</t>
  </si>
  <si>
    <t>livalerie@example.net</t>
  </si>
  <si>
    <t>1907 Amanda Hills Apt. 203, Chelseaside, VA 89097</t>
  </si>
  <si>
    <t>001-987-660-4266x563</t>
  </si>
  <si>
    <t>226.75</t>
  </si>
  <si>
    <t>56065.98</t>
  </si>
  <si>
    <t>Faith Brown</t>
  </si>
  <si>
    <t>howellkenneth@example.org</t>
  </si>
  <si>
    <t>750 Moss Villages, Jamestown, MS 44300</t>
  </si>
  <si>
    <t>344-227-0010x6521</t>
  </si>
  <si>
    <t>36158.14</t>
  </si>
  <si>
    <t>238.55</t>
  </si>
  <si>
    <t>35919.59</t>
  </si>
  <si>
    <t>hmoore@example.com</t>
  </si>
  <si>
    <t>06601 Johnson Walks Suite 088, Port Davidfort, NC 72751</t>
  </si>
  <si>
    <t>634-601-8445x477</t>
  </si>
  <si>
    <t>23758.07</t>
  </si>
  <si>
    <t>23715.8</t>
  </si>
  <si>
    <t>08-30-2023</t>
  </si>
  <si>
    <t>Heidi Reyes</t>
  </si>
  <si>
    <t>christine64@example.com</t>
  </si>
  <si>
    <t>5165 Jeffrey Port, New Evan, ND 63052</t>
  </si>
  <si>
    <t>001-808-978-4626x67499</t>
  </si>
  <si>
    <t>26.21</t>
  </si>
  <si>
    <t>20722.84</t>
  </si>
  <si>
    <t>Jennifer Simmons</t>
  </si>
  <si>
    <t>deborah39@example.org</t>
  </si>
  <si>
    <t>PSC 6892, Box 3598, APO AE 71623</t>
  </si>
  <si>
    <t>+1-218-522-0753x8083</t>
  </si>
  <si>
    <t>10417.76</t>
  </si>
  <si>
    <t>9.24</t>
  </si>
  <si>
    <t>10408.52</t>
  </si>
  <si>
    <t>Karen Calhoun</t>
  </si>
  <si>
    <t>sierramarshall@example.com</t>
  </si>
  <si>
    <t>445 Allen Land, Kingborough, MD 99335</t>
  </si>
  <si>
    <t>935-685-1953x76220</t>
  </si>
  <si>
    <t>104.9</t>
  </si>
  <si>
    <t>38177.99999999999</t>
  </si>
  <si>
    <t>Jennifer Hart</t>
  </si>
  <si>
    <t>faith34@example.net</t>
  </si>
  <si>
    <t>05481 Holly Gateway Apt. 263, Lake Logan, VT 98957</t>
  </si>
  <si>
    <t>(937)652-2285</t>
  </si>
  <si>
    <t>23967.34</t>
  </si>
  <si>
    <t>104.21</t>
  </si>
  <si>
    <t>23863.13</t>
  </si>
  <si>
    <t>Dustin Lee</t>
  </si>
  <si>
    <t>rubenrichards@example.org</t>
  </si>
  <si>
    <t>1445 Martin Plains Suite 328, Howardchester, VT 39055</t>
  </si>
  <si>
    <t>55.01</t>
  </si>
  <si>
    <t>1288.0400000000002</t>
  </si>
  <si>
    <t>Jordan Figueroa</t>
  </si>
  <si>
    <t>mayovernon@example.org</t>
  </si>
  <si>
    <t>06488 Carroll Stravenue Apt. 477, Francishaven, ND 03374</t>
  </si>
  <si>
    <t>991.848.1694x760</t>
  </si>
  <si>
    <t>157.85</t>
  </si>
  <si>
    <t>33231.87</t>
  </si>
  <si>
    <t>Heather Stokes</t>
  </si>
  <si>
    <t>hburke@example.net</t>
  </si>
  <si>
    <t>4739 Andrew Springs, Riggsview, NE 08558</t>
  </si>
  <si>
    <t>904-267-4885x3472</t>
  </si>
  <si>
    <t>2.09</t>
  </si>
  <si>
    <t>2401.87</t>
  </si>
  <si>
    <t>Shelby Shea</t>
  </si>
  <si>
    <t>romanralph@example.net</t>
  </si>
  <si>
    <t>41784 Lydia Plaza, West Joycemouth, ND 43430</t>
  </si>
  <si>
    <t>558.858.7648x82288</t>
  </si>
  <si>
    <t>48.85</t>
  </si>
  <si>
    <t>7292.089999999999</t>
  </si>
  <si>
    <t>Rachel Shaw</t>
  </si>
  <si>
    <t>slewis@example.net</t>
  </si>
  <si>
    <t>46710 Hopkins Camp, Samanthashire, MS 47024</t>
  </si>
  <si>
    <t>001-828-704-1519x997</t>
  </si>
  <si>
    <t>18305.6</t>
  </si>
  <si>
    <t>33.23</t>
  </si>
  <si>
    <t>18272.37</t>
  </si>
  <si>
    <t>Edward Hodge</t>
  </si>
  <si>
    <t>elizabethsmith@example.net</t>
  </si>
  <si>
    <t>0836 John Plaza, Port Rachelhaven, WY 16061</t>
  </si>
  <si>
    <t>001-820-235-1589x3769</t>
  </si>
  <si>
    <t>44.77</t>
  </si>
  <si>
    <t>24393.0</t>
  </si>
  <si>
    <t>Ariel Oliver</t>
  </si>
  <si>
    <t>marcodouglas@example.org</t>
  </si>
  <si>
    <t>9932 Hartman Hills, Carolton, TN 64741</t>
  </si>
  <si>
    <t>977.452.9325</t>
  </si>
  <si>
    <t>5.63</t>
  </si>
  <si>
    <t>5231.14</t>
  </si>
  <si>
    <t>Kevin Lopez</t>
  </si>
  <si>
    <t>renee90@example.net</t>
  </si>
  <si>
    <t>694 Montgomery Cliffs Apt. 577, Davisfort, CA 72425</t>
  </si>
  <si>
    <t>(218)557-8752</t>
  </si>
  <si>
    <t>140.13</t>
  </si>
  <si>
    <t>21681.12</t>
  </si>
  <si>
    <t>01-13-2022</t>
  </si>
  <si>
    <t>Jose Wright</t>
  </si>
  <si>
    <t>weberjared@example.org</t>
  </si>
  <si>
    <t>5443 Perez Spring Apt. 157, East Jill, AR 43951</t>
  </si>
  <si>
    <t>(301)201-4234x9312</t>
  </si>
  <si>
    <t>1374.2699999999998</t>
  </si>
  <si>
    <t>Isaac Ward</t>
  </si>
  <si>
    <t>ymiranda@example.net</t>
  </si>
  <si>
    <t>3926 Cooley Common, Andrewshire, MD 33866</t>
  </si>
  <si>
    <t>+1-645-575-9572x3122</t>
  </si>
  <si>
    <t>56722.409999999996</t>
  </si>
  <si>
    <t>240.63</t>
  </si>
  <si>
    <t>56481.78</t>
  </si>
  <si>
    <t>Jaclyn Simpson</t>
  </si>
  <si>
    <t>sarahreeves@example.net</t>
  </si>
  <si>
    <t>6388 Gibson Shoal Apt. 398, Dylanshire, TX 43869</t>
  </si>
  <si>
    <t>+1-661-474-4148x18557</t>
  </si>
  <si>
    <t>38.88</t>
  </si>
  <si>
    <t>41920.31</t>
  </si>
  <si>
    <t>Jacob Anderson</t>
  </si>
  <si>
    <t>hollyfowler@example.org</t>
  </si>
  <si>
    <t>320 Valerie Summit Apt. 851, Port James, MN 35847</t>
  </si>
  <si>
    <t>(282)681-9421</t>
  </si>
  <si>
    <t>3652.1699999999996</t>
  </si>
  <si>
    <t>0.14</t>
  </si>
  <si>
    <t>3652.0299999999997</t>
  </si>
  <si>
    <t>Christina Spears</t>
  </si>
  <si>
    <t>princebrenda@example.net</t>
  </si>
  <si>
    <t>57563 Christopher Crescent Suite 812, West Richard, MH 54674</t>
  </si>
  <si>
    <t>424.600.5876</t>
  </si>
  <si>
    <t>15076.23</t>
  </si>
  <si>
    <t>15023.68</t>
  </si>
  <si>
    <t>Grace Bryant</t>
  </si>
  <si>
    <t>sandracampbell@example.com</t>
  </si>
  <si>
    <t>3000 Kim Dam, Cameronport, ME 50409</t>
  </si>
  <si>
    <t>676-753-8808</t>
  </si>
  <si>
    <t>34.69</t>
  </si>
  <si>
    <t>1338.23</t>
  </si>
  <si>
    <t>Kevin Adams MD</t>
  </si>
  <si>
    <t>1518 Taylor Roads Suite 250, North Erikchester, NC 56696</t>
  </si>
  <si>
    <t>(378)692-0842</t>
  </si>
  <si>
    <t>0.41</t>
  </si>
  <si>
    <t>80605.12</t>
  </si>
  <si>
    <t>Thomas Cohen</t>
  </si>
  <si>
    <t>cranelinda@example.com</t>
  </si>
  <si>
    <t>28911 Anne Green Suite 549, Jessehaven, DC 79353</t>
  </si>
  <si>
    <t>001-547-237-5059x34331</t>
  </si>
  <si>
    <t>70.43</t>
  </si>
  <si>
    <t>22384.21</t>
  </si>
  <si>
    <t>Mary Stark</t>
  </si>
  <si>
    <t>richardhenderson@example.net</t>
  </si>
  <si>
    <t>5360 Anna Islands, Wellsbury, MO 75228</t>
  </si>
  <si>
    <t>221.263.6683</t>
  </si>
  <si>
    <t>30.67</t>
  </si>
  <si>
    <t>47590.880000000005</t>
  </si>
  <si>
    <t>Eric Marks</t>
  </si>
  <si>
    <t>adam76@example.org</t>
  </si>
  <si>
    <t>1550 William Radial, Hillberg, KS 75718</t>
  </si>
  <si>
    <t>25.48</t>
  </si>
  <si>
    <t>47125.03999999999</t>
  </si>
  <si>
    <t>Danielle Johnson MD</t>
  </si>
  <si>
    <t>lbaker@example.org</t>
  </si>
  <si>
    <t>89453 Santiago Isle, East Alyssa, NJ 43515</t>
  </si>
  <si>
    <t>2059.38</t>
  </si>
  <si>
    <t>44.99</t>
  </si>
  <si>
    <t>2014.39</t>
  </si>
  <si>
    <t>Monica Stephens</t>
  </si>
  <si>
    <t>4073 Gonzalez Flats, Jacquelinebury, AK 46848</t>
  </si>
  <si>
    <t>351.308.9958x69616</t>
  </si>
  <si>
    <t>7.19</t>
  </si>
  <si>
    <t>2073.16</t>
  </si>
  <si>
    <t>Mckenzie Diaz</t>
  </si>
  <si>
    <t>williamsdonna@example.com</t>
  </si>
  <si>
    <t>55363 Phelps Glens, South Brandon, MS 45300</t>
  </si>
  <si>
    <t>951.732.7692x96244</t>
  </si>
  <si>
    <t>57608.1</t>
  </si>
  <si>
    <t>28.44</t>
  </si>
  <si>
    <t>57579.659999999996</t>
  </si>
  <si>
    <t>Katherine Branch</t>
  </si>
  <si>
    <t>kwelch@example.org</t>
  </si>
  <si>
    <t>2902 Parker Trail Apt. 684, Byrdshire, MN 54626</t>
  </si>
  <si>
    <t>001-428-871-5898x07314</t>
  </si>
  <si>
    <t>26034.88</t>
  </si>
  <si>
    <t>Connor Goodman</t>
  </si>
  <si>
    <t>imoss@example.com</t>
  </si>
  <si>
    <t>61594 Ellis Rue Suite 830, Charleston, WY 64025</t>
  </si>
  <si>
    <t>298-249-3222</t>
  </si>
  <si>
    <t>83.6</t>
  </si>
  <si>
    <t>38186.83</t>
  </si>
  <si>
    <t>Derrick Preston</t>
  </si>
  <si>
    <t>hickmanjason@example.com</t>
  </si>
  <si>
    <t>3016 Parker Center Apt. 595, Masonview, TX 82113</t>
  </si>
  <si>
    <t>001-631-418-2275x460</t>
  </si>
  <si>
    <t>111.82</t>
  </si>
  <si>
    <t>61750.57</t>
  </si>
  <si>
    <t>03-25-2022</t>
  </si>
  <si>
    <t>Frederick Baker</t>
  </si>
  <si>
    <t>taylorbeck@example.net</t>
  </si>
  <si>
    <t>USNS Ball, FPO AE 33226</t>
  </si>
  <si>
    <t>(441)410-2425</t>
  </si>
  <si>
    <t>124.41</t>
  </si>
  <si>
    <t>20677.29</t>
  </si>
  <si>
    <t>Victoria Summers</t>
  </si>
  <si>
    <t>jefferydickson@example.org</t>
  </si>
  <si>
    <t>Unit 1532 Box 3644, DPO AP 43719</t>
  </si>
  <si>
    <t>(995)505-3780x43419</t>
  </si>
  <si>
    <t>1980.1499999999999</t>
  </si>
  <si>
    <t>105.85</t>
  </si>
  <si>
    <t>1874.3</t>
  </si>
  <si>
    <t>Ryan Pearson</t>
  </si>
  <si>
    <t>qlee@example.org</t>
  </si>
  <si>
    <t>905 Gordon Forks Apt. 279, Michellefort, SD 82088</t>
  </si>
  <si>
    <t>001-507-945-9443</t>
  </si>
  <si>
    <t>4615.99</t>
  </si>
  <si>
    <t>Alicia King</t>
  </si>
  <si>
    <t>whitemark@example.com</t>
  </si>
  <si>
    <t>9722 Ewing Cove Suite 283, Jonesburgh, MI 12913</t>
  </si>
  <si>
    <t>369-652-4825x38947</t>
  </si>
  <si>
    <t>31904.39</t>
  </si>
  <si>
    <t>58.77</t>
  </si>
  <si>
    <t>31845.62</t>
  </si>
  <si>
    <t>Regina Neal</t>
  </si>
  <si>
    <t>brettbrown@example.com</t>
  </si>
  <si>
    <t>698 Christopher Bypass, Thompsonburgh, UT 75211</t>
  </si>
  <si>
    <t>569-873-9942x02508</t>
  </si>
  <si>
    <t>11527.25</t>
  </si>
  <si>
    <t>46.84</t>
  </si>
  <si>
    <t>11480.41</t>
  </si>
  <si>
    <t>Anna Gomez</t>
  </si>
  <si>
    <t>heather67@example.org</t>
  </si>
  <si>
    <t>2403 Alan Branch, Charlesfurt, NM 44623</t>
  </si>
  <si>
    <t>+1-299-922-7518x381</t>
  </si>
  <si>
    <t>35.56</t>
  </si>
  <si>
    <t>8438.74</t>
  </si>
  <si>
    <t>Mr. Dominic Parker</t>
  </si>
  <si>
    <t>igregory@example.net</t>
  </si>
  <si>
    <t>78470 Shawna Mountain Suite 512, South Jayburgh, NH 97538</t>
  </si>
  <si>
    <t>954.881.3517x9341</t>
  </si>
  <si>
    <t>53.81</t>
  </si>
  <si>
    <t>18114.98</t>
  </si>
  <si>
    <t>Katherine Mitchell</t>
  </si>
  <si>
    <t>justinvasquez@example.com</t>
  </si>
  <si>
    <t>74375 Robert Cliffs, Turnerview, DC 40948</t>
  </si>
  <si>
    <t>165.3</t>
  </si>
  <si>
    <t>53225.729999999996</t>
  </si>
  <si>
    <t>Michael Moody</t>
  </si>
  <si>
    <t>navarrokayla@example.com</t>
  </si>
  <si>
    <t>183 Annette Freeway Suite 971, Charlesville, KS 10966</t>
  </si>
  <si>
    <t>001-314-259-4771x86358</t>
  </si>
  <si>
    <t>158.3</t>
  </si>
  <si>
    <t>11935.6</t>
  </si>
  <si>
    <t>Heidi Harper</t>
  </si>
  <si>
    <t>brownvictoria@example.net</t>
  </si>
  <si>
    <t>1018 Anthony Courts, Kaylaborough, GU 37938</t>
  </si>
  <si>
    <t>(489)719-0307x07681</t>
  </si>
  <si>
    <t>90.33</t>
  </si>
  <si>
    <t>16010.839999999998</t>
  </si>
  <si>
    <t>Terry Murphy</t>
  </si>
  <si>
    <t>charles91@example.org</t>
  </si>
  <si>
    <t>3493 Ramos Glen Suite 455, Dennisport, MT 09218</t>
  </si>
  <si>
    <t>786.964.1763</t>
  </si>
  <si>
    <t>65.48</t>
  </si>
  <si>
    <t>19839.93</t>
  </si>
  <si>
    <t>James Nichols</t>
  </si>
  <si>
    <t>josephmontgomery@example.org</t>
  </si>
  <si>
    <t>PSC 6439, Box 1883, APO AA 21318</t>
  </si>
  <si>
    <t>888-322-4121</t>
  </si>
  <si>
    <t>20.7</t>
  </si>
  <si>
    <t>12349.539999999999</t>
  </si>
  <si>
    <t>Danielle Crawford</t>
  </si>
  <si>
    <t>aliciabeltran@example.org</t>
  </si>
  <si>
    <t>93630 Melissa Neck Apt. 495, Brewerfurt, HI 14210</t>
  </si>
  <si>
    <t>(233)906-9472</t>
  </si>
  <si>
    <t>6.46</t>
  </si>
  <si>
    <t>21273.8</t>
  </si>
  <si>
    <t>Austin Austin</t>
  </si>
  <si>
    <t>bauerlisa@example.com</t>
  </si>
  <si>
    <t>8565 Barrett Key, West Haleyview, NY 42127</t>
  </si>
  <si>
    <t>+1-908-404-3686x91074</t>
  </si>
  <si>
    <t>92.12</t>
  </si>
  <si>
    <t>26966.230000000003</t>
  </si>
  <si>
    <t>Jamie Friedman</t>
  </si>
  <si>
    <t>susanhinton@example.com</t>
  </si>
  <si>
    <t>85111 Erika Causeway, Lake Jesus, WY 07731</t>
  </si>
  <si>
    <t>491.724.2404x86214</t>
  </si>
  <si>
    <t>99.74</t>
  </si>
  <si>
    <t>11642.560000000001</t>
  </si>
  <si>
    <t>Lee Hammond</t>
  </si>
  <si>
    <t>jonesamber@example.com</t>
  </si>
  <si>
    <t>307 Rocha Curve Suite 901, East Karen, OK 94657</t>
  </si>
  <si>
    <t>001-250-881-2764x264</t>
  </si>
  <si>
    <t>15.07</t>
  </si>
  <si>
    <t>790.76</t>
  </si>
  <si>
    <t>William Thomas PhD</t>
  </si>
  <si>
    <t>john63@example.org</t>
  </si>
  <si>
    <t>05064 Avila Fall, Lauriechester, AZ 62628</t>
  </si>
  <si>
    <t>241.955.0316x695</t>
  </si>
  <si>
    <t>3.19</t>
  </si>
  <si>
    <t>4203.74</t>
  </si>
  <si>
    <t>Mr. Joseph Short</t>
  </si>
  <si>
    <t>tyler63@example.net</t>
  </si>
  <si>
    <t>52993 Katherine Tunnel Apt. 896, Jeremystad, NM 77583</t>
  </si>
  <si>
    <t>(317)351-0509x899</t>
  </si>
  <si>
    <t>78145.2</t>
  </si>
  <si>
    <t>189.54</t>
  </si>
  <si>
    <t>77955.66</t>
  </si>
  <si>
    <t>Cheryl Collins</t>
  </si>
  <si>
    <t>dianemayer@example.com</t>
  </si>
  <si>
    <t>9230 Jessica Inlet Apt. 302, Ellenview, VT 53057</t>
  </si>
  <si>
    <t>576-852-2615</t>
  </si>
  <si>
    <t>29.68</t>
  </si>
  <si>
    <t>30720.420000000002</t>
  </si>
  <si>
    <t>Angela Collins</t>
  </si>
  <si>
    <t>lorimcpherson@example.org</t>
  </si>
  <si>
    <t>457 Kennedy Drives, Wendyfort, CT 32243</t>
  </si>
  <si>
    <t>(831)548-1627</t>
  </si>
  <si>
    <t>241.41</t>
  </si>
  <si>
    <t>49756.95999999999</t>
  </si>
  <si>
    <t>Jean Christian</t>
  </si>
  <si>
    <t>wfletcher@example.com</t>
  </si>
  <si>
    <t>585 Gregory Extension Apt. 035, West Kathleenport, LA 62301</t>
  </si>
  <si>
    <t>866-567-8934x3686</t>
  </si>
  <si>
    <t>161.94</t>
  </si>
  <si>
    <t>37022.01</t>
  </si>
  <si>
    <t>Jessica Lee</t>
  </si>
  <si>
    <t>pittmanalisha@example.com</t>
  </si>
  <si>
    <t>4308 Thompson Hills Suite 640, Steinside, NY 27944</t>
  </si>
  <si>
    <t>001-988-460-1328x70986</t>
  </si>
  <si>
    <t>42750.18</t>
  </si>
  <si>
    <t>100.77</t>
  </si>
  <si>
    <t>42649.41</t>
  </si>
  <si>
    <t>Timothy Butler</t>
  </si>
  <si>
    <t>jennifer45@example.com</t>
  </si>
  <si>
    <t>623 Meadows Harbors Apt. 156, South Dennis, SC 72879</t>
  </si>
  <si>
    <t>(627)508-6156x136</t>
  </si>
  <si>
    <t>50.84</t>
  </si>
  <si>
    <t>60964.12</t>
  </si>
  <si>
    <t>Linda Thomas</t>
  </si>
  <si>
    <t>lthompson@example.com</t>
  </si>
  <si>
    <t>1862 Jason Ports, Mccarthyborough, HI 87225</t>
  </si>
  <si>
    <t>952-245-7696</t>
  </si>
  <si>
    <t>181.34</t>
  </si>
  <si>
    <t>29355.72</t>
  </si>
  <si>
    <t>William Thornton</t>
  </si>
  <si>
    <t>donna28@example.net</t>
  </si>
  <si>
    <t>PSC 2876, Box 7348, APO AE 81369</t>
  </si>
  <si>
    <t>+1-351-459-4251x91025</t>
  </si>
  <si>
    <t>65872.05</t>
  </si>
  <si>
    <t>65701.43000000001</t>
  </si>
  <si>
    <t>Cristian Dixon</t>
  </si>
  <si>
    <t>535 Butler Oval Apt. 977, North Nicole, MD 37941</t>
  </si>
  <si>
    <t>51.79</t>
  </si>
  <si>
    <t>37194.81</t>
  </si>
  <si>
    <t>Richard Dickerson</t>
  </si>
  <si>
    <t>jason29@example.com</t>
  </si>
  <si>
    <t>880 Wood Stravenue Apt. 424, Lake Matthew, IL 79151</t>
  </si>
  <si>
    <t>001-351-694-5472x5761</t>
  </si>
  <si>
    <t>115.31</t>
  </si>
  <si>
    <t>59786.810000000005</t>
  </si>
  <si>
    <t>Patricia Cabrera</t>
  </si>
  <si>
    <t>uwalker@example.net</t>
  </si>
  <si>
    <t>789 Johnson Haven Suite 061, Johnside, MP 99202</t>
  </si>
  <si>
    <t>(366)745-7237x71769</t>
  </si>
  <si>
    <t>21.18</t>
  </si>
  <si>
    <t>54063.24</t>
  </si>
  <si>
    <t>Destiny Kaufman</t>
  </si>
  <si>
    <t>kimberly46@example.net</t>
  </si>
  <si>
    <t>583 Rachel Unions, New Jacob, MD 97369</t>
  </si>
  <si>
    <t>+1-723-290-7801x621</t>
  </si>
  <si>
    <t>125.92</t>
  </si>
  <si>
    <t>37496.93</t>
  </si>
  <si>
    <t>Vincent Simmons</t>
  </si>
  <si>
    <t>robert17@example.net</t>
  </si>
  <si>
    <t>290 Allison River Suite 868, Lake Kelly, PW 17810</t>
  </si>
  <si>
    <t>200-712-0982x28267</t>
  </si>
  <si>
    <t>2496.4199999999996</t>
  </si>
  <si>
    <t>13.21</t>
  </si>
  <si>
    <t>2483.2099999999996</t>
  </si>
  <si>
    <t>07-18-2022</t>
  </si>
  <si>
    <t>Breanna Maxwell</t>
  </si>
  <si>
    <t>upotts@example.org</t>
  </si>
  <si>
    <t>668 Tucker Forge, Hawkinschester, GA 54705</t>
  </si>
  <si>
    <t>646.613.6019x215</t>
  </si>
  <si>
    <t>99.19</t>
  </si>
  <si>
    <t>17928.95</t>
  </si>
  <si>
    <t>Dustin Green</t>
  </si>
  <si>
    <t>anita39@example.net</t>
  </si>
  <si>
    <t>91650 Mark Views, Ryanland, MS 10973</t>
  </si>
  <si>
    <t>001-614-241-7403x437</t>
  </si>
  <si>
    <t>15.73</t>
  </si>
  <si>
    <t>61368.91999999999</t>
  </si>
  <si>
    <t>Cheryl Salas</t>
  </si>
  <si>
    <t>shannon62@example.com</t>
  </si>
  <si>
    <t>8930 Riggs Points, North Rebeccaburgh, MH 57869</t>
  </si>
  <si>
    <t>(510)566-1382x3180</t>
  </si>
  <si>
    <t>9515.3</t>
  </si>
  <si>
    <t>106.91</t>
  </si>
  <si>
    <t>9408.39</t>
  </si>
  <si>
    <t>Katrina Mcmillan</t>
  </si>
  <si>
    <t>ian73@example.net</t>
  </si>
  <si>
    <t>38073 Keller Trafficway Apt. 054, South Margaret, DC 44428</t>
  </si>
  <si>
    <t>879.215.2575x409</t>
  </si>
  <si>
    <t>126.62</t>
  </si>
  <si>
    <t>35387.58</t>
  </si>
  <si>
    <t>Timothy Carey</t>
  </si>
  <si>
    <t>dmorris@example.org</t>
  </si>
  <si>
    <t>50477 Wanda Springs, Sanchezshire, MO 33726</t>
  </si>
  <si>
    <t>868.629.4410</t>
  </si>
  <si>
    <t>196.39</t>
  </si>
  <si>
    <t>50627.46</t>
  </si>
  <si>
    <t>Mr. Jesus Mcconnell</t>
  </si>
  <si>
    <t>sdelgado@example.net</t>
  </si>
  <si>
    <t>33195 Ramsey Village Apt. 700, South Kevin, ME 44959</t>
  </si>
  <si>
    <t>001-853-860-3212x447</t>
  </si>
  <si>
    <t>6.85</t>
  </si>
  <si>
    <t>16915.58</t>
  </si>
  <si>
    <t>Joseph Richardson</t>
  </si>
  <si>
    <t>02324 Alex Mount Suite 317, Port Michele, KS 98824</t>
  </si>
  <si>
    <t>418.293.0267x666</t>
  </si>
  <si>
    <t>73267.81</t>
  </si>
  <si>
    <t>5.04</t>
  </si>
  <si>
    <t>73262.77</t>
  </si>
  <si>
    <t>Alicia Thompson</t>
  </si>
  <si>
    <t>tbrewer@example.com</t>
  </si>
  <si>
    <t>9694 Thompson Row, Lake Jason, WV 04065</t>
  </si>
  <si>
    <t>641-494-1716</t>
  </si>
  <si>
    <t>223.35</t>
  </si>
  <si>
    <t>55503.93</t>
  </si>
  <si>
    <t>Hannah Ortiz</t>
  </si>
  <si>
    <t>woodjohn@example.com</t>
  </si>
  <si>
    <t>587 Stone Knolls Suite 045, East Patricktown, KY 53362</t>
  </si>
  <si>
    <t>479.910.5513x5816</t>
  </si>
  <si>
    <t>42296.79</t>
  </si>
  <si>
    <t>87.63</t>
  </si>
  <si>
    <t>42209.16</t>
  </si>
  <si>
    <t>Brittany Trujillo</t>
  </si>
  <si>
    <t>dylangray@example.org</t>
  </si>
  <si>
    <t>10780 Haynes Center, Port Brian, SC 82140</t>
  </si>
  <si>
    <t>+1-358-617-3761x92451</t>
  </si>
  <si>
    <t>6310.5</t>
  </si>
  <si>
    <t>Frank Wheeler</t>
  </si>
  <si>
    <t>brandifernandez@example.net</t>
  </si>
  <si>
    <t>677 Michael Trafficway, East Katherineside, ME 23185</t>
  </si>
  <si>
    <t>001-495-742-8727x51901</t>
  </si>
  <si>
    <t>22.94</t>
  </si>
  <si>
    <t>6612.84</t>
  </si>
  <si>
    <t>Daniel Sanchez</t>
  </si>
  <si>
    <t>christina78@example.com</t>
  </si>
  <si>
    <t>229 Brown Wells, Millerville, AR 57555</t>
  </si>
  <si>
    <t>14.37</t>
  </si>
  <si>
    <t>18985.71</t>
  </si>
  <si>
    <t>Ricky Weaver</t>
  </si>
  <si>
    <t>686 Jeremiah Viaduct Suite 978, Kimstad, DE 29635</t>
  </si>
  <si>
    <t>11941.56</t>
  </si>
  <si>
    <t>271.72</t>
  </si>
  <si>
    <t>11669.84</t>
  </si>
  <si>
    <t>Angela Rios</t>
  </si>
  <si>
    <t>gchavez@example.org</t>
  </si>
  <si>
    <t>6415 King Branch, New Alexis, NV 82387</t>
  </si>
  <si>
    <t>001-265-740-5648x72728</t>
  </si>
  <si>
    <t>13047.0</t>
  </si>
  <si>
    <t>86.76</t>
  </si>
  <si>
    <t>12960.24</t>
  </si>
  <si>
    <t>William Clark</t>
  </si>
  <si>
    <t>dakota85@example.net</t>
  </si>
  <si>
    <t>1079 Cheryl Knoll, Michaelberg, OK 52920</t>
  </si>
  <si>
    <t>(334)528-1103</t>
  </si>
  <si>
    <t>8401.900000000001</t>
  </si>
  <si>
    <t>157.89</t>
  </si>
  <si>
    <t>8244.010000000002</t>
  </si>
  <si>
    <t>jacksonnathan@example.net</t>
  </si>
  <si>
    <t>7883 Bradley Shore Apt. 221, Lake Jacobmouth, MN 98940</t>
  </si>
  <si>
    <t>001-933-917-9857x359</t>
  </si>
  <si>
    <t>32354.12</t>
  </si>
  <si>
    <t>Christine Cruz</t>
  </si>
  <si>
    <t>amysaunders@example.org</t>
  </si>
  <si>
    <t>00058 Carl Ferry Suite 600, West Elizabeth, VI 89937</t>
  </si>
  <si>
    <t>(601)837-3711</t>
  </si>
  <si>
    <t>43770.38</t>
  </si>
  <si>
    <t>250.76</t>
  </si>
  <si>
    <t>43519.619999999995</t>
  </si>
  <si>
    <t>Shelby Wilson</t>
  </si>
  <si>
    <t>mitchelldarlene@example.net</t>
  </si>
  <si>
    <t>47037 Matthews Springs, West Meagan, WI 26307</t>
  </si>
  <si>
    <t>001-929-549-4886x9848</t>
  </si>
  <si>
    <t>8.93</t>
  </si>
  <si>
    <t>48752.44</t>
  </si>
  <si>
    <t>John Rodriguez</t>
  </si>
  <si>
    <t>kaylamccoy@example.net</t>
  </si>
  <si>
    <t>7615 Castillo Rest, Lake Linda, OR 70508</t>
  </si>
  <si>
    <t>(290)285-2303</t>
  </si>
  <si>
    <t>47.67</t>
  </si>
  <si>
    <t>5149.530000000001</t>
  </si>
  <si>
    <t>Melissa Brown</t>
  </si>
  <si>
    <t>benjamin52@example.com</t>
  </si>
  <si>
    <t>58434 Austin Crossing Suite 282, Port Matthew, HI 42145</t>
  </si>
  <si>
    <t>(963)321-2878x748</t>
  </si>
  <si>
    <t>33976.11</t>
  </si>
  <si>
    <t>169.97</t>
  </si>
  <si>
    <t>33806.14</t>
  </si>
  <si>
    <t>Mr. Zachary Nelson</t>
  </si>
  <si>
    <t>PSC 0923, Box 8762, APO AA 07819</t>
  </si>
  <si>
    <t>715.590.9461x40698</t>
  </si>
  <si>
    <t>51498.15</t>
  </si>
  <si>
    <t>103.09</t>
  </si>
  <si>
    <t>51395.060000000005</t>
  </si>
  <si>
    <t>Cheryl Shea</t>
  </si>
  <si>
    <t>collinsmanuel@example.com</t>
  </si>
  <si>
    <t>Unit 8617 Box 3689, DPO AP 21448</t>
  </si>
  <si>
    <t>596.845.5517x43480</t>
  </si>
  <si>
    <t>46624.97</t>
  </si>
  <si>
    <t>46572.79</t>
  </si>
  <si>
    <t>Gloria Carter</t>
  </si>
  <si>
    <t>mark19@example.org</t>
  </si>
  <si>
    <t>00355 Bates Vista, North Brookeberg, MT 92746</t>
  </si>
  <si>
    <t>(327)905-9104</t>
  </si>
  <si>
    <t>16116.6</t>
  </si>
  <si>
    <t>10.2</t>
  </si>
  <si>
    <t>16106.4</t>
  </si>
  <si>
    <t>Jeremy Copeland</t>
  </si>
  <si>
    <t>littleryan@example.org</t>
  </si>
  <si>
    <t>25406 Sophia Trace Suite 681, Heatherfurt, LA 71336</t>
  </si>
  <si>
    <t>001-985-930-0399x52565</t>
  </si>
  <si>
    <t>114.25</t>
  </si>
  <si>
    <t>2978.31</t>
  </si>
  <si>
    <t>01-18-2022</t>
  </si>
  <si>
    <t>Donald Holland</t>
  </si>
  <si>
    <t>linda63@example.org</t>
  </si>
  <si>
    <t>901 Bryant River, New Virginia, WA 61277</t>
  </si>
  <si>
    <t>920.987.7822x82970</t>
  </si>
  <si>
    <t>184.38</t>
  </si>
  <si>
    <t>19617.12</t>
  </si>
  <si>
    <t>Traci Chang</t>
  </si>
  <si>
    <t>8725 Green Common, Kathrynhaven, MI 44111</t>
  </si>
  <si>
    <t>660-460-1748</t>
  </si>
  <si>
    <t>9.34</t>
  </si>
  <si>
    <t>29346.41</t>
  </si>
  <si>
    <t>Laura Evans</t>
  </si>
  <si>
    <t>antonio12@example.com</t>
  </si>
  <si>
    <t>477 Scott Inlet, Williamton, FM 63365</t>
  </si>
  <si>
    <t>001-885-746-0185x36773</t>
  </si>
  <si>
    <t>55.26</t>
  </si>
  <si>
    <t>6185.25</t>
  </si>
  <si>
    <t>Matthew Mayer</t>
  </si>
  <si>
    <t>maryhartman@example.net</t>
  </si>
  <si>
    <t>4565 Steven Fall, Scottshire, MA 26370</t>
  </si>
  <si>
    <t>(395)471-7528x986</t>
  </si>
  <si>
    <t>10.62</t>
  </si>
  <si>
    <t>904.66</t>
  </si>
  <si>
    <t>Christopher Lam</t>
  </si>
  <si>
    <t>kelly76@example.org</t>
  </si>
  <si>
    <t>30073 Ross Roads Apt. 505, North Toni, PR 61919</t>
  </si>
  <si>
    <t>(586)769-2645</t>
  </si>
  <si>
    <t>22473.850000000002</t>
  </si>
  <si>
    <t>93.39</t>
  </si>
  <si>
    <t>22380.460000000003</t>
  </si>
  <si>
    <t>Shelby Wallace</t>
  </si>
  <si>
    <t>89066 Caleb Fort Suite 307, West Samantha, NV 87694</t>
  </si>
  <si>
    <t>(697)393-9183</t>
  </si>
  <si>
    <t>21.76</t>
  </si>
  <si>
    <t>38504.84</t>
  </si>
  <si>
    <t>Brenda Bailey</t>
  </si>
  <si>
    <t>heatherweaver@example.org</t>
  </si>
  <si>
    <t>927 Tran Harbor, East Tony, AL 35940</t>
  </si>
  <si>
    <t>705.870.4480</t>
  </si>
  <si>
    <t>64.18</t>
  </si>
  <si>
    <t>11629.52</t>
  </si>
  <si>
    <t>pjones@example.net</t>
  </si>
  <si>
    <t>5067 Moore Road Apt. 118, Rowefurt, MH 81104</t>
  </si>
  <si>
    <t>676-845-6030</t>
  </si>
  <si>
    <t>6.18</t>
  </si>
  <si>
    <t>825.96</t>
  </si>
  <si>
    <t>234 David Crossing, Perrystad, ID 26196</t>
  </si>
  <si>
    <t>215.735.1589x52831</t>
  </si>
  <si>
    <t>243.71</t>
  </si>
  <si>
    <t>81804.19</t>
  </si>
  <si>
    <t>Cory Munoz</t>
  </si>
  <si>
    <t>heather85@example.com</t>
  </si>
  <si>
    <t>748 Kristine Plaza, East Carolynfurt, MH 88238</t>
  </si>
  <si>
    <t>(437)645-6582x8983</t>
  </si>
  <si>
    <t>295.18</t>
  </si>
  <si>
    <t>4680.469999999999</t>
  </si>
  <si>
    <t>Kyle Smith</t>
  </si>
  <si>
    <t>yangelizabeth@example.net</t>
  </si>
  <si>
    <t>3976 Evans Bypass, Pattonchester, NH 19216</t>
  </si>
  <si>
    <t>640.952.8719x7458</t>
  </si>
  <si>
    <t>7962.3099999999995</t>
  </si>
  <si>
    <t>Robert Brown</t>
  </si>
  <si>
    <t>mathewmontgomery@example.com</t>
  </si>
  <si>
    <t>301 Jennifer Vista, Robertsonhaven, OK 85391</t>
  </si>
  <si>
    <t>671-344-0676x532</t>
  </si>
  <si>
    <t>211.5</t>
  </si>
  <si>
    <t>64379.4</t>
  </si>
  <si>
    <t>Jennifer Hawkins</t>
  </si>
  <si>
    <t>nathan85@example.org</t>
  </si>
  <si>
    <t>633 Denise Garden Suite 498, Terryport, CO 31297</t>
  </si>
  <si>
    <t>764-961-3397x05956</t>
  </si>
  <si>
    <t>8.94</t>
  </si>
  <si>
    <t>4244.22</t>
  </si>
  <si>
    <t>April Myers</t>
  </si>
  <si>
    <t>maria04@example.net</t>
  </si>
  <si>
    <t>2715 Claire Drive, South Karen, MO 08653</t>
  </si>
  <si>
    <t>54784.149999999994</t>
  </si>
  <si>
    <t>70.66</t>
  </si>
  <si>
    <t>54713.48999999999</t>
  </si>
  <si>
    <t>Peter Clark</t>
  </si>
  <si>
    <t>dwells@example.net</t>
  </si>
  <si>
    <t>PSC 0978, Box 6375, APO AP 38108</t>
  </si>
  <si>
    <t>(337)966-5234</t>
  </si>
  <si>
    <t>9528.2</t>
  </si>
  <si>
    <t>17.21</t>
  </si>
  <si>
    <t>9510.990000000002</t>
  </si>
  <si>
    <t>Philip Noble</t>
  </si>
  <si>
    <t>jonesgregory@example.net</t>
  </si>
  <si>
    <t>86437 Crystal Cliffs Suite 252, West Holly, ME 91400</t>
  </si>
  <si>
    <t>(851)362-7554x195</t>
  </si>
  <si>
    <t>53.0</t>
  </si>
  <si>
    <t>5358.98</t>
  </si>
  <si>
    <t>Laura Meyer</t>
  </si>
  <si>
    <t>michaelmoss@example.com</t>
  </si>
  <si>
    <t>5123 Laura Street Apt. 088, West Jenniferland, LA 36367</t>
  </si>
  <si>
    <t>+1-625-366-0673x04500</t>
  </si>
  <si>
    <t>39.55</t>
  </si>
  <si>
    <t>51329.25</t>
  </si>
  <si>
    <t>Rickey Newman</t>
  </si>
  <si>
    <t>christopherperez@example.org</t>
  </si>
  <si>
    <t>2829 Willis Curve, North Candice, LA 87190</t>
  </si>
  <si>
    <t>670-771-3301x5467</t>
  </si>
  <si>
    <t>275.07</t>
  </si>
  <si>
    <t>56447.34</t>
  </si>
  <si>
    <t>Melvin Ramirez</t>
  </si>
  <si>
    <t>diana16@example.org</t>
  </si>
  <si>
    <t>PSC 2147, Box 7735, APO AP 30757</t>
  </si>
  <si>
    <t>583-693-4774</t>
  </si>
  <si>
    <t>49442.47</t>
  </si>
  <si>
    <t>187.38</t>
  </si>
  <si>
    <t>49255.090000000004</t>
  </si>
  <si>
    <t>Dr. William Bailey</t>
  </si>
  <si>
    <t>manuelpowell@example.org</t>
  </si>
  <si>
    <t>USCGC Johnson, FPO AE 12810</t>
  </si>
  <si>
    <t>226.723.8136x30138</t>
  </si>
  <si>
    <t>16111.539999999999</t>
  </si>
  <si>
    <t>Michael Madden</t>
  </si>
  <si>
    <t>nicolehebert@example.org</t>
  </si>
  <si>
    <t>37912 Charles Shoal Suite 385, North Natashaberg, PA 23001</t>
  </si>
  <si>
    <t>(218)652-9354</t>
  </si>
  <si>
    <t>38.36</t>
  </si>
  <si>
    <t>24702.12</t>
  </si>
  <si>
    <t>Rebecca French</t>
  </si>
  <si>
    <t>fieldsjames@example.org</t>
  </si>
  <si>
    <t>PSC 8247, Box 0047, APO AE 22416</t>
  </si>
  <si>
    <t>+1-848-606-2022x060</t>
  </si>
  <si>
    <t>68.84</t>
  </si>
  <si>
    <t>28360.149999999998</t>
  </si>
  <si>
    <t>scottwhitney@example.org</t>
  </si>
  <si>
    <t>3198 John Pass, Figueroaburgh, LA 70665</t>
  </si>
  <si>
    <t>001-525-965-8311x38938</t>
  </si>
  <si>
    <t>58212.43</t>
  </si>
  <si>
    <t>Sarah Williams</t>
  </si>
  <si>
    <t>michael24@example.org</t>
  </si>
  <si>
    <t>86984 Chambers Oval Suite 995, Jarvisshire, SC 92566</t>
  </si>
  <si>
    <t>496-879-4598x27385</t>
  </si>
  <si>
    <t>37109.67</t>
  </si>
  <si>
    <t>98.86</t>
  </si>
  <si>
    <t>37010.81</t>
  </si>
  <si>
    <t>John Bender</t>
  </si>
  <si>
    <t>owilkins@example.org</t>
  </si>
  <si>
    <t>USNV Smith, FPO AA 78576</t>
  </si>
  <si>
    <t>001-728-273-8306x06473</t>
  </si>
  <si>
    <t>106.31</t>
  </si>
  <si>
    <t>82941.83</t>
  </si>
  <si>
    <t>Ryan Palmer</t>
  </si>
  <si>
    <t>tmeyers@example.com</t>
  </si>
  <si>
    <t>471 Gonzalez Island Apt. 819, Johnsonhaven, ID 38152</t>
  </si>
  <si>
    <t>245-278-4717x99739</t>
  </si>
  <si>
    <t>42.16</t>
  </si>
  <si>
    <t>37169.84</t>
  </si>
  <si>
    <t>08-22-2022</t>
  </si>
  <si>
    <t>Craig Rodriguez</t>
  </si>
  <si>
    <t>352 Stanley Forges, Lisaburgh, PR 89782</t>
  </si>
  <si>
    <t>112.02</t>
  </si>
  <si>
    <t>23616.019999999997</t>
  </si>
  <si>
    <t>Jerry Parker</t>
  </si>
  <si>
    <t>robert33@example.org</t>
  </si>
  <si>
    <t>75805 Molly Well Suite 601, Port Kyle, TN 24856</t>
  </si>
  <si>
    <t>970.8299999999999</t>
  </si>
  <si>
    <t>12.39</t>
  </si>
  <si>
    <t>958.4399999999999</t>
  </si>
  <si>
    <t>Walter Huerta</t>
  </si>
  <si>
    <t>amartin@example.com</t>
  </si>
  <si>
    <t>6181 Shaw Circle, East Phillipchester, TN 30356</t>
  </si>
  <si>
    <t>322.385.7747</t>
  </si>
  <si>
    <t>3872.4100000000003</t>
  </si>
  <si>
    <t>Shannon Griffin</t>
  </si>
  <si>
    <t>reidmelissa@example.org</t>
  </si>
  <si>
    <t>38338 Jerry Trace, Kingborough, WI 11603</t>
  </si>
  <si>
    <t>90395.34999999999</t>
  </si>
  <si>
    <t>251.62</t>
  </si>
  <si>
    <t>90143.73</t>
  </si>
  <si>
    <t>Jerry Wheeler</t>
  </si>
  <si>
    <t>stewartpatrick@example.org</t>
  </si>
  <si>
    <t>77903 Reed Parkway, North Abigail, IN 47663</t>
  </si>
  <si>
    <t>001-291-592-5347</t>
  </si>
  <si>
    <t>109.52</t>
  </si>
  <si>
    <t>15731.679999999998</t>
  </si>
  <si>
    <t>David Shaw</t>
  </si>
  <si>
    <t>hernandezpatrick@example.net</t>
  </si>
  <si>
    <t>3070 Todd Route, Lorihaven, MS 23048</t>
  </si>
  <si>
    <t>(923)577-9915x47244</t>
  </si>
  <si>
    <t>92.8</t>
  </si>
  <si>
    <t>2505.8</t>
  </si>
  <si>
    <t>Christopher Jackson</t>
  </si>
  <si>
    <t>michelleestrada@example.net</t>
  </si>
  <si>
    <t>7912 Gomez Fords, North Ericaberg, HI 79134</t>
  </si>
  <si>
    <t>(948)416-9466x732</t>
  </si>
  <si>
    <t>15410.64</t>
  </si>
  <si>
    <t>28.03</t>
  </si>
  <si>
    <t>15382.609999999999</t>
  </si>
  <si>
    <t>Victoria Collins</t>
  </si>
  <si>
    <t>gregoryrobinson@example.org</t>
  </si>
  <si>
    <t>Unit 1299 Box 1971, DPO AP 58931</t>
  </si>
  <si>
    <t>001-419-525-8864x44621</t>
  </si>
  <si>
    <t>31253.28</t>
  </si>
  <si>
    <t>154.73</t>
  </si>
  <si>
    <t>31098.55</t>
  </si>
  <si>
    <t>Jessica Lang</t>
  </si>
  <si>
    <t>wagnertracey@example.com</t>
  </si>
  <si>
    <t>3437 Wilkerson Fall, Carrollland, GU 15123</t>
  </si>
  <si>
    <t>001-715-946-8529</t>
  </si>
  <si>
    <t>2638.1000000000004</t>
  </si>
  <si>
    <t>Michael Bradley</t>
  </si>
  <si>
    <t>erin99@example.com</t>
  </si>
  <si>
    <t>0059 Jennifer Street, East Jenniferstad, CT 26566</t>
  </si>
  <si>
    <t>471-671-7688x4425</t>
  </si>
  <si>
    <t>18.56</t>
  </si>
  <si>
    <t>44341.240000000005</t>
  </si>
  <si>
    <t>William Lucas</t>
  </si>
  <si>
    <t>mario49@example.net</t>
  </si>
  <si>
    <t>101 Wu Walks Apt. 218, Devonborough, GU 00511</t>
  </si>
  <si>
    <t>+1-568-682-3877x72662</t>
  </si>
  <si>
    <t>14.57</t>
  </si>
  <si>
    <t>25885.62</t>
  </si>
  <si>
    <t>John Flores</t>
  </si>
  <si>
    <t>laurabrooks@example.com</t>
  </si>
  <si>
    <t>79327 Gillespie Square, Pamelaburgh, FL 23432</t>
  </si>
  <si>
    <t>001-721-947-1786x7970</t>
  </si>
  <si>
    <t>157.97</t>
  </si>
  <si>
    <t>37978.479999999996</t>
  </si>
  <si>
    <t>Monique Fleming</t>
  </si>
  <si>
    <t>97603 Pruitt Village, Port Erneststad, PR 03456</t>
  </si>
  <si>
    <t>761.230.6567x0851</t>
  </si>
  <si>
    <t>176.43</t>
  </si>
  <si>
    <t>29230.22</t>
  </si>
  <si>
    <t>Jennifer Mason</t>
  </si>
  <si>
    <t>nicolejackson@example.org</t>
  </si>
  <si>
    <t>86494 Megan Turnpike Suite 568, Port Lindaland, MP 70533</t>
  </si>
  <si>
    <t>(583)963-8049x274</t>
  </si>
  <si>
    <t>39.53</t>
  </si>
  <si>
    <t>11944.14</t>
  </si>
  <si>
    <t>Andrew Delgado</t>
  </si>
  <si>
    <t>lhenderson@example.org</t>
  </si>
  <si>
    <t>520 Christina Pines, New Thomasburgh, CA 03208</t>
  </si>
  <si>
    <t>293.823.5105x1036</t>
  </si>
  <si>
    <t>25786.56</t>
  </si>
  <si>
    <t>23.82</t>
  </si>
  <si>
    <t>25762.74</t>
  </si>
  <si>
    <t>Melinda Russell</t>
  </si>
  <si>
    <t>ocastillo@example.org</t>
  </si>
  <si>
    <t>3735 Brianna Fall Suite 396, Richardsonborough, PW 45471</t>
  </si>
  <si>
    <t>314-247-8533x318</t>
  </si>
  <si>
    <t>48.9</t>
  </si>
  <si>
    <t>10426.890000000001</t>
  </si>
  <si>
    <t>Matthew Rogers</t>
  </si>
  <si>
    <t>willisjeffrey@example.net</t>
  </si>
  <si>
    <t>7284 Allen Camp, Lake Brian, MT 55158</t>
  </si>
  <si>
    <t>+1-302-484-0064x899</t>
  </si>
  <si>
    <t>5.84</t>
  </si>
  <si>
    <t>3486.09</t>
  </si>
  <si>
    <t>Steven Tran</t>
  </si>
  <si>
    <t>bhaynes@example.com</t>
  </si>
  <si>
    <t>PSC 4605, Box 5785, APO AP 48795</t>
  </si>
  <si>
    <t>(346)255-6527x805</t>
  </si>
  <si>
    <t>93.37</t>
  </si>
  <si>
    <t>47528.18</t>
  </si>
  <si>
    <t>Alice Smith</t>
  </si>
  <si>
    <t>michellecampbell@example.org</t>
  </si>
  <si>
    <t>058 Keith Islands Apt. 674, Port Carlashire, ND 30668</t>
  </si>
  <si>
    <t>+1-558-262-1719x758</t>
  </si>
  <si>
    <t>248.03</t>
  </si>
  <si>
    <t>32801.74</t>
  </si>
  <si>
    <t>Beth Mcbride</t>
  </si>
  <si>
    <t>iyoung@example.com</t>
  </si>
  <si>
    <t>1216 Walker Hill, Fowlerton, WI 40162</t>
  </si>
  <si>
    <t>80780.55</t>
  </si>
  <si>
    <t>09-15-2023</t>
  </si>
  <si>
    <t>Anthony Smith</t>
  </si>
  <si>
    <t>qduncan@example.org</t>
  </si>
  <si>
    <t>261 Paul Lodge Apt. 991, North Patrick, MI 73088</t>
  </si>
  <si>
    <t>5493.370000000001</t>
  </si>
  <si>
    <t>Tanner Murphy</t>
  </si>
  <si>
    <t>julie43@example.com</t>
  </si>
  <si>
    <t>30599 Matthew Dam, Weaverburgh, ND 50222</t>
  </si>
  <si>
    <t>852.891.6473</t>
  </si>
  <si>
    <t>30940.85</t>
  </si>
  <si>
    <t>24.39</t>
  </si>
  <si>
    <t>30916.46</t>
  </si>
  <si>
    <t>Robert Davis</t>
  </si>
  <si>
    <t>castroashley@example.com</t>
  </si>
  <si>
    <t>1938 Wesley Streets, Youngshire, NM 72449</t>
  </si>
  <si>
    <t>441-376-2891</t>
  </si>
  <si>
    <t>90.66</t>
  </si>
  <si>
    <t>33927.49999999999</t>
  </si>
  <si>
    <t>Geoffrey Davidson</t>
  </si>
  <si>
    <t>amanda54@example.com</t>
  </si>
  <si>
    <t>6860 Lisa Stravenue, Juanstad, NC 51185</t>
  </si>
  <si>
    <t>(895)954-8712</t>
  </si>
  <si>
    <t>4610.9</t>
  </si>
  <si>
    <t>127.2</t>
  </si>
  <si>
    <t>4483.7</t>
  </si>
  <si>
    <t>Teresa Crawford</t>
  </si>
  <si>
    <t>prattrickey@example.com</t>
  </si>
  <si>
    <t>10236 Bauer Track Apt. 556, Katrinamouth, IL 80301</t>
  </si>
  <si>
    <t>862-950-7962x21852</t>
  </si>
  <si>
    <t>58994.86</t>
  </si>
  <si>
    <t>217.12</t>
  </si>
  <si>
    <t>58777.74</t>
  </si>
  <si>
    <t>Keith Oconnell</t>
  </si>
  <si>
    <t>johnchapman@example.net</t>
  </si>
  <si>
    <t>54361 Campbell Isle Apt. 646, Lake Phillip, KY 86653</t>
  </si>
  <si>
    <t>(403)881-3725x932</t>
  </si>
  <si>
    <t>10.49</t>
  </si>
  <si>
    <t>8725.75</t>
  </si>
  <si>
    <t>Abigail Lopez</t>
  </si>
  <si>
    <t>wallerbrandon@example.org</t>
  </si>
  <si>
    <t>828 Olsen Light, Jasonberg, RI 50545</t>
  </si>
  <si>
    <t>+1-750-745-7813x73216</t>
  </si>
  <si>
    <t>298.11</t>
  </si>
  <si>
    <t>76326.9</t>
  </si>
  <si>
    <t>Kevin Grant</t>
  </si>
  <si>
    <t>jonesedward@example.org</t>
  </si>
  <si>
    <t>714 Kevin Rest, East Jamestown, MP 11474</t>
  </si>
  <si>
    <t>504-994-1535</t>
  </si>
  <si>
    <t>65178.659999999996</t>
  </si>
  <si>
    <t>199.29</t>
  </si>
  <si>
    <t>64979.369999999995</t>
  </si>
  <si>
    <t>Edward Marquez</t>
  </si>
  <si>
    <t>scott05@example.net</t>
  </si>
  <si>
    <t>3054 Fleming Viaduct, West Caitlyn, KS 67635</t>
  </si>
  <si>
    <t>001-719-397-3052x226</t>
  </si>
  <si>
    <t>221.77</t>
  </si>
  <si>
    <t>13337.109999999999</t>
  </si>
  <si>
    <t>Melissa Erickson</t>
  </si>
  <si>
    <t>thomaschristopher@example.com</t>
  </si>
  <si>
    <t>955 Obrien Stravenue, Juliashire, CT 09186</t>
  </si>
  <si>
    <t>+1-213-484-2487x64818</t>
  </si>
  <si>
    <t>109.15</t>
  </si>
  <si>
    <t>8211.53</t>
  </si>
  <si>
    <t>04-16-2023</t>
  </si>
  <si>
    <t>Patrick Tyler</t>
  </si>
  <si>
    <t>7932 Jodi Meadows, Robertsstad, AL 69043</t>
  </si>
  <si>
    <t>(331)895-3089x14664</t>
  </si>
  <si>
    <t>41019.93</t>
  </si>
  <si>
    <t>95.55</t>
  </si>
  <si>
    <t>40924.38</t>
  </si>
  <si>
    <t>Michael Ray</t>
  </si>
  <si>
    <t>youngtanya@example.com</t>
  </si>
  <si>
    <t>07523 Melissa Junction, Lake Andreabury, ID 83154</t>
  </si>
  <si>
    <t>(325)824-9376x0430</t>
  </si>
  <si>
    <t>129.22</t>
  </si>
  <si>
    <t>19236.559999999998</t>
  </si>
  <si>
    <t>Stacy Ballard</t>
  </si>
  <si>
    <t>0373 Dale Center Apt. 820, South Angelaton, SD 17827</t>
  </si>
  <si>
    <t>+1-801-638-7198x726</t>
  </si>
  <si>
    <t>14924.41</t>
  </si>
  <si>
    <t>88.09</t>
  </si>
  <si>
    <t>14836.32</t>
  </si>
  <si>
    <t>Kristin Hall</t>
  </si>
  <si>
    <t>longjennifer@example.net</t>
  </si>
  <si>
    <t>5112 Bryan Crossing Apt. 631, Port Michael, WY 68678</t>
  </si>
  <si>
    <t>744.460.0996x63044</t>
  </si>
  <si>
    <t>45761.219999999994</t>
  </si>
  <si>
    <t>201.13</t>
  </si>
  <si>
    <t>45560.09</t>
  </si>
  <si>
    <t>Kelly Noble</t>
  </si>
  <si>
    <t>USCGC Dennis, FPO AE 44883</t>
  </si>
  <si>
    <t>001-331-864-4835x400</t>
  </si>
  <si>
    <t>9951.3</t>
  </si>
  <si>
    <t>128.28</t>
  </si>
  <si>
    <t>9823.019999999999</t>
  </si>
  <si>
    <t>Rebecca Armstrong</t>
  </si>
  <si>
    <t>carrie78@example.com</t>
  </si>
  <si>
    <t>4865 Andrew Extension Apt. 809, South Emilymouth, SD 71756</t>
  </si>
  <si>
    <t>891-799-9825x061</t>
  </si>
  <si>
    <t>105.6</t>
  </si>
  <si>
    <t>53978.82</t>
  </si>
  <si>
    <t>Vanessa Wilson</t>
  </si>
  <si>
    <t>lorinielsen@example.com</t>
  </si>
  <si>
    <t>23386 Christopher Landing Apt. 087, Lake Marchaven, FM 34519</t>
  </si>
  <si>
    <t>779-963-3973</t>
  </si>
  <si>
    <t>157.53</t>
  </si>
  <si>
    <t>3756.57</t>
  </si>
  <si>
    <t>Lori Pittman</t>
  </si>
  <si>
    <t>jasminmiller@example.net</t>
  </si>
  <si>
    <t>20442 Cooper Plains Suite 799, Shawnmouth, NE 85774</t>
  </si>
  <si>
    <t>782-459-6807x44551</t>
  </si>
  <si>
    <t>22.69</t>
  </si>
  <si>
    <t>75607.19</t>
  </si>
  <si>
    <t>Mark Ryan</t>
  </si>
  <si>
    <t>sprice@example.org</t>
  </si>
  <si>
    <t>3219 Henry Creek Suite 179, North Micheal, MT 55165</t>
  </si>
  <si>
    <t>(998)510-6325</t>
  </si>
  <si>
    <t>46.7</t>
  </si>
  <si>
    <t>28499.199999999997</t>
  </si>
  <si>
    <t>Jeanette Garcia</t>
  </si>
  <si>
    <t>lauren83@example.org</t>
  </si>
  <si>
    <t>36926 Perez Squares, Leonardstad, TX 11943</t>
  </si>
  <si>
    <t>857-794-0979x074</t>
  </si>
  <si>
    <t>52.35</t>
  </si>
  <si>
    <t>11159.83</t>
  </si>
  <si>
    <t>Russell Holland</t>
  </si>
  <si>
    <t>vancebrandon@example.org</t>
  </si>
  <si>
    <t>63025 Delgado Cliffs Suite 045, New Melissafurt, KY 01887</t>
  </si>
  <si>
    <t>+1-964-390-2806x200</t>
  </si>
  <si>
    <t>35.4</t>
  </si>
  <si>
    <t>91516.56000000001</t>
  </si>
  <si>
    <t>Ethan Griffith</t>
  </si>
  <si>
    <t>stevenellis@example.com</t>
  </si>
  <si>
    <t>1975 Timothy Rapids Suite 642, North Lori, RI 55923</t>
  </si>
  <si>
    <t>+1-955-497-4062x031</t>
  </si>
  <si>
    <t>59.41</t>
  </si>
  <si>
    <t>5352.57</t>
  </si>
  <si>
    <t>Kristin Mills</t>
  </si>
  <si>
    <t>corey42@example.org</t>
  </si>
  <si>
    <t>95758 Adams Crescent Suite 429, Meyerfurt, DC 30298</t>
  </si>
  <si>
    <t>(652)349-3587x023</t>
  </si>
  <si>
    <t>23.61</t>
  </si>
  <si>
    <t>25494.34</t>
  </si>
  <si>
    <t>Carlos Sellers</t>
  </si>
  <si>
    <t>crobbins@example.net</t>
  </si>
  <si>
    <t>53509 Melissa Plaza, Millerville, KY 21037</t>
  </si>
  <si>
    <t>416-872-6329x88525</t>
  </si>
  <si>
    <t>140.52</t>
  </si>
  <si>
    <t>30708.51</t>
  </si>
  <si>
    <t>Joy Mora</t>
  </si>
  <si>
    <t>amanda34@example.com</t>
  </si>
  <si>
    <t>21447 Smith Fall Apt. 348, Colleenberg, SC 16300</t>
  </si>
  <si>
    <t>24400.18</t>
  </si>
  <si>
    <t>53.77</t>
  </si>
  <si>
    <t>24346.41</t>
  </si>
  <si>
    <t>Tanya Velazquez</t>
  </si>
  <si>
    <t>81529 Hughes Vista, Kellymouth, RI 77951</t>
  </si>
  <si>
    <t>478.740.1443</t>
  </si>
  <si>
    <t>1.21</t>
  </si>
  <si>
    <t>37678.490000000005</t>
  </si>
  <si>
    <t>Dana Roberts</t>
  </si>
  <si>
    <t>kristen17@example.com</t>
  </si>
  <si>
    <t>PSC 6328, Box 8724, APO AE 35742</t>
  </si>
  <si>
    <t>(359)763-5019x105</t>
  </si>
  <si>
    <t>72.69</t>
  </si>
  <si>
    <t>71292.06</t>
  </si>
  <si>
    <t>Laura Reese</t>
  </si>
  <si>
    <t>178 Hall Place, Johnstad, ID 19319</t>
  </si>
  <si>
    <t>+1-717-718-3821x124</t>
  </si>
  <si>
    <t>96.24</t>
  </si>
  <si>
    <t>8917.83</t>
  </si>
  <si>
    <t>James Navarro</t>
  </si>
  <si>
    <t>lozanorobert@example.com</t>
  </si>
  <si>
    <t>5040 Haynes Ports Suite 606, Edwardsstad, CT 48207</t>
  </si>
  <si>
    <t>001-816-511-2498x1341</t>
  </si>
  <si>
    <t>54.77</t>
  </si>
  <si>
    <t>19311.01</t>
  </si>
  <si>
    <t>Abigail Yoder</t>
  </si>
  <si>
    <t>edwardsaustin@example.org</t>
  </si>
  <si>
    <t>17004 Kristina Trace, Scottton, SD 10858</t>
  </si>
  <si>
    <t>28392.78</t>
  </si>
  <si>
    <t>105.68</t>
  </si>
  <si>
    <t>28287.1</t>
  </si>
  <si>
    <t>Julia Stevenson</t>
  </si>
  <si>
    <t>robert89@example.org</t>
  </si>
  <si>
    <t>229 Pamela Valley, South Nicoleburgh, ME 93329</t>
  </si>
  <si>
    <t>897.560.8564x75132</t>
  </si>
  <si>
    <t>99.33</t>
  </si>
  <si>
    <t>29602.919999999995</t>
  </si>
  <si>
    <t>Angela Ramos</t>
  </si>
  <si>
    <t>lewisfrank@example.com</t>
  </si>
  <si>
    <t>9305 Norton Alley Apt. 121, Stevensview, ME 59271</t>
  </si>
  <si>
    <t>37.74</t>
  </si>
  <si>
    <t>55957.72</t>
  </si>
  <si>
    <t>Brittany Phillips</t>
  </si>
  <si>
    <t>stephanie79@example.com</t>
  </si>
  <si>
    <t>6931 Lauren Expressway Apt. 996, Hancockburgh, VI 91908</t>
  </si>
  <si>
    <t>+1-415-921-7934x255</t>
  </si>
  <si>
    <t>209.13</t>
  </si>
  <si>
    <t>34045.950000000004</t>
  </si>
  <si>
    <t>Shirley Anderson</t>
  </si>
  <si>
    <t>gpugh@example.org</t>
  </si>
  <si>
    <t>297 Rodriguez Rapid, Evansburgh, WI 08001</t>
  </si>
  <si>
    <t>+1-469-752-7204x2036</t>
  </si>
  <si>
    <t>9506.509999999998</t>
  </si>
  <si>
    <t>Kathleen Lopez</t>
  </si>
  <si>
    <t>charlesstanton@example.org</t>
  </si>
  <si>
    <t>6705 Horne Curve, Port Hector, TN 17405</t>
  </si>
  <si>
    <t>+1-808-204-0405x368</t>
  </si>
  <si>
    <t>65.5</t>
  </si>
  <si>
    <t>22130.04</t>
  </si>
  <si>
    <t>Kathleen Vazquez</t>
  </si>
  <si>
    <t>ashleyjones@example.com</t>
  </si>
  <si>
    <t>Unit 5732 Box 6408, DPO AP 30949</t>
  </si>
  <si>
    <t>878-748-7002</t>
  </si>
  <si>
    <t>9839.26</t>
  </si>
  <si>
    <t>5.49</t>
  </si>
  <si>
    <t>9833.77</t>
  </si>
  <si>
    <t>Eric Velazquez</t>
  </si>
  <si>
    <t>maykara@example.net</t>
  </si>
  <si>
    <t>Unit 1707 Box 9928, DPO AA 97839</t>
  </si>
  <si>
    <t>784-842-7255</t>
  </si>
  <si>
    <t>3.04</t>
  </si>
  <si>
    <t>32586.289999999997</t>
  </si>
  <si>
    <t>Peggy Morgan</t>
  </si>
  <si>
    <t>930 Chen Square Apt. 995, East Kevin, IL 36825</t>
  </si>
  <si>
    <t>+1-751-406-0830x2695</t>
  </si>
  <si>
    <t>18135.140000000003</t>
  </si>
  <si>
    <t>wendycarlson@example.com</t>
  </si>
  <si>
    <t>45918 Davidson Square Apt. 155, East Regina, MP 42980</t>
  </si>
  <si>
    <t>52091.780000000006</t>
  </si>
  <si>
    <t>133.42</t>
  </si>
  <si>
    <t>51958.36000000001</t>
  </si>
  <si>
    <t>Megan Martin</t>
  </si>
  <si>
    <t>glennpaige@example.org</t>
  </si>
  <si>
    <t>PSC 0589, Box 3168, APO AA 92803</t>
  </si>
  <si>
    <t>(868)471-1293x718</t>
  </si>
  <si>
    <t>5940.45</t>
  </si>
  <si>
    <t>22.46</t>
  </si>
  <si>
    <t>5917.99</t>
  </si>
  <si>
    <t>Robert Harmon</t>
  </si>
  <si>
    <t>julie44@example.net</t>
  </si>
  <si>
    <t>Unit 7393 Box 3457, DPO AP 66315</t>
  </si>
  <si>
    <t>129.82</t>
  </si>
  <si>
    <t>36757.38</t>
  </si>
  <si>
    <t>Barbara Zimmerman</t>
  </si>
  <si>
    <t>john89@example.com</t>
  </si>
  <si>
    <t>39133 Rachel Prairie, Glennmouth, TN 13655</t>
  </si>
  <si>
    <t>501.291.0371x37889</t>
  </si>
  <si>
    <t>26.05</t>
  </si>
  <si>
    <t>11392.310000000001</t>
  </si>
  <si>
    <t>Aaron Freeman</t>
  </si>
  <si>
    <t>856 Carl Loaf Suite 944, Port Connorside, MS 82964</t>
  </si>
  <si>
    <t>879-698-2605</t>
  </si>
  <si>
    <t>39.61</t>
  </si>
  <si>
    <t>39789.6</t>
  </si>
  <si>
    <t>Patrick Chavez</t>
  </si>
  <si>
    <t>stacy36@example.net</t>
  </si>
  <si>
    <t>15371 Harrington Lights, Kimville, LA 42365</t>
  </si>
  <si>
    <t>311-843-4899</t>
  </si>
  <si>
    <t>26743.219999999998</t>
  </si>
  <si>
    <t>68.29</t>
  </si>
  <si>
    <t>26674.929999999997</t>
  </si>
  <si>
    <t>Kenneth Yu</t>
  </si>
  <si>
    <t>82569 Williams Cliff Suite 008, Eddieberg, IN 41799</t>
  </si>
  <si>
    <t>654.308.3909x0292</t>
  </si>
  <si>
    <t>651.59</t>
  </si>
  <si>
    <t>John Hester</t>
  </si>
  <si>
    <t>howardjacqueline@example.org</t>
  </si>
  <si>
    <t>42611 Lisa Dale Apt. 837, North Theresa, MS 22474</t>
  </si>
  <si>
    <t>+1-508-851-1528x32350</t>
  </si>
  <si>
    <t>130.48</t>
  </si>
  <si>
    <t>50656.1</t>
  </si>
  <si>
    <t>aboone@example.org</t>
  </si>
  <si>
    <t>9436 Jose Village Suite 707, Riggsport, GA 88459</t>
  </si>
  <si>
    <t>631.314.3452</t>
  </si>
  <si>
    <t>103.56</t>
  </si>
  <si>
    <t>25256.389999999996</t>
  </si>
  <si>
    <t>Marcus Jacobs</t>
  </si>
  <si>
    <t>tsims@example.com</t>
  </si>
  <si>
    <t>3982 Gibbs Via Apt. 464, Port Alyssa, NV 75515</t>
  </si>
  <si>
    <t>502-912-5060</t>
  </si>
  <si>
    <t>25205.7</t>
  </si>
  <si>
    <t>229.12</t>
  </si>
  <si>
    <t>24976.58</t>
  </si>
  <si>
    <t>Jacob Barber</t>
  </si>
  <si>
    <t>morganrobert@example.org</t>
  </si>
  <si>
    <t>116 Jason Road Apt. 186, Guzmantown, IL 49823</t>
  </si>
  <si>
    <t>993.246.7003</t>
  </si>
  <si>
    <t>495.22999999999996</t>
  </si>
  <si>
    <t>Joseph Smith</t>
  </si>
  <si>
    <t>jacksonjeffrey@example.org</t>
  </si>
  <si>
    <t>1231 Strong Greens Suite 094, New Melissa, MS 18072</t>
  </si>
  <si>
    <t>+1-468-600-7488x488</t>
  </si>
  <si>
    <t>155.82</t>
  </si>
  <si>
    <t>10261.94</t>
  </si>
  <si>
    <t>02-19-2023</t>
  </si>
  <si>
    <t>Victoria Lynn</t>
  </si>
  <si>
    <t>8255 Anthony Court Apt. 375, Lake Melissa, PW 19711</t>
  </si>
  <si>
    <t>001-928-887-1033x11657</t>
  </si>
  <si>
    <t>235.46</t>
  </si>
  <si>
    <t>53721.939999999995</t>
  </si>
  <si>
    <t>Jacob Spencer</t>
  </si>
  <si>
    <t>jennifer73@example.org</t>
  </si>
  <si>
    <t>946 Eric Ports, North Ashley, PR 08252</t>
  </si>
  <si>
    <t>258-933-5686x03841</t>
  </si>
  <si>
    <t>49.99</t>
  </si>
  <si>
    <t>16653.87</t>
  </si>
  <si>
    <t>Michelle Hawkins</t>
  </si>
  <si>
    <t>deborah57@example.com</t>
  </si>
  <si>
    <t>269 Stewart Rapids, Kristinmouth, MP 81183</t>
  </si>
  <si>
    <t>+1-759-923-4339x2856</t>
  </si>
  <si>
    <t>73319.40000000001</t>
  </si>
  <si>
    <t>77.65</t>
  </si>
  <si>
    <t>73241.75000000001</t>
  </si>
  <si>
    <t>Joshua Yates</t>
  </si>
  <si>
    <t>diazgordon@example.com</t>
  </si>
  <si>
    <t>710 Thomas Hills Apt. 834, Johnfort, HI 67975</t>
  </si>
  <si>
    <t>+1-402-598-6139x417</t>
  </si>
  <si>
    <t>17611.96</t>
  </si>
  <si>
    <t>Jacob Fox</t>
  </si>
  <si>
    <t>gclark@example.org</t>
  </si>
  <si>
    <t>63105 Wilson Estates, Audreymouth, UT 90752</t>
  </si>
  <si>
    <t>36272.88</t>
  </si>
  <si>
    <t>97.36</t>
  </si>
  <si>
    <t>36175.52</t>
  </si>
  <si>
    <t>Jason Wong</t>
  </si>
  <si>
    <t>piercewilliam@example.net</t>
  </si>
  <si>
    <t>8885 Butler Points Apt. 956, South Karenview, UT 39491</t>
  </si>
  <si>
    <t>337-538-2385</t>
  </si>
  <si>
    <t>148.3</t>
  </si>
  <si>
    <t>60210.04</t>
  </si>
  <si>
    <t>Paula Ramos</t>
  </si>
  <si>
    <t>256 Williams Forks Suite 417, South Williamside, KY 48649</t>
  </si>
  <si>
    <t>001-753-664-9377x28999</t>
  </si>
  <si>
    <t>3051.18</t>
  </si>
  <si>
    <t>4.56</t>
  </si>
  <si>
    <t>3046.62</t>
  </si>
  <si>
    <t>Nicholas Cardenas</t>
  </si>
  <si>
    <t>henryjoshua@example.net</t>
  </si>
  <si>
    <t>00608 Kerry Underpass Suite 158, North Kathleenland, MT 68322</t>
  </si>
  <si>
    <t>+1-322-393-1078x5866</t>
  </si>
  <si>
    <t>279.55</t>
  </si>
  <si>
    <t>61569.899999999994</t>
  </si>
  <si>
    <t>Kelly Gilbert</t>
  </si>
  <si>
    <t>john22@example.com</t>
  </si>
  <si>
    <t>52617 Anne Cove Apt. 674, Padillabury, MT 88767</t>
  </si>
  <si>
    <t>746-241-4737</t>
  </si>
  <si>
    <t>44376.96</t>
  </si>
  <si>
    <t>133.26</t>
  </si>
  <si>
    <t>44243.7</t>
  </si>
  <si>
    <t>Denise Garza</t>
  </si>
  <si>
    <t>shane85@example.net</t>
  </si>
  <si>
    <t>50749 Hansen Turnpike, Port Anthonyton, MA 44889</t>
  </si>
  <si>
    <t>789.701.4074</t>
  </si>
  <si>
    <t>177.82</t>
  </si>
  <si>
    <t>26465.02</t>
  </si>
  <si>
    <t>Taylor Hill</t>
  </si>
  <si>
    <t>720 Walker Fields, North Stacie, AK 64893</t>
  </si>
  <si>
    <t>001-402-568-5359x75195</t>
  </si>
  <si>
    <t>6311.360000000001</t>
  </si>
  <si>
    <t>Krista Thornton</t>
  </si>
  <si>
    <t>daniel43@example.net</t>
  </si>
  <si>
    <t>221 Richardson River Apt. 829, Vanessaland, MI 09685</t>
  </si>
  <si>
    <t>(374)406-4998x76252</t>
  </si>
  <si>
    <t>41863.5</t>
  </si>
  <si>
    <t>27.12</t>
  </si>
  <si>
    <t>41836.38</t>
  </si>
  <si>
    <t>Stephen Peterson</t>
  </si>
  <si>
    <t>wardsandra@example.com</t>
  </si>
  <si>
    <t>097 Steven Summit Apt. 713, North Lori, GU 05674</t>
  </si>
  <si>
    <t>001-856-336-1393x1617</t>
  </si>
  <si>
    <t>88.08</t>
  </si>
  <si>
    <t>63189.87</t>
  </si>
  <si>
    <t>07-14-2022</t>
  </si>
  <si>
    <t>Angela Hill</t>
  </si>
  <si>
    <t>rowedominique@example.net</t>
  </si>
  <si>
    <t>38794 Derek Junctions Apt. 951, Heathview, AR 65875</t>
  </si>
  <si>
    <t>001-632-466-5266x24911</t>
  </si>
  <si>
    <t>182.65</t>
  </si>
  <si>
    <t>15227.99</t>
  </si>
  <si>
    <t>Bryan Brown</t>
  </si>
  <si>
    <t>jessicavillarreal@example.org</t>
  </si>
  <si>
    <t>133 Ryan Fort, New Adamview, PW 28472</t>
  </si>
  <si>
    <t>413.444.7183x54670</t>
  </si>
  <si>
    <t>101.78</t>
  </si>
  <si>
    <t>19725.09</t>
  </si>
  <si>
    <t>Christopher Ramos</t>
  </si>
  <si>
    <t>arivera@example.com</t>
  </si>
  <si>
    <t>6253 Clark Park Apt. 756, Jasontown, PA 99390</t>
  </si>
  <si>
    <t>915-625-0453x5974</t>
  </si>
  <si>
    <t>51.0</t>
  </si>
  <si>
    <t>22144.54</t>
  </si>
  <si>
    <t>Christopher Parker</t>
  </si>
  <si>
    <t>hudsonharold@example.org</t>
  </si>
  <si>
    <t>7794 Kari Falls, Port Jamesfort, AS 16159</t>
  </si>
  <si>
    <t>+1-905-627-3571x19792</t>
  </si>
  <si>
    <t>77.01</t>
  </si>
  <si>
    <t>14648.390000000001</t>
  </si>
  <si>
    <t>Robert Vazquez</t>
  </si>
  <si>
    <t>amy40@example.com</t>
  </si>
  <si>
    <t>298 Williams Tunnel, Lake Joshua, SD 27835</t>
  </si>
  <si>
    <t>+1-317-733-0395x6843</t>
  </si>
  <si>
    <t>78.13</t>
  </si>
  <si>
    <t>92220.28</t>
  </si>
  <si>
    <t>John Flynn</t>
  </si>
  <si>
    <t>sjones@example.com</t>
  </si>
  <si>
    <t>056 Adams Mission, Paultown, VI 14524</t>
  </si>
  <si>
    <t>001-891-537-0530</t>
  </si>
  <si>
    <t>60.0</t>
  </si>
  <si>
    <t>1486.28</t>
  </si>
  <si>
    <t>Michael Waters</t>
  </si>
  <si>
    <t>brussell@example.com</t>
  </si>
  <si>
    <t>2511 Gonzalez Point, Catherinemouth, AK 74507</t>
  </si>
  <si>
    <t>812.739.2968x3165</t>
  </si>
  <si>
    <t>268.51</t>
  </si>
  <si>
    <t>74902.36</t>
  </si>
  <si>
    <t>Jacob Gallagher</t>
  </si>
  <si>
    <t>danielsstephanie@example.org</t>
  </si>
  <si>
    <t>43165 Nancy Crest, Moonton, MO 61354</t>
  </si>
  <si>
    <t>(993)650-0782x003</t>
  </si>
  <si>
    <t>4484.3099999999995</t>
  </si>
  <si>
    <t>3.55</t>
  </si>
  <si>
    <t>4480.759999999999</t>
  </si>
  <si>
    <t>Justin Adams</t>
  </si>
  <si>
    <t>sdaniels@example.com</t>
  </si>
  <si>
    <t>471 Perez Ramp, Katherineberg, CT 28593</t>
  </si>
  <si>
    <t>(388)444-2109x18503</t>
  </si>
  <si>
    <t>141.32</t>
  </si>
  <si>
    <t>91958.37999999999</t>
  </si>
  <si>
    <t>Sandra Romero</t>
  </si>
  <si>
    <t>tmorales@example.net</t>
  </si>
  <si>
    <t>USS Pacheco, FPO AE 18916</t>
  </si>
  <si>
    <t>456.629.9467x839</t>
  </si>
  <si>
    <t>182.18</t>
  </si>
  <si>
    <t>21851.0</t>
  </si>
  <si>
    <t>Timothy Jimenez</t>
  </si>
  <si>
    <t>7721 Angel Flats Apt. 414, East Barbaramouth, AK 17545</t>
  </si>
  <si>
    <t>(907)479-4052</t>
  </si>
  <si>
    <t>1608.28</t>
  </si>
  <si>
    <t>jonathansanchez@example.com</t>
  </si>
  <si>
    <t>836 Jennifer Spring Suite 204, North Alyssa, LA 47143</t>
  </si>
  <si>
    <t>758.802.9149x4746</t>
  </si>
  <si>
    <t>143.43</t>
  </si>
  <si>
    <t>50680.42</t>
  </si>
  <si>
    <t>Judy Gilbert</t>
  </si>
  <si>
    <t>brightanna@example.com</t>
  </si>
  <si>
    <t>667 Rodriguez Forest, Penaview, OR 19708</t>
  </si>
  <si>
    <t>743-250-5566x32427</t>
  </si>
  <si>
    <t>416.07</t>
  </si>
  <si>
    <t>5.55</t>
  </si>
  <si>
    <t>410.52</t>
  </si>
  <si>
    <t>William Bailey</t>
  </si>
  <si>
    <t>randallcarroll@example.com</t>
  </si>
  <si>
    <t>3680 Richard Overpass Apt. 039, Stevenfort, MP 34013</t>
  </si>
  <si>
    <t>(376)447-9928</t>
  </si>
  <si>
    <t>10.64</t>
  </si>
  <si>
    <t>47139.88</t>
  </si>
  <si>
    <t>Cameron Jackson</t>
  </si>
  <si>
    <t>0389 Daugherty Crossing Apt. 998, Millerburgh, CA 76697</t>
  </si>
  <si>
    <t>713-806-8122x218</t>
  </si>
  <si>
    <t>12.86</t>
  </si>
  <si>
    <t>3387.6400000000003</t>
  </si>
  <si>
    <t>Bradley Clark</t>
  </si>
  <si>
    <t>dobrien@example.net</t>
  </si>
  <si>
    <t>27896 George Path Apt. 644, Lake Rachelchester, NJ 16591</t>
  </si>
  <si>
    <t>001-334-923-3269x3860</t>
  </si>
  <si>
    <t>113.43</t>
  </si>
  <si>
    <t>24462.039999999997</t>
  </si>
  <si>
    <t>Benjamin Raymond</t>
  </si>
  <si>
    <t>mdavis@example.org</t>
  </si>
  <si>
    <t>43267 Linda Pass, Jenniferview, ND 95140</t>
  </si>
  <si>
    <t>889-239-0289x374</t>
  </si>
  <si>
    <t>860.05</t>
  </si>
  <si>
    <t>Kimberly Howard</t>
  </si>
  <si>
    <t>snowmiguel@example.com</t>
  </si>
  <si>
    <t>400 Warren Ford Suite 899, Susanborough, LA 53668</t>
  </si>
  <si>
    <t>001-711-677-3535x437</t>
  </si>
  <si>
    <t>83.77</t>
  </si>
  <si>
    <t>30809.26</t>
  </si>
  <si>
    <t>Jacob Williams</t>
  </si>
  <si>
    <t>uedwards@example.org</t>
  </si>
  <si>
    <t>91007 Emily Point Apt. 023, West Cynthialand, VT 02516</t>
  </si>
  <si>
    <t>807.273.9222x52882</t>
  </si>
  <si>
    <t>20835.52</t>
  </si>
  <si>
    <t>20712.88</t>
  </si>
  <si>
    <t>Henry Johnson</t>
  </si>
  <si>
    <t>tammy88@example.com</t>
  </si>
  <si>
    <t>35845 Eduardo Mountains, Marvintown, VA 26246</t>
  </si>
  <si>
    <t>34.11</t>
  </si>
  <si>
    <t>7745.77</t>
  </si>
  <si>
    <t>Billy Curry</t>
  </si>
  <si>
    <t>bmosley@example.org</t>
  </si>
  <si>
    <t>6156 James Views Suite 723, Andrewsfort, HI 74053</t>
  </si>
  <si>
    <t>408-324-4997</t>
  </si>
  <si>
    <t>13954.5</t>
  </si>
  <si>
    <t>47.43</t>
  </si>
  <si>
    <t>13907.07</t>
  </si>
  <si>
    <t>Terri Clark</t>
  </si>
  <si>
    <t>nicholebradshaw@example.org</t>
  </si>
  <si>
    <t>61199 Charles Prairie Apt. 420, Lake Racheltown, NH 08951</t>
  </si>
  <si>
    <t>783-201-3858x04972</t>
  </si>
  <si>
    <t>75.07</t>
  </si>
  <si>
    <t>5458.01</t>
  </si>
  <si>
    <t>Lisa Evans</t>
  </si>
  <si>
    <t>alexandra77@example.org</t>
  </si>
  <si>
    <t>69175 Velasquez Stravenue, Port Brookeborough, AL 53022</t>
  </si>
  <si>
    <t>(233)303-1394x8105</t>
  </si>
  <si>
    <t>61.12</t>
  </si>
  <si>
    <t>33598.45</t>
  </si>
  <si>
    <t>Michael Dawson</t>
  </si>
  <si>
    <t>1829 Thomas Station, Port Melindaview, NM 45774</t>
  </si>
  <si>
    <t>001-533-228-6238</t>
  </si>
  <si>
    <t>619.11</t>
  </si>
  <si>
    <t>Curtis Payne</t>
  </si>
  <si>
    <t>braymatthew@example.org</t>
  </si>
  <si>
    <t>7855 Ashley Forge Apt. 206, Barrerafort, HI 65082</t>
  </si>
  <si>
    <t>3300.25</t>
  </si>
  <si>
    <t>121.56</t>
  </si>
  <si>
    <t>3178.69</t>
  </si>
  <si>
    <t>Matthew Kaufman</t>
  </si>
  <si>
    <t>eroberts@example.org</t>
  </si>
  <si>
    <t>83638 Laura Tunnel Apt. 414, New Austin, SC 96127</t>
  </si>
  <si>
    <t>001-459-557-1901x29494</t>
  </si>
  <si>
    <t>121.71</t>
  </si>
  <si>
    <t>41376.39</t>
  </si>
  <si>
    <t>11-26-2022</t>
  </si>
  <si>
    <t>Mrs. Tanya Roberts MD</t>
  </si>
  <si>
    <t>andrewpadilla@example.org</t>
  </si>
  <si>
    <t>USS Stephens, FPO AE 04657</t>
  </si>
  <si>
    <t>001-972-760-1401x473</t>
  </si>
  <si>
    <t>181.47</t>
  </si>
  <si>
    <t>58562.979999999996</t>
  </si>
  <si>
    <t>04-17-2022</t>
  </si>
  <si>
    <t>Mrs. Vanessa Garcia</t>
  </si>
  <si>
    <t>rosstony@example.com</t>
  </si>
  <si>
    <t>2886 Cook Unions, Ramosborough, NH 64092</t>
  </si>
  <si>
    <t>694.677.1007x568</t>
  </si>
  <si>
    <t>2184.06</t>
  </si>
  <si>
    <t>11.91</t>
  </si>
  <si>
    <t>2172.15</t>
  </si>
  <si>
    <t>11-22-2021</t>
  </si>
  <si>
    <t>Makayla Willis</t>
  </si>
  <si>
    <t>janetwilson@example.com</t>
  </si>
  <si>
    <t>PSC 2284, Box 5721, APO AP 41771</t>
  </si>
  <si>
    <t>(857)685-5516</t>
  </si>
  <si>
    <t>13.07</t>
  </si>
  <si>
    <t>871.0600000000001</t>
  </si>
  <si>
    <t>Samantha Morales</t>
  </si>
  <si>
    <t>86556 Hodges Isle, Angelachester, TX 47402</t>
  </si>
  <si>
    <t>(821)655-9488x2114</t>
  </si>
  <si>
    <t>126.34</t>
  </si>
  <si>
    <t>30964.7</t>
  </si>
  <si>
    <t>Connie House</t>
  </si>
  <si>
    <t>jermainemay@example.org</t>
  </si>
  <si>
    <t>40355 Taylor Groves, Richardsonmouth, ME 45873</t>
  </si>
  <si>
    <t>838-923-7500</t>
  </si>
  <si>
    <t>204.03000000000003</t>
  </si>
  <si>
    <t>16.53</t>
  </si>
  <si>
    <t>187.50000000000003</t>
  </si>
  <si>
    <t>Sarah Larson</t>
  </si>
  <si>
    <t>ewilliams@example.com</t>
  </si>
  <si>
    <t>1663 Teresa Route Suite 950, Port Charlesland, CT 57390</t>
  </si>
  <si>
    <t>518.352.8149x2862</t>
  </si>
  <si>
    <t>223.7</t>
  </si>
  <si>
    <t>36885.97</t>
  </si>
  <si>
    <t>Jessica Parker</t>
  </si>
  <si>
    <t>martinbrian@example.org</t>
  </si>
  <si>
    <t>49836 Lee Skyway, Andrewbury, NY 30469</t>
  </si>
  <si>
    <t>43642.5</t>
  </si>
  <si>
    <t>161.03</t>
  </si>
  <si>
    <t>43481.47</t>
  </si>
  <si>
    <t>Michael Kim</t>
  </si>
  <si>
    <t>richardhubbard@example.net</t>
  </si>
  <si>
    <t>PSC 6998, Box 2973, APO AE 92162</t>
  </si>
  <si>
    <t>408-726-9730</t>
  </si>
  <si>
    <t>163.17</t>
  </si>
  <si>
    <t>10311.03</t>
  </si>
  <si>
    <t>Brenda Bird</t>
  </si>
  <si>
    <t>william37@example.org</t>
  </si>
  <si>
    <t>9154 Taylor Parks Suite 835, Davisshire, UT 95135</t>
  </si>
  <si>
    <t>(685)958-1252x133</t>
  </si>
  <si>
    <t>39845.200000000004</t>
  </si>
  <si>
    <t>39723.600000000006</t>
  </si>
  <si>
    <t>12-14-2021</t>
  </si>
  <si>
    <t>Julie Hines</t>
  </si>
  <si>
    <t>zacharyvelez@example.com</t>
  </si>
  <si>
    <t>PSC 0366, Box 0060, APO AA 80895</t>
  </si>
  <si>
    <t>(208)465-4788</t>
  </si>
  <si>
    <t>26695.510000000002</t>
  </si>
  <si>
    <t>57.13</t>
  </si>
  <si>
    <t>26638.38</t>
  </si>
  <si>
    <t>Sharon Mills</t>
  </si>
  <si>
    <t>tknight@example.org</t>
  </si>
  <si>
    <t>98294 Barron Camp, East Leslieville, MT 29700</t>
  </si>
  <si>
    <t>(780)575-5812x39600</t>
  </si>
  <si>
    <t>9221.8</t>
  </si>
  <si>
    <t>33.06</t>
  </si>
  <si>
    <t>9188.74</t>
  </si>
  <si>
    <t>Gwendolyn Gaines</t>
  </si>
  <si>
    <t>jamestorres@example.org</t>
  </si>
  <si>
    <t>696 Samantha Oval, Melissashire, WI 50555</t>
  </si>
  <si>
    <t>+1-835-815-0726x4215</t>
  </si>
  <si>
    <t>59539.2</t>
  </si>
  <si>
    <t>218.41</t>
  </si>
  <si>
    <t>59320.78999999999</t>
  </si>
  <si>
    <t>Andrew Maxwell</t>
  </si>
  <si>
    <t>khenry@example.org</t>
  </si>
  <si>
    <t>Unit 5453 Box 4749, DPO AP 22067</t>
  </si>
  <si>
    <t>622.842.5174</t>
  </si>
  <si>
    <t>537.22</t>
  </si>
  <si>
    <t>14.59</t>
  </si>
  <si>
    <t>522.63</t>
  </si>
  <si>
    <t>Lauren Beck</t>
  </si>
  <si>
    <t>obrienheidi@example.com</t>
  </si>
  <si>
    <t>55749 Chad Key Suite 494, Gutierrezport, KY 38748</t>
  </si>
  <si>
    <t>917.666.4060x12138</t>
  </si>
  <si>
    <t>125.28</t>
  </si>
  <si>
    <t>45244.98</t>
  </si>
  <si>
    <t>Austin Garcia</t>
  </si>
  <si>
    <t>courtneyalvarado@example.net</t>
  </si>
  <si>
    <t>04546 Bethany Ramp, Heatherview, MH 81367</t>
  </si>
  <si>
    <t>001-234-308-8621x6478</t>
  </si>
  <si>
    <t>945.7400000000001</t>
  </si>
  <si>
    <t>Rebecca Flynn</t>
  </si>
  <si>
    <t>briannakelly@example.net</t>
  </si>
  <si>
    <t>439 Taylor Prairie, West Meghan, PR 74100</t>
  </si>
  <si>
    <t>(689)450-7550x50482</t>
  </si>
  <si>
    <t>1.79</t>
  </si>
  <si>
    <t>34118.869999999995</t>
  </si>
  <si>
    <t>Courtney Richardson</t>
  </si>
  <si>
    <t>afisher@example.com</t>
  </si>
  <si>
    <t>480 Ross Manors, New Henry, SD 99654</t>
  </si>
  <si>
    <t>+1-928-448-2370x773</t>
  </si>
  <si>
    <t>168.85</t>
  </si>
  <si>
    <t>26233.15</t>
  </si>
  <si>
    <t>Johnny Kidd</t>
  </si>
  <si>
    <t>andersoncharles@example.com</t>
  </si>
  <si>
    <t>68412 Clark Parkway, Lake Susanton, NC 98341</t>
  </si>
  <si>
    <t>405.763.7012x4219</t>
  </si>
  <si>
    <t>34508.83</t>
  </si>
  <si>
    <t>34454.14</t>
  </si>
  <si>
    <t>Jacqueline Nguyen</t>
  </si>
  <si>
    <t>pagemegan@example.net</t>
  </si>
  <si>
    <t>969 Randy Fort, South Alexa, CT 60465</t>
  </si>
  <si>
    <t>40933.2</t>
  </si>
  <si>
    <t>35.39</t>
  </si>
  <si>
    <t>40897.81</t>
  </si>
  <si>
    <t>Christopher Powell</t>
  </si>
  <si>
    <t>jermaine58@example.org</t>
  </si>
  <si>
    <t>01245 Chambers Gateway Suite 657, Kevinside, GU 10040</t>
  </si>
  <si>
    <t>001-262-514-7880x23681</t>
  </si>
  <si>
    <t>16.34</t>
  </si>
  <si>
    <t>2976.1</t>
  </si>
  <si>
    <t>06-13-2023</t>
  </si>
  <si>
    <t>Mr. George Palmer</t>
  </si>
  <si>
    <t>brian13@example.org</t>
  </si>
  <si>
    <t>82047 Corey Radial Apt. 272, North Sarahside, GU 92947</t>
  </si>
  <si>
    <t>755-625-8241x922</t>
  </si>
  <si>
    <t>35879.25</t>
  </si>
  <si>
    <t>35852.05</t>
  </si>
  <si>
    <t>Brian Roberts</t>
  </si>
  <si>
    <t>bthomas@example.com</t>
  </si>
  <si>
    <t>3415 Shaw Mountain, South Kelly, VA 50974</t>
  </si>
  <si>
    <t>(505)873-9096x416</t>
  </si>
  <si>
    <t>27.51</t>
  </si>
  <si>
    <t>61834.88</t>
  </si>
  <si>
    <t>Philip Grant</t>
  </si>
  <si>
    <t>laneian@example.net</t>
  </si>
  <si>
    <t>7847 Crystal Glens Suite 867, Gutierrezhaven, KS 60179</t>
  </si>
  <si>
    <t>119.2</t>
  </si>
  <si>
    <t>60895.76</t>
  </si>
  <si>
    <t>George Montes</t>
  </si>
  <si>
    <t>michellewood@example.org</t>
  </si>
  <si>
    <t>126 Dickerson Glen, Danielside, AK 31909</t>
  </si>
  <si>
    <t>925.338.4844</t>
  </si>
  <si>
    <t>10564.15</t>
  </si>
  <si>
    <t>Kristen Mckinney</t>
  </si>
  <si>
    <t>ulee@example.net</t>
  </si>
  <si>
    <t>3996 Teresa Mountain Suite 890, Bowmanport, MD 46399</t>
  </si>
  <si>
    <t>(675)945-1776x796</t>
  </si>
  <si>
    <t>163.47</t>
  </si>
  <si>
    <t>35892.81</t>
  </si>
  <si>
    <t>Timothy Calderon</t>
  </si>
  <si>
    <t>thomas86@example.com</t>
  </si>
  <si>
    <t>00640 Wright Throughway Suite 240, Ronaldside, VA 05449</t>
  </si>
  <si>
    <t>51.59</t>
  </si>
  <si>
    <t>27584.89</t>
  </si>
  <si>
    <t>Michelle Parks</t>
  </si>
  <si>
    <t>diana15@example.com</t>
  </si>
  <si>
    <t>55920 Hoffman Mill Suite 797, Jacquelineland, GA 41372</t>
  </si>
  <si>
    <t>758-344-7349x6407</t>
  </si>
  <si>
    <t>13967.720000000001</t>
  </si>
  <si>
    <t>19.05</t>
  </si>
  <si>
    <t>13948.670000000002</t>
  </si>
  <si>
    <t>Madison Walters</t>
  </si>
  <si>
    <t>tsloan@example.org</t>
  </si>
  <si>
    <t>94809 Ronald Shoal Suite 615, Samanthabury, IN 81417</t>
  </si>
  <si>
    <t>764.246.2821x586</t>
  </si>
  <si>
    <t>67.97</t>
  </si>
  <si>
    <t>86449.93</t>
  </si>
  <si>
    <t>Brian Smith</t>
  </si>
  <si>
    <t>bbrooks@example.org</t>
  </si>
  <si>
    <t>673 Boyle Plain Suite 904, Morenotown, IA 14748</t>
  </si>
  <si>
    <t>851-648-1731x138</t>
  </si>
  <si>
    <t>62.45</t>
  </si>
  <si>
    <t>18203.03</t>
  </si>
  <si>
    <t>Ann Johnston</t>
  </si>
  <si>
    <t>christopher73@example.org</t>
  </si>
  <si>
    <t>1355 Edward Crescent Apt. 256, Codyshire, CO 12005</t>
  </si>
  <si>
    <t>(676)810-4540</t>
  </si>
  <si>
    <t>12.58</t>
  </si>
  <si>
    <t>1891.7000000000003</t>
  </si>
  <si>
    <t>Dean Rivas</t>
  </si>
  <si>
    <t>bradleystevens@example.org</t>
  </si>
  <si>
    <t>485 Johnson Row, North Ronaldfort, WI 89155</t>
  </si>
  <si>
    <t>510-914-8386x099</t>
  </si>
  <si>
    <t>32178.440000000002</t>
  </si>
  <si>
    <t>Dr. Isabella Stokes MD</t>
  </si>
  <si>
    <t>kperez@example.org</t>
  </si>
  <si>
    <t>263 Skinner Falls, South Samuelview, MH 75399</t>
  </si>
  <si>
    <t>794-750-5213</t>
  </si>
  <si>
    <t>32.13</t>
  </si>
  <si>
    <t>60461.55000000001</t>
  </si>
  <si>
    <t>Brandon Whitehead</t>
  </si>
  <si>
    <t>hhowell@example.com</t>
  </si>
  <si>
    <t>90557 Rhodes Valley Apt. 082, Kellyfurt, MP 48635</t>
  </si>
  <si>
    <t>78.44</t>
  </si>
  <si>
    <t>4289.68</t>
  </si>
  <si>
    <t>03-31-2023</t>
  </si>
  <si>
    <t>James Sheppard</t>
  </si>
  <si>
    <t>bradleysandra@example.com</t>
  </si>
  <si>
    <t>042 Copeland Ports Suite 156, Joshuaview, CO 18400</t>
  </si>
  <si>
    <t>(610)878-8615x7230</t>
  </si>
  <si>
    <t>88.82</t>
  </si>
  <si>
    <t>23298.58</t>
  </si>
  <si>
    <t>Scott Herrera</t>
  </si>
  <si>
    <t>andrewlozano@example.net</t>
  </si>
  <si>
    <t>91082 Roberts Wall, Martinfurt, TN 10562</t>
  </si>
  <si>
    <t>692.787.5788</t>
  </si>
  <si>
    <t>8.43</t>
  </si>
  <si>
    <t>4208.19</t>
  </si>
  <si>
    <t>Dale Clark</t>
  </si>
  <si>
    <t>2806 Alexander Via Suite 721, North David, WV 37955</t>
  </si>
  <si>
    <t>686-927-3342x62135</t>
  </si>
  <si>
    <t>134.21</t>
  </si>
  <si>
    <t>25607.739999999998</t>
  </si>
  <si>
    <t>Victor Love</t>
  </si>
  <si>
    <t>randyhall@example.net</t>
  </si>
  <si>
    <t>511 Warner Stream Apt. 578, Jacksonside, IN 32257</t>
  </si>
  <si>
    <t>(709)437-1671x0415</t>
  </si>
  <si>
    <t>97.33</t>
  </si>
  <si>
    <t>40835.869999999995</t>
  </si>
  <si>
    <t>Michael Lowe</t>
  </si>
  <si>
    <t>joneslauren@example.net</t>
  </si>
  <si>
    <t>4342 David Lodge, Petersonshire, ME 04541</t>
  </si>
  <si>
    <t>996-687-9990x2956</t>
  </si>
  <si>
    <t>160.55</t>
  </si>
  <si>
    <t>26241.45</t>
  </si>
  <si>
    <t>Christopher Cole</t>
  </si>
  <si>
    <t>toddchristensen@example.net</t>
  </si>
  <si>
    <t>840 Christina Neck Apt. 011, Susanstad, MN 30628</t>
  </si>
  <si>
    <t>(449)523-7849x682</t>
  </si>
  <si>
    <t>128.5</t>
  </si>
  <si>
    <t>17854.01</t>
  </si>
  <si>
    <t>imolina@example.org</t>
  </si>
  <si>
    <t>9545 Courtney Stravenue, Martinezview, VI 19904</t>
  </si>
  <si>
    <t>(698)263-3144x5635</t>
  </si>
  <si>
    <t>21189.63</t>
  </si>
  <si>
    <t>80.98</t>
  </si>
  <si>
    <t>21108.65</t>
  </si>
  <si>
    <t>Robin Washington</t>
  </si>
  <si>
    <t>steven06@example.net</t>
  </si>
  <si>
    <t>78401 Timothy Lake Apt. 579, Philipfort, WY 23569</t>
  </si>
  <si>
    <t>(391)561-7080x05150</t>
  </si>
  <si>
    <t>49.43</t>
  </si>
  <si>
    <t>90345.92</t>
  </si>
  <si>
    <t>Wanda Martinez</t>
  </si>
  <si>
    <t>megan48@example.org</t>
  </si>
  <si>
    <t>232 Kevin Neck, Kerrfort, WY 92331</t>
  </si>
  <si>
    <t>+1-686-388-2363x19045</t>
  </si>
  <si>
    <t>188.69</t>
  </si>
  <si>
    <t>83402.23</t>
  </si>
  <si>
    <t>Ashley Rogers</t>
  </si>
  <si>
    <t>thomasdonaldson@example.com</t>
  </si>
  <si>
    <t>69757 Pearson Burgs Apt. 848, Danielchester, PA 65387</t>
  </si>
  <si>
    <t>889-395-7348x497</t>
  </si>
  <si>
    <t>238.04</t>
  </si>
  <si>
    <t>7617.610000000001</t>
  </si>
  <si>
    <t>Dale Lloyd</t>
  </si>
  <si>
    <t>martha63@example.com</t>
  </si>
  <si>
    <t>1470 Gerald Bridge Suite 089, North Jessica, VI 55949</t>
  </si>
  <si>
    <t>+1-515-879-1689x4123</t>
  </si>
  <si>
    <t>6041.13</t>
  </si>
  <si>
    <t>James Jones</t>
  </si>
  <si>
    <t>catherine41@example.org</t>
  </si>
  <si>
    <t>95131 Catherine Parkways Suite 024, Brentmouth, MP 92765</t>
  </si>
  <si>
    <t>001-363-696-7701x271</t>
  </si>
  <si>
    <t>30821.28</t>
  </si>
  <si>
    <t>137.2</t>
  </si>
  <si>
    <t>30684.079999999998</t>
  </si>
  <si>
    <t>Diane Ferguson</t>
  </si>
  <si>
    <t>mfisher@example.net</t>
  </si>
  <si>
    <t>320 Short Locks Suite 434, West Robert, OR 09891</t>
  </si>
  <si>
    <t>(984)868-6547</t>
  </si>
  <si>
    <t>122.55</t>
  </si>
  <si>
    <t>14762.25</t>
  </si>
  <si>
    <t>Sarah Martin</t>
  </si>
  <si>
    <t>54916 Gabriela Spring, Riverabury, FM 02690</t>
  </si>
  <si>
    <t>359-365-3724</t>
  </si>
  <si>
    <t>34.72</t>
  </si>
  <si>
    <t>1576.94</t>
  </si>
  <si>
    <t>Jennifer Miller</t>
  </si>
  <si>
    <t>brownlisa@example.com</t>
  </si>
  <si>
    <t>75765 Christopher Valley Suite 722, Josephfurt, MO 98127</t>
  </si>
  <si>
    <t>550-695-1944</t>
  </si>
  <si>
    <t>22.4</t>
  </si>
  <si>
    <t>6842.2</t>
  </si>
  <si>
    <t>Evelyn Hicks</t>
  </si>
  <si>
    <t>cynthia43@example.org</t>
  </si>
  <si>
    <t>1196 White Rest Apt. 890, West Beth, MN 05188</t>
  </si>
  <si>
    <t>523.867.4454</t>
  </si>
  <si>
    <t>249.52</t>
  </si>
  <si>
    <t>48901.42</t>
  </si>
  <si>
    <t>Jessica Carroll</t>
  </si>
  <si>
    <t>148 Danielle Islands, West Jessicaside, SC 27102</t>
  </si>
  <si>
    <t>803.450.1597x716</t>
  </si>
  <si>
    <t>84.03</t>
  </si>
  <si>
    <t>5714.52</t>
  </si>
  <si>
    <t>Kelly Pitts</t>
  </si>
  <si>
    <t>lmarshall@example.com</t>
  </si>
  <si>
    <t>99558 Thomas Manor Suite 971, Port Daniel, MS 52691</t>
  </si>
  <si>
    <t>791.558.1401x0617</t>
  </si>
  <si>
    <t>12954.6</t>
  </si>
  <si>
    <t>24.66</t>
  </si>
  <si>
    <t>12929.94</t>
  </si>
  <si>
    <t>Todd Stewart</t>
  </si>
  <si>
    <t>alex65@example.net</t>
  </si>
  <si>
    <t>9144 Michael Lights, Howardstad, DE 56676</t>
  </si>
  <si>
    <t>639-321-3252x17095</t>
  </si>
  <si>
    <t>10192.279999999999</t>
  </si>
  <si>
    <t>65.11</t>
  </si>
  <si>
    <t>10127.169999999998</t>
  </si>
  <si>
    <t>Kimberly Harrell</t>
  </si>
  <si>
    <t>andrea58@example.org</t>
  </si>
  <si>
    <t>USNV Schmidt, FPO AE 36247</t>
  </si>
  <si>
    <t>210.271.8746x9471</t>
  </si>
  <si>
    <t>65252.10999999999</t>
  </si>
  <si>
    <t>94.23</t>
  </si>
  <si>
    <t>65157.87999999999</t>
  </si>
  <si>
    <t>Lauren Randall</t>
  </si>
  <si>
    <t>grussell@example.org</t>
  </si>
  <si>
    <t>77637 Valerie Mission, New Davidton, HI 42892</t>
  </si>
  <si>
    <t>001-220-749-8983x7343</t>
  </si>
  <si>
    <t>153.61</t>
  </si>
  <si>
    <t>55841.85</t>
  </si>
  <si>
    <t>Crystal Rose</t>
  </si>
  <si>
    <t>robert06@example.com</t>
  </si>
  <si>
    <t>Unit 2993 Box 2000, DPO AP 32029</t>
  </si>
  <si>
    <t>510-235-4819x701</t>
  </si>
  <si>
    <t>2.64</t>
  </si>
  <si>
    <t>20161.920000000002</t>
  </si>
  <si>
    <t>Mr. Jesse Garcia</t>
  </si>
  <si>
    <t>jamielin@example.org</t>
  </si>
  <si>
    <t>350 Nicholas Harbors, North Coleview, MD 91885</t>
  </si>
  <si>
    <t>253.633.8354x47136</t>
  </si>
  <si>
    <t>60.46</t>
  </si>
  <si>
    <t>12295.82</t>
  </si>
  <si>
    <t>Vanessa Taylor</t>
  </si>
  <si>
    <t>allen82@example.net</t>
  </si>
  <si>
    <t>59852 Hughes Route Apt. 421, Lake Diana, AS 28147</t>
  </si>
  <si>
    <t>001-698-560-1822x7155</t>
  </si>
  <si>
    <t>51382.619999999995</t>
  </si>
  <si>
    <t>18.05</t>
  </si>
  <si>
    <t>51364.56999999999</t>
  </si>
  <si>
    <t>06-28-2023</t>
  </si>
  <si>
    <t>Sean Goodwin</t>
  </si>
  <si>
    <t>jasonknapp@example.org</t>
  </si>
  <si>
    <t>38963 Sean Turnpike Suite 657, Skinnerborough, RI 67214</t>
  </si>
  <si>
    <t>001-788-633-5566x716</t>
  </si>
  <si>
    <t>35872.24</t>
  </si>
  <si>
    <t>Ashley Mclean</t>
  </si>
  <si>
    <t>5381 Lopez Knolls Suite 460, South Alexandriaville, VI 86141</t>
  </si>
  <si>
    <t>(830)367-2170</t>
  </si>
  <si>
    <t>42.44</t>
  </si>
  <si>
    <t>36557.83</t>
  </si>
  <si>
    <t>Michelle Flowers</t>
  </si>
  <si>
    <t>rodom@example.org</t>
  </si>
  <si>
    <t>382 Green Isle, North William, ME 53364</t>
  </si>
  <si>
    <t>(704)777-5433x88502</t>
  </si>
  <si>
    <t>24739.78</t>
  </si>
  <si>
    <t>58.97</t>
  </si>
  <si>
    <t>24680.809999999998</t>
  </si>
  <si>
    <t>Dawn Cline</t>
  </si>
  <si>
    <t>kgonzalez@example.com</t>
  </si>
  <si>
    <t>USNS Allison, FPO AA 39056</t>
  </si>
  <si>
    <t>411-775-0966</t>
  </si>
  <si>
    <t>42.23</t>
  </si>
  <si>
    <t>49536.369999999995</t>
  </si>
  <si>
    <t>Victoria Kim</t>
  </si>
  <si>
    <t>denise51@example.net</t>
  </si>
  <si>
    <t>0884 Summers Ramp, Robertside, OH 76798</t>
  </si>
  <si>
    <t>001-767-519-2985x75035</t>
  </si>
  <si>
    <t>19141.449999999997</t>
  </si>
  <si>
    <t>190.12</t>
  </si>
  <si>
    <t>18951.329999999998</t>
  </si>
  <si>
    <t>Patrick Newton</t>
  </si>
  <si>
    <t>loribanks@example.org</t>
  </si>
  <si>
    <t>18908 Albert Square, Stephanieland, PR 76681</t>
  </si>
  <si>
    <t>001-628-456-6585x67537</t>
  </si>
  <si>
    <t>38270.47</t>
  </si>
  <si>
    <t>67.77</t>
  </si>
  <si>
    <t>38202.700000000004</t>
  </si>
  <si>
    <t>Keith Snyder</t>
  </si>
  <si>
    <t>karenharrison@example.org</t>
  </si>
  <si>
    <t>3565 Hall Ford Apt. 783, Careyfort, DE 11565</t>
  </si>
  <si>
    <t>791-507-6439x679</t>
  </si>
  <si>
    <t>8.21</t>
  </si>
  <si>
    <t>1517.3799999999999</t>
  </si>
  <si>
    <t>Michelle Jimenez</t>
  </si>
  <si>
    <t>carrolltoni@example.net</t>
  </si>
  <si>
    <t>644 Foster Land Apt. 035, Chungtown, AZ 57763</t>
  </si>
  <si>
    <t>001-695-686-2727x95017</t>
  </si>
  <si>
    <t>70.21</t>
  </si>
  <si>
    <t>6845.98</t>
  </si>
  <si>
    <t>Jorge Vasquez</t>
  </si>
  <si>
    <t>troman@example.org</t>
  </si>
  <si>
    <t>742 Shane Passage Apt. 429, West Kristinachester, IN 67100</t>
  </si>
  <si>
    <t>225-342-6626</t>
  </si>
  <si>
    <t>188.97</t>
  </si>
  <si>
    <t>23599.28</t>
  </si>
  <si>
    <t>Patrick Walker</t>
  </si>
  <si>
    <t>linda91@example.org</t>
  </si>
  <si>
    <t>USCGC Flores, FPO AE 34264</t>
  </si>
  <si>
    <t>(281)593-3599</t>
  </si>
  <si>
    <t>42.0</t>
  </si>
  <si>
    <t>11606.32</t>
  </si>
  <si>
    <t>Kyle Prince</t>
  </si>
  <si>
    <t>71914 Bullock Hollow, Nicolemouth, AR 96315</t>
  </si>
  <si>
    <t>923.728.1556</t>
  </si>
  <si>
    <t>27.04</t>
  </si>
  <si>
    <t>11666.66</t>
  </si>
  <si>
    <t>Tiffany Cox</t>
  </si>
  <si>
    <t>dianajackson@example.net</t>
  </si>
  <si>
    <t>27365 Adriana Row Suite 120, New Valerie, FL 62492</t>
  </si>
  <si>
    <t>986.646.3519x4055</t>
  </si>
  <si>
    <t>81.93</t>
  </si>
  <si>
    <t>8146.969999999999</t>
  </si>
  <si>
    <t>Cynthia Sloan</t>
  </si>
  <si>
    <t>christina49@example.net</t>
  </si>
  <si>
    <t>54576 Hoffman Flats, South Victoria, PR 08813</t>
  </si>
  <si>
    <t>312.263.5228</t>
  </si>
  <si>
    <t>162.12</t>
  </si>
  <si>
    <t>67790.1</t>
  </si>
  <si>
    <t>Sharon Castillo</t>
  </si>
  <si>
    <t>21201 Michael Vista Suite 540, Shelbyborough, KY 60310</t>
  </si>
  <si>
    <t>(724)503-5537x23156</t>
  </si>
  <si>
    <t>34.76</t>
  </si>
  <si>
    <t>16913.84</t>
  </si>
  <si>
    <t>Kevin Johnson</t>
  </si>
  <si>
    <t>aanderson@example.net</t>
  </si>
  <si>
    <t>8935 Ian Road, South Danielmouth, AS 44131</t>
  </si>
  <si>
    <t>+1-298-914-3167x37128</t>
  </si>
  <si>
    <t>2568.44</t>
  </si>
  <si>
    <t>123.65</t>
  </si>
  <si>
    <t>2444.79</t>
  </si>
  <si>
    <t>Frederick Jackson</t>
  </si>
  <si>
    <t>kennethhernandez@example.net</t>
  </si>
  <si>
    <t>1015 Logan Trail, Lake Mercedes, SC 11061</t>
  </si>
  <si>
    <t>+1-670-203-3187x29450</t>
  </si>
  <si>
    <t>57.85</t>
  </si>
  <si>
    <t>49421.71</t>
  </si>
  <si>
    <t>Carla Acevedo</t>
  </si>
  <si>
    <t>carlapark@example.org</t>
  </si>
  <si>
    <t>64490 Debra Coves Suite 425, Hardyland, MP 54482</t>
  </si>
  <si>
    <t>109.9</t>
  </si>
  <si>
    <t>24290.28</t>
  </si>
  <si>
    <t>John Bell</t>
  </si>
  <si>
    <t>rachaelmeyer@example.org</t>
  </si>
  <si>
    <t>5072 Soto Turnpike, East Davidview, MH 43649</t>
  </si>
  <si>
    <t>154.4</t>
  </si>
  <si>
    <t>48996.53999999999</t>
  </si>
  <si>
    <t>Natasha Mills</t>
  </si>
  <si>
    <t>gatesmolly@example.com</t>
  </si>
  <si>
    <t>6745 Charles Villages, Melissachester, NH 09881</t>
  </si>
  <si>
    <t>309.772.5280x2859</t>
  </si>
  <si>
    <t>30.18</t>
  </si>
  <si>
    <t>49473.57</t>
  </si>
  <si>
    <t>Joseph Melendez</t>
  </si>
  <si>
    <t>lpatterson@example.org</t>
  </si>
  <si>
    <t>1144 Jenkins Lakes, West Sherriborough, AR 37909</t>
  </si>
  <si>
    <t>262-637-0166</t>
  </si>
  <si>
    <t>17821.35</t>
  </si>
  <si>
    <t>155.08</t>
  </si>
  <si>
    <t>17666.269999999997</t>
  </si>
  <si>
    <t>Robert Mejia</t>
  </si>
  <si>
    <t>295 Shea Shores, Lake Isaiahview, AK 64246</t>
  </si>
  <si>
    <t>001-378-775-2188x95236</t>
  </si>
  <si>
    <t>31183.2</t>
  </si>
  <si>
    <t>31106.530000000002</t>
  </si>
  <si>
    <t>Dakota Casey</t>
  </si>
  <si>
    <t>80768 Mitchell Club, West Larry, DC 14057</t>
  </si>
  <si>
    <t>773-302-0202x93589</t>
  </si>
  <si>
    <t>196.87</t>
  </si>
  <si>
    <t>32155.15</t>
  </si>
  <si>
    <t>Kevin Oliver</t>
  </si>
  <si>
    <t>steven93@example.net</t>
  </si>
  <si>
    <t>6133 Ashley Knolls, Port Wayneberg, DE 09972</t>
  </si>
  <si>
    <t>54612.350000000006</t>
  </si>
  <si>
    <t>109.41</t>
  </si>
  <si>
    <t>54502.94</t>
  </si>
  <si>
    <t>Anne Wells</t>
  </si>
  <si>
    <t>moonlindsay@example.com</t>
  </si>
  <si>
    <t>USS Hall, FPO AA 94533</t>
  </si>
  <si>
    <t>874.752.8252</t>
  </si>
  <si>
    <t>31422.600000000002</t>
  </si>
  <si>
    <t>245.61</t>
  </si>
  <si>
    <t>31176.99</t>
  </si>
  <si>
    <t>John Young</t>
  </si>
  <si>
    <t>hlynn@example.net</t>
  </si>
  <si>
    <t>42053 Paul Shoal Suite 978, Lake Jeremyfort, VA 33341</t>
  </si>
  <si>
    <t>23.52</t>
  </si>
  <si>
    <t>82024.38</t>
  </si>
  <si>
    <t>William Anderson</t>
  </si>
  <si>
    <t>bonnie97@example.com</t>
  </si>
  <si>
    <t>853 Meghan Mission, Joefort, KY 36600</t>
  </si>
  <si>
    <t>870-715-1861x724</t>
  </si>
  <si>
    <t>4896.72</t>
  </si>
  <si>
    <t>2.3</t>
  </si>
  <si>
    <t>4894.42</t>
  </si>
  <si>
    <t>Timothy Evans</t>
  </si>
  <si>
    <t>russellrebecca@example.com</t>
  </si>
  <si>
    <t>11018 Lawson Path Suite 172, Carlburgh, CA 57509</t>
  </si>
  <si>
    <t>954.322.4980x87860</t>
  </si>
  <si>
    <t>138.26</t>
  </si>
  <si>
    <t>45637.72</t>
  </si>
  <si>
    <t>Dana Miller</t>
  </si>
  <si>
    <t>nicholasrhodes@example.com</t>
  </si>
  <si>
    <t>9429 Young Passage Apt. 666, West Brandon, WA 59178</t>
  </si>
  <si>
    <t>001-229-946-9551x015</t>
  </si>
  <si>
    <t>138.38</t>
  </si>
  <si>
    <t>59877.82000000001</t>
  </si>
  <si>
    <t>Rachel Wood</t>
  </si>
  <si>
    <t>sandralarson@example.org</t>
  </si>
  <si>
    <t>61132 William Ports Suite 766, East Jared, OK 36224</t>
  </si>
  <si>
    <t>+1-239-457-7877x9861</t>
  </si>
  <si>
    <t>31354.91</t>
  </si>
  <si>
    <t>128.39</t>
  </si>
  <si>
    <t>31226.52</t>
  </si>
  <si>
    <t>Darlene Thompson</t>
  </si>
  <si>
    <t>edwardswalter@example.net</t>
  </si>
  <si>
    <t>60114 Frances Lakes, Sarahton, NY 52455</t>
  </si>
  <si>
    <t>(368)713-9918x9205</t>
  </si>
  <si>
    <t>29784.510000000002</t>
  </si>
  <si>
    <t>Angela Andrews</t>
  </si>
  <si>
    <t>bakerchristina@example.com</t>
  </si>
  <si>
    <t>93042 Johnson Mountains, North Fernandomouth, AR 57519</t>
  </si>
  <si>
    <t>001-592-927-1722x44328</t>
  </si>
  <si>
    <t>15652.43</t>
  </si>
  <si>
    <t>72.88</t>
  </si>
  <si>
    <t>15579.550000000001</t>
  </si>
  <si>
    <t>Melissa Navarro</t>
  </si>
  <si>
    <t>thorntonmichael@example.com</t>
  </si>
  <si>
    <t>371 Lucero Ramp, West Luismouth, VA 24905</t>
  </si>
  <si>
    <t>(379)809-4465x2632</t>
  </si>
  <si>
    <t>67.44</t>
  </si>
  <si>
    <t>35719.409999999996</t>
  </si>
  <si>
    <t>ewilliams@example.org</t>
  </si>
  <si>
    <t>61133 Ruiz Curve Apt. 200, Lake Melissabury, NM 66537</t>
  </si>
  <si>
    <t>001-443-736-5677x585</t>
  </si>
  <si>
    <t>107.79</t>
  </si>
  <si>
    <t>28145.05</t>
  </si>
  <si>
    <t>Eric Lozano</t>
  </si>
  <si>
    <t>heather99@example.org</t>
  </si>
  <si>
    <t>62394 Amy Junctions, South Mark, NV 50653</t>
  </si>
  <si>
    <t>637-948-6369x270</t>
  </si>
  <si>
    <t>42876.9</t>
  </si>
  <si>
    <t>77.98</t>
  </si>
  <si>
    <t>42798.92</t>
  </si>
  <si>
    <t>Amber Valenzuela</t>
  </si>
  <si>
    <t>heather97@example.org</t>
  </si>
  <si>
    <t>638 Stephen Landing Suite 585, West Stevenfurt, IN 17637</t>
  </si>
  <si>
    <t>(717)773-6764x1321</t>
  </si>
  <si>
    <t>3468.51</t>
  </si>
  <si>
    <t>5.95</t>
  </si>
  <si>
    <t>3462.5600000000004</t>
  </si>
  <si>
    <t>Mr. Brian Russell</t>
  </si>
  <si>
    <t>debbie00@example.org</t>
  </si>
  <si>
    <t>PSC 5010, Box 5970, APO AA 73400</t>
  </si>
  <si>
    <t>(786)586-4683x99449</t>
  </si>
  <si>
    <t>36953.909999999996</t>
  </si>
  <si>
    <t>Douglas Lucas</t>
  </si>
  <si>
    <t>james79@example.org</t>
  </si>
  <si>
    <t>89972 Moore Locks Apt. 626, Wilsonbury, NC 35747</t>
  </si>
  <si>
    <t>403.262.9109x187</t>
  </si>
  <si>
    <t>56.61</t>
  </si>
  <si>
    <t>401.03</t>
  </si>
  <si>
    <t>Gail Hall</t>
  </si>
  <si>
    <t>jeffrey29@example.net</t>
  </si>
  <si>
    <t>2729 Timothy Pike Suite 955, East Johnhaven, CA 90388</t>
  </si>
  <si>
    <t>9095.1</t>
  </si>
  <si>
    <t>8.39</t>
  </si>
  <si>
    <t>9086.710000000001</t>
  </si>
  <si>
    <t>Michele Gonzales</t>
  </si>
  <si>
    <t>geraldrobinson@example.org</t>
  </si>
  <si>
    <t>0766 Harris Spurs Suite 532, Williamsburgh, FM 63013</t>
  </si>
  <si>
    <t>380.390.6878x162</t>
  </si>
  <si>
    <t>824.53</t>
  </si>
  <si>
    <t>Kyle Santiago</t>
  </si>
  <si>
    <t>chelsea60@example.org</t>
  </si>
  <si>
    <t>530 Rowe Fork Suite 078, Christopherside, CO 61071</t>
  </si>
  <si>
    <t>433.882.9650x9854</t>
  </si>
  <si>
    <t>41.26</t>
  </si>
  <si>
    <t>10151.019999999999</t>
  </si>
  <si>
    <t>Wendy Lee</t>
  </si>
  <si>
    <t>benjaminwilliams@example.com</t>
  </si>
  <si>
    <t>1929 Lewis Ford Suite 457, Gentrymouth, HI 22437</t>
  </si>
  <si>
    <t>001-980-827-5770</t>
  </si>
  <si>
    <t>30362.3</t>
  </si>
  <si>
    <t>3.87</t>
  </si>
  <si>
    <t>30358.43</t>
  </si>
  <si>
    <t>Sonia Simpson</t>
  </si>
  <si>
    <t>yavery@example.com</t>
  </si>
  <si>
    <t>542 Ponce View Apt. 433, Sarabury, IL 12823</t>
  </si>
  <si>
    <t>(695)705-0756x9848</t>
  </si>
  <si>
    <t>74.38</t>
  </si>
  <si>
    <t>36263.200000000004</t>
  </si>
  <si>
    <t>sjones@example.org</t>
  </si>
  <si>
    <t>652 Christine Shores Apt. 484, Seanberg, TN 60356</t>
  </si>
  <si>
    <t>001-303-726-8090x228</t>
  </si>
  <si>
    <t>38375.28</t>
  </si>
  <si>
    <t>Timothy Stevens</t>
  </si>
  <si>
    <t>amiller@example.org</t>
  </si>
  <si>
    <t>1839 Scott Views Apt. 459, East John, WA 86242</t>
  </si>
  <si>
    <t>001-345-769-8996x63668</t>
  </si>
  <si>
    <t>13699.11</t>
  </si>
  <si>
    <t>32.15</t>
  </si>
  <si>
    <t>13666.960000000001</t>
  </si>
  <si>
    <t>Aaron Serrano</t>
  </si>
  <si>
    <t>revans@example.com</t>
  </si>
  <si>
    <t>PSC 4662, Box 4849, APO AE 84902</t>
  </si>
  <si>
    <t>(236)523-0977</t>
  </si>
  <si>
    <t>95.46</t>
  </si>
  <si>
    <t>18833.06</t>
  </si>
  <si>
    <t>Dr. Amy Martinez</t>
  </si>
  <si>
    <t>shannon86@example.com</t>
  </si>
  <si>
    <t>12829 Kathryn Run, South Juliafort, TN 24454</t>
  </si>
  <si>
    <t>939.280.0486x40062</t>
  </si>
  <si>
    <t>236.05</t>
  </si>
  <si>
    <t>99276.95</t>
  </si>
  <si>
    <t>Gina Anderson</t>
  </si>
  <si>
    <t>73276 Thomas Wall, Olsonmouth, MO 22592</t>
  </si>
  <si>
    <t>(929)484-2853</t>
  </si>
  <si>
    <t>3464.8</t>
  </si>
  <si>
    <t>3401.38</t>
  </si>
  <si>
    <t>Aaron King</t>
  </si>
  <si>
    <t>nwalker@example.org</t>
  </si>
  <si>
    <t>842 Hernandez Mills, Taylorside, AK 22923</t>
  </si>
  <si>
    <t>382.744.5902x911</t>
  </si>
  <si>
    <t>7.39</t>
  </si>
  <si>
    <t>3552.3199999999997</t>
  </si>
  <si>
    <t>Maria Coleman</t>
  </si>
  <si>
    <t>traceymaddox@example.com</t>
  </si>
  <si>
    <t>20655 Stephens Loop Apt. 072, Mullinstown, NY 74320</t>
  </si>
  <si>
    <t>724.571.7321</t>
  </si>
  <si>
    <t>4.64</t>
  </si>
  <si>
    <t>61094.86</t>
  </si>
  <si>
    <t>Antonio Garner</t>
  </si>
  <si>
    <t>shawn95@example.net</t>
  </si>
  <si>
    <t>93142 Payne Squares, Susanberg, SC 03459</t>
  </si>
  <si>
    <t>001-640-937-2326</t>
  </si>
  <si>
    <t>8595.52</t>
  </si>
  <si>
    <t>68.46</t>
  </si>
  <si>
    <t>8527.060000000001</t>
  </si>
  <si>
    <t>Samantha Tucker</t>
  </si>
  <si>
    <t>nancywheeler@example.org</t>
  </si>
  <si>
    <t>0603 Adam Village Apt. 263, New Robin, FL 37228</t>
  </si>
  <si>
    <t>(375)335-8272</t>
  </si>
  <si>
    <t>6392.9400000000005</t>
  </si>
  <si>
    <t>11.98</t>
  </si>
  <si>
    <t>6380.960000000001</t>
  </si>
  <si>
    <t>Amanda Cline DVM</t>
  </si>
  <si>
    <t>brianmiller@example.net</t>
  </si>
  <si>
    <t>931 Williamson Gardens Apt. 693, Vazquezhaven, VT 16415</t>
  </si>
  <si>
    <t>(780)606-5618</t>
  </si>
  <si>
    <t>174.12</t>
  </si>
  <si>
    <t>53783.27999999999</t>
  </si>
  <si>
    <t>Natasha Franklin</t>
  </si>
  <si>
    <t>kcook@example.net</t>
  </si>
  <si>
    <t>911 Chavez Spur Apt. 452, West Markborough, ND 08887</t>
  </si>
  <si>
    <t>(377)522-2050x193</t>
  </si>
  <si>
    <t>113.46</t>
  </si>
  <si>
    <t>11545.68</t>
  </si>
  <si>
    <t>Kyle Novak</t>
  </si>
  <si>
    <t>trevor28@example.org</t>
  </si>
  <si>
    <t>7924 Ariana Terrace Suite 121, Lindseychester, AZ 83818</t>
  </si>
  <si>
    <t>767.421.3255x31786</t>
  </si>
  <si>
    <t>73639.62</t>
  </si>
  <si>
    <t>101.98</t>
  </si>
  <si>
    <t>73537.64</t>
  </si>
  <si>
    <t>Thomas Parks</t>
  </si>
  <si>
    <t>davidhouston@example.org</t>
  </si>
  <si>
    <t>979 Miller Way Suite 236, Port Maria, VT 19626</t>
  </si>
  <si>
    <t>964-725-9460x2723</t>
  </si>
  <si>
    <t>40.84</t>
  </si>
  <si>
    <t>58670.66</t>
  </si>
  <si>
    <t>Kevin Moore</t>
  </si>
  <si>
    <t>tammygross@example.com</t>
  </si>
  <si>
    <t>Unit 7457 Box 3852, DPO AE 75305</t>
  </si>
  <si>
    <t>001-538-630-9399</t>
  </si>
  <si>
    <t>221.49</t>
  </si>
  <si>
    <t>31622.67</t>
  </si>
  <si>
    <t>Kelly Bailey</t>
  </si>
  <si>
    <t>victor50@example.net</t>
  </si>
  <si>
    <t>556 Phillips Station Apt. 448, Jasonport, ID 79660</t>
  </si>
  <si>
    <t>(932)289-3110</t>
  </si>
  <si>
    <t>155.78</t>
  </si>
  <si>
    <t>54833.770000000004</t>
  </si>
  <si>
    <t>Stephanie Acevedo</t>
  </si>
  <si>
    <t>402 Laurie Row, Johnsonstad, UT 57425</t>
  </si>
  <si>
    <t>675.742.4931x21408</t>
  </si>
  <si>
    <t>46.24</t>
  </si>
  <si>
    <t>7294.7</t>
  </si>
  <si>
    <t>Teresa Diaz</t>
  </si>
  <si>
    <t>rodney12@example.net</t>
  </si>
  <si>
    <t>38932 Julie Springs Suite 444, Howardburgh, TN 98260</t>
  </si>
  <si>
    <t>001-764-798-4412x18284</t>
  </si>
  <si>
    <t>17.83</t>
  </si>
  <si>
    <t>662.27</t>
  </si>
  <si>
    <t>Jared House</t>
  </si>
  <si>
    <t>robinsondaniel@example.org</t>
  </si>
  <si>
    <t>2412 Edwards Spur, Anabury, SC 50827</t>
  </si>
  <si>
    <t>14.28</t>
  </si>
  <si>
    <t>1549.95</t>
  </si>
  <si>
    <t>Mario Mccarthy</t>
  </si>
  <si>
    <t>jacobsnicole@example.org</t>
  </si>
  <si>
    <t>320 Larry Causeway Suite 353, Macdonaldmouth, MD 77082</t>
  </si>
  <si>
    <t>832-632-2890x265</t>
  </si>
  <si>
    <t>54.08</t>
  </si>
  <si>
    <t>18569.219999999998</t>
  </si>
  <si>
    <t>Lindsey Clark</t>
  </si>
  <si>
    <t>796 Anna Drive Apt. 624, South Allison, OK 62914</t>
  </si>
  <si>
    <t>550-483-2110</t>
  </si>
  <si>
    <t>240.43</t>
  </si>
  <si>
    <t>55486.85</t>
  </si>
  <si>
    <t>Holly Murray</t>
  </si>
  <si>
    <t>janice24@example.net</t>
  </si>
  <si>
    <t>675 Paul Meadows Apt. 159, North Deborahmouth, MP 76952</t>
  </si>
  <si>
    <t>592-810-5096x26063</t>
  </si>
  <si>
    <t>50411.4</t>
  </si>
  <si>
    <t>203.45</t>
  </si>
  <si>
    <t>50207.950000000004</t>
  </si>
  <si>
    <t>Ian Lawson</t>
  </si>
  <si>
    <t>thomas51@example.net</t>
  </si>
  <si>
    <t>191 Gilbert Spur, Leblancton, GU 02266</t>
  </si>
  <si>
    <t>178.68</t>
  </si>
  <si>
    <t>7383.030000000001</t>
  </si>
  <si>
    <t>Anna Howard</t>
  </si>
  <si>
    <t>howardangela@example.com</t>
  </si>
  <si>
    <t>875 Duncan Summit Suite 113, New Kellyview, PR 53817</t>
  </si>
  <si>
    <t>755.937.9956x82097</t>
  </si>
  <si>
    <t>232.36</t>
  </si>
  <si>
    <t>68663.22</t>
  </si>
  <si>
    <t>Jennifer Spencer</t>
  </si>
  <si>
    <t>andrew18@example.net</t>
  </si>
  <si>
    <t>57905 Davis Landing, Staceyview, AZ 73374</t>
  </si>
  <si>
    <t>936.611.6181</t>
  </si>
  <si>
    <t>58.85</t>
  </si>
  <si>
    <t>27906.34</t>
  </si>
  <si>
    <t>Teresa Watkins</t>
  </si>
  <si>
    <t>kathryn09@example.net</t>
  </si>
  <si>
    <t>195 Holmes Trafficway Apt. 935, South Robertborough, IL 83443</t>
  </si>
  <si>
    <t>87.65</t>
  </si>
  <si>
    <t>298.91999999999996</t>
  </si>
  <si>
    <t>Riley Thompson</t>
  </si>
  <si>
    <t>osborneelizabeth@example.net</t>
  </si>
  <si>
    <t>51048 Frank Key Apt. 687, Andrewsport, MT 13734</t>
  </si>
  <si>
    <t>(628)745-5077</t>
  </si>
  <si>
    <t>3.12</t>
  </si>
  <si>
    <t>21491.97</t>
  </si>
  <si>
    <t>Tyler Mckay</t>
  </si>
  <si>
    <t>cgriffin@example.org</t>
  </si>
  <si>
    <t>Unit 4992 Box 1201, DPO AP 03745</t>
  </si>
  <si>
    <t>001-786-618-1132x005</t>
  </si>
  <si>
    <t>13134.77</t>
  </si>
  <si>
    <t>Dawn Gray</t>
  </si>
  <si>
    <t>melissacampbell@example.com</t>
  </si>
  <si>
    <t>24783 Green Point Apt. 995, Mathishaven, NV 62099</t>
  </si>
  <si>
    <t>232.366.6790x2821</t>
  </si>
  <si>
    <t>1827.7400000000002</t>
  </si>
  <si>
    <t>Thomas Peck</t>
  </si>
  <si>
    <t>matthewjackson@example.org</t>
  </si>
  <si>
    <t>499 Kenneth Light, Wilsonmouth, PR 61109</t>
  </si>
  <si>
    <t>+1-909-262-1693x3489</t>
  </si>
  <si>
    <t>93.23</t>
  </si>
  <si>
    <t>39735.979999999996</t>
  </si>
  <si>
    <t>Alyssa Lopez</t>
  </si>
  <si>
    <t>drivas@example.com</t>
  </si>
  <si>
    <t>3335 Klein Land Apt. 255, Sierrafort, MH 95066</t>
  </si>
  <si>
    <t>940-830-7208x5686</t>
  </si>
  <si>
    <t>11.3</t>
  </si>
  <si>
    <t>2947.4199999999996</t>
  </si>
  <si>
    <t>Jasmine King</t>
  </si>
  <si>
    <t>johnrodriguez@example.net</t>
  </si>
  <si>
    <t>4912 David Tunnel Apt. 516, Butlerville, GU 90135</t>
  </si>
  <si>
    <t>594-208-3603x3728</t>
  </si>
  <si>
    <t>136.99</t>
  </si>
  <si>
    <t>76979.13999999998</t>
  </si>
  <si>
    <t>Mr. Robert Jefferson</t>
  </si>
  <si>
    <t>lmckinney@example.org</t>
  </si>
  <si>
    <t>06436 Wilson Ranch Apt. 694, Ayalaberg, ID 31622</t>
  </si>
  <si>
    <t>972-823-1464x962</t>
  </si>
  <si>
    <t>90.58</t>
  </si>
  <si>
    <t>33077.72</t>
  </si>
  <si>
    <t>06-22-2022</t>
  </si>
  <si>
    <t>Jon Flynn</t>
  </si>
  <si>
    <t>bjones@example.net</t>
  </si>
  <si>
    <t>374 Schneider Trail, Stephenshire, MI 00618</t>
  </si>
  <si>
    <t>(553)267-0318x7005</t>
  </si>
  <si>
    <t>2635.1099999999997</t>
  </si>
  <si>
    <t>3.26</t>
  </si>
  <si>
    <t>2631.8499999999995</t>
  </si>
  <si>
    <t>Stephen Mejia</t>
  </si>
  <si>
    <t>fdavis@example.com</t>
  </si>
  <si>
    <t>2329 Anthony Camp Apt. 354, Nelsonbury, PW 38714</t>
  </si>
  <si>
    <t>+1-866-808-6010x174</t>
  </si>
  <si>
    <t>214.62</t>
  </si>
  <si>
    <t>13717.199999999999</t>
  </si>
  <si>
    <t>Christopher Coleman</t>
  </si>
  <si>
    <t>richardsontamara@example.net</t>
  </si>
  <si>
    <t>5411 Sarah Plaza, Lake Danielshire, VA 19498</t>
  </si>
  <si>
    <t>982-400-9193x02473</t>
  </si>
  <si>
    <t>71.1</t>
  </si>
  <si>
    <t>15906.24</t>
  </si>
  <si>
    <t>Aaron Stephenson</t>
  </si>
  <si>
    <t>39832 Melissa Inlet Apt. 722, New Chloeland, PW 44222</t>
  </si>
  <si>
    <t>722-369-4712</t>
  </si>
  <si>
    <t>40251.11</t>
  </si>
  <si>
    <t>Anthony Kelly</t>
  </si>
  <si>
    <t>gregory04@example.org</t>
  </si>
  <si>
    <t>Unit 2487 Box 8864, DPO AE 98799</t>
  </si>
  <si>
    <t>001-986-965-1805x0303</t>
  </si>
  <si>
    <t>113.2</t>
  </si>
  <si>
    <t>21919.98</t>
  </si>
  <si>
    <t>Christopher Duffy</t>
  </si>
  <si>
    <t>humphreyjames@example.org</t>
  </si>
  <si>
    <t>7693 Beltran Curve Suite 411, South Christina, AL 40796</t>
  </si>
  <si>
    <t>(746)848-6500x4511</t>
  </si>
  <si>
    <t>22.7</t>
  </si>
  <si>
    <t>22540.54</t>
  </si>
  <si>
    <t>Mrs. Jennifer Perez PhD</t>
  </si>
  <si>
    <t>stacey22@example.org</t>
  </si>
  <si>
    <t>568 Calvin Views, New Michael, MS 44974</t>
  </si>
  <si>
    <t>+1-812-680-2900x572</t>
  </si>
  <si>
    <t>4252.79</t>
  </si>
  <si>
    <t>smitchell@example.com</t>
  </si>
  <si>
    <t>38773 David Ports Suite 836, Turnerville, MP 01207</t>
  </si>
  <si>
    <t>21.61</t>
  </si>
  <si>
    <t>33996.549999999996</t>
  </si>
  <si>
    <t>Brandi Harvey</t>
  </si>
  <si>
    <t>kylerodriguez@example.net</t>
  </si>
  <si>
    <t>6941 Michelle Camp, Bendershire, MP 31550</t>
  </si>
  <si>
    <t>678.357.4039</t>
  </si>
  <si>
    <t>250.34</t>
  </si>
  <si>
    <t>41273.73</t>
  </si>
  <si>
    <t>Justin Moreno</t>
  </si>
  <si>
    <t>00351 Hanson Divide, North Michael, NE 87958</t>
  </si>
  <si>
    <t>10143.98</t>
  </si>
  <si>
    <t>131.01</t>
  </si>
  <si>
    <t>10012.97</t>
  </si>
  <si>
    <t>Raven Parks</t>
  </si>
  <si>
    <t>0226 Thompson Plaza, South Marcusmouth, NE 73494</t>
  </si>
  <si>
    <t>541-402-8824x393</t>
  </si>
  <si>
    <t>22.08</t>
  </si>
  <si>
    <t>6842.5199999999995</t>
  </si>
  <si>
    <t>Mr. Kyle Gonzalez MD</t>
  </si>
  <si>
    <t>sarahkelly@example.com</t>
  </si>
  <si>
    <t>08017 Thomas Villages, Davidfurt, NH 51234</t>
  </si>
  <si>
    <t>315.804.3175</t>
  </si>
  <si>
    <t>94.41</t>
  </si>
  <si>
    <t>76027.98999999999</t>
  </si>
  <si>
    <t>01-18-2023</t>
  </si>
  <si>
    <t>Todd Pierce</t>
  </si>
  <si>
    <t>huntergina@example.net</t>
  </si>
  <si>
    <t>336 Stuart Court, Hallshire, ND 79618</t>
  </si>
  <si>
    <t>490.741.8182</t>
  </si>
  <si>
    <t>33852.93</t>
  </si>
  <si>
    <t>107.61</t>
  </si>
  <si>
    <t>33745.32</t>
  </si>
  <si>
    <t>Dr. Danielle Jenkins</t>
  </si>
  <si>
    <t>96094 Soto Walks, South Kevinberg, GU 51503</t>
  </si>
  <si>
    <t>458-861-4517x911</t>
  </si>
  <si>
    <t>42973.26</t>
  </si>
  <si>
    <t>3.3</t>
  </si>
  <si>
    <t>42969.96</t>
  </si>
  <si>
    <t>Rebecca Norman</t>
  </si>
  <si>
    <t>rcrawford@example.com</t>
  </si>
  <si>
    <t>41010 Boyd Via, East Brittanystad, AR 78585</t>
  </si>
  <si>
    <t>(258)688-9958</t>
  </si>
  <si>
    <t>144.32</t>
  </si>
  <si>
    <t>38138.579999999994</t>
  </si>
  <si>
    <t>Vincent Oliver</t>
  </si>
  <si>
    <t>3607 Cunningham Lock Suite 473, Rhondafurt, OK 52171</t>
  </si>
  <si>
    <t>001-496-630-0261x7109</t>
  </si>
  <si>
    <t>138.5</t>
  </si>
  <si>
    <t>17198.47</t>
  </si>
  <si>
    <t>Joseph Ellis</t>
  </si>
  <si>
    <t>urobinson@example.net</t>
  </si>
  <si>
    <t>44440 Davidson Village, Ryanhaven, MS 02589</t>
  </si>
  <si>
    <t>324-670-8780x51531</t>
  </si>
  <si>
    <t>1310.69</t>
  </si>
  <si>
    <t>Melinda Randall</t>
  </si>
  <si>
    <t>vdixon@example.net</t>
  </si>
  <si>
    <t>16017 Obrien Islands Apt. 926, Lake Barbarastad, NM 89503</t>
  </si>
  <si>
    <t>(931)978-5299x26948</t>
  </si>
  <si>
    <t>54.95</t>
  </si>
  <si>
    <t>2718.61</t>
  </si>
  <si>
    <t>Samantha Sullivan</t>
  </si>
  <si>
    <t>hryan@example.org</t>
  </si>
  <si>
    <t>70709 Sullivan Wall, Lake Denise, NY 57789</t>
  </si>
  <si>
    <t>783.560.5822</t>
  </si>
  <si>
    <t>34.04</t>
  </si>
  <si>
    <t>81319.24</t>
  </si>
  <si>
    <t>Hannah Hughes</t>
  </si>
  <si>
    <t>greed@example.net</t>
  </si>
  <si>
    <t>499 Barker Mountains, New Rose, WI 53025</t>
  </si>
  <si>
    <t>607-892-9228</t>
  </si>
  <si>
    <t>29.27</t>
  </si>
  <si>
    <t>58215.490000000005</t>
  </si>
  <si>
    <t>Gary Campos</t>
  </si>
  <si>
    <t>buchanantammy@example.com</t>
  </si>
  <si>
    <t>298 Harris Loop, New Danny, UT 13387</t>
  </si>
  <si>
    <t>(254)671-3870</t>
  </si>
  <si>
    <t>9.45</t>
  </si>
  <si>
    <t>5086.69</t>
  </si>
  <si>
    <t>Kimberly Blake</t>
  </si>
  <si>
    <t>simmonswendy@example.com</t>
  </si>
  <si>
    <t>1608 Amber Coves Suite 786, West Mary, MA 86189</t>
  </si>
  <si>
    <t>2.49</t>
  </si>
  <si>
    <t>28048.559999999998</t>
  </si>
  <si>
    <t>higginscody@example.net</t>
  </si>
  <si>
    <t>68415 Travis Locks, Nancybury, AS 10151</t>
  </si>
  <si>
    <t>512.974.7640x593</t>
  </si>
  <si>
    <t>57.81</t>
  </si>
  <si>
    <t>Tonya Garza</t>
  </si>
  <si>
    <t>holtsheri@example.net</t>
  </si>
  <si>
    <t>795 Jose Walk Suite 656, Port Ginaburgh, ID 30542</t>
  </si>
  <si>
    <t>+1-496-260-7321x7219</t>
  </si>
  <si>
    <t>2450.19</t>
  </si>
  <si>
    <t>9.52</t>
  </si>
  <si>
    <t>2440.67</t>
  </si>
  <si>
    <t>Krista Reyes</t>
  </si>
  <si>
    <t>gibsonwilliam@example.org</t>
  </si>
  <si>
    <t>9437 Yates Junctions Apt. 118, Taylorhaven, LA 14480</t>
  </si>
  <si>
    <t>294.625.6085</t>
  </si>
  <si>
    <t>7.45</t>
  </si>
  <si>
    <t>1749.2899999999997</t>
  </si>
  <si>
    <t>Grace Bowen</t>
  </si>
  <si>
    <t>uparker@example.com</t>
  </si>
  <si>
    <t>390 Jennifer Meadow, North Josemouth, PA 84770</t>
  </si>
  <si>
    <t>(900)352-0907</t>
  </si>
  <si>
    <t>188.25</t>
  </si>
  <si>
    <t>56104.48</t>
  </si>
  <si>
    <t>Kevin Mata II</t>
  </si>
  <si>
    <t>alexmiller@example.com</t>
  </si>
  <si>
    <t>0208 Adam Views, West Juliemouth, HI 74508</t>
  </si>
  <si>
    <t>423-606-1034x8872</t>
  </si>
  <si>
    <t>80.21</t>
  </si>
  <si>
    <t>39573.53</t>
  </si>
  <si>
    <t>Jo Cortez</t>
  </si>
  <si>
    <t>rwilson@example.org</t>
  </si>
  <si>
    <t>277 Richard Isle Suite 928, Davisberg, WA 19364</t>
  </si>
  <si>
    <t>+1-527-398-3533x66984</t>
  </si>
  <si>
    <t>177.7</t>
  </si>
  <si>
    <t>9337.599999999999</t>
  </si>
  <si>
    <t>Ann Gomez PhD</t>
  </si>
  <si>
    <t>patelsamuel@example.org</t>
  </si>
  <si>
    <t>122 Carlos Village, North John, CA 76726</t>
  </si>
  <si>
    <t>+1-968-347-4806x246</t>
  </si>
  <si>
    <t>97.23</t>
  </si>
  <si>
    <t>49481.369999999995</t>
  </si>
  <si>
    <t>Julia Rice</t>
  </si>
  <si>
    <t>justin98@example.net</t>
  </si>
  <si>
    <t>9846 Obrien Crest, West Christopherchester, VA 08230</t>
  </si>
  <si>
    <t>(683)836-9670</t>
  </si>
  <si>
    <t>2108.31</t>
  </si>
  <si>
    <t>2101.85</t>
  </si>
  <si>
    <t>Steven Mann</t>
  </si>
  <si>
    <t>lovejoseph@example.com</t>
  </si>
  <si>
    <t>356 Davis Ferry, Lake Kevinville, GA 27514</t>
  </si>
  <si>
    <t>478-762-7722x0633</t>
  </si>
  <si>
    <t>19.74</t>
  </si>
  <si>
    <t>8209.16</t>
  </si>
  <si>
    <t>Donald Snyder</t>
  </si>
  <si>
    <t>sparksangela@example.com</t>
  </si>
  <si>
    <t>66030 Watson Mews Suite 411, Maryburgh, VT 92859</t>
  </si>
  <si>
    <t>405.974.1064</t>
  </si>
  <si>
    <t>44.7</t>
  </si>
  <si>
    <t>63512.549999999996</t>
  </si>
  <si>
    <t>Kimberly Wagner</t>
  </si>
  <si>
    <t>emartin@example.com</t>
  </si>
  <si>
    <t>93750 Powers Island, Melindatown, AS 23979</t>
  </si>
  <si>
    <t>404-565-5576</t>
  </si>
  <si>
    <t>21831.74</t>
  </si>
  <si>
    <t>151.45</t>
  </si>
  <si>
    <t>21680.29</t>
  </si>
  <si>
    <t>Ricky Conley</t>
  </si>
  <si>
    <t>ganderson@example.com</t>
  </si>
  <si>
    <t>62654 Jessica Island Apt. 010, Lake Jennifer, GA 39878</t>
  </si>
  <si>
    <t>44.38</t>
  </si>
  <si>
    <t>43010.72</t>
  </si>
  <si>
    <t>Julia Browning</t>
  </si>
  <si>
    <t>rogermurphy@example.org</t>
  </si>
  <si>
    <t>USNV Mitchell, FPO AP 56750</t>
  </si>
  <si>
    <t>(570)510-9874x189</t>
  </si>
  <si>
    <t>122.65</t>
  </si>
  <si>
    <t>15854.69</t>
  </si>
  <si>
    <t>Kelly Smith</t>
  </si>
  <si>
    <t>matthew13@example.com</t>
  </si>
  <si>
    <t>19030 Louis Key Suite 832, Thompsonmouth, ID 81868</t>
  </si>
  <si>
    <t>546.658.6117x400</t>
  </si>
  <si>
    <t>38431.979999999996</t>
  </si>
  <si>
    <t>57.44</t>
  </si>
  <si>
    <t>38374.53999999999</t>
  </si>
  <si>
    <t>Dr. Larry Greene</t>
  </si>
  <si>
    <t>goldencatherine@example.org</t>
  </si>
  <si>
    <t>320 Medina Underpass Apt. 940, Samanthachester, AZ 91959</t>
  </si>
  <si>
    <t>79928.52</t>
  </si>
  <si>
    <t>184.06</t>
  </si>
  <si>
    <t>79744.46</t>
  </si>
  <si>
    <t>John Black</t>
  </si>
  <si>
    <t>moorejesse@example.org</t>
  </si>
  <si>
    <t>49362 Scott Causeway, Josephville, MN 95293</t>
  </si>
  <si>
    <t>6.31</t>
  </si>
  <si>
    <t>3183.56</t>
  </si>
  <si>
    <t>Raymond Mccormick</t>
  </si>
  <si>
    <t>michele25@example.org</t>
  </si>
  <si>
    <t>48063 Antonio Island Apt. 505, New Brandon, MN 98601</t>
  </si>
  <si>
    <t>751-646-4071</t>
  </si>
  <si>
    <t>78.7</t>
  </si>
  <si>
    <t>8682.009999999998</t>
  </si>
  <si>
    <t>Steven Powers</t>
  </si>
  <si>
    <t>arthurbowen@example.org</t>
  </si>
  <si>
    <t>27480 Alexandra Lock, Lake Sarahview, NV 77891</t>
  </si>
  <si>
    <t>+1-910-688-0565x25754</t>
  </si>
  <si>
    <t>12.36</t>
  </si>
  <si>
    <t>8453.98</t>
  </si>
  <si>
    <t>Jamie Williams</t>
  </si>
  <si>
    <t>11861 Johnson Estates Suite 397, West Kim, PA 78457</t>
  </si>
  <si>
    <t>(413)678-0806</t>
  </si>
  <si>
    <t>114.14</t>
  </si>
  <si>
    <t>19788.46</t>
  </si>
  <si>
    <t>Jessica Singleton</t>
  </si>
  <si>
    <t>fturner@example.com</t>
  </si>
  <si>
    <t>86215 Castro Roads, Kristitown, CA 29970</t>
  </si>
  <si>
    <t>422-982-9071</t>
  </si>
  <si>
    <t>33198.479999999996</t>
  </si>
  <si>
    <t>128.76</t>
  </si>
  <si>
    <t>33069.719999999994</t>
  </si>
  <si>
    <t>Elizabeth Rivers</t>
  </si>
  <si>
    <t>linda17@example.org</t>
  </si>
  <si>
    <t>USCGC Hubbard, FPO AP 80014</t>
  </si>
  <si>
    <t>+1-847-717-4928x23746</t>
  </si>
  <si>
    <t>2.36</t>
  </si>
  <si>
    <t>644.8599999999999</t>
  </si>
  <si>
    <t>Ronald Mason</t>
  </si>
  <si>
    <t>mccannjeffrey@example.com</t>
  </si>
  <si>
    <t>63443 Taylor Street Suite 575, Margaretburgh, CO 77781</t>
  </si>
  <si>
    <t>001-330-260-5526</t>
  </si>
  <si>
    <t>0.83</t>
  </si>
  <si>
    <t>831.31</t>
  </si>
  <si>
    <t>John Hutchinson</t>
  </si>
  <si>
    <t>anthony99@example.org</t>
  </si>
  <si>
    <t>USNS Jackson, FPO AP 21149</t>
  </si>
  <si>
    <t>(469)765-1426</t>
  </si>
  <si>
    <t>225.22</t>
  </si>
  <si>
    <t>46908.68</t>
  </si>
  <si>
    <t>Jonathan Thompson</t>
  </si>
  <si>
    <t>jimyang@example.org</t>
  </si>
  <si>
    <t>USNV Rice, FPO AA 40102</t>
  </si>
  <si>
    <t>+1-668-288-7174x3719</t>
  </si>
  <si>
    <t>26852.2</t>
  </si>
  <si>
    <t>124.96</t>
  </si>
  <si>
    <t>26727.24</t>
  </si>
  <si>
    <t>Caitlin Williams</t>
  </si>
  <si>
    <t>micheal61@example.com</t>
  </si>
  <si>
    <t>0051 Conley Mountains Apt. 816, East Neil, TN 32044</t>
  </si>
  <si>
    <t>001-204-549-8750x5595</t>
  </si>
  <si>
    <t>7.32</t>
  </si>
  <si>
    <t>4476.99</t>
  </si>
  <si>
    <t>Troy Jones</t>
  </si>
  <si>
    <t>langvincent@example.org</t>
  </si>
  <si>
    <t>88297 Cynthia Flat, New Jamesburgh, SD 42984</t>
  </si>
  <si>
    <t>001-370-817-8543x848</t>
  </si>
  <si>
    <t>10.45</t>
  </si>
  <si>
    <t>2069.9</t>
  </si>
  <si>
    <t>russellwilson@example.com</t>
  </si>
  <si>
    <t>7971 Allen Mount Apt. 286, Burtonfurt, PW 05695</t>
  </si>
  <si>
    <t>737-755-0471x3484</t>
  </si>
  <si>
    <t>49924.08</t>
  </si>
  <si>
    <t>201.42</t>
  </si>
  <si>
    <t>49722.66</t>
  </si>
  <si>
    <t>Julie Erickson</t>
  </si>
  <si>
    <t>7802 Mackenzie Lock Suite 998, West Michaelburgh, ND 46301</t>
  </si>
  <si>
    <t>500.247.1989</t>
  </si>
  <si>
    <t>51.25</t>
  </si>
  <si>
    <t>13449.13</t>
  </si>
  <si>
    <t>Stephanie Johnson DVM</t>
  </si>
  <si>
    <t>pcampbell@example.org</t>
  </si>
  <si>
    <t>07364 Floyd Underpass, Burkeshire, OR 87674</t>
  </si>
  <si>
    <t>001-731-607-5228</t>
  </si>
  <si>
    <t>123.75</t>
  </si>
  <si>
    <t>17149.05</t>
  </si>
  <si>
    <t>Joshua Lloyd</t>
  </si>
  <si>
    <t>alin@example.net</t>
  </si>
  <si>
    <t>94311 Erin Ville Apt. 606, Anthonyhaven, PR 66213</t>
  </si>
  <si>
    <t>768-729-3423x8697</t>
  </si>
  <si>
    <t>217.11</t>
  </si>
  <si>
    <t>70967.01</t>
  </si>
  <si>
    <t>David Myers</t>
  </si>
  <si>
    <t>dsmith@example.com</t>
  </si>
  <si>
    <t>27062 Conner Isle, North Anne, GA 56212</t>
  </si>
  <si>
    <t>668-678-9517</t>
  </si>
  <si>
    <t>64.73</t>
  </si>
  <si>
    <t>3575.37</t>
  </si>
  <si>
    <t>Bridget Mullins</t>
  </si>
  <si>
    <t>keithnielsen@example.org</t>
  </si>
  <si>
    <t>001 Becky Stream Suite 767, Smithhaven, VA 02228</t>
  </si>
  <si>
    <t>(765)401-7003x36452</t>
  </si>
  <si>
    <t>916.6099999999999</t>
  </si>
  <si>
    <t>Rodney Archer</t>
  </si>
  <si>
    <t>joseph44@example.net</t>
  </si>
  <si>
    <t>39702 Richard Extension Suite 218, South Jonathan, CO 53187</t>
  </si>
  <si>
    <t>13.84</t>
  </si>
  <si>
    <t>772.0699999999999</t>
  </si>
  <si>
    <t>Megan Mcguire</t>
  </si>
  <si>
    <t>andrew23@example.org</t>
  </si>
  <si>
    <t>USCGC Ruiz, FPO AA 83995</t>
  </si>
  <si>
    <t>(356)693-9139x252</t>
  </si>
  <si>
    <t>36439.49</t>
  </si>
  <si>
    <t>36433.049999999996</t>
  </si>
  <si>
    <t>Anna Day</t>
  </si>
  <si>
    <t>nbrown@example.org</t>
  </si>
  <si>
    <t>8981 Osborne Oval, Coxburgh, MA 92979</t>
  </si>
  <si>
    <t>+1-848-609-2014x8268</t>
  </si>
  <si>
    <t>153.87</t>
  </si>
  <si>
    <t>64967.13</t>
  </si>
  <si>
    <t>Jeffrey Villarreal</t>
  </si>
  <si>
    <t>lopezbrandon@example.org</t>
  </si>
  <si>
    <t>9493 David Stream, Port Scottfort, AS 39733</t>
  </si>
  <si>
    <t>15310.77</t>
  </si>
  <si>
    <t>30.55</t>
  </si>
  <si>
    <t>15280.220000000001</t>
  </si>
  <si>
    <t>04-14-2022</t>
  </si>
  <si>
    <t>Tiffany Wood</t>
  </si>
  <si>
    <t>david60@example.com</t>
  </si>
  <si>
    <t>305 David Circle, Meyerburgh, IN 24713</t>
  </si>
  <si>
    <t>(529)634-7068x0679</t>
  </si>
  <si>
    <t>14504.94</t>
  </si>
  <si>
    <t>58.83</t>
  </si>
  <si>
    <t>14446.11</t>
  </si>
  <si>
    <t>Jenna Campbell</t>
  </si>
  <si>
    <t>edwardsanthony@example.com</t>
  </si>
  <si>
    <t>590 Mary Rue, Port Kimberly, IN 91069</t>
  </si>
  <si>
    <t>209-341-6564x162</t>
  </si>
  <si>
    <t>816.1200000000001</t>
  </si>
  <si>
    <t>3.9</t>
  </si>
  <si>
    <t>812.2200000000001</t>
  </si>
  <si>
    <t>Vanessa Davis</t>
  </si>
  <si>
    <t>porterrobert@example.com</t>
  </si>
  <si>
    <t>5649 Julie Corners, East Hayleychester, MH 74601</t>
  </si>
  <si>
    <t>341-558-4276</t>
  </si>
  <si>
    <t>175.8</t>
  </si>
  <si>
    <t>62108.869999999995</t>
  </si>
  <si>
    <t>Ricardo Pruitt</t>
  </si>
  <si>
    <t>scott19@example.org</t>
  </si>
  <si>
    <t>2869 Stephanie Summit Suite 923, Port Jake, DE 08575</t>
  </si>
  <si>
    <t>+1-259-786-5606x0803</t>
  </si>
  <si>
    <t>12.08</t>
  </si>
  <si>
    <t>29485.35</t>
  </si>
  <si>
    <t>Joshua George</t>
  </si>
  <si>
    <t>simmonsdaniel@example.net</t>
  </si>
  <si>
    <t>84201 Isaiah Island, Mcguireburgh, OR 04308</t>
  </si>
  <si>
    <t>176.84</t>
  </si>
  <si>
    <t>62921.65</t>
  </si>
  <si>
    <t>Melissa Howard</t>
  </si>
  <si>
    <t>michael67@example.org</t>
  </si>
  <si>
    <t>7720 Ricardo Trafficway, North Sarahaven, TN 18451</t>
  </si>
  <si>
    <t>283.88</t>
  </si>
  <si>
    <t>53953.33</t>
  </si>
  <si>
    <t>Mark Weaver</t>
  </si>
  <si>
    <t>rosechad@example.net</t>
  </si>
  <si>
    <t>56367 Singh Ports, East Jennifer, MS 83914</t>
  </si>
  <si>
    <t>12936.69</t>
  </si>
  <si>
    <t>187.1</t>
  </si>
  <si>
    <t>12749.59</t>
  </si>
  <si>
    <t>Raven Ward</t>
  </si>
  <si>
    <t>contrerascrystal@example.net</t>
  </si>
  <si>
    <t>435 Sean Islands Suite 268, Davidborough, UT 41157</t>
  </si>
  <si>
    <t>91.3</t>
  </si>
  <si>
    <t>51219.56</t>
  </si>
  <si>
    <t>Ray Robertson</t>
  </si>
  <si>
    <t>brownharold@example.net</t>
  </si>
  <si>
    <t>04510 Bell Common, New Kevinville, MI 64676</t>
  </si>
  <si>
    <t>994.347.5889x107</t>
  </si>
  <si>
    <t>103.99</t>
  </si>
  <si>
    <t>10985.960000000001</t>
  </si>
  <si>
    <t>Michael Simon</t>
  </si>
  <si>
    <t>richardgoodwin@example.com</t>
  </si>
  <si>
    <t>6557 Mary Highway Apt. 331, North Richardside, CT 16659</t>
  </si>
  <si>
    <t>+1-908-870-9137x086</t>
  </si>
  <si>
    <t>17.59</t>
  </si>
  <si>
    <t>77945.97</t>
  </si>
  <si>
    <t>Alicia Miller</t>
  </si>
  <si>
    <t>bobrien@example.org</t>
  </si>
  <si>
    <t>812 Johnson Vista, South Ericmouth, HI 16935</t>
  </si>
  <si>
    <t>459-486-8999</t>
  </si>
  <si>
    <t>82.34</t>
  </si>
  <si>
    <t>16226.41</t>
  </si>
  <si>
    <t>Jodi Carter</t>
  </si>
  <si>
    <t>chunggeorge@example.net</t>
  </si>
  <si>
    <t>34673 Bridget Brook, Burtonland, GU 25880</t>
  </si>
  <si>
    <t>+1-509-754-1509x6252</t>
  </si>
  <si>
    <t>26270.329999999998</t>
  </si>
  <si>
    <t>26269.82</t>
  </si>
  <si>
    <t>Megan Caldwell</t>
  </si>
  <si>
    <t>tylermitchell@example.net</t>
  </si>
  <si>
    <t>04601 Turner Grove Apt. 007, Masseybury, WA 05043</t>
  </si>
  <si>
    <t>987.370.8816x58954</t>
  </si>
  <si>
    <t>251.12</t>
  </si>
  <si>
    <t>34196.67</t>
  </si>
  <si>
    <t>Chad Harris</t>
  </si>
  <si>
    <t>daniel91@example.net</t>
  </si>
  <si>
    <t>6477 Jonathan Isle Apt. 769, North Michaelview, NC 17249</t>
  </si>
  <si>
    <t>347.719.9595x313</t>
  </si>
  <si>
    <t>5181.84</t>
  </si>
  <si>
    <t>114.36</t>
  </si>
  <si>
    <t>5067.4800000000005</t>
  </si>
  <si>
    <t>Denise Allen</t>
  </si>
  <si>
    <t>courtney28@example.org</t>
  </si>
  <si>
    <t>236 Grant Mission Suite 534, West Ruben, PR 88954</t>
  </si>
  <si>
    <t>+1-247-459-5980x97435</t>
  </si>
  <si>
    <t>125.49</t>
  </si>
  <si>
    <t>68538.48</t>
  </si>
  <si>
    <t>Harold Miller</t>
  </si>
  <si>
    <t>pamela15@example.net</t>
  </si>
  <si>
    <t>4109 Harris Hill, Michelletown, IA 43279</t>
  </si>
  <si>
    <t>+1-971-592-8355x713</t>
  </si>
  <si>
    <t>12.92</t>
  </si>
  <si>
    <t>760.22</t>
  </si>
  <si>
    <t>Erin Logan</t>
  </si>
  <si>
    <t>freed@example.org</t>
  </si>
  <si>
    <t>4001 Cindy Dam, North Kevinmouth, CA 67328</t>
  </si>
  <si>
    <t>345-980-6611x4978</t>
  </si>
  <si>
    <t>39.52</t>
  </si>
  <si>
    <t>25478.43</t>
  </si>
  <si>
    <t>Debbie Boyd</t>
  </si>
  <si>
    <t>pmendez@example.org</t>
  </si>
  <si>
    <t>3531 Singleton Lane Suite 955, Richardmouth, ME 94649</t>
  </si>
  <si>
    <t>374.520.8036x83172</t>
  </si>
  <si>
    <t>31.16</t>
  </si>
  <si>
    <t>8173.42</t>
  </si>
  <si>
    <t>Jorge French</t>
  </si>
  <si>
    <t>veronicacasey@example.org</t>
  </si>
  <si>
    <t>29513 Nancy Well, Wardhaven, OH 23598</t>
  </si>
  <si>
    <t>457.956.0734</t>
  </si>
  <si>
    <t>83.11</t>
  </si>
  <si>
    <t>30493.73</t>
  </si>
  <si>
    <t>Jeffery Winters</t>
  </si>
  <si>
    <t>flynnbruce@example.com</t>
  </si>
  <si>
    <t>50663 Mark Forge, Fullerstad, PR 47433</t>
  </si>
  <si>
    <t>788.322.7519x5480</t>
  </si>
  <si>
    <t>195.24</t>
  </si>
  <si>
    <t>32644.05</t>
  </si>
  <si>
    <t>Daniel Hudson</t>
  </si>
  <si>
    <t>devincervantes@example.net</t>
  </si>
  <si>
    <t>USS Watson, FPO AA 59954</t>
  </si>
  <si>
    <t>381.425.2607</t>
  </si>
  <si>
    <t>73.76</t>
  </si>
  <si>
    <t>16311.449999999999</t>
  </si>
  <si>
    <t>Catherine Russo</t>
  </si>
  <si>
    <t>pbennett@example.org</t>
  </si>
  <si>
    <t>58030 Ricky Mill, South Adam, NH 63344</t>
  </si>
  <si>
    <t>593-415-8206</t>
  </si>
  <si>
    <t>97522.74</t>
  </si>
  <si>
    <t>113.26</t>
  </si>
  <si>
    <t>97409.48000000001</t>
  </si>
  <si>
    <t>Jessica Lopez</t>
  </si>
  <si>
    <t>brandttodd@example.org</t>
  </si>
  <si>
    <t>USNV Mason, FPO AE 19006</t>
  </si>
  <si>
    <t>668.335.4181x286</t>
  </si>
  <si>
    <t>18.34</t>
  </si>
  <si>
    <t>8562.31</t>
  </si>
  <si>
    <t>Richard Castro</t>
  </si>
  <si>
    <t>joshua87@example.com</t>
  </si>
  <si>
    <t>211 Dennis Dale, Davidport, IN 97107</t>
  </si>
  <si>
    <t>859.270.1251</t>
  </si>
  <si>
    <t>3031.7000000000003</t>
  </si>
  <si>
    <t>3.98</t>
  </si>
  <si>
    <t>3027.7200000000003</t>
  </si>
  <si>
    <t>Bradley Hall</t>
  </si>
  <si>
    <t>jfrancis@example.org</t>
  </si>
  <si>
    <t>29712 James Drives Apt. 903, West Mike, WY 60808</t>
  </si>
  <si>
    <t>(575)419-1503</t>
  </si>
  <si>
    <t>6523.5</t>
  </si>
  <si>
    <t>98.62</t>
  </si>
  <si>
    <t>6424.88</t>
  </si>
  <si>
    <t>Cynthia Cruz</t>
  </si>
  <si>
    <t>annaroman@example.com</t>
  </si>
  <si>
    <t>333 Cindy Gardens Suite 235, Jackberg, LA 98372</t>
  </si>
  <si>
    <t>357-460-2708x97929</t>
  </si>
  <si>
    <t>67209.45</t>
  </si>
  <si>
    <t>67147.47</t>
  </si>
  <si>
    <t>Sharon Hansen</t>
  </si>
  <si>
    <t>wilsonelizabeth@example.net</t>
  </si>
  <si>
    <t>PSC 3789, Box 8736, APO AP 14149</t>
  </si>
  <si>
    <t>(817)634-2308x941</t>
  </si>
  <si>
    <t>29.4</t>
  </si>
  <si>
    <t>18414.199999999997</t>
  </si>
  <si>
    <t>Troy Gibson</t>
  </si>
  <si>
    <t>duffyeric@example.com</t>
  </si>
  <si>
    <t>593 David Hollow, Ashleyburgh, VT 41776</t>
  </si>
  <si>
    <t>815.439.3391</t>
  </si>
  <si>
    <t>131.16</t>
  </si>
  <si>
    <t>20207.16</t>
  </si>
  <si>
    <t>Jason Hunter</t>
  </si>
  <si>
    <t>jason89@example.com</t>
  </si>
  <si>
    <t>70159 Andrew Dale Apt. 319, Robertburgh, NM 62831</t>
  </si>
  <si>
    <t>627.705.9280x6019</t>
  </si>
  <si>
    <t>27.34</t>
  </si>
  <si>
    <t>17362.98</t>
  </si>
  <si>
    <t>Patrick Smith</t>
  </si>
  <si>
    <t>hodgesheather@example.net</t>
  </si>
  <si>
    <t>96257 Amy Inlet Suite 031, Port Jennifer, IL 72709</t>
  </si>
  <si>
    <t>397-705-8716x882</t>
  </si>
  <si>
    <t>95532.48</t>
  </si>
  <si>
    <t>111.45</t>
  </si>
  <si>
    <t>95421.03</t>
  </si>
  <si>
    <t>Melanie Hoover</t>
  </si>
  <si>
    <t>anorman@example.com</t>
  </si>
  <si>
    <t>2068 Wagner Drive Apt. 033, Melissashire, MO 59549</t>
  </si>
  <si>
    <t>393-937-4484x16067</t>
  </si>
  <si>
    <t>20.35</t>
  </si>
  <si>
    <t>24417.420000000002</t>
  </si>
  <si>
    <t>Richard Ward</t>
  </si>
  <si>
    <t>owenstonya@example.org</t>
  </si>
  <si>
    <t>956 Michelle Road Suite 799, Port Jesse, NE 57365</t>
  </si>
  <si>
    <t>001-551-963-8841x0353</t>
  </si>
  <si>
    <t>77.28</t>
  </si>
  <si>
    <t>41067.22</t>
  </si>
  <si>
    <t>Evelyn Evans</t>
  </si>
  <si>
    <t>zswanson@example.org</t>
  </si>
  <si>
    <t>25453 Robert Well, East Tiffanyborough, NC 54374</t>
  </si>
  <si>
    <t>+1-531-310-7996x033</t>
  </si>
  <si>
    <t>16471.96</t>
  </si>
  <si>
    <t>thomas21@example.com</t>
  </si>
  <si>
    <t>80673 Christopher Skyway Suite 809, Hardyville, MD 62197</t>
  </si>
  <si>
    <t>824.698.8071x6934</t>
  </si>
  <si>
    <t>85.03</t>
  </si>
  <si>
    <t>22119.58</t>
  </si>
  <si>
    <t>Beth Johnson</t>
  </si>
  <si>
    <t>ann34@example.com</t>
  </si>
  <si>
    <t>19792 Brian Summit, Thomasland, ND 41892</t>
  </si>
  <si>
    <t>(249)400-7230x6043</t>
  </si>
  <si>
    <t>9.57</t>
  </si>
  <si>
    <t>43209.36</t>
  </si>
  <si>
    <t>Joshua Andrade MD</t>
  </si>
  <si>
    <t>trevor35@example.net</t>
  </si>
  <si>
    <t>5296 Howard Mountain Apt. 773, East Patriciaside, MT 13860</t>
  </si>
  <si>
    <t>(563)567-9887x962</t>
  </si>
  <si>
    <t>27300.75</t>
  </si>
  <si>
    <t>108.49</t>
  </si>
  <si>
    <t>27192.26</t>
  </si>
  <si>
    <t>Thomas Thomas</t>
  </si>
  <si>
    <t>sharon35@example.com</t>
  </si>
  <si>
    <t>4002 Samantha Turnpike Suite 709, Lake Jasonview, CO 72458</t>
  </si>
  <si>
    <t>865.588.2627x62920</t>
  </si>
  <si>
    <t>23660.649999999998</t>
  </si>
  <si>
    <t>98.29</t>
  </si>
  <si>
    <t>23562.359999999997</t>
  </si>
  <si>
    <t>Michael Ferguson</t>
  </si>
  <si>
    <t>keithmonica@example.com</t>
  </si>
  <si>
    <t>9515 Mcdonald Ridges, South Cassandra, VI 29575</t>
  </si>
  <si>
    <t>(302)817-2046</t>
  </si>
  <si>
    <t>158.75</t>
  </si>
  <si>
    <t>27563.35</t>
  </si>
  <si>
    <t>Emily Weaver</t>
  </si>
  <si>
    <t>isaacmiller@example.com</t>
  </si>
  <si>
    <t>PSC 9756, Box 8206, APO AP 48251</t>
  </si>
  <si>
    <t>645-458-7852</t>
  </si>
  <si>
    <t>8563.77</t>
  </si>
  <si>
    <t>133.14</t>
  </si>
  <si>
    <t>8430.630000000001</t>
  </si>
  <si>
    <t>Mrs. Gabriella Rice</t>
  </si>
  <si>
    <t>kelseybenjamin@example.com</t>
  </si>
  <si>
    <t>PSC 0756, Box 7069, APO AE 75772</t>
  </si>
  <si>
    <t>2.61</t>
  </si>
  <si>
    <t>1014.4499999999999</t>
  </si>
  <si>
    <t>matthewmcintosh@example.com</t>
  </si>
  <si>
    <t>136 Karen Locks, Smithville, FM 06761</t>
  </si>
  <si>
    <t>43689.880000000005</t>
  </si>
  <si>
    <t>124.36</t>
  </si>
  <si>
    <t>43565.520000000004</t>
  </si>
  <si>
    <t>01-16-2023</t>
  </si>
  <si>
    <t>Kristina Boyd</t>
  </si>
  <si>
    <t>cookalexandra@example.com</t>
  </si>
  <si>
    <t>4450 Jacob Spring Apt. 061, Schroedermouth, VI 91084</t>
  </si>
  <si>
    <t>+1-684-943-0501x58261</t>
  </si>
  <si>
    <t>29379.32</t>
  </si>
  <si>
    <t>39.82</t>
  </si>
  <si>
    <t>29339.5</t>
  </si>
  <si>
    <t>05-29-2022</t>
  </si>
  <si>
    <t>danaphillips@example.com</t>
  </si>
  <si>
    <t>66889 Earl Mountain Suite 229, West Stevemouth, DC 87433</t>
  </si>
  <si>
    <t>(565)399-7694x19749</t>
  </si>
  <si>
    <t>119.64</t>
  </si>
  <si>
    <t>43062.36</t>
  </si>
  <si>
    <t>Kayla Harper</t>
  </si>
  <si>
    <t>christina29@example.org</t>
  </si>
  <si>
    <t>72798 Smith Throughway, New Steven, WY 05782</t>
  </si>
  <si>
    <t>762.807.1910</t>
  </si>
  <si>
    <t>134.74</t>
  </si>
  <si>
    <t>7125.8099999999995</t>
  </si>
  <si>
    <t>Kylie Gonzalez</t>
  </si>
  <si>
    <t>jennifercross@example.org</t>
  </si>
  <si>
    <t>631 Tom Summit, New Cassieville, CO 42952</t>
  </si>
  <si>
    <t>(638)985-5540x55541</t>
  </si>
  <si>
    <t>156.8</t>
  </si>
  <si>
    <t>48574.22</t>
  </si>
  <si>
    <t>mitchell94@example.com</t>
  </si>
  <si>
    <t>856 Smith Circle Suite 494, Diazton, TN 27178</t>
  </si>
  <si>
    <t>267.381.9524</t>
  </si>
  <si>
    <t>17.57</t>
  </si>
  <si>
    <t>5355.22</t>
  </si>
  <si>
    <t>Rebecca Ortiz</t>
  </si>
  <si>
    <t>peter76@example.com</t>
  </si>
  <si>
    <t>918 Jeffrey Island Apt. 847, Valeriechester, NM 53383</t>
  </si>
  <si>
    <t>(727)620-3610x406</t>
  </si>
  <si>
    <t>111.41</t>
  </si>
  <si>
    <t>32240.61</t>
  </si>
  <si>
    <t>Connor Logan</t>
  </si>
  <si>
    <t>clarkmichelle@example.com</t>
  </si>
  <si>
    <t>1075 Kirby Locks Apt. 045, West Brianmouth, NC 21280</t>
  </si>
  <si>
    <t>001-239-530-8326x63739</t>
  </si>
  <si>
    <t>26185.5</t>
  </si>
  <si>
    <t>53.48</t>
  </si>
  <si>
    <t>26132.02</t>
  </si>
  <si>
    <t>Tina Ellis</t>
  </si>
  <si>
    <t>ryan51@example.org</t>
  </si>
  <si>
    <t>5785 Kevin Curve Apt. 573, Allisonville, AS 56589</t>
  </si>
  <si>
    <t>211.785.2122</t>
  </si>
  <si>
    <t>16135.83</t>
  </si>
  <si>
    <t>Stephanie Mclean</t>
  </si>
  <si>
    <t>jeanetteluna@example.org</t>
  </si>
  <si>
    <t>90954 Daniel Ports, North Ashley, NC 97530</t>
  </si>
  <si>
    <t>312.888.3117</t>
  </si>
  <si>
    <t>146.89</t>
  </si>
  <si>
    <t>52693.46</t>
  </si>
  <si>
    <t>Damon Roberts</t>
  </si>
  <si>
    <t>49955 Stephanie Villages, Meganchester, DE 60766</t>
  </si>
  <si>
    <t>+1-558-869-9191x5112</t>
  </si>
  <si>
    <t>215.01</t>
  </si>
  <si>
    <t>56533.28999999999</t>
  </si>
  <si>
    <t>Katrina Rose</t>
  </si>
  <si>
    <t>barrydavis@example.org</t>
  </si>
  <si>
    <t>4510 Robert Loaf, Hernandezbury, NY 13230</t>
  </si>
  <si>
    <t>+1-456-536-8906x37324</t>
  </si>
  <si>
    <t>13818.24</t>
  </si>
  <si>
    <t>115.62</t>
  </si>
  <si>
    <t>13702.619999999999</t>
  </si>
  <si>
    <t>Shawn Walker</t>
  </si>
  <si>
    <t>crystal57@example.com</t>
  </si>
  <si>
    <t>399 Adams Heights Suite 676, Petersontown, WY 76732</t>
  </si>
  <si>
    <t>378-470-9028</t>
  </si>
  <si>
    <t>18534.09</t>
  </si>
  <si>
    <t>9.66</t>
  </si>
  <si>
    <t>18524.43</t>
  </si>
  <si>
    <t>Roger Baker</t>
  </si>
  <si>
    <t>bgarcia@example.com</t>
  </si>
  <si>
    <t>5514 Mccoy Track, Mortonview, VI 88983</t>
  </si>
  <si>
    <t>(608)373-7133x6551</t>
  </si>
  <si>
    <t>77.05</t>
  </si>
  <si>
    <t>44849.54</t>
  </si>
  <si>
    <t>Pamela Moreno</t>
  </si>
  <si>
    <t>karen34@example.com</t>
  </si>
  <si>
    <t>6051 Mullen Islands Apt. 525, Jasminemouth, HI 73049</t>
  </si>
  <si>
    <t>226-346-0675</t>
  </si>
  <si>
    <t>15.12</t>
  </si>
  <si>
    <t>14400.539999999999</t>
  </si>
  <si>
    <t>Stephanie Willis</t>
  </si>
  <si>
    <t>pbrown@example.net</t>
  </si>
  <si>
    <t>53372 Sullivan Avenue, Lake Eric, IL 54452</t>
  </si>
  <si>
    <t>238.69</t>
  </si>
  <si>
    <t>82544.42</t>
  </si>
  <si>
    <t>David Hatfield</t>
  </si>
  <si>
    <t>cynthia57@example.com</t>
  </si>
  <si>
    <t>188 Mccann Cape, Michaelland, AL 55291</t>
  </si>
  <si>
    <t>(722)609-2169</t>
  </si>
  <si>
    <t>3.73</t>
  </si>
  <si>
    <t>1614.32</t>
  </si>
  <si>
    <t>Bruce Stout</t>
  </si>
  <si>
    <t>mortondanny@example.org</t>
  </si>
  <si>
    <t>0728 Lloyd Spur Suite 851, New Kevin, VT 47318</t>
  </si>
  <si>
    <t>(305)610-6018x8958</t>
  </si>
  <si>
    <t>12993.0</t>
  </si>
  <si>
    <t>12918.88</t>
  </si>
  <si>
    <t>Randy Robertson</t>
  </si>
  <si>
    <t>09773 Duarte Lodge, West Allisonchester, MA 57435</t>
  </si>
  <si>
    <t>(347)996-9078</t>
  </si>
  <si>
    <t>16531.929999999997</t>
  </si>
  <si>
    <t>John Riley</t>
  </si>
  <si>
    <t>richard47@example.com</t>
  </si>
  <si>
    <t>92576 Garcia Green Apt. 613, East Susan, VA 88185</t>
  </si>
  <si>
    <t>(301)679-2052</t>
  </si>
  <si>
    <t>130.68</t>
  </si>
  <si>
    <t>44523.719999999994</t>
  </si>
  <si>
    <t>John Merritt</t>
  </si>
  <si>
    <t>ycarroll@example.org</t>
  </si>
  <si>
    <t>25041 Shea Mountains, Latoyaville, AZ 21827</t>
  </si>
  <si>
    <t>903.540.6753</t>
  </si>
  <si>
    <t>13022.2</t>
  </si>
  <si>
    <t>13.72</t>
  </si>
  <si>
    <t>13008.480000000001</t>
  </si>
  <si>
    <t>Nancy Frey</t>
  </si>
  <si>
    <t>vclark@example.net</t>
  </si>
  <si>
    <t>243 Collins Isle Suite 343, Kristinaport, FM 55020</t>
  </si>
  <si>
    <t>215.477.3368x6742</t>
  </si>
  <si>
    <t>26978.71</t>
  </si>
  <si>
    <t>Samantha Mcfarland</t>
  </si>
  <si>
    <t>crystalmiller@example.net</t>
  </si>
  <si>
    <t>562 Miller View, North Kaitlynchester, VI 74064</t>
  </si>
  <si>
    <t>001-317-607-4480x497</t>
  </si>
  <si>
    <t>203.94</t>
  </si>
  <si>
    <t>17824.2</t>
  </si>
  <si>
    <t>Kimberly Hill</t>
  </si>
  <si>
    <t>samuel20@example.net</t>
  </si>
  <si>
    <t>5084 Daniel Dam, Perkinsside, IN 64438</t>
  </si>
  <si>
    <t>376.976.4098</t>
  </si>
  <si>
    <t>22.96</t>
  </si>
  <si>
    <t>51460.939999999995</t>
  </si>
  <si>
    <t>Benjamin Bird</t>
  </si>
  <si>
    <t>USNV James, FPO AA 59403</t>
  </si>
  <si>
    <t>001-796-875-9098</t>
  </si>
  <si>
    <t>27117.76</t>
  </si>
  <si>
    <t>233.87</t>
  </si>
  <si>
    <t>26883.89</t>
  </si>
  <si>
    <t>Olivia Carter</t>
  </si>
  <si>
    <t>taylordaniel@example.com</t>
  </si>
  <si>
    <t>541 James Loaf, Adamsfort, MP 96554</t>
  </si>
  <si>
    <t>577.217.5660</t>
  </si>
  <si>
    <t>136.59</t>
  </si>
  <si>
    <t>36826.21</t>
  </si>
  <si>
    <t>Matthew Garza</t>
  </si>
  <si>
    <t>50550 Donald Estates Apt. 026, Johnsonton, NV 91018</t>
  </si>
  <si>
    <t>206.72</t>
  </si>
  <si>
    <t>24911.379999999997</t>
  </si>
  <si>
    <t>Ronnie Stewart</t>
  </si>
  <si>
    <t>potterjeffrey@example.net</t>
  </si>
  <si>
    <t>607 Michelle Fields, Grantmouth, WA 63378</t>
  </si>
  <si>
    <t>001-406-937-2885x47080</t>
  </si>
  <si>
    <t>39603.0</t>
  </si>
  <si>
    <t>98.34</t>
  </si>
  <si>
    <t>39504.66</t>
  </si>
  <si>
    <t>Thomas Lopez</t>
  </si>
  <si>
    <t>zfrey@example.org</t>
  </si>
  <si>
    <t>12127 Erica Keys Apt. 387, Tracibury, AS 96492</t>
  </si>
  <si>
    <t>001-268-711-0935x88200</t>
  </si>
  <si>
    <t>33.34</t>
  </si>
  <si>
    <t>26639.989999999998</t>
  </si>
  <si>
    <t>Wendy Simmons</t>
  </si>
  <si>
    <t>gomezrebecca@example.com</t>
  </si>
  <si>
    <t>124 Johnson Center, Nicholsfurt, SD 09038</t>
  </si>
  <si>
    <t>(852)428-5068x44879</t>
  </si>
  <si>
    <t>1926.33</t>
  </si>
  <si>
    <t>93.98</t>
  </si>
  <si>
    <t>1832.35</t>
  </si>
  <si>
    <t>Ricky Rodriguez</t>
  </si>
  <si>
    <t>bethbrown@example.org</t>
  </si>
  <si>
    <t>3588 Ellis Lodge, New Carolyn, VI 33361</t>
  </si>
  <si>
    <t>001-840-666-7270x7699</t>
  </si>
  <si>
    <t>140.48</t>
  </si>
  <si>
    <t>21049.15</t>
  </si>
  <si>
    <t>Andrea Thompson</t>
  </si>
  <si>
    <t>43849 Cassandra Junction, Mooremouth, KS 26126</t>
  </si>
  <si>
    <t>+1-423-405-3762x83345</t>
  </si>
  <si>
    <t>80.51</t>
  </si>
  <si>
    <t>63284.28999999999</t>
  </si>
  <si>
    <t>Julia Madden</t>
  </si>
  <si>
    <t>kimberly69@example.org</t>
  </si>
  <si>
    <t>Unit 8596 Box 0357, DPO AA 94325</t>
  </si>
  <si>
    <t>469-549-0588</t>
  </si>
  <si>
    <t>46.77</t>
  </si>
  <si>
    <t>18184.31</t>
  </si>
  <si>
    <t>Marc Day</t>
  </si>
  <si>
    <t>jeremiah32@example.com</t>
  </si>
  <si>
    <t>0706 Wilson Key, North Anthony, CT 09966</t>
  </si>
  <si>
    <t>302-273-5532x6092</t>
  </si>
  <si>
    <t>54.85</t>
  </si>
  <si>
    <t>39240.770000000004</t>
  </si>
  <si>
    <t>Jessica Chapman</t>
  </si>
  <si>
    <t>jasmineallen@example.org</t>
  </si>
  <si>
    <t>0323 Thomas Neck, New Mark, NC 96216</t>
  </si>
  <si>
    <t>(408)262-0923x830</t>
  </si>
  <si>
    <t>68.38</t>
  </si>
  <si>
    <t>13432.0</t>
  </si>
  <si>
    <t>Leah Walters</t>
  </si>
  <si>
    <t>bgarcia@example.org</t>
  </si>
  <si>
    <t>053 Ronald Mission Suite 095, West Janet, OR 94815</t>
  </si>
  <si>
    <t>+1-869-708-4635x8368</t>
  </si>
  <si>
    <t>33245.02</t>
  </si>
  <si>
    <t>114.33</t>
  </si>
  <si>
    <t>33130.689999999995</t>
  </si>
  <si>
    <t>Ethan Williams</t>
  </si>
  <si>
    <t>lauragray@example.com</t>
  </si>
  <si>
    <t>0861 Mia Unions Suite 349, Paulmouth, AZ 26835</t>
  </si>
  <si>
    <t>+1-961-732-3550x99957</t>
  </si>
  <si>
    <t>30317.0</t>
  </si>
  <si>
    <t>74.0</t>
  </si>
  <si>
    <t>30243.0</t>
  </si>
  <si>
    <t>Michelle Roberts MD</t>
  </si>
  <si>
    <t>anthony91@example.org</t>
  </si>
  <si>
    <t>55409 Short Mountain, South Ericaside, TN 61685</t>
  </si>
  <si>
    <t>286.06</t>
  </si>
  <si>
    <t>30562.969999999998</t>
  </si>
  <si>
    <t>Lisa Morrow</t>
  </si>
  <si>
    <t>jennifergomez@example.org</t>
  </si>
  <si>
    <t>PSC 4889, Box 0901, APO AA 54170</t>
  </si>
  <si>
    <t>543-622-9138x1769</t>
  </si>
  <si>
    <t>0.35</t>
  </si>
  <si>
    <t>3876.2200000000003</t>
  </si>
  <si>
    <t>Christopher Gomez</t>
  </si>
  <si>
    <t>donna12@example.net</t>
  </si>
  <si>
    <t>1119 Christian Trail Apt. 253, Jonesburgh, WA 94499</t>
  </si>
  <si>
    <t>927.731.9731x8731</t>
  </si>
  <si>
    <t>10437.39</t>
  </si>
  <si>
    <t>12.19</t>
  </si>
  <si>
    <t>10425.199999999999</t>
  </si>
  <si>
    <t>Tyler Velez</t>
  </si>
  <si>
    <t>nstephenson@example.net</t>
  </si>
  <si>
    <t>662 Tina Cliff Suite 438, Christophershire, SC 59827</t>
  </si>
  <si>
    <t>603.863.1878x383</t>
  </si>
  <si>
    <t>186.65</t>
  </si>
  <si>
    <t>13297.66</t>
  </si>
  <si>
    <t>Courtney Gonzalez</t>
  </si>
  <si>
    <t>uerickson@example.net</t>
  </si>
  <si>
    <t>57911 Holmes Branch, Hannaside, AK 50517</t>
  </si>
  <si>
    <t>(753)288-5743</t>
  </si>
  <si>
    <t>83.17</t>
  </si>
  <si>
    <t>21403.460000000003</t>
  </si>
  <si>
    <t>Ryan Mendoza</t>
  </si>
  <si>
    <t>myersjordan@example.org</t>
  </si>
  <si>
    <t>403 Conley Falls, South Joe, CO 00709</t>
  </si>
  <si>
    <t>40923.1</t>
  </si>
  <si>
    <t>6.17</t>
  </si>
  <si>
    <t>40916.93</t>
  </si>
  <si>
    <t>Lisa Salazar</t>
  </si>
  <si>
    <t>donna13@example.com</t>
  </si>
  <si>
    <t>1677 Dorothy Springs Apt. 434, Normanchester, CA 14103</t>
  </si>
  <si>
    <t>608-928-3674x62557</t>
  </si>
  <si>
    <t>14324.42</t>
  </si>
  <si>
    <t>131.06</t>
  </si>
  <si>
    <t>14193.36</t>
  </si>
  <si>
    <t>Lauren Wilkinson</t>
  </si>
  <si>
    <t>fwade@example.org</t>
  </si>
  <si>
    <t>19325 Clark Plaza Apt. 990, Arianahaven, UT 71156</t>
  </si>
  <si>
    <t>+1-902-348-9251x64080</t>
  </si>
  <si>
    <t>75.28</t>
  </si>
  <si>
    <t>1224.0200000000002</t>
  </si>
  <si>
    <t>Mr. Christopher Valentine MD</t>
  </si>
  <si>
    <t>kathy89@example.com</t>
  </si>
  <si>
    <t>Unit 2933 Box 7514, DPO AE 94254</t>
  </si>
  <si>
    <t>872-239-8027x8732</t>
  </si>
  <si>
    <t>34.57</t>
  </si>
  <si>
    <t>25751.99</t>
  </si>
  <si>
    <t>Tommy Ramsey</t>
  </si>
  <si>
    <t>umcbride@example.net</t>
  </si>
  <si>
    <t>09748 Woods Meadow Apt. 812, Davidville, IA 27634</t>
  </si>
  <si>
    <t>739-334-6952</t>
  </si>
  <si>
    <t>189.95</t>
  </si>
  <si>
    <t>55154.4</t>
  </si>
  <si>
    <t>Austin Daniels</t>
  </si>
  <si>
    <t>michael30@example.org</t>
  </si>
  <si>
    <t>9160 Robert Shores, Port Ricky, NY 48670</t>
  </si>
  <si>
    <t>416.655.7665x4649</t>
  </si>
  <si>
    <t>31954.68</t>
  </si>
  <si>
    <t>67.58</t>
  </si>
  <si>
    <t>31887.1</t>
  </si>
  <si>
    <t>Sarah Sandoval</t>
  </si>
  <si>
    <t>gmcdowell@example.net</t>
  </si>
  <si>
    <t>00482 Jarvis Pike, Clarkville, FL 64750</t>
  </si>
  <si>
    <t>(548)583-8995</t>
  </si>
  <si>
    <t>11818.84</t>
  </si>
  <si>
    <t>15.77</t>
  </si>
  <si>
    <t>11803.07</t>
  </si>
  <si>
    <t>Steven Dawson DDS</t>
  </si>
  <si>
    <t>jeremy62@example.net</t>
  </si>
  <si>
    <t>88742 Andrew Forks, West Kelsey, NY 37889</t>
  </si>
  <si>
    <t>(441)368-5925</t>
  </si>
  <si>
    <t>59074.12</t>
  </si>
  <si>
    <t>58883.55</t>
  </si>
  <si>
    <t>Eric Acevedo</t>
  </si>
  <si>
    <t>yvargas@example.com</t>
  </si>
  <si>
    <t>451 Amanda Groves, Williamstown, NY 12636</t>
  </si>
  <si>
    <t>402-276-4596x892</t>
  </si>
  <si>
    <t>82.18</t>
  </si>
  <si>
    <t>18482.329999999998</t>
  </si>
  <si>
    <t>William Mays</t>
  </si>
  <si>
    <t>hernandezkelly@example.org</t>
  </si>
  <si>
    <t>85011 Andrew Ports Suite 600, Clarkstad, CT 82490</t>
  </si>
  <si>
    <t>405.238.1220x8333</t>
  </si>
  <si>
    <t>154.28</t>
  </si>
  <si>
    <t>37468.57</t>
  </si>
  <si>
    <t>Joel Mcintosh</t>
  </si>
  <si>
    <t>mortonchristopher@example.org</t>
  </si>
  <si>
    <t>9586 Isabel Glen Apt. 083, Berrybury, KY 37360</t>
  </si>
  <si>
    <t>001-859-598-5365x26894</t>
  </si>
  <si>
    <t>46879.92</t>
  </si>
  <si>
    <t>174.1</t>
  </si>
  <si>
    <t>46705.82</t>
  </si>
  <si>
    <t>Christina Sampson</t>
  </si>
  <si>
    <t>gsteele@example.org</t>
  </si>
  <si>
    <t>7935 John Parks Suite 214, Jordanside, AL 19435</t>
  </si>
  <si>
    <t>502-780-7116x66125</t>
  </si>
  <si>
    <t>56473.93</t>
  </si>
  <si>
    <t>10-16-2022</t>
  </si>
  <si>
    <t>Mr. Austin Cohen Jr.</t>
  </si>
  <si>
    <t>174 Thomas Centers, Stephaniestad, CA 97278</t>
  </si>
  <si>
    <t>260.999.4314x6961</t>
  </si>
  <si>
    <t>200.89</t>
  </si>
  <si>
    <t>13753.61</t>
  </si>
  <si>
    <t>Evelyn Duran</t>
  </si>
  <si>
    <t>eric47@example.com</t>
  </si>
  <si>
    <t>22630 Wolfe Fields, Lutzbury, CA 93798</t>
  </si>
  <si>
    <t>001-784-835-8405x28127</t>
  </si>
  <si>
    <t>39072.6</t>
  </si>
  <si>
    <t>125.07</t>
  </si>
  <si>
    <t>38947.53</t>
  </si>
  <si>
    <t>Virginia Obrien</t>
  </si>
  <si>
    <t>fkeller@example.com</t>
  </si>
  <si>
    <t>790 Delgado Wells, Port Elizabethville, NH 79285</t>
  </si>
  <si>
    <t>001-678-948-9729x28380</t>
  </si>
  <si>
    <t>187.05</t>
  </si>
  <si>
    <t>27744.15</t>
  </si>
  <si>
    <t>Sharon Riley</t>
  </si>
  <si>
    <t>amanda83@example.org</t>
  </si>
  <si>
    <t>45417 Harris Locks, Whiteland, NM 19482</t>
  </si>
  <si>
    <t>108.1</t>
  </si>
  <si>
    <t>83070.71</t>
  </si>
  <si>
    <t>Cole Torres</t>
  </si>
  <si>
    <t>zscott@example.net</t>
  </si>
  <si>
    <t>303 Aguirre Spurs Apt. 705, New Jill, MT 42437</t>
  </si>
  <si>
    <t>506.814.4388x78105</t>
  </si>
  <si>
    <t>10.39</t>
  </si>
  <si>
    <t>6722.6</t>
  </si>
  <si>
    <t>Mr. Michael Lee</t>
  </si>
  <si>
    <t>websterjessica@example.net</t>
  </si>
  <si>
    <t>364 Wang Roads, Vaughnmouth, MT 54757</t>
  </si>
  <si>
    <t>91.45</t>
  </si>
  <si>
    <t>37908.71</t>
  </si>
  <si>
    <t>Sue Lopez</t>
  </si>
  <si>
    <t>brownchloe@example.com</t>
  </si>
  <si>
    <t>0543 Aimee Glen Apt. 287, Port Benjaminbury, MP 36663</t>
  </si>
  <si>
    <t>(656)879-2476</t>
  </si>
  <si>
    <t>1.9</t>
  </si>
  <si>
    <t>321.71</t>
  </si>
  <si>
    <t>Daniel Barron</t>
  </si>
  <si>
    <t>rebecca07@example.com</t>
  </si>
  <si>
    <t>1424 Mahoney Fort, North Alexander, WI 33167</t>
  </si>
  <si>
    <t>001-447-348-3742</t>
  </si>
  <si>
    <t>77.47</t>
  </si>
  <si>
    <t>37602.23</t>
  </si>
  <si>
    <t>Melissa Stark</t>
  </si>
  <si>
    <t>stacey37@example.com</t>
  </si>
  <si>
    <t>76783 Wood Ranch Apt. 026, North Heather, PA 40728</t>
  </si>
  <si>
    <t>512-429-9047</t>
  </si>
  <si>
    <t>34829.55</t>
  </si>
  <si>
    <t>244.75</t>
  </si>
  <si>
    <t>34584.8</t>
  </si>
  <si>
    <t>Melissa Hernandez</t>
  </si>
  <si>
    <t>seanallen@example.net</t>
  </si>
  <si>
    <t>68786 Kristin Streets Apt. 074, Haystown, WY 53769</t>
  </si>
  <si>
    <t>819.697.6947</t>
  </si>
  <si>
    <t>52.25</t>
  </si>
  <si>
    <t>14702.63</t>
  </si>
  <si>
    <t>Connie Griffin</t>
  </si>
  <si>
    <t>jasmine93@example.com</t>
  </si>
  <si>
    <t>00619 Munoz Falls, Stewartborough, MP 95003</t>
  </si>
  <si>
    <t>+1-655-278-7731x19909</t>
  </si>
  <si>
    <t>2720.4</t>
  </si>
  <si>
    <t>17.32</t>
  </si>
  <si>
    <t>2703.08</t>
  </si>
  <si>
    <t>Dr. Angela Rodriguez DVM</t>
  </si>
  <si>
    <t>bgraham@example.com</t>
  </si>
  <si>
    <t>6574 Schroeder Place, North Frederick, LA 19951</t>
  </si>
  <si>
    <t>+1-722-332-7906x085</t>
  </si>
  <si>
    <t>229.96</t>
  </si>
  <si>
    <t>32819.81</t>
  </si>
  <si>
    <t>Daniel Larsen</t>
  </si>
  <si>
    <t>91766 Dixon Stream Suite 137, Saramouth, MH 98558</t>
  </si>
  <si>
    <t>(736)665-6071</t>
  </si>
  <si>
    <t>29120.8</t>
  </si>
  <si>
    <t>34.39</t>
  </si>
  <si>
    <t>29086.41</t>
  </si>
  <si>
    <t>Tracy Fuller</t>
  </si>
  <si>
    <t>mgentry@example.com</t>
  </si>
  <si>
    <t>23184 Flowers Lights, Lake Ricky, AR 57292</t>
  </si>
  <si>
    <t>352.859.0558</t>
  </si>
  <si>
    <t>186.75</t>
  </si>
  <si>
    <t>28625.87</t>
  </si>
  <si>
    <t>Christopher Barrera</t>
  </si>
  <si>
    <t>james95@example.com</t>
  </si>
  <si>
    <t>231 Nicole Plains Apt. 233, Sheliaside, SD 37815</t>
  </si>
  <si>
    <t>001-863-986-5624</t>
  </si>
  <si>
    <t>272.45</t>
  </si>
  <si>
    <t>95260.03</t>
  </si>
  <si>
    <t>Tara Gordon</t>
  </si>
  <si>
    <t>anna88@example.org</t>
  </si>
  <si>
    <t>PSC 8949, Box 1869, APO AE 97927</t>
  </si>
  <si>
    <t>(297)864-1924x486</t>
  </si>
  <si>
    <t>61.65</t>
  </si>
  <si>
    <t>33183.369999999995</t>
  </si>
  <si>
    <t>08-21-2022</t>
  </si>
  <si>
    <t>Rebecca Chandler</t>
  </si>
  <si>
    <t>kyledoyle@example.net</t>
  </si>
  <si>
    <t>USNV West, FPO AP 95352</t>
  </si>
  <si>
    <t>658.925.2912</t>
  </si>
  <si>
    <t>17979.08</t>
  </si>
  <si>
    <t>66.82</t>
  </si>
  <si>
    <t>17912.260000000002</t>
  </si>
  <si>
    <t>Jared Jenkins</t>
  </si>
  <si>
    <t>rdixon@example.org</t>
  </si>
  <si>
    <t>3829 Diaz Center, West David, CT 61295</t>
  </si>
  <si>
    <t>250-561-0316x572</t>
  </si>
  <si>
    <t>129.95</t>
  </si>
  <si>
    <t>18101.13</t>
  </si>
  <si>
    <t>Jordan Johnson</t>
  </si>
  <si>
    <t>lisahansen@example.com</t>
  </si>
  <si>
    <t>091 Rhonda Overpass Apt. 521, Lake Michaelview, DE 09549</t>
  </si>
  <si>
    <t>+1-791-954-9889x8805</t>
  </si>
  <si>
    <t>165.6</t>
  </si>
  <si>
    <t>63391.649999999994</t>
  </si>
  <si>
    <t>Alexander Hall</t>
  </si>
  <si>
    <t>dacosta@example.net</t>
  </si>
  <si>
    <t>82335 King Island Apt. 374, Kevintown, ME 79796</t>
  </si>
  <si>
    <t>(434)244-6898x923</t>
  </si>
  <si>
    <t>103.05</t>
  </si>
  <si>
    <t>40806.96</t>
  </si>
  <si>
    <t>Devin Jordan</t>
  </si>
  <si>
    <t>jennifer82@example.net</t>
  </si>
  <si>
    <t>48589 Hancock Heights, New Melanie, WY 15236</t>
  </si>
  <si>
    <t>876.266.8160x2047</t>
  </si>
  <si>
    <t>16744.46</t>
  </si>
  <si>
    <t>14.04</t>
  </si>
  <si>
    <t>16730.42</t>
  </si>
  <si>
    <t>04-29-2022</t>
  </si>
  <si>
    <t>John Allen</t>
  </si>
  <si>
    <t>theodorehodges@example.org</t>
  </si>
  <si>
    <t>9471 Michael Squares, East Traviston, AL 28411</t>
  </si>
  <si>
    <t>843.362.4978</t>
  </si>
  <si>
    <t>105.69</t>
  </si>
  <si>
    <t>56642.60999999999</t>
  </si>
  <si>
    <t>Ann Flynn</t>
  </si>
  <si>
    <t>vkaiser@example.net</t>
  </si>
  <si>
    <t>64960 Taylor Mission Suite 156, South Suzannestad, KS 26280</t>
  </si>
  <si>
    <t>388.598.6513</t>
  </si>
  <si>
    <t>62.27</t>
  </si>
  <si>
    <t>474.95000000000005</t>
  </si>
  <si>
    <t>Michael Lewis</t>
  </si>
  <si>
    <t>mvelasquez@example.com</t>
  </si>
  <si>
    <t>74991 Torres Union Apt. 709, New Julie, NE 95201</t>
  </si>
  <si>
    <t>793-910-8477x53509</t>
  </si>
  <si>
    <t>17119.05</t>
  </si>
  <si>
    <t>Vanessa Stone</t>
  </si>
  <si>
    <t>traceyhall@example.org</t>
  </si>
  <si>
    <t>6839 Cook Plaza, Jerometown, CO 19550</t>
  </si>
  <si>
    <t>001-387-919-8272</t>
  </si>
  <si>
    <t>3060.4500000000003</t>
  </si>
  <si>
    <t>3057.6200000000003</t>
  </si>
  <si>
    <t>Shawn Esparza</t>
  </si>
  <si>
    <t>robertfarmer@example.org</t>
  </si>
  <si>
    <t>43781 Brandt Flat, South Allenfurt, WY 55201</t>
  </si>
  <si>
    <t>(508)960-0458x125</t>
  </si>
  <si>
    <t>221.55</t>
  </si>
  <si>
    <t>27743.64</t>
  </si>
  <si>
    <t>Kelly Serrano</t>
  </si>
  <si>
    <t>izimmerman@example.com</t>
  </si>
  <si>
    <t>925 Jesse Ranch, West Patriciaton, UT 32360</t>
  </si>
  <si>
    <t>(302)655-2089</t>
  </si>
  <si>
    <t>153.19</t>
  </si>
  <si>
    <t>41370.88</t>
  </si>
  <si>
    <t>Brian Rodriguez</t>
  </si>
  <si>
    <t>opatterson@example.org</t>
  </si>
  <si>
    <t>1266 Moon Expressway Apt. 611, Danielstad, AK 22478</t>
  </si>
  <si>
    <t>+1-995-432-6175x65600</t>
  </si>
  <si>
    <t>44.29</t>
  </si>
  <si>
    <t>14516.109999999999</t>
  </si>
  <si>
    <t>Michele Cox</t>
  </si>
  <si>
    <t>thomas89@example.net</t>
  </si>
  <si>
    <t>USS Morrison, FPO AE 05219</t>
  </si>
  <si>
    <t>258-651-7232</t>
  </si>
  <si>
    <t>170.42</t>
  </si>
  <si>
    <t>21611.23</t>
  </si>
  <si>
    <t>Annette Petersen</t>
  </si>
  <si>
    <t>yramirez@example.com</t>
  </si>
  <si>
    <t>93389 Soto Fields, New Rachel, AL 46703</t>
  </si>
  <si>
    <t>663-343-7086x98225</t>
  </si>
  <si>
    <t>7203.179999999999</t>
  </si>
  <si>
    <t>Michael Fox</t>
  </si>
  <si>
    <t>williamjones@example.org</t>
  </si>
  <si>
    <t>9609 Richard Gardens Apt. 465, Gillland, NC 17446</t>
  </si>
  <si>
    <t>809-549-5943x295</t>
  </si>
  <si>
    <t>41577.600000000006</t>
  </si>
  <si>
    <t>41544.54000000001</t>
  </si>
  <si>
    <t>Holly Lane</t>
  </si>
  <si>
    <t>bakerashlee@example.net</t>
  </si>
  <si>
    <t>115 Robert Mountain, Port Jeremyland, CO 12741</t>
  </si>
  <si>
    <t>001-753-453-7803</t>
  </si>
  <si>
    <t>40.15</t>
  </si>
  <si>
    <t>15586.49</t>
  </si>
  <si>
    <t>Nicole Waller</t>
  </si>
  <si>
    <t>4692 David Isle Apt. 053, South Dawnville, OH 31138</t>
  </si>
  <si>
    <t>412.941.2118x062</t>
  </si>
  <si>
    <t>133.16</t>
  </si>
  <si>
    <t>61071.18</t>
  </si>
  <si>
    <t>Megan Barnes</t>
  </si>
  <si>
    <t>vjenkins@example.net</t>
  </si>
  <si>
    <t>12522 Short Roads Suite 196, Lake Benjaminbury, MP 21970</t>
  </si>
  <si>
    <t>10.86</t>
  </si>
  <si>
    <t>74562.98</t>
  </si>
  <si>
    <t>07-31-2023</t>
  </si>
  <si>
    <t>David Jackson</t>
  </si>
  <si>
    <t>bryan67@example.net</t>
  </si>
  <si>
    <t>76421 John Hill, Bruceborough, MA 68821</t>
  </si>
  <si>
    <t>388.651.4541</t>
  </si>
  <si>
    <t>175.89</t>
  </si>
  <si>
    <t>16785.210000000003</t>
  </si>
  <si>
    <t>Mark Stout</t>
  </si>
  <si>
    <t>ewalker@example.com</t>
  </si>
  <si>
    <t>917 Whitney Ridge, North Susan, VA 14137</t>
  </si>
  <si>
    <t>+1-798-984-5072x5107</t>
  </si>
  <si>
    <t>46955.130000000005</t>
  </si>
  <si>
    <t>Jacob Mitchell</t>
  </si>
  <si>
    <t>david63@example.org</t>
  </si>
  <si>
    <t>660 Hall Port Apt. 652, Timothyland, PA 04151</t>
  </si>
  <si>
    <t>300.974.9007x3508</t>
  </si>
  <si>
    <t>111.11</t>
  </si>
  <si>
    <t>17161.69</t>
  </si>
  <si>
    <t>Cassie Moss</t>
  </si>
  <si>
    <t>christopher82@example.org</t>
  </si>
  <si>
    <t>1289 Jeffrey Grove, Lake Susan, FL 95541</t>
  </si>
  <si>
    <t>343.620.1334</t>
  </si>
  <si>
    <t>27863.64</t>
  </si>
  <si>
    <t>192.09</t>
  </si>
  <si>
    <t>27671.55</t>
  </si>
  <si>
    <t>Brady Kennedy</t>
  </si>
  <si>
    <t>whart@example.com</t>
  </si>
  <si>
    <t>060 Taylor Knolls, Patriciachester, WA 13501</t>
  </si>
  <si>
    <t>429.754.2371</t>
  </si>
  <si>
    <t>7.95</t>
  </si>
  <si>
    <t>3868.6200000000003</t>
  </si>
  <si>
    <t>02-24-2023</t>
  </si>
  <si>
    <t>Laura Warren</t>
  </si>
  <si>
    <t>cliffordgonzales@example.org</t>
  </si>
  <si>
    <t>636 Patricia Island Suite 523, East Rachel, WI 45695</t>
  </si>
  <si>
    <t>001-596-762-5815x9893</t>
  </si>
  <si>
    <t>10.08</t>
  </si>
  <si>
    <t>1826.1900000000003</t>
  </si>
  <si>
    <t>Kyle Adams</t>
  </si>
  <si>
    <t>tammy97@example.org</t>
  </si>
  <si>
    <t>90866 Douglas Ferry Apt. 783, Guzmanchester, ND 07944</t>
  </si>
  <si>
    <t>407.549.5690x07182</t>
  </si>
  <si>
    <t>31616.300000000003</t>
  </si>
  <si>
    <t>112.31</t>
  </si>
  <si>
    <t>31503.99</t>
  </si>
  <si>
    <t>Latoya Phillips</t>
  </si>
  <si>
    <t>1657 Travis Glen Suite 575, South Timothyton, VT 94428</t>
  </si>
  <si>
    <t>36.44</t>
  </si>
  <si>
    <t>13335.169999999998</t>
  </si>
  <si>
    <t>08-17-2022</t>
  </si>
  <si>
    <t>Lisa Bautista</t>
  </si>
  <si>
    <t>cbailey@example.net</t>
  </si>
  <si>
    <t>450 Rowe Circle Apt. 278, South Allisonville, TX 17549</t>
  </si>
  <si>
    <t>(889)240-0706x42254</t>
  </si>
  <si>
    <t>122.38</t>
  </si>
  <si>
    <t>33991.4</t>
  </si>
  <si>
    <t>Heather Hensley</t>
  </si>
  <si>
    <t>amberchen@example.net</t>
  </si>
  <si>
    <t>216 Brown Corner, New David, ME 86299</t>
  </si>
  <si>
    <t>(893)262-1507</t>
  </si>
  <si>
    <t>50.02</t>
  </si>
  <si>
    <t>19857.32</t>
  </si>
  <si>
    <t>Amanda Taylor</t>
  </si>
  <si>
    <t>abrown@example.com</t>
  </si>
  <si>
    <t>6483 Tiffany Lodge, East Ashleybury, MT 42854</t>
  </si>
  <si>
    <t>001-234-514-2141x825</t>
  </si>
  <si>
    <t>24187.8</t>
  </si>
  <si>
    <t>147.59</t>
  </si>
  <si>
    <t>24040.21</t>
  </si>
  <si>
    <t>Brandon Lane</t>
  </si>
  <si>
    <t>28866 Davis Branch Apt. 367, New Andrew, TX 70400</t>
  </si>
  <si>
    <t>62704.74999999999</t>
  </si>
  <si>
    <t>186.88</t>
  </si>
  <si>
    <t>62517.869999999995</t>
  </si>
  <si>
    <t>Lisa Gonzalez</t>
  </si>
  <si>
    <t>3684 Kathleen Glens Apt. 316, Port Guy, VI 47154</t>
  </si>
  <si>
    <t>392-380-3251x690</t>
  </si>
  <si>
    <t>79.83</t>
  </si>
  <si>
    <t>17677.27</t>
  </si>
  <si>
    <t>Joseph Lee</t>
  </si>
  <si>
    <t>042 Abigail Islands Apt. 318, New Sara, ID 88980</t>
  </si>
  <si>
    <t>435.295.1502</t>
  </si>
  <si>
    <t>42769.65</t>
  </si>
  <si>
    <t>196.72</t>
  </si>
  <si>
    <t>42572.93</t>
  </si>
  <si>
    <t>Brandon Greene</t>
  </si>
  <si>
    <t>jwalker@example.com</t>
  </si>
  <si>
    <t>84308 Rhonda Locks, North Anneville, MN 38236</t>
  </si>
  <si>
    <t>516.216.4108</t>
  </si>
  <si>
    <t>65.91</t>
  </si>
  <si>
    <t>9719.34</t>
  </si>
  <si>
    <t>Eddie May</t>
  </si>
  <si>
    <t>david46@example.com</t>
  </si>
  <si>
    <t>32181 Robinson Center Apt. 730, Davisland, MP 17715</t>
  </si>
  <si>
    <t>(896)983-0702</t>
  </si>
  <si>
    <t>11.87</t>
  </si>
  <si>
    <t>16164.14</t>
  </si>
  <si>
    <t>Laura Rasmussen</t>
  </si>
  <si>
    <t>629 Cooley Mall, North David, FL 55284</t>
  </si>
  <si>
    <t>848.456.4886</t>
  </si>
  <si>
    <t>23.17</t>
  </si>
  <si>
    <t>29276.780000000002</t>
  </si>
  <si>
    <t>Jeffery Watkins</t>
  </si>
  <si>
    <t>mark51@example.net</t>
  </si>
  <si>
    <t>174 David Hollow Suite 167, Randallton, GA 13797</t>
  </si>
  <si>
    <t>(926)592-9466x1581</t>
  </si>
  <si>
    <t>3906.66</t>
  </si>
  <si>
    <t>106.56</t>
  </si>
  <si>
    <t>3800.1</t>
  </si>
  <si>
    <t>Charles Hicks</t>
  </si>
  <si>
    <t>efitzgerald@example.org</t>
  </si>
  <si>
    <t>83161 Walton Brooks Suite 723, South Michael, AK 78297</t>
  </si>
  <si>
    <t>774-948-1160x192</t>
  </si>
  <si>
    <t>31312.800000000003</t>
  </si>
  <si>
    <t>19.93</t>
  </si>
  <si>
    <t>31292.870000000003</t>
  </si>
  <si>
    <t>Mitchell Robinson</t>
  </si>
  <si>
    <t>91606 Lisa Islands, North Johnfort, NV 71859</t>
  </si>
  <si>
    <t>(788)866-3594</t>
  </si>
  <si>
    <t>123.53</t>
  </si>
  <si>
    <t>53960.89</t>
  </si>
  <si>
    <t>Thomas Smith</t>
  </si>
  <si>
    <t>davidedwards@example.org</t>
  </si>
  <si>
    <t>5595 Jeffrey Locks, East Melinda, ID 38466</t>
  </si>
  <si>
    <t>993-729-5491</t>
  </si>
  <si>
    <t>256.22</t>
  </si>
  <si>
    <t>33784.93</t>
  </si>
  <si>
    <t>Christopher Miles</t>
  </si>
  <si>
    <t>bowentravis@example.org</t>
  </si>
  <si>
    <t>2115 Dunn Roads, Jeffreyborough, AL 73013</t>
  </si>
  <si>
    <t>(927)838-3459x6896</t>
  </si>
  <si>
    <t>47456.079999999994</t>
  </si>
  <si>
    <t>166.71</t>
  </si>
  <si>
    <t>47289.369999999995</t>
  </si>
  <si>
    <t>Alex Fisher</t>
  </si>
  <si>
    <t>greenedustin@example.net</t>
  </si>
  <si>
    <t>644 Drake Green, Port Sydneyburgh, VA 23624</t>
  </si>
  <si>
    <t>825-437-0260x6413</t>
  </si>
  <si>
    <t>151.59</t>
  </si>
  <si>
    <t>82645.11</t>
  </si>
  <si>
    <t>06-15-2023</t>
  </si>
  <si>
    <t>Zachary Moore</t>
  </si>
  <si>
    <t>glassroger@example.com</t>
  </si>
  <si>
    <t>Unit 3329 Box 1801, DPO AA 03645</t>
  </si>
  <si>
    <t>248.228.4159</t>
  </si>
  <si>
    <t>55753.41</t>
  </si>
  <si>
    <t>Timothy Brown</t>
  </si>
  <si>
    <t>jared28@example.com</t>
  </si>
  <si>
    <t>817 Simpson Light Suite 841, East Michaelshire, ND 30163</t>
  </si>
  <si>
    <t>249.593.6004x911</t>
  </si>
  <si>
    <t>9.69</t>
  </si>
  <si>
    <t>2846.73</t>
  </si>
  <si>
    <t>Paige Phillips</t>
  </si>
  <si>
    <t>jason55@example.org</t>
  </si>
  <si>
    <t>7849 Cline Squares, East Aliciastad, AZ 19785</t>
  </si>
  <si>
    <t>964.975.7805x7604</t>
  </si>
  <si>
    <t>14.76</t>
  </si>
  <si>
    <t>54678.479999999996</t>
  </si>
  <si>
    <t>Joshua Jackson</t>
  </si>
  <si>
    <t>jonathan09@example.com</t>
  </si>
  <si>
    <t>9853 Jeremy Village Apt. 135, South Joshuafort, GA 03272</t>
  </si>
  <si>
    <t>952.854.5443x211</t>
  </si>
  <si>
    <t>58.13</t>
  </si>
  <si>
    <t>28334.649999999998</t>
  </si>
  <si>
    <t>Danielle Stout</t>
  </si>
  <si>
    <t>qnielsen@example.net</t>
  </si>
  <si>
    <t>1761 Nunez Ford, New Angelaborough, AR 50767</t>
  </si>
  <si>
    <t>(425)292-3513</t>
  </si>
  <si>
    <t>220.04</t>
  </si>
  <si>
    <t>16728.559999999998</t>
  </si>
  <si>
    <t>Jennifer Gaines</t>
  </si>
  <si>
    <t>aarontorres@example.com</t>
  </si>
  <si>
    <t>3711 Watts Haven, Ramosfurt, WA 82715</t>
  </si>
  <si>
    <t>347-207-1505</t>
  </si>
  <si>
    <t>72324.07</t>
  </si>
  <si>
    <t>johnsongeorge@example.net</t>
  </si>
  <si>
    <t>318 Luis Pass Suite 573, New Chad, VI 99371</t>
  </si>
  <si>
    <t>487-324-2861x7990</t>
  </si>
  <si>
    <t>47.93</t>
  </si>
  <si>
    <t>14276.49</t>
  </si>
  <si>
    <t>04-19-2023</t>
  </si>
  <si>
    <t>John Wu</t>
  </si>
  <si>
    <t>kristieking@example.com</t>
  </si>
  <si>
    <t>PSC 7281, Box 8665, APO AP 06424</t>
  </si>
  <si>
    <t>6511.1</t>
  </si>
  <si>
    <t>174.43</t>
  </si>
  <si>
    <t>6336.67</t>
  </si>
  <si>
    <t>Stacey Davis</t>
  </si>
  <si>
    <t>upeters@example.org</t>
  </si>
  <si>
    <t>13995 Cross Drives Apt. 956, Briggsville, MO 51275</t>
  </si>
  <si>
    <t>394-428-9466x461</t>
  </si>
  <si>
    <t>138.89</t>
  </si>
  <si>
    <t>20736.31</t>
  </si>
  <si>
    <t>08-25-2023</t>
  </si>
  <si>
    <t>Kristi Beltran</t>
  </si>
  <si>
    <t>qgarcia@example.net</t>
  </si>
  <si>
    <t>06828 Melissa View, Lake Dana, NV 54075</t>
  </si>
  <si>
    <t>400-760-8227x8642</t>
  </si>
  <si>
    <t>68.47</t>
  </si>
  <si>
    <t>19733.03</t>
  </si>
  <si>
    <t>Brittany Wilkerson</t>
  </si>
  <si>
    <t>eileen42@example.com</t>
  </si>
  <si>
    <t>PSC 9831, Box 3120, APO AE 02527</t>
  </si>
  <si>
    <t>001-533-883-1551x93561</t>
  </si>
  <si>
    <t>23.76</t>
  </si>
  <si>
    <t>19117.69</t>
  </si>
  <si>
    <t>Anita Cruz</t>
  </si>
  <si>
    <t>tara21@example.org</t>
  </si>
  <si>
    <t>86041 Briana Trail, Lake Debraport, MN 39904</t>
  </si>
  <si>
    <t>(503)210-5459x5571</t>
  </si>
  <si>
    <t>155.19</t>
  </si>
  <si>
    <t>25718.190000000002</t>
  </si>
  <si>
    <t>Aaron Moreno</t>
  </si>
  <si>
    <t>248 Martin Light Suite 885, East Christopher, NH 78376</t>
  </si>
  <si>
    <t>(915)221-8930</t>
  </si>
  <si>
    <t>1189.6100000000001</t>
  </si>
  <si>
    <t>Natasha Stevens</t>
  </si>
  <si>
    <t>david50@example.org</t>
  </si>
  <si>
    <t>1851 Patrick Gateway, Lake Sean, TN 72345</t>
  </si>
  <si>
    <t>(472)952-8576x864</t>
  </si>
  <si>
    <t>34948.979999999996</t>
  </si>
  <si>
    <t>Jessica Smith</t>
  </si>
  <si>
    <t>PSC 0493, Box 3878, APO AP 72301</t>
  </si>
  <si>
    <t>001-332-374-1742x15308</t>
  </si>
  <si>
    <t>41.16</t>
  </si>
  <si>
    <t>33157.31999999999</t>
  </si>
  <si>
    <t>Angela Deleon</t>
  </si>
  <si>
    <t>emily90@example.com</t>
  </si>
  <si>
    <t>33909 Raymond Station, Lisaville, OK 29200</t>
  </si>
  <si>
    <t>516.480.1329x8865</t>
  </si>
  <si>
    <t>34322.6</t>
  </si>
  <si>
    <t>29.77</t>
  </si>
  <si>
    <t>34292.83</t>
  </si>
  <si>
    <t>Jordan Wong</t>
  </si>
  <si>
    <t>micheal60@example.org</t>
  </si>
  <si>
    <t>6191 Hayes Vista, West Kristopherview, OH 77819</t>
  </si>
  <si>
    <t>001-729-859-5500x235</t>
  </si>
  <si>
    <t>18941.93</t>
  </si>
  <si>
    <t>12.75</t>
  </si>
  <si>
    <t>18929.18</t>
  </si>
  <si>
    <t>Mary Cooper</t>
  </si>
  <si>
    <t>brooke54@example.com</t>
  </si>
  <si>
    <t>91923 Wilson Tunnel Apt. 413, Johnburgh, NE 32873</t>
  </si>
  <si>
    <t>+1-499-958-5935x5649</t>
  </si>
  <si>
    <t>146.81</t>
  </si>
  <si>
    <t>32902.96</t>
  </si>
  <si>
    <t>Andres Carpenter</t>
  </si>
  <si>
    <t>donald46@example.com</t>
  </si>
  <si>
    <t>2734 Natalie Camp, Lake Nicoleview, PW 33647</t>
  </si>
  <si>
    <t>+1-858-692-2939x875</t>
  </si>
  <si>
    <t>119.84</t>
  </si>
  <si>
    <t>5820.61</t>
  </si>
  <si>
    <t>Jacob Phillips</t>
  </si>
  <si>
    <t>alvarezkelly@example.com</t>
  </si>
  <si>
    <t>0869 William Forks Suite 638, East Jeffrey, AK 19230</t>
  </si>
  <si>
    <t>446-922-6974x17233</t>
  </si>
  <si>
    <t>127.01</t>
  </si>
  <si>
    <t>42894.36</t>
  </si>
  <si>
    <t>Lisa Waller</t>
  </si>
  <si>
    <t>4643 Lori Neck Apt. 466, Christopherburgh, SD 90121</t>
  </si>
  <si>
    <t>990.481.8535x23123</t>
  </si>
  <si>
    <t>199.44</t>
  </si>
  <si>
    <t>70454.79</t>
  </si>
  <si>
    <t>Clifford Morris</t>
  </si>
  <si>
    <t>ovargas@example.org</t>
  </si>
  <si>
    <t>PSC 6492, Box 9973, APO AA 26946</t>
  </si>
  <si>
    <t>001-531-285-7747</t>
  </si>
  <si>
    <t>5.5</t>
  </si>
  <si>
    <t>14684.16</t>
  </si>
  <si>
    <t>Becky Chavez</t>
  </si>
  <si>
    <t>troach@example.org</t>
  </si>
  <si>
    <t>1351 Brady Isle, New Kathleen, OR 68040</t>
  </si>
  <si>
    <t>380-809-0852</t>
  </si>
  <si>
    <t>49808.21</t>
  </si>
  <si>
    <t>Benjamin Keith</t>
  </si>
  <si>
    <t>austincatherine@example.org</t>
  </si>
  <si>
    <t>06534 Michael Ports, Valenzuelaview, OH 03136</t>
  </si>
  <si>
    <t>(930)597-6031x83894</t>
  </si>
  <si>
    <t>5859.99</t>
  </si>
  <si>
    <t>5765.53</t>
  </si>
  <si>
    <t>Michael Mcdowell</t>
  </si>
  <si>
    <t>blakemicheal@example.net</t>
  </si>
  <si>
    <t>3132 Nicole Springs, East Georgeville, NE 80290</t>
  </si>
  <si>
    <t>717-477-0808x64128</t>
  </si>
  <si>
    <t>72.39</t>
  </si>
  <si>
    <t>26346.710000000003</t>
  </si>
  <si>
    <t>Megan Becker</t>
  </si>
  <si>
    <t>johnhudson@example.com</t>
  </si>
  <si>
    <t>6224 Acevedo Ferry Apt. 801, Lake Darryl, OR 10110</t>
  </si>
  <si>
    <t>319.903.5978x960</t>
  </si>
  <si>
    <t>149.19</t>
  </si>
  <si>
    <t>66524.52</t>
  </si>
  <si>
    <t>Jacqueline Barnett</t>
  </si>
  <si>
    <t>04329 Bryan Village, Port John, AR 71866</t>
  </si>
  <si>
    <t>+1-973-625-0464x62967</t>
  </si>
  <si>
    <t>19558.63</t>
  </si>
  <si>
    <t>Bobby Dean</t>
  </si>
  <si>
    <t>190 Rodriguez Estates Suite 694, Lynnberg, TN 55922</t>
  </si>
  <si>
    <t>686-487-3114</t>
  </si>
  <si>
    <t>115.02</t>
  </si>
  <si>
    <t>5066.82</t>
  </si>
  <si>
    <t>Timothy Tapia</t>
  </si>
  <si>
    <t>09390 Kimberly Squares Apt. 214, Jacksonview, ID 85583</t>
  </si>
  <si>
    <t>986-869-3053x436</t>
  </si>
  <si>
    <t>14.75</t>
  </si>
  <si>
    <t>10053.33</t>
  </si>
  <si>
    <t>Christopher Hoover</t>
  </si>
  <si>
    <t>bentleylisa@example.com</t>
  </si>
  <si>
    <t>782 Tonya Heights, South Davidstad, WI 38384</t>
  </si>
  <si>
    <t>17727.9</t>
  </si>
  <si>
    <t>Kevin Miller</t>
  </si>
  <si>
    <t>martin16@example.net</t>
  </si>
  <si>
    <t>07990 Charlene Springs Suite 791, South Josemouth, GU 21290</t>
  </si>
  <si>
    <t>761.894.6085x468</t>
  </si>
  <si>
    <t>139.96</t>
  </si>
  <si>
    <t>89421.73999999999</t>
  </si>
  <si>
    <t>Amber Kemp</t>
  </si>
  <si>
    <t>conwayjennifer@example.net</t>
  </si>
  <si>
    <t>096 Jones Locks, Port John, KY 17957</t>
  </si>
  <si>
    <t>(627)612-0085x9293</t>
  </si>
  <si>
    <t>2040.3000000000002</t>
  </si>
  <si>
    <t>14.11</t>
  </si>
  <si>
    <t>2026.1900000000003</t>
  </si>
  <si>
    <t>Mitchell Lozano</t>
  </si>
  <si>
    <t>kevin66@example.org</t>
  </si>
  <si>
    <t>587 Barr Fort, Martinezbury, KS 55608</t>
  </si>
  <si>
    <t>556-375-2745</t>
  </si>
  <si>
    <t>0.58</t>
  </si>
  <si>
    <t>1062.71</t>
  </si>
  <si>
    <t>Monica Johnston</t>
  </si>
  <si>
    <t>coxjennifer@example.org</t>
  </si>
  <si>
    <t>94165 Lambert Trafficway, South Stephenburgh, MO 79686</t>
  </si>
  <si>
    <t>001-317-504-6674</t>
  </si>
  <si>
    <t>31463.39</t>
  </si>
  <si>
    <t>46.43</t>
  </si>
  <si>
    <t>31416.96</t>
  </si>
  <si>
    <t>Linda Tate</t>
  </si>
  <si>
    <t>lanestacy@example.org</t>
  </si>
  <si>
    <t>Unit 1232 Box 8408, DPO AE 08604</t>
  </si>
  <si>
    <t>(776)631-5576x878</t>
  </si>
  <si>
    <t>92547.09</t>
  </si>
  <si>
    <t>89.53</t>
  </si>
  <si>
    <t>92457.56</t>
  </si>
  <si>
    <t>John Sparks</t>
  </si>
  <si>
    <t>wayne56@example.net</t>
  </si>
  <si>
    <t>3538 James Mountains Apt. 904, West Mariashire, AR 17482</t>
  </si>
  <si>
    <t>+1-939-773-6254x038</t>
  </si>
  <si>
    <t>18802.7</t>
  </si>
  <si>
    <t>12.48</t>
  </si>
  <si>
    <t>18790.22</t>
  </si>
  <si>
    <t>Stephen Bradshaw</t>
  </si>
  <si>
    <t>035 Hall Crossroad Suite 111, New Abigailstad, IL 11485</t>
  </si>
  <si>
    <t>(987)234-0250x05876</t>
  </si>
  <si>
    <t>78025.45999999999</t>
  </si>
  <si>
    <t>283.06</t>
  </si>
  <si>
    <t>77742.4</t>
  </si>
  <si>
    <t>05-17-2023</t>
  </si>
  <si>
    <t>Alejandro Lyons</t>
  </si>
  <si>
    <t>49907 Mcfarland Throughway, Hillhaven, HI 96764</t>
  </si>
  <si>
    <t>297.425.1443</t>
  </si>
  <si>
    <t>36380.4</t>
  </si>
  <si>
    <t>22.95</t>
  </si>
  <si>
    <t>36357.450000000004</t>
  </si>
  <si>
    <t>Bryan Rich</t>
  </si>
  <si>
    <t>0068 Leon Villages Apt. 870, East Katherine, MO 28016</t>
  </si>
  <si>
    <t>(233)234-4364x99613</t>
  </si>
  <si>
    <t>18.06</t>
  </si>
  <si>
    <t>6442.89</t>
  </si>
  <si>
    <t>09-25-2022</t>
  </si>
  <si>
    <t>Tonya Grimes</t>
  </si>
  <si>
    <t>lgarrett@example.org</t>
  </si>
  <si>
    <t>888 Young Garden Suite 458, Saundersport, PR 14368</t>
  </si>
  <si>
    <t>799-805-3873x694</t>
  </si>
  <si>
    <t>36695.85</t>
  </si>
  <si>
    <t>Anthony Horton</t>
  </si>
  <si>
    <t>drodriguez@example.net</t>
  </si>
  <si>
    <t>1758 James Oval, Brooksstad, MA 00857</t>
  </si>
  <si>
    <t>001-325-434-4521x363</t>
  </si>
  <si>
    <t>74.63</t>
  </si>
  <si>
    <t>22619.47</t>
  </si>
  <si>
    <t>Mary Mack</t>
  </si>
  <si>
    <t>smithjoseph@example.org</t>
  </si>
  <si>
    <t>781 Small Parkway, Aliciafurt, KY 92845</t>
  </si>
  <si>
    <t>(752)997-3823x46996</t>
  </si>
  <si>
    <t>105.24</t>
  </si>
  <si>
    <t>38876.54</t>
  </si>
  <si>
    <t>Raymond Pham</t>
  </si>
  <si>
    <t>stevensherman@example.org</t>
  </si>
  <si>
    <t>4001 Smith Throughway Suite 418, Hannahport, OR 52944</t>
  </si>
  <si>
    <t>001-426-391-8162x586</t>
  </si>
  <si>
    <t>87540.76</t>
  </si>
  <si>
    <t>157.69</t>
  </si>
  <si>
    <t>87383.06999999999</t>
  </si>
  <si>
    <t>Brandon Rivera</t>
  </si>
  <si>
    <t>jacksonnatasha@example.org</t>
  </si>
  <si>
    <t>174 Saunders Shores Suite 274, Duncanberg, MT 64617</t>
  </si>
  <si>
    <t>534-461-2306x59875</t>
  </si>
  <si>
    <t>2640.2</t>
  </si>
  <si>
    <t>187.92</t>
  </si>
  <si>
    <t>2452.2799999999997</t>
  </si>
  <si>
    <t>Diane Norton</t>
  </si>
  <si>
    <t>scarter@example.net</t>
  </si>
  <si>
    <t>337 Smith Plain, Lake Joshua, PA 37477</t>
  </si>
  <si>
    <t>840-263-8632</t>
  </si>
  <si>
    <t>186.15</t>
  </si>
  <si>
    <t>20152.17</t>
  </si>
  <si>
    <t>Elizabeth Gonzales</t>
  </si>
  <si>
    <t>USCGC Davis, FPO AE 58098</t>
  </si>
  <si>
    <t>13587.34</t>
  </si>
  <si>
    <t>Jasmin Bean</t>
  </si>
  <si>
    <t>ebennett@example.com</t>
  </si>
  <si>
    <t>734 Miller Station, New Christopher, NY 73984</t>
  </si>
  <si>
    <t>78.17</t>
  </si>
  <si>
    <t>44576.229999999996</t>
  </si>
  <si>
    <t>Kristen Harrington</t>
  </si>
  <si>
    <t>belljeffrey@example.org</t>
  </si>
  <si>
    <t>06582 Diaz Loop Suite 059, Port Benjaminton, FL 61030</t>
  </si>
  <si>
    <t>(228)421-3177</t>
  </si>
  <si>
    <t>74.97</t>
  </si>
  <si>
    <t>6841.219999999999</t>
  </si>
  <si>
    <t>Jose Klein</t>
  </si>
  <si>
    <t>46511 Adam Stream, Lake Shannonbury, PR 89169</t>
  </si>
  <si>
    <t>(657)508-4897</t>
  </si>
  <si>
    <t>113.17</t>
  </si>
  <si>
    <t>74106.17</t>
  </si>
  <si>
    <t>Justin Mcguire</t>
  </si>
  <si>
    <t>ymclaughlin@example.net</t>
  </si>
  <si>
    <t>7397 Sullivan Flat, Rossmouth, RI 82339</t>
  </si>
  <si>
    <t>485-708-7437x6858</t>
  </si>
  <si>
    <t>15102.119999999999</t>
  </si>
  <si>
    <t>32.56</t>
  </si>
  <si>
    <t>15069.56</t>
  </si>
  <si>
    <t>Stephanie Stephens</t>
  </si>
  <si>
    <t>victor98@example.org</t>
  </si>
  <si>
    <t>6780 Fowler Union Apt. 343, New Melinda, NY 96774</t>
  </si>
  <si>
    <t>492-475-4357x8141</t>
  </si>
  <si>
    <t>70.94</t>
  </si>
  <si>
    <t>2077.94</t>
  </si>
  <si>
    <t>Amanda Perez</t>
  </si>
  <si>
    <t>maxwellterri@example.com</t>
  </si>
  <si>
    <t>74067 Michael Summit Apt. 885, South Brandonborough, GA 01655</t>
  </si>
  <si>
    <t>71.7</t>
  </si>
  <si>
    <t>31544.600000000002</t>
  </si>
  <si>
    <t>George Cooper</t>
  </si>
  <si>
    <t>rbanks@example.org</t>
  </si>
  <si>
    <t>02164 Jackson Expressway Suite 018, Kevinberg, WY 92480</t>
  </si>
  <si>
    <t>(860)377-4183x86555</t>
  </si>
  <si>
    <t>13.06</t>
  </si>
  <si>
    <t>27623.42</t>
  </si>
  <si>
    <t>Andrew Hull</t>
  </si>
  <si>
    <t>heathershaw@example.org</t>
  </si>
  <si>
    <t>968 Douglas Ports Apt. 201, Lewisfurt, VT 49550</t>
  </si>
  <si>
    <t>+1-322-913-6979x41840</t>
  </si>
  <si>
    <t>51.32</t>
  </si>
  <si>
    <t>33147.159999999996</t>
  </si>
  <si>
    <t>Harry Barrett</t>
  </si>
  <si>
    <t>danieldavidson@example.org</t>
  </si>
  <si>
    <t>13586 Moreno Trail Apt. 744, Paulton, IL 51228</t>
  </si>
  <si>
    <t>001-526-673-5931</t>
  </si>
  <si>
    <t>23318.28</t>
  </si>
  <si>
    <t>67.26</t>
  </si>
  <si>
    <t>23251.02</t>
  </si>
  <si>
    <t>Laura Cortez</t>
  </si>
  <si>
    <t>866 Kim Ports, Port Norma, AR 50087</t>
  </si>
  <si>
    <t>(961)409-8253x47286</t>
  </si>
  <si>
    <t>33607.600000000006</t>
  </si>
  <si>
    <t>160.11</t>
  </si>
  <si>
    <t>33447.490000000005</t>
  </si>
  <si>
    <t>Joshua Bennett</t>
  </si>
  <si>
    <t>mariethomas@example.net</t>
  </si>
  <si>
    <t>361 Alejandro Flat, North Timothy, TN 56676</t>
  </si>
  <si>
    <t>(889)788-7980x051</t>
  </si>
  <si>
    <t>92.75</t>
  </si>
  <si>
    <t>34884.67</t>
  </si>
  <si>
    <t>09-21-2023</t>
  </si>
  <si>
    <t>Kyle Gomez</t>
  </si>
  <si>
    <t>502 Ortega Ridge Suite 028, Alexandraport, MS 44963</t>
  </si>
  <si>
    <t>632-900-5433</t>
  </si>
  <si>
    <t>34.16</t>
  </si>
  <si>
    <t>48809.53999999999</t>
  </si>
  <si>
    <t>Dr. Danny Mitchell</t>
  </si>
  <si>
    <t>lhill@example.org</t>
  </si>
  <si>
    <t>229 Donald Bridge, North Coltonshire, MO 57705</t>
  </si>
  <si>
    <t>810-968-0091x217</t>
  </si>
  <si>
    <t>24986.82</t>
  </si>
  <si>
    <t>Kevin Rodriguez</t>
  </si>
  <si>
    <t>wgreen@example.org</t>
  </si>
  <si>
    <t>774 Eduardo Centers, South Vincentborough, GA 28084</t>
  </si>
  <si>
    <t>+1-906-809-0192x39475</t>
  </si>
  <si>
    <t>120.52</t>
  </si>
  <si>
    <t>7718.009999999999</t>
  </si>
  <si>
    <t>Amanda Howard</t>
  </si>
  <si>
    <t>michaelrosales@example.com</t>
  </si>
  <si>
    <t>3498 Hammond Plain, East Dwaynefort, DE 20409</t>
  </si>
  <si>
    <t>+1-944-365-7094x20021</t>
  </si>
  <si>
    <t>38636.71</t>
  </si>
  <si>
    <t>Charles Diaz</t>
  </si>
  <si>
    <t>perkinslee@example.com</t>
  </si>
  <si>
    <t>09501 Johnson Land, Gentrybury, AS 22752</t>
  </si>
  <si>
    <t>474.459.7310x283</t>
  </si>
  <si>
    <t>67.09</t>
  </si>
  <si>
    <t>2844.99</t>
  </si>
  <si>
    <t>Jack Hernandez</t>
  </si>
  <si>
    <t>susan97@example.com</t>
  </si>
  <si>
    <t>346 Timothy Forks Suite 793, Tylermouth, AK 91417</t>
  </si>
  <si>
    <t>001-483-854-8061</t>
  </si>
  <si>
    <t>34.41</t>
  </si>
  <si>
    <t>16423.39</t>
  </si>
  <si>
    <t>Brianna Oconnor</t>
  </si>
  <si>
    <t>tyrone06@example.com</t>
  </si>
  <si>
    <t>23083 Wright Club Apt. 283, Lake Cameronview, VA 09389</t>
  </si>
  <si>
    <t>(378)838-0568</t>
  </si>
  <si>
    <t>47.06</t>
  </si>
  <si>
    <t>5923.719999999999</t>
  </si>
  <si>
    <t>Charles Shaw</t>
  </si>
  <si>
    <t>iibarra@example.net</t>
  </si>
  <si>
    <t>7020 Baker Roads, Chrisbury, SD 43454</t>
  </si>
  <si>
    <t>732-598-3868x334</t>
  </si>
  <si>
    <t>82.59</t>
  </si>
  <si>
    <t>77880.97</t>
  </si>
  <si>
    <t>Nicholas Bass</t>
  </si>
  <si>
    <t>ryanluna@example.com</t>
  </si>
  <si>
    <t>5924 Washington Parkway, Christopherchester, MT 96571</t>
  </si>
  <si>
    <t>520.743.3407x472</t>
  </si>
  <si>
    <t>42783.51</t>
  </si>
  <si>
    <t>Adam Dean</t>
  </si>
  <si>
    <t>brookegarcia@example.net</t>
  </si>
  <si>
    <t>094 Elizabeth Avenue, Wilkersonside, MT 92460</t>
  </si>
  <si>
    <t>001-629-549-8516x87894</t>
  </si>
  <si>
    <t>27.46</t>
  </si>
  <si>
    <t>22926.840000000004</t>
  </si>
  <si>
    <t>Hannah Smith</t>
  </si>
  <si>
    <t>nellis@example.org</t>
  </si>
  <si>
    <t>03827 Hart Point Suite 312, West Gregorychester, MA 21699</t>
  </si>
  <si>
    <t>233.951.5817x78362</t>
  </si>
  <si>
    <t>126.92</t>
  </si>
  <si>
    <t>13074.08</t>
  </si>
  <si>
    <t>Paul King</t>
  </si>
  <si>
    <t>mckeekelly@example.net</t>
  </si>
  <si>
    <t>4486 Green Vista Suite 286, Maryview, ME 98807</t>
  </si>
  <si>
    <t>36659.700000000004</t>
  </si>
  <si>
    <t>36618.200000000004</t>
  </si>
  <si>
    <t>Kevin Harris</t>
  </si>
  <si>
    <t>ybrown@example.com</t>
  </si>
  <si>
    <t>56617 Young Prairie, Wilsonhaven, MI 60015</t>
  </si>
  <si>
    <t>245-677-0654x90028</t>
  </si>
  <si>
    <t>82.78</t>
  </si>
  <si>
    <t>8653.46</t>
  </si>
  <si>
    <t>Jane Tran</t>
  </si>
  <si>
    <t>strongjason@example.org</t>
  </si>
  <si>
    <t>3958 Tyler Pass, East Eduardobury, VI 15467</t>
  </si>
  <si>
    <t>+1-247-432-1230x59671</t>
  </si>
  <si>
    <t>17779.39</t>
  </si>
  <si>
    <t>Andrea Rodriguez</t>
  </si>
  <si>
    <t>344 Jeff Tunnel, East Matthewburgh, DC 32407</t>
  </si>
  <si>
    <t>001-758-730-2560</t>
  </si>
  <si>
    <t>12376.34</t>
  </si>
  <si>
    <t>60.48</t>
  </si>
  <si>
    <t>12315.86</t>
  </si>
  <si>
    <t>Kimberly Nolan</t>
  </si>
  <si>
    <t>larry39@example.org</t>
  </si>
  <si>
    <t>470 Jeffrey Ridges Suite 005, New Jennifer, MI 22213</t>
  </si>
  <si>
    <t>81.96</t>
  </si>
  <si>
    <t>78474.54</t>
  </si>
  <si>
    <t>Tiffany Rosales</t>
  </si>
  <si>
    <t>ashley81@example.com</t>
  </si>
  <si>
    <t>12670 Conway Point, Meltonland, VA 29020</t>
  </si>
  <si>
    <t>+1-567-718-6192x60380</t>
  </si>
  <si>
    <t>52.02</t>
  </si>
  <si>
    <t>72592.47</t>
  </si>
  <si>
    <t>Brandon Griffith</t>
  </si>
  <si>
    <t>19205 Sean Stravenue, South Debra, NC 34371</t>
  </si>
  <si>
    <t>(869)614-8051</t>
  </si>
  <si>
    <t>88387.39</t>
  </si>
  <si>
    <t>Raymond Mcintosh</t>
  </si>
  <si>
    <t>danielle97@example.com</t>
  </si>
  <si>
    <t>855 Conner Keys, Lake Caitlynhaven, NV 97208</t>
  </si>
  <si>
    <t>344.348.3848x5714</t>
  </si>
  <si>
    <t>12893.28</t>
  </si>
  <si>
    <t>64.68</t>
  </si>
  <si>
    <t>12828.6</t>
  </si>
  <si>
    <t>Randy Thomas DDS</t>
  </si>
  <si>
    <t>lwilliams@example.com</t>
  </si>
  <si>
    <t>18023 Christy Pike, North Arthur, MT 05874</t>
  </si>
  <si>
    <t>(991)616-8174x62634</t>
  </si>
  <si>
    <t>56.56</t>
  </si>
  <si>
    <t>23330.84</t>
  </si>
  <si>
    <t>Anthony Mullins</t>
  </si>
  <si>
    <t>rosshannah@example.net</t>
  </si>
  <si>
    <t>28438 Nathan Haven Suite 125, West Brianton, NM 55865</t>
  </si>
  <si>
    <t>+1-463-519-5538x072</t>
  </si>
  <si>
    <t>247.29</t>
  </si>
  <si>
    <t>4728.36</t>
  </si>
  <si>
    <t>taylordarryl@example.org</t>
  </si>
  <si>
    <t>6579 Danielle Meadows Apt. 559, Dwaynechester, NE 57064</t>
  </si>
  <si>
    <t>805.635.6479x36695</t>
  </si>
  <si>
    <t>46.89</t>
  </si>
  <si>
    <t>18674.64</t>
  </si>
  <si>
    <t>Aaron Thomas</t>
  </si>
  <si>
    <t>9587 Hansen Ramp Apt. 195, New Christineshire, MO 83160</t>
  </si>
  <si>
    <t>214.879.5378x617</t>
  </si>
  <si>
    <t>23.22</t>
  </si>
  <si>
    <t>30293.78</t>
  </si>
  <si>
    <t>Jessica Barrett</t>
  </si>
  <si>
    <t>pwebb@example.com</t>
  </si>
  <si>
    <t>318 Patrick Light Suite 868, Lake Ashley, NY 28101</t>
  </si>
  <si>
    <t>001-629-711-5252</t>
  </si>
  <si>
    <t>62.8</t>
  </si>
  <si>
    <t>38668.759999999995</t>
  </si>
  <si>
    <t>02-13-2023</t>
  </si>
  <si>
    <t>Jeffrey Garcia</t>
  </si>
  <si>
    <t>gschneider@example.com</t>
  </si>
  <si>
    <t>1272 Santiago Branch Suite 808, Jenniferland, WY 62094</t>
  </si>
  <si>
    <t>001-409-688-2323x19151</t>
  </si>
  <si>
    <t>83.42</t>
  </si>
  <si>
    <t>45103.4</t>
  </si>
  <si>
    <t>George Soto</t>
  </si>
  <si>
    <t>114 Hill Shore Apt. 350, Lake Christopher, WA 37685</t>
  </si>
  <si>
    <t>(934)318-0030x93181</t>
  </si>
  <si>
    <t>129.55</t>
  </si>
  <si>
    <t>65105.45</t>
  </si>
  <si>
    <t>Peggy Mclean</t>
  </si>
  <si>
    <t>williamsashley@example.org</t>
  </si>
  <si>
    <t>1714 Karen Square Apt. 938, South Juan, DC 84576</t>
  </si>
  <si>
    <t>+1-314-954-3650x1480</t>
  </si>
  <si>
    <t>120.97</t>
  </si>
  <si>
    <t>38294.52</t>
  </si>
  <si>
    <t>Kirsten Conley</t>
  </si>
  <si>
    <t>reginacline@example.com</t>
  </si>
  <si>
    <t>446 Joseph Road Apt. 123, Port Madison, WV 67359</t>
  </si>
  <si>
    <t>(903)694-9371x1194</t>
  </si>
  <si>
    <t>224.8</t>
  </si>
  <si>
    <t>77738.76</t>
  </si>
  <si>
    <t>Jennifer Stewart</t>
  </si>
  <si>
    <t>hartjames@example.com</t>
  </si>
  <si>
    <t>754 Carol Ford, South Amyberg, NM 45822</t>
  </si>
  <si>
    <t>575-351-8165x8720</t>
  </si>
  <si>
    <t>76.99</t>
  </si>
  <si>
    <t>39650.450000000004</t>
  </si>
  <si>
    <t>Christy Howard</t>
  </si>
  <si>
    <t>robertjames@example.org</t>
  </si>
  <si>
    <t>739 Joshua Rest, Lake Morganmouth, AZ 97141</t>
  </si>
  <si>
    <t>948-763-7324x5757</t>
  </si>
  <si>
    <t>37788.380000000005</t>
  </si>
  <si>
    <t>James Newman</t>
  </si>
  <si>
    <t>emilyhodges@example.org</t>
  </si>
  <si>
    <t>3934 Brown Haven Apt. 031, West Georgeshire, ND 05438</t>
  </si>
  <si>
    <t>001-819-678-4077x42077</t>
  </si>
  <si>
    <t>1090.6499999999999</t>
  </si>
  <si>
    <t>tina27@example.org</t>
  </si>
  <si>
    <t>81615 Elizabeth Divide Suite 001, Stevenmouth, PR 50336</t>
  </si>
  <si>
    <t>261-386-2423x24160</t>
  </si>
  <si>
    <t>101.49</t>
  </si>
  <si>
    <t>78455.01</t>
  </si>
  <si>
    <t>Jennifer Moreno</t>
  </si>
  <si>
    <t>christopherlopez@example.org</t>
  </si>
  <si>
    <t>5531 Megan Trail, Mclaughlinborough, DC 28416</t>
  </si>
  <si>
    <t>71.69</t>
  </si>
  <si>
    <t>28512.910000000003</t>
  </si>
  <si>
    <t>Anthony Valenzuela</t>
  </si>
  <si>
    <t>qwilson@example.org</t>
  </si>
  <si>
    <t>276 Dominic Lane, South James, CT 10225</t>
  </si>
  <si>
    <t>+1-582-905-7450x2078</t>
  </si>
  <si>
    <t>61.19</t>
  </si>
  <si>
    <t>25419.510000000002</t>
  </si>
  <si>
    <t>Christy Dixon</t>
  </si>
  <si>
    <t>amy90@example.org</t>
  </si>
  <si>
    <t>6910 Mckee Street, Cannonhaven, DC 63270</t>
  </si>
  <si>
    <t>001-933-384-1672x6050</t>
  </si>
  <si>
    <t>90.86</t>
  </si>
  <si>
    <t>21306.039999999997</t>
  </si>
  <si>
    <t>Kristin Burke</t>
  </si>
  <si>
    <t>morantimothy@example.com</t>
  </si>
  <si>
    <t>7096 Huang Mission, Vanessatown, TX 99448</t>
  </si>
  <si>
    <t>215-837-2857x048</t>
  </si>
  <si>
    <t>3.84</t>
  </si>
  <si>
    <t>66047.46</t>
  </si>
  <si>
    <t>Mr. Alexander Oliver MD</t>
  </si>
  <si>
    <t>cwiggins@example.org</t>
  </si>
  <si>
    <t>USS Reed, FPO AE 28766</t>
  </si>
  <si>
    <t>(685)697-2637</t>
  </si>
  <si>
    <t>13859.2</t>
  </si>
  <si>
    <t>28.1</t>
  </si>
  <si>
    <t>13831.1</t>
  </si>
  <si>
    <t>Charlene Larson</t>
  </si>
  <si>
    <t>cynthiabrowning@example.org</t>
  </si>
  <si>
    <t>736 Garcia Place, Jasonfurt, NE 89164</t>
  </si>
  <si>
    <t>+1-787-215-1998x772</t>
  </si>
  <si>
    <t>97.44</t>
  </si>
  <si>
    <t>27513.29</t>
  </si>
  <si>
    <t>Jennifer Clay</t>
  </si>
  <si>
    <t>paul56@example.org</t>
  </si>
  <si>
    <t>89533 Nicole Flat Apt. 917, Lake Erica, NJ 59691</t>
  </si>
  <si>
    <t>001-847-629-9813x4006</t>
  </si>
  <si>
    <t>76.81</t>
  </si>
  <si>
    <t>42366.990000000005</t>
  </si>
  <si>
    <t>Stephanie Frank</t>
  </si>
  <si>
    <t>glennpayne@example.net</t>
  </si>
  <si>
    <t>37208 Tina Place, Garrettside, IA 88035</t>
  </si>
  <si>
    <t>725.678.9960</t>
  </si>
  <si>
    <t>70.13</t>
  </si>
  <si>
    <t>3421.8</t>
  </si>
  <si>
    <t>Brian Gibson</t>
  </si>
  <si>
    <t>fwillis@example.net</t>
  </si>
  <si>
    <t>5627 Leslie Isle Suite 691, Briggsland, MP 55825</t>
  </si>
  <si>
    <t>+1-793-661-3510x24543</t>
  </si>
  <si>
    <t>60.22</t>
  </si>
  <si>
    <t>25417.16</t>
  </si>
  <si>
    <t>Jennifer Blair</t>
  </si>
  <si>
    <t>jessica32@example.net</t>
  </si>
  <si>
    <t>5695 Travis Mountain, North Erinchester, ME 34723</t>
  </si>
  <si>
    <t>001-600-952-3502</t>
  </si>
  <si>
    <t>11.9</t>
  </si>
  <si>
    <t>3501.5799999999995</t>
  </si>
  <si>
    <t>Joanne Hernandez</t>
  </si>
  <si>
    <t>vparks@example.com</t>
  </si>
  <si>
    <t>252 Ashley Center Apt. 560, Lake Douglas, GA 68263</t>
  </si>
  <si>
    <t>001-674-335-3711x26500</t>
  </si>
  <si>
    <t>276.23</t>
  </si>
  <si>
    <t>61573.219999999994</t>
  </si>
  <si>
    <t>Richard Dickerson PhD</t>
  </si>
  <si>
    <t>becklisa@example.net</t>
  </si>
  <si>
    <t>0941 Wolf Street Suite 104, Christopherchester, MD 40359</t>
  </si>
  <si>
    <t>626-977-5665</t>
  </si>
  <si>
    <t>35.96</t>
  </si>
  <si>
    <t>18727.28</t>
  </si>
  <si>
    <t>02-16-2022</t>
  </si>
  <si>
    <t>Stephanie Johnson</t>
  </si>
  <si>
    <t>927 Ochoa Creek, Amandaborough, PA 27510</t>
  </si>
  <si>
    <t>001-992-891-8962x394</t>
  </si>
  <si>
    <t>53.98</t>
  </si>
  <si>
    <t>7497.08</t>
  </si>
  <si>
    <t>wblackwell@example.com</t>
  </si>
  <si>
    <t>642 White Glens Suite 307, Lopezborough, MP 86105</t>
  </si>
  <si>
    <t>+1-316-968-1853x496</t>
  </si>
  <si>
    <t>18918.15</t>
  </si>
  <si>
    <t>137.45</t>
  </si>
  <si>
    <t>18780.7</t>
  </si>
  <si>
    <t>Stacey Swanson</t>
  </si>
  <si>
    <t>yrodriguez@example.net</t>
  </si>
  <si>
    <t>PSC 6391, Box 7926, APO AA 56003</t>
  </si>
  <si>
    <t>(317)778-2503</t>
  </si>
  <si>
    <t>179.8</t>
  </si>
  <si>
    <t>2362.49</t>
  </si>
  <si>
    <t>Brenda Carpenter MD</t>
  </si>
  <si>
    <t>xibarra@example.org</t>
  </si>
  <si>
    <t>9894 John Walk Suite 279, East Wesleyville, WI 93155</t>
  </si>
  <si>
    <t>(357)740-1148</t>
  </si>
  <si>
    <t>55.85</t>
  </si>
  <si>
    <t>22132.63</t>
  </si>
  <si>
    <t>Sonia Douglas</t>
  </si>
  <si>
    <t>harrisaaron@example.org</t>
  </si>
  <si>
    <t>0229 Crystal Village, East Jamesbury, UT 89244</t>
  </si>
  <si>
    <t>(613)520-2264x21396</t>
  </si>
  <si>
    <t>209.0</t>
  </si>
  <si>
    <t>52818.1</t>
  </si>
  <si>
    <t>Randy Smith</t>
  </si>
  <si>
    <t>dcurry@example.net</t>
  </si>
  <si>
    <t>062 Willie Flat, Rhodesside, HI 84537</t>
  </si>
  <si>
    <t>(320)567-7513x303</t>
  </si>
  <si>
    <t>24365.510000000002</t>
  </si>
  <si>
    <t>129.16</t>
  </si>
  <si>
    <t>24236.350000000002</t>
  </si>
  <si>
    <t>Richard Owens</t>
  </si>
  <si>
    <t>88256 Holder Greens Apt. 900, New Timothymouth, PR 93984</t>
  </si>
  <si>
    <t>832-344-9093x3897</t>
  </si>
  <si>
    <t>29.07</t>
  </si>
  <si>
    <t>40904.13</t>
  </si>
  <si>
    <t>Melissa Campbell</t>
  </si>
  <si>
    <t>wnash@example.com</t>
  </si>
  <si>
    <t>55200 Steve Way, New Michellefort, MI 60606</t>
  </si>
  <si>
    <t>(744)257-2329x677</t>
  </si>
  <si>
    <t>23273.91</t>
  </si>
  <si>
    <t>James Walton</t>
  </si>
  <si>
    <t>carlachavez@example.org</t>
  </si>
  <si>
    <t>441 Norris Villages, Williamsfort, DE 42861</t>
  </si>
  <si>
    <t>001-383-352-4100x0689</t>
  </si>
  <si>
    <t>11.44</t>
  </si>
  <si>
    <t>68884.14</t>
  </si>
  <si>
    <t>Kathryn Collins</t>
  </si>
  <si>
    <t>william60@example.com</t>
  </si>
  <si>
    <t>7766 Timothy Extensions, Michaelmouth, CT 88551</t>
  </si>
  <si>
    <t>871.768.0849x08007</t>
  </si>
  <si>
    <t>21221.9</t>
  </si>
  <si>
    <t>84.01</t>
  </si>
  <si>
    <t>21137.890000000003</t>
  </si>
  <si>
    <t>Anne Walsh</t>
  </si>
  <si>
    <t>ryanfowler@example.com</t>
  </si>
  <si>
    <t>7194 Williamson Brook Apt. 982, East Marilyn, WI 03152</t>
  </si>
  <si>
    <t>325-364-3578</t>
  </si>
  <si>
    <t>70336.69</t>
  </si>
  <si>
    <t>135.28</t>
  </si>
  <si>
    <t>70201.41</t>
  </si>
  <si>
    <t>Edward Perry</t>
  </si>
  <si>
    <t>2300 Carter Union, Hernandezport, MP 61784</t>
  </si>
  <si>
    <t>2319.42</t>
  </si>
  <si>
    <t>88.26</t>
  </si>
  <si>
    <t>2231.16</t>
  </si>
  <si>
    <t>Marie Stone</t>
  </si>
  <si>
    <t>lsmith@example.com</t>
  </si>
  <si>
    <t>76193 Thompson Drive, Paulborough, WA 45382</t>
  </si>
  <si>
    <t>581.761.6908</t>
  </si>
  <si>
    <t>67.38</t>
  </si>
  <si>
    <t>29055.0</t>
  </si>
  <si>
    <t>Travis Rogers</t>
  </si>
  <si>
    <t>moralesryan@example.org</t>
  </si>
  <si>
    <t>85944 Gonzales Springs Apt. 539, North Brianmouth, NH 55999</t>
  </si>
  <si>
    <t>283.252.2267x712</t>
  </si>
  <si>
    <t>24091.07</t>
  </si>
  <si>
    <t>16.41</t>
  </si>
  <si>
    <t>24074.66</t>
  </si>
  <si>
    <t>Tanya Wong</t>
  </si>
  <si>
    <t>anguyen@example.org</t>
  </si>
  <si>
    <t>644 Marcus Shores, Gabrielleberg, FM 36693</t>
  </si>
  <si>
    <t>261-743-0244x0579</t>
  </si>
  <si>
    <t>83.89</t>
  </si>
  <si>
    <t>8578.11</t>
  </si>
  <si>
    <t>Krystal Sweeney</t>
  </si>
  <si>
    <t>brooksalexandra@example.org</t>
  </si>
  <si>
    <t>97315 Campbell Track, Kimmouth, NJ 17422</t>
  </si>
  <si>
    <t>(426)843-9834</t>
  </si>
  <si>
    <t>26.82</t>
  </si>
  <si>
    <t>86491.07999999999</t>
  </si>
  <si>
    <t>Tracey Shaffer</t>
  </si>
  <si>
    <t>josephedwards@example.org</t>
  </si>
  <si>
    <t>5983 Ortiz Keys, Lake Matthewland, NJ 15430</t>
  </si>
  <si>
    <t>417.483.3751x98400</t>
  </si>
  <si>
    <t>123.2</t>
  </si>
  <si>
    <t>77840.36</t>
  </si>
  <si>
    <t>Caitlin Gonzales</t>
  </si>
  <si>
    <t>weberphillip@example.com</t>
  </si>
  <si>
    <t>PSC 7943, Box 5938, APO AE 90337</t>
  </si>
  <si>
    <t>42240.13</t>
  </si>
  <si>
    <t>Katie Alexander DDS</t>
  </si>
  <si>
    <t>michelle99@example.com</t>
  </si>
  <si>
    <t>6542 Jefferson Motorway Suite 577, East Johnbury, SC 94436</t>
  </si>
  <si>
    <t>(339)784-0256x697</t>
  </si>
  <si>
    <t>27.98</t>
  </si>
  <si>
    <t>67530.65000000001</t>
  </si>
  <si>
    <t>Margaret Wang</t>
  </si>
  <si>
    <t>385 Carroll Rue Apt. 036, Nashberg, MA 58935</t>
  </si>
  <si>
    <t>001-337-679-6822</t>
  </si>
  <si>
    <t>110.86</t>
  </si>
  <si>
    <t>36489.41</t>
  </si>
  <si>
    <t>Bethany Mcpherson</t>
  </si>
  <si>
    <t>matthew68@example.com</t>
  </si>
  <si>
    <t>61656 Smith Bridge, West Sheilamouth, HI 54826</t>
  </si>
  <si>
    <t>001-628-976-4035</t>
  </si>
  <si>
    <t>152.0</t>
  </si>
  <si>
    <t>720.85</t>
  </si>
  <si>
    <t>Nathan Scott</t>
  </si>
  <si>
    <t>thomas91@example.com</t>
  </si>
  <si>
    <t>0650 Gregory Path Apt. 471, Wrightmouth, DE 91408</t>
  </si>
  <si>
    <t>567.801.3985x536</t>
  </si>
  <si>
    <t>107.76</t>
  </si>
  <si>
    <t>14142.3</t>
  </si>
  <si>
    <t>Brittany Vasquez</t>
  </si>
  <si>
    <t>vkelley@example.com</t>
  </si>
  <si>
    <t>PSC 1038, Box 2621, APO AE 07757</t>
  </si>
  <si>
    <t>001-387-373-9890x59089</t>
  </si>
  <si>
    <t>28803.19</t>
  </si>
  <si>
    <t>Kenneth Parker</t>
  </si>
  <si>
    <t>jacobshea@example.net</t>
  </si>
  <si>
    <t>60695 Elliott Isle, Dawnville, PR 71287</t>
  </si>
  <si>
    <t>(731)983-5275</t>
  </si>
  <si>
    <t>295.08</t>
  </si>
  <si>
    <t>19607.519999999997</t>
  </si>
  <si>
    <t>Sara Caldwell</t>
  </si>
  <si>
    <t>olsenchristopher@example.net</t>
  </si>
  <si>
    <t>0124 Travis Motorway Apt. 454, West Kendraview, AZ 15766</t>
  </si>
  <si>
    <t>7.15</t>
  </si>
  <si>
    <t>31675.249999999996</t>
  </si>
  <si>
    <t>Natalie Montes</t>
  </si>
  <si>
    <t>suttonsandra@example.net</t>
  </si>
  <si>
    <t>3698 Ashley Crest Apt. 520, Griffinside, IL 16917</t>
  </si>
  <si>
    <t>001-227-388-3142x7585</t>
  </si>
  <si>
    <t>273.45</t>
  </si>
  <si>
    <t>49032.45</t>
  </si>
  <si>
    <t>Brian Porter</t>
  </si>
  <si>
    <t>matthew09@example.org</t>
  </si>
  <si>
    <t>5807 Christine Crest, South Charlesmouth, MS 41467</t>
  </si>
  <si>
    <t>675.575.3984x43635</t>
  </si>
  <si>
    <t>184.58</t>
  </si>
  <si>
    <t>81647.0</t>
  </si>
  <si>
    <t>Linda Williams</t>
  </si>
  <si>
    <t>wball@example.net</t>
  </si>
  <si>
    <t>4335 Kathryn Mission, West Pamela, IA 55611</t>
  </si>
  <si>
    <t>38863.8</t>
  </si>
  <si>
    <t>70.59</t>
  </si>
  <si>
    <t>38793.21000000001</t>
  </si>
  <si>
    <t>Matthew Lopez Jr.</t>
  </si>
  <si>
    <t>79193 Joseph Hill, Sonyachester, OH 45088</t>
  </si>
  <si>
    <t>001-632-521-5997</t>
  </si>
  <si>
    <t>45.4</t>
  </si>
  <si>
    <t>16877.03</t>
  </si>
  <si>
    <t>Rebecca Landry</t>
  </si>
  <si>
    <t>246 Taylor Islands, Port Angelamouth, AK 57251</t>
  </si>
  <si>
    <t>+1-295-916-5741x5185</t>
  </si>
  <si>
    <t>47.97</t>
  </si>
  <si>
    <t>45616.53</t>
  </si>
  <si>
    <t>Robert Martin</t>
  </si>
  <si>
    <t>560 Duncan Overpass, New Samantha, NV 69877</t>
  </si>
  <si>
    <t>788.489.8221</t>
  </si>
  <si>
    <t>16.33</t>
  </si>
  <si>
    <t>6047.070000000001</t>
  </si>
  <si>
    <t>Emily Buchanan</t>
  </si>
  <si>
    <t>scottmccarthy@example.org</t>
  </si>
  <si>
    <t>9051 Richardson Plains, Toddchester, NV 85817</t>
  </si>
  <si>
    <t>239-727-6255x5235</t>
  </si>
  <si>
    <t>27726.27</t>
  </si>
  <si>
    <t>115.5</t>
  </si>
  <si>
    <t>27610.77</t>
  </si>
  <si>
    <t>Daniel Hobbs</t>
  </si>
  <si>
    <t>brownryan@example.org</t>
  </si>
  <si>
    <t>074 Kevin Mission, Stevenport, NV 13563</t>
  </si>
  <si>
    <t>001-496-495-5492x2507</t>
  </si>
  <si>
    <t>200.81</t>
  </si>
  <si>
    <t>48530.21000000001</t>
  </si>
  <si>
    <t>03-17-2022</t>
  </si>
  <si>
    <t>Alicia Watson</t>
  </si>
  <si>
    <t>john92@example.org</t>
  </si>
  <si>
    <t>36556 James Terrace, Williamsborough, AZ 46522</t>
  </si>
  <si>
    <t>257-790-0365</t>
  </si>
  <si>
    <t>185.81</t>
  </si>
  <si>
    <t>80750.29</t>
  </si>
  <si>
    <t>Lee Barry</t>
  </si>
  <si>
    <t>dominiquewilliams@example.org</t>
  </si>
  <si>
    <t>Unit 3176 Box 1220, DPO AE 79196</t>
  </si>
  <si>
    <t>(549)253-7535x7966</t>
  </si>
  <si>
    <t>19040.499999999996</t>
  </si>
  <si>
    <t>Chelsea Ramirez</t>
  </si>
  <si>
    <t>vasquezjessica@example.com</t>
  </si>
  <si>
    <t>07011 Lin Isle, Wayneport, UT 60437</t>
  </si>
  <si>
    <t>406.292.8033</t>
  </si>
  <si>
    <t>162.63</t>
  </si>
  <si>
    <t>8401.140000000001</t>
  </si>
  <si>
    <t>Kimberly Delacruz</t>
  </si>
  <si>
    <t>coxmichael@example.com</t>
  </si>
  <si>
    <t>862 Brian Brooks Suite 196, Scottburgh, DC 26504</t>
  </si>
  <si>
    <t>(797)257-1239</t>
  </si>
  <si>
    <t>80.94</t>
  </si>
  <si>
    <t>51402.95999999999</t>
  </si>
  <si>
    <t>Sydney Snyder</t>
  </si>
  <si>
    <t>frank57@example.net</t>
  </si>
  <si>
    <t>4519 Wallace Vista, East Robin, HI 01823</t>
  </si>
  <si>
    <t>951-659-1940x056</t>
  </si>
  <si>
    <t>59.74</t>
  </si>
  <si>
    <t>20888.66</t>
  </si>
  <si>
    <t>09-16-2023</t>
  </si>
  <si>
    <t>Keith Cole</t>
  </si>
  <si>
    <t>justin78@example.net</t>
  </si>
  <si>
    <t>USCGC Morgan, FPO AA 87769</t>
  </si>
  <si>
    <t>333.593.8344x6484</t>
  </si>
  <si>
    <t>22886.46</t>
  </si>
  <si>
    <t>34.07</t>
  </si>
  <si>
    <t>22852.39</t>
  </si>
  <si>
    <t>Danny Martinez</t>
  </si>
  <si>
    <t>lawrenceisaiah@example.org</t>
  </si>
  <si>
    <t>55893 Nash Lodge, New Williambury, SC 36266</t>
  </si>
  <si>
    <t>236.670.9683</t>
  </si>
  <si>
    <t>93.58</t>
  </si>
  <si>
    <t>26679.26</t>
  </si>
  <si>
    <t>Joshua Scott</t>
  </si>
  <si>
    <t>jennifer65@example.com</t>
  </si>
  <si>
    <t>81276 Joseph Branch Apt. 010, Toddchester, OK 03138</t>
  </si>
  <si>
    <t>001-866-711-4997</t>
  </si>
  <si>
    <t>80005.8</t>
  </si>
  <si>
    <t>197.6</t>
  </si>
  <si>
    <t>79808.2</t>
  </si>
  <si>
    <t>Robert Burke</t>
  </si>
  <si>
    <t>jonathanfloyd@example.net</t>
  </si>
  <si>
    <t>420 Thompson Villages, Wheelerport, WV 11367</t>
  </si>
  <si>
    <t>001-858-508-8020x675</t>
  </si>
  <si>
    <t>107.26</t>
  </si>
  <si>
    <t>41037.24</t>
  </si>
  <si>
    <t>Evan Madden</t>
  </si>
  <si>
    <t>gibsonmary@example.org</t>
  </si>
  <si>
    <t>840 Kenneth Landing, North Scotttown, MT 99626</t>
  </si>
  <si>
    <t>549.954.8145x481</t>
  </si>
  <si>
    <t>33.83</t>
  </si>
  <si>
    <t>1040.6100000000001</t>
  </si>
  <si>
    <t>Natalie Nash MD</t>
  </si>
  <si>
    <t>zchoi@example.net</t>
  </si>
  <si>
    <t>50774 Rose Radial, West Thomas, CT 10495</t>
  </si>
  <si>
    <t>+1-571-631-2300x81600</t>
  </si>
  <si>
    <t>20184.41</t>
  </si>
  <si>
    <t>20161.04</t>
  </si>
  <si>
    <t>Patrick Turner</t>
  </si>
  <si>
    <t>patriciadavis@example.org</t>
  </si>
  <si>
    <t>431 Mcbride Spur, Port Rebecca, CA 22656</t>
  </si>
  <si>
    <t>(611)353-0483</t>
  </si>
  <si>
    <t>164.26</t>
  </si>
  <si>
    <t>12316.76</t>
  </si>
  <si>
    <t>Pamela Anderson</t>
  </si>
  <si>
    <t>sharon02@example.com</t>
  </si>
  <si>
    <t>PSC 8733, Box 8110, APO AP 43654</t>
  </si>
  <si>
    <t>104.74</t>
  </si>
  <si>
    <t>62605.08</t>
  </si>
  <si>
    <t>Lori Perry</t>
  </si>
  <si>
    <t>tsmith@example.net</t>
  </si>
  <si>
    <t>890 Vazquez Junctions Apt. 405, New Amy, FM 45951</t>
  </si>
  <si>
    <t>703.979.5298</t>
  </si>
  <si>
    <t>24962.04</t>
  </si>
  <si>
    <t>24847.280000000002</t>
  </si>
  <si>
    <t>Stanley Mcgee</t>
  </si>
  <si>
    <t>qbryant@example.org</t>
  </si>
  <si>
    <t>4229 Smith Points, New Travisland, MD 93864</t>
  </si>
  <si>
    <t>223.505.6254</t>
  </si>
  <si>
    <t>177.32</t>
  </si>
  <si>
    <t>62921.17</t>
  </si>
  <si>
    <t>Robert Thompson</t>
  </si>
  <si>
    <t>danielperez@example.net</t>
  </si>
  <si>
    <t>923 Martha Mount Suite 229, Scottchester, MD 71791</t>
  </si>
  <si>
    <t>812.684.3263x9023</t>
  </si>
  <si>
    <t>33348.700000000004</t>
  </si>
  <si>
    <t>89.64</t>
  </si>
  <si>
    <t>33259.060000000005</t>
  </si>
  <si>
    <t>Ellen Leach</t>
  </si>
  <si>
    <t>rsaunders@example.com</t>
  </si>
  <si>
    <t>0145 Abigail Spur Apt. 186, South Miguel, SC 33648</t>
  </si>
  <si>
    <t>461-515-6328x32119</t>
  </si>
  <si>
    <t>22.49</t>
  </si>
  <si>
    <t>54061.93</t>
  </si>
  <si>
    <t>Daniel Smith</t>
  </si>
  <si>
    <t>nicholas14@example.org</t>
  </si>
  <si>
    <t>60796 Burch Brooks, East Tarafort, MH 03524</t>
  </si>
  <si>
    <t>944-882-2103x394</t>
  </si>
  <si>
    <t>12200.09</t>
  </si>
  <si>
    <t>143.81</t>
  </si>
  <si>
    <t>12056.28</t>
  </si>
  <si>
    <t>Kimberly Richard</t>
  </si>
  <si>
    <t>899 Stacy Valley Suite 636, New Jameschester, WV 33048</t>
  </si>
  <si>
    <t>438.307.9271x1028</t>
  </si>
  <si>
    <t>20.97</t>
  </si>
  <si>
    <t>410.85</t>
  </si>
  <si>
    <t>Heather Thomas</t>
  </si>
  <si>
    <t>andre65@example.com</t>
  </si>
  <si>
    <t>6282 Danielle Groves, South Mary, NE 66367</t>
  </si>
  <si>
    <t>(673)336-6982</t>
  </si>
  <si>
    <t>16.44</t>
  </si>
  <si>
    <t>38253.99</t>
  </si>
  <si>
    <t>Lucas Fisher</t>
  </si>
  <si>
    <t>nathaniel36@example.com</t>
  </si>
  <si>
    <t>6816 Jennifer Crossroad, North Luistown, ND 01448</t>
  </si>
  <si>
    <t>934.863.4277x23349</t>
  </si>
  <si>
    <t>78117.06</t>
  </si>
  <si>
    <t>Omar Hall</t>
  </si>
  <si>
    <t>briannguyen@example.org</t>
  </si>
  <si>
    <t>8275 Timothy Shore Apt. 464, Johnsonview, NC 25817</t>
  </si>
  <si>
    <t>757-353-0827x6909</t>
  </si>
  <si>
    <t>86.46</t>
  </si>
  <si>
    <t>81779.93999999999</t>
  </si>
  <si>
    <t>Raven Morgan</t>
  </si>
  <si>
    <t>james70@example.org</t>
  </si>
  <si>
    <t>USNS Montes, FPO AA 93821</t>
  </si>
  <si>
    <t>001-393-430-9393</t>
  </si>
  <si>
    <t>16.82</t>
  </si>
  <si>
    <t>11264.800000000001</t>
  </si>
  <si>
    <t>Meghan Miller</t>
  </si>
  <si>
    <t>thomas90@example.com</t>
  </si>
  <si>
    <t>35733 Rose Lodge Apt. 010, Port Codyview, NH 06467</t>
  </si>
  <si>
    <t>507.504.5432x40883</t>
  </si>
  <si>
    <t>13.76</t>
  </si>
  <si>
    <t>3915.7899999999995</t>
  </si>
  <si>
    <t>ecole@example.net</t>
  </si>
  <si>
    <t>46803 Stephens Turnpike, Tuckerport, AL 04900</t>
  </si>
  <si>
    <t>001-774-325-6857x8024</t>
  </si>
  <si>
    <t>254.11</t>
  </si>
  <si>
    <t>83480.53</t>
  </si>
  <si>
    <t>Lisa Davies</t>
  </si>
  <si>
    <t>natasha47@example.net</t>
  </si>
  <si>
    <t>93140 Nicholas Turnpike Apt. 885, North Hannah, VT 39284</t>
  </si>
  <si>
    <t>513-359-8763x792</t>
  </si>
  <si>
    <t>45763.74</t>
  </si>
  <si>
    <t>161.67</t>
  </si>
  <si>
    <t>45602.07</t>
  </si>
  <si>
    <t>Eric Macias</t>
  </si>
  <si>
    <t>andrewshort@example.org</t>
  </si>
  <si>
    <t>50235 Jenkins Port, Stephenburgh, MP 55071</t>
  </si>
  <si>
    <t>28587.579999999998</t>
  </si>
  <si>
    <t>91.41</t>
  </si>
  <si>
    <t>28496.17</t>
  </si>
  <si>
    <t>Chelsea Johnson</t>
  </si>
  <si>
    <t>nyoung@example.net</t>
  </si>
  <si>
    <t>35379 Chavez Fort, New Stephenberg, GA 38854</t>
  </si>
  <si>
    <t>+1-575-533-0053x231</t>
  </si>
  <si>
    <t>3360.76</t>
  </si>
  <si>
    <t>201.97</t>
  </si>
  <si>
    <t>3158.7900000000004</t>
  </si>
  <si>
    <t>Joshua Stephens</t>
  </si>
  <si>
    <t>obrown@example.com</t>
  </si>
  <si>
    <t>PSC 8170, Box 8671, APO AE 88907</t>
  </si>
  <si>
    <t>699-703-3284x636</t>
  </si>
  <si>
    <t>40.64</t>
  </si>
  <si>
    <t>11400.36</t>
  </si>
  <si>
    <t>Tammy Hawkins</t>
  </si>
  <si>
    <t>holly40@example.org</t>
  </si>
  <si>
    <t>2079 Catherine Gateway, East Darryltown, AS 68240</t>
  </si>
  <si>
    <t>505.927.3467</t>
  </si>
  <si>
    <t>128.54</t>
  </si>
  <si>
    <t>42665.259999999995</t>
  </si>
  <si>
    <t>Isabella Willis</t>
  </si>
  <si>
    <t>afrench@example.org</t>
  </si>
  <si>
    <t>540 Crystal Vista Suite 663, Vickiebury, AZ 02518</t>
  </si>
  <si>
    <t>001-554-614-8825x972</t>
  </si>
  <si>
    <t>45.91</t>
  </si>
  <si>
    <t>75019.19</t>
  </si>
  <si>
    <t>Ryan Crawford</t>
  </si>
  <si>
    <t>marcus14@example.com</t>
  </si>
  <si>
    <t>83551 Andrea Plain Apt. 463, Briannaton, PA 41308</t>
  </si>
  <si>
    <t>001-873-434-4458x345</t>
  </si>
  <si>
    <t>37568.34</t>
  </si>
  <si>
    <t>118.55</t>
  </si>
  <si>
    <t>37449.78999999999</t>
  </si>
  <si>
    <t>Lauren West</t>
  </si>
  <si>
    <t>sharon22@example.com</t>
  </si>
  <si>
    <t>8496 Nathan Centers Suite 546, Brownville, OR 14803</t>
  </si>
  <si>
    <t>273.830.9669</t>
  </si>
  <si>
    <t>2.15</t>
  </si>
  <si>
    <t>34111.63</t>
  </si>
  <si>
    <t>Evan Stanley</t>
  </si>
  <si>
    <t>catherinehowell@example.net</t>
  </si>
  <si>
    <t>80905 Harrington Place, New Hunterchester, WY 02761</t>
  </si>
  <si>
    <t>7.12</t>
  </si>
  <si>
    <t>2033.1800000000003</t>
  </si>
  <si>
    <t>Adam Moore</t>
  </si>
  <si>
    <t>nicolestuart@example.org</t>
  </si>
  <si>
    <t>32682 Mcdonald Shores Apt. 333, Cassandrachester, AK 41548</t>
  </si>
  <si>
    <t>457-338-4705x122</t>
  </si>
  <si>
    <t>179.82</t>
  </si>
  <si>
    <t>5367.3</t>
  </si>
  <si>
    <t>Yolanda Kent</t>
  </si>
  <si>
    <t>uwolfe@example.org</t>
  </si>
  <si>
    <t>712 Holly Extension, Joannaport, PW 94558</t>
  </si>
  <si>
    <t>397.504.2624x779</t>
  </si>
  <si>
    <t>45.32</t>
  </si>
  <si>
    <t>59028.8</t>
  </si>
  <si>
    <t>Todd Greene</t>
  </si>
  <si>
    <t>murphykathy@example.net</t>
  </si>
  <si>
    <t>179 April Islands, Port Adrian, PR 42854</t>
  </si>
  <si>
    <t>262-817-7651x973</t>
  </si>
  <si>
    <t>153.48</t>
  </si>
  <si>
    <t>41713.84</t>
  </si>
  <si>
    <t>mbrown@example.org</t>
  </si>
  <si>
    <t>230 John Meadow Suite 576, Jeffreyfurt, GA 89126</t>
  </si>
  <si>
    <t>344.417.3078</t>
  </si>
  <si>
    <t>125.98</t>
  </si>
  <si>
    <t>37682.57</t>
  </si>
  <si>
    <t>Justin Oconnor</t>
  </si>
  <si>
    <t>263 Ashley Mountain, New Cindy, AS 11173</t>
  </si>
  <si>
    <t>520.909.4078</t>
  </si>
  <si>
    <t>62.51</t>
  </si>
  <si>
    <t>7030.91</t>
  </si>
  <si>
    <t>Kathryn Vance</t>
  </si>
  <si>
    <t>brendakim@example.net</t>
  </si>
  <si>
    <t>Unit 8494 Box 8142, DPO AA 27291</t>
  </si>
  <si>
    <t>+1-603-237-8723x7751</t>
  </si>
  <si>
    <t>68.08</t>
  </si>
  <si>
    <t>73251.32</t>
  </si>
  <si>
    <t>David Weaver MD</t>
  </si>
  <si>
    <t>5450 Davidson Glens Apt. 001, Collinsberg, NJ 22932</t>
  </si>
  <si>
    <t>(963)575-5508x751</t>
  </si>
  <si>
    <t>7.57</t>
  </si>
  <si>
    <t>963.2599999999999</t>
  </si>
  <si>
    <t>Michael Moore</t>
  </si>
  <si>
    <t>pclark@example.com</t>
  </si>
  <si>
    <t>817 Sutton Flat, Rossborough, MT 67770</t>
  </si>
  <si>
    <t>001-907-483-7628x493</t>
  </si>
  <si>
    <t>48.39</t>
  </si>
  <si>
    <t>12844.890000000001</t>
  </si>
  <si>
    <t>James Wu</t>
  </si>
  <si>
    <t>4624 Mark Street, Stephensborough, OH 51621</t>
  </si>
  <si>
    <t>100.62</t>
  </si>
  <si>
    <t>19700.88</t>
  </si>
  <si>
    <t>10-21-2021</t>
  </si>
  <si>
    <t>Amber Esparza</t>
  </si>
  <si>
    <t>sanchezdeanna@example.com</t>
  </si>
  <si>
    <t>45682 John Crest Suite 573, South Cindyland, AL 00767</t>
  </si>
  <si>
    <t>650-715-7969x979</t>
  </si>
  <si>
    <t>46.99</t>
  </si>
  <si>
    <t>8279.92</t>
  </si>
  <si>
    <t>Brianna Wilcox</t>
  </si>
  <si>
    <t>6766 Johnston Village Apt. 978, East Juan, HI 72158</t>
  </si>
  <si>
    <t>001-989-707-7847x19902</t>
  </si>
  <si>
    <t>60.86</t>
  </si>
  <si>
    <t>82859.89</t>
  </si>
  <si>
    <t>Jenny Day</t>
  </si>
  <si>
    <t>roymorgan@example.org</t>
  </si>
  <si>
    <t>Unit 9175 Box 9515, DPO AA 66203</t>
  </si>
  <si>
    <t>249.254.2916x159</t>
  </si>
  <si>
    <t>1292.19</t>
  </si>
  <si>
    <t>1274.13</t>
  </si>
  <si>
    <t>Keith Medina</t>
  </si>
  <si>
    <t>washingtonsavannah@example.net</t>
  </si>
  <si>
    <t>86497 Brittany Throughway, New Heatherburgh, MH 80307</t>
  </si>
  <si>
    <t>527-892-9838</t>
  </si>
  <si>
    <t>195.48</t>
  </si>
  <si>
    <t>30891.550000000003</t>
  </si>
  <si>
    <t>Kevin Hudson</t>
  </si>
  <si>
    <t>nallison@example.com</t>
  </si>
  <si>
    <t>61032 Ponce Spur, Paulside, MO 40763</t>
  </si>
  <si>
    <t>813-746-0577x60444</t>
  </si>
  <si>
    <t>41.84</t>
  </si>
  <si>
    <t>6822.759999999999</t>
  </si>
  <si>
    <t>Lauren Nelson</t>
  </si>
  <si>
    <t>webbjeffrey@example.com</t>
  </si>
  <si>
    <t>35553 Hall Bypass Suite 964, Port Charles, GA 70353</t>
  </si>
  <si>
    <t>113.05</t>
  </si>
  <si>
    <t>62393.509999999995</t>
  </si>
  <si>
    <t>Jared Cisneros</t>
  </si>
  <si>
    <t>anna09@example.com</t>
  </si>
  <si>
    <t>978 Kathryn Mills Apt. 286, Flynnberg, DC 47342</t>
  </si>
  <si>
    <t>161.81</t>
  </si>
  <si>
    <t>47604.43</t>
  </si>
  <si>
    <t>Scott Delacruz</t>
  </si>
  <si>
    <t>ian30@example.org</t>
  </si>
  <si>
    <t>957 Christina Plains Suite 870, East Pamela, CO 13115</t>
  </si>
  <si>
    <t>482-660-4262x9036</t>
  </si>
  <si>
    <t>61698.06</t>
  </si>
  <si>
    <t>79.97</t>
  </si>
  <si>
    <t>61618.09</t>
  </si>
  <si>
    <t>Joe White</t>
  </si>
  <si>
    <t>7132 Lisa Hills, Alexismouth, WA 29045</t>
  </si>
  <si>
    <t>600-744-8627x225</t>
  </si>
  <si>
    <t>16.25</t>
  </si>
  <si>
    <t>823.94</t>
  </si>
  <si>
    <t>Benjamin Curry</t>
  </si>
  <si>
    <t>sharon36@example.org</t>
  </si>
  <si>
    <t>276 Lisa Port Suite 883, East William, AK 79331</t>
  </si>
  <si>
    <t>242-495-7703</t>
  </si>
  <si>
    <t>14.62</t>
  </si>
  <si>
    <t>2093.69</t>
  </si>
  <si>
    <t>Summer Gonzalez</t>
  </si>
  <si>
    <t>619 Hughes Station Suite 823, Mayland, CA 58813</t>
  </si>
  <si>
    <t>(974)837-2365x2190</t>
  </si>
  <si>
    <t>76.94</t>
  </si>
  <si>
    <t>34571.06</t>
  </si>
  <si>
    <t>Tammy Cordova</t>
  </si>
  <si>
    <t>53061 Benjamin Mountain Suite 840, Alisonmouth, NJ 10423</t>
  </si>
  <si>
    <t>+1-989-930-6549x162</t>
  </si>
  <si>
    <t>10744.400000000001</t>
  </si>
  <si>
    <t>22.9</t>
  </si>
  <si>
    <t>10721.500000000002</t>
  </si>
  <si>
    <t>Robin Bailey</t>
  </si>
  <si>
    <t>qmckay@example.org</t>
  </si>
  <si>
    <t>0797 April Park Suite 531, Jacquelineburgh, DC 82666</t>
  </si>
  <si>
    <t>001-505-612-1277x77510</t>
  </si>
  <si>
    <t>11013.01</t>
  </si>
  <si>
    <t>0.86</t>
  </si>
  <si>
    <t>11012.15</t>
  </si>
  <si>
    <t>Patrick Green</t>
  </si>
  <si>
    <t>593 Angelica Spur Apt. 896, Davidmouth, WV 73248</t>
  </si>
  <si>
    <t>348.381.4933x11011</t>
  </si>
  <si>
    <t>100.52</t>
  </si>
  <si>
    <t>31864.63</t>
  </si>
  <si>
    <t>Thomas Patel</t>
  </si>
  <si>
    <t>jessicakerr@example.com</t>
  </si>
  <si>
    <t>PSC 3245, Box 7977, APO AE 18345</t>
  </si>
  <si>
    <t>(524)547-9002x609</t>
  </si>
  <si>
    <t>193.71</t>
  </si>
  <si>
    <t>13127.710000000001</t>
  </si>
  <si>
    <t>Devin Vega</t>
  </si>
  <si>
    <t>randall86@example.org</t>
  </si>
  <si>
    <t>PSC 8739, Box 7614, APO AA 48889</t>
  </si>
  <si>
    <t>574.616.2759x5799</t>
  </si>
  <si>
    <t>73.09</t>
  </si>
  <si>
    <t>38061.26</t>
  </si>
  <si>
    <t>Kathryn Long</t>
  </si>
  <si>
    <t>melanie83@example.com</t>
  </si>
  <si>
    <t>95670 Mcdowell Shore, New Tiffany, WV 53108</t>
  </si>
  <si>
    <t>+1-508-534-5708x6895</t>
  </si>
  <si>
    <t>61.04</t>
  </si>
  <si>
    <t>36378.45</t>
  </si>
  <si>
    <t>Ryan Miranda</t>
  </si>
  <si>
    <t>asims@example.net</t>
  </si>
  <si>
    <t>1733 Graham Neck Apt. 209, Lake Jenniferberg, AZ 40547</t>
  </si>
  <si>
    <t>665.510.9311</t>
  </si>
  <si>
    <t>103.32</t>
  </si>
  <si>
    <t>38167.15</t>
  </si>
  <si>
    <t>Tammy Page</t>
  </si>
  <si>
    <t>ralph20@example.net</t>
  </si>
  <si>
    <t>88121 Patricia Station Suite 865, West Brittneyland, GU 68282</t>
  </si>
  <si>
    <t>(420)923-8928x22341</t>
  </si>
  <si>
    <t>19656.54</t>
  </si>
  <si>
    <t>19653.71</t>
  </si>
  <si>
    <t>Kevin Dickerson</t>
  </si>
  <si>
    <t>2671 Stephanie Camp, South Ashley, VI 39780</t>
  </si>
  <si>
    <t>771-870-4701</t>
  </si>
  <si>
    <t>31.9</t>
  </si>
  <si>
    <t>16084.7</t>
  </si>
  <si>
    <t>Margaret Wright</t>
  </si>
  <si>
    <t>jeff38@example.net</t>
  </si>
  <si>
    <t>0610 Johnson Lights Apt. 051, South Carolville, KS 92526</t>
  </si>
  <si>
    <t>81129.09</t>
  </si>
  <si>
    <t>Sandra Mays</t>
  </si>
  <si>
    <t>janet82@example.com</t>
  </si>
  <si>
    <t>6550 Jones Passage, Lake Eric, VA 76681</t>
  </si>
  <si>
    <t>200.79</t>
  </si>
  <si>
    <t>89243.03</t>
  </si>
  <si>
    <t>Marie Phillips</t>
  </si>
  <si>
    <t>bethanyaguirre@example.com</t>
  </si>
  <si>
    <t>45176 Werner Island, Rowemouth, NE 58431</t>
  </si>
  <si>
    <t>105.54</t>
  </si>
  <si>
    <t>8530.859999999999</t>
  </si>
  <si>
    <t>Ashley Kelly</t>
  </si>
  <si>
    <t>cynthia22@example.org</t>
  </si>
  <si>
    <t>4859 John Islands, Port Andrea, IA 16248</t>
  </si>
  <si>
    <t>344.764.1305x855</t>
  </si>
  <si>
    <t>32.67</t>
  </si>
  <si>
    <t>30506.36</t>
  </si>
  <si>
    <t>Natasha Foley DVM</t>
  </si>
  <si>
    <t>yramos@example.com</t>
  </si>
  <si>
    <t>310 Felicia Well, Jenniferport, MH 10921</t>
  </si>
  <si>
    <t>(661)543-1123x643</t>
  </si>
  <si>
    <t>28.51</t>
  </si>
  <si>
    <t>74395.49</t>
  </si>
  <si>
    <t>67302 Pamela Points Apt. 050, South Christinaland, UT 15385</t>
  </si>
  <si>
    <t>259.965.5635</t>
  </si>
  <si>
    <t>187.01</t>
  </si>
  <si>
    <t>1766.32</t>
  </si>
  <si>
    <t>Amanda Santana</t>
  </si>
  <si>
    <t>tlara@example.net</t>
  </si>
  <si>
    <t>21128 Alan Knolls Suite 348, Jesusbury, OR 31032</t>
  </si>
  <si>
    <t>001-489-906-6789x6028</t>
  </si>
  <si>
    <t>47461.93</t>
  </si>
  <si>
    <t>Daniel Brandt</t>
  </si>
  <si>
    <t>lynn66@example.org</t>
  </si>
  <si>
    <t>1286 Sonya Path, Port Christina, GA 92503</t>
  </si>
  <si>
    <t>+1-805-543-2234x14003</t>
  </si>
  <si>
    <t>16.18</t>
  </si>
  <si>
    <t>38118.17</t>
  </si>
  <si>
    <t>Robert Zimmerman</t>
  </si>
  <si>
    <t>nvance@example.org</t>
  </si>
  <si>
    <t>95500 Long Keys, Debbiebury, FM 20524</t>
  </si>
  <si>
    <t>(335)496-1776</t>
  </si>
  <si>
    <t>22880.609999999997</t>
  </si>
  <si>
    <t>3.77</t>
  </si>
  <si>
    <t>22876.839999999997</t>
  </si>
  <si>
    <t>Brian Edwards</t>
  </si>
  <si>
    <t>jonathanharmon@example.net</t>
  </si>
  <si>
    <t>0094 Matthew Pines Suite 036, Doylemouth, MN 90890</t>
  </si>
  <si>
    <t>901.577.4981</t>
  </si>
  <si>
    <t>150.36</t>
  </si>
  <si>
    <t>73117.45</t>
  </si>
  <si>
    <t>Patricia Harrison</t>
  </si>
  <si>
    <t>pennycervantes@example.com</t>
  </si>
  <si>
    <t>467 Bush Orchard Suite 189, East Eric, AZ 85417</t>
  </si>
  <si>
    <t>(620)341-1496</t>
  </si>
  <si>
    <t>26886.08</t>
  </si>
  <si>
    <t>211.84</t>
  </si>
  <si>
    <t>26674.24</t>
  </si>
  <si>
    <t>Robert Chavez</t>
  </si>
  <si>
    <t>scoleman@example.org</t>
  </si>
  <si>
    <t>0773 Yolanda Hills Suite 651, Dakotatown, OK 07555</t>
  </si>
  <si>
    <t>001-743-778-6388x126</t>
  </si>
  <si>
    <t>124.6</t>
  </si>
  <si>
    <t>3773.3</t>
  </si>
  <si>
    <t>emitchell@example.org</t>
  </si>
  <si>
    <t>USS Lloyd, FPO AA 07808</t>
  </si>
  <si>
    <t>(560)325-2053</t>
  </si>
  <si>
    <t>33490.799999999996</t>
  </si>
  <si>
    <t>80.49</t>
  </si>
  <si>
    <t>33410.31</t>
  </si>
  <si>
    <t>Lisa Smith</t>
  </si>
  <si>
    <t>matthew40@example.com</t>
  </si>
  <si>
    <t>66850 Wade Bridge Apt. 522, North Thomas, DE 11265</t>
  </si>
  <si>
    <t>001-855-841-7722</t>
  </si>
  <si>
    <t>56.79</t>
  </si>
  <si>
    <t>10419.0</t>
  </si>
  <si>
    <t>Andres Hopkins</t>
  </si>
  <si>
    <t>michael44@example.net</t>
  </si>
  <si>
    <t>31159 Smith Turnpike, South Dawntown, NY 84092</t>
  </si>
  <si>
    <t>001-571-248-1344x756</t>
  </si>
  <si>
    <t>55.34</t>
  </si>
  <si>
    <t>1317.5800000000002</t>
  </si>
  <si>
    <t>Chelsea Green</t>
  </si>
  <si>
    <t>hugheschelsea@example.org</t>
  </si>
  <si>
    <t>772 Michelle Vista, Sarahton, AL 42420</t>
  </si>
  <si>
    <t>522.388.1893x1386</t>
  </si>
  <si>
    <t>31202.55</t>
  </si>
  <si>
    <t>180.07</t>
  </si>
  <si>
    <t>31022.48</t>
  </si>
  <si>
    <t>Scott Everett</t>
  </si>
  <si>
    <t>dwhite@example.org</t>
  </si>
  <si>
    <t>86477 Smith Squares Apt. 542, Garciamouth, WA 96115</t>
  </si>
  <si>
    <t>001-381-226-4086x73371</t>
  </si>
  <si>
    <t>1700.2500000000002</t>
  </si>
  <si>
    <t>17.31</t>
  </si>
  <si>
    <t>1682.9400000000003</t>
  </si>
  <si>
    <t>Heather Sparks</t>
  </si>
  <si>
    <t>5717 Vincent Manor, South Kennethhaven, KS 27334</t>
  </si>
  <si>
    <t>001-423-710-3317x9388</t>
  </si>
  <si>
    <t>0.63</t>
  </si>
  <si>
    <t>5948.69</t>
  </si>
  <si>
    <t>Jennifer Clark</t>
  </si>
  <si>
    <t>jesse94@example.org</t>
  </si>
  <si>
    <t>5181 Harrison Plaza, South Brendan, MA 69126</t>
  </si>
  <si>
    <t>479.733.5738x0554</t>
  </si>
  <si>
    <t>189.47</t>
  </si>
  <si>
    <t>62436.130000000005</t>
  </si>
  <si>
    <t>Autumn Jennings</t>
  </si>
  <si>
    <t>kelleymaria@example.org</t>
  </si>
  <si>
    <t>1696 Lowery Loaf, East Jerryton, IN 60098</t>
  </si>
  <si>
    <t>254.479.4307</t>
  </si>
  <si>
    <t>17324.0</t>
  </si>
  <si>
    <t>36.49</t>
  </si>
  <si>
    <t>17287.51</t>
  </si>
  <si>
    <t>Ashley Lopez</t>
  </si>
  <si>
    <t>cburns@example.org</t>
  </si>
  <si>
    <t>3759 Erin Mount, South Kim, MD 61487</t>
  </si>
  <si>
    <t>364.851.1375x459</t>
  </si>
  <si>
    <t>1.69</t>
  </si>
  <si>
    <t>1570.1299999999999</t>
  </si>
  <si>
    <t>Michele Wolfe</t>
  </si>
  <si>
    <t>8618 Nelson Burgs, Powersview, KS 87700</t>
  </si>
  <si>
    <t>261.61</t>
  </si>
  <si>
    <t>6250.49</t>
  </si>
  <si>
    <t>Julie Ingram</t>
  </si>
  <si>
    <t>christopher32@example.com</t>
  </si>
  <si>
    <t>459 Chad Knoll, East Cody, VT 19697</t>
  </si>
  <si>
    <t>539-567-2909x047</t>
  </si>
  <si>
    <t>32.55</t>
  </si>
  <si>
    <t>11251.76</t>
  </si>
  <si>
    <t>Sheri Williams</t>
  </si>
  <si>
    <t>20908 Small Hollow, North Yolandaside, IN 88790</t>
  </si>
  <si>
    <t>(411)876-9385</t>
  </si>
  <si>
    <t>11220.849999999999</t>
  </si>
  <si>
    <t>21.65</t>
  </si>
  <si>
    <t>11199.199999999999</t>
  </si>
  <si>
    <t>Gina Ramos</t>
  </si>
  <si>
    <t>robertgrant@example.com</t>
  </si>
  <si>
    <t>6231 Wright Path Apt. 969, Michaelfurt, NV 38549</t>
  </si>
  <si>
    <t>001-216-737-2264x990</t>
  </si>
  <si>
    <t>88.76</t>
  </si>
  <si>
    <t>58724.54</t>
  </si>
  <si>
    <t>05-22-2022</t>
  </si>
  <si>
    <t>Sarah Weber</t>
  </si>
  <si>
    <t>mingram@example.org</t>
  </si>
  <si>
    <t>2136 Jennifer Falls Suite 367, Lake Kevin, RI 93159</t>
  </si>
  <si>
    <t>5232.080000000001</t>
  </si>
  <si>
    <t>Jerry Duncan</t>
  </si>
  <si>
    <t>anthonyboyle@example.net</t>
  </si>
  <si>
    <t>353 Wade Street, North Crystalton, WI 88281</t>
  </si>
  <si>
    <t>178.46</t>
  </si>
  <si>
    <t>47443.090000000004</t>
  </si>
  <si>
    <t>Brianna Anderson</t>
  </si>
  <si>
    <t>cowanruben@example.net</t>
  </si>
  <si>
    <t>11244 Mitchell Hill, Lewisview, MH 41343</t>
  </si>
  <si>
    <t>489.988.8111x8608</t>
  </si>
  <si>
    <t>55.15</t>
  </si>
  <si>
    <t>24388.36</t>
  </si>
  <si>
    <t>Brian Serrano</t>
  </si>
  <si>
    <t>gonzalesamanda@example.net</t>
  </si>
  <si>
    <t>3575 Gonzalez Radial Suite 616, Davisland, SD 17888</t>
  </si>
  <si>
    <t>294.216.5001x0388</t>
  </si>
  <si>
    <t>25821.039999999997</t>
  </si>
  <si>
    <t>25759.949999999997</t>
  </si>
  <si>
    <t>Maureen Nguyen</t>
  </si>
  <si>
    <t>amber13@example.com</t>
  </si>
  <si>
    <t>511 Jonathan Flat Apt. 101, Kristenview, NM 19038</t>
  </si>
  <si>
    <t>890.681.4268</t>
  </si>
  <si>
    <t>38488.65</t>
  </si>
  <si>
    <t>37.51</t>
  </si>
  <si>
    <t>38451.14</t>
  </si>
  <si>
    <t>Amy Reynolds</t>
  </si>
  <si>
    <t>clarkedonald@example.net</t>
  </si>
  <si>
    <t>272 Christopher Cove, East Kevin, MH 05169</t>
  </si>
  <si>
    <t>916-936-6058x406</t>
  </si>
  <si>
    <t>75.05</t>
  </si>
  <si>
    <t>54722.35</t>
  </si>
  <si>
    <t>Jaime Sullivan</t>
  </si>
  <si>
    <t>brownwilliam@example.com</t>
  </si>
  <si>
    <t>4348 Rodriguez Station Suite 345, Caldwellfurt, WV 50680</t>
  </si>
  <si>
    <t>16052.75</t>
  </si>
  <si>
    <t>15983.95</t>
  </si>
  <si>
    <t>Joan Mejia</t>
  </si>
  <si>
    <t>robertsonwesley@example.com</t>
  </si>
  <si>
    <t>2277 Schmidt Branch Suite 678, Lake Christyfurt, IN 91154</t>
  </si>
  <si>
    <t>+1-862-368-5592x516</t>
  </si>
  <si>
    <t>103.58</t>
  </si>
  <si>
    <t>28483.999999999996</t>
  </si>
  <si>
    <t>Christina Esparza</t>
  </si>
  <si>
    <t>johnsonfelicia@example.org</t>
  </si>
  <si>
    <t>41157 Katrina Squares, Port Francisco, IA 21458</t>
  </si>
  <si>
    <t>383-324-9423</t>
  </si>
  <si>
    <t>5372.200000000001</t>
  </si>
  <si>
    <t>76.61</t>
  </si>
  <si>
    <t>5295.590000000001</t>
  </si>
  <si>
    <t>Andrew Sosa</t>
  </si>
  <si>
    <t>collinsbrandon@example.net</t>
  </si>
  <si>
    <t>69036 Stephanie Port Suite 892, Paulberg, AR 08850</t>
  </si>
  <si>
    <t>443.609.1139</t>
  </si>
  <si>
    <t>91.21</t>
  </si>
  <si>
    <t>21749.39</t>
  </si>
  <si>
    <t>Brian Johnson</t>
  </si>
  <si>
    <t>phammond@example.com</t>
  </si>
  <si>
    <t>9457 Bradley Pass Apt. 278, North Lindsay, PW 28166</t>
  </si>
  <si>
    <t>+1-337-982-6575x85213</t>
  </si>
  <si>
    <t>109.85</t>
  </si>
  <si>
    <t>49646.65</t>
  </si>
  <si>
    <t>Jason Mccarthy</t>
  </si>
  <si>
    <t>houstonsandra@example.com</t>
  </si>
  <si>
    <t>46086 Patton Trail Suite 719, Danieltown, PR 26091</t>
  </si>
  <si>
    <t>001-598-608-3135x824</t>
  </si>
  <si>
    <t>62800.590000000004</t>
  </si>
  <si>
    <t>Kaitlyn Powell MD</t>
  </si>
  <si>
    <t>greenevincent@example.com</t>
  </si>
  <si>
    <t>218 Wolfe Islands, Gordonville, MP 40871</t>
  </si>
  <si>
    <t>+1-288-959-2626x8249</t>
  </si>
  <si>
    <t>78.26</t>
  </si>
  <si>
    <t>19530.270000000004</t>
  </si>
  <si>
    <t>Gary Evans</t>
  </si>
  <si>
    <t>jamesgina@example.org</t>
  </si>
  <si>
    <t>859 Graham Creek Apt. 714, Port Matthew, CO 38717</t>
  </si>
  <si>
    <t>001-256-213-7548x645</t>
  </si>
  <si>
    <t>46600.49</t>
  </si>
  <si>
    <t>Regina Miller MD</t>
  </si>
  <si>
    <t>donald91@example.org</t>
  </si>
  <si>
    <t>422 Norma Track Suite 180, Lake Michaelstad, WV 74828</t>
  </si>
  <si>
    <t>391.543.3646x553</t>
  </si>
  <si>
    <t>19.44</t>
  </si>
  <si>
    <t>2088.87</t>
  </si>
  <si>
    <t>Matthew Wheeler</t>
  </si>
  <si>
    <t>gclark@example.com</t>
  </si>
  <si>
    <t>844 Amanda Ways Apt. 274, Anthonyhaven, NE 14779</t>
  </si>
  <si>
    <t>354-444-0058</t>
  </si>
  <si>
    <t>65.7</t>
  </si>
  <si>
    <t>29055.1</t>
  </si>
  <si>
    <t>Alexander White</t>
  </si>
  <si>
    <t>Unit 9104 Box 5021, DPO AP 63012</t>
  </si>
  <si>
    <t>(439)406-3812</t>
  </si>
  <si>
    <t>916.8199999999999</t>
  </si>
  <si>
    <t>08-24-2023</t>
  </si>
  <si>
    <t>Carly Jensen</t>
  </si>
  <si>
    <t>frankrobinson@example.com</t>
  </si>
  <si>
    <t>1666 Hobbs Springs Apt. 223, Deanland, OH 08061</t>
  </si>
  <si>
    <t>(220)513-3565</t>
  </si>
  <si>
    <t>4764.1</t>
  </si>
  <si>
    <t>84.34</t>
  </si>
  <si>
    <t>4679.76</t>
  </si>
  <si>
    <t>Brooke Gordon</t>
  </si>
  <si>
    <t>8927 King Stream, East Rachelburgh, UT 21860</t>
  </si>
  <si>
    <t>(994)452-1600x45775</t>
  </si>
  <si>
    <t>2161.38</t>
  </si>
  <si>
    <t>Jimmy Grimes</t>
  </si>
  <si>
    <t>5782 Beck Ford Apt. 769, North Kathleen, MD 45332</t>
  </si>
  <si>
    <t>+1-584-666-9263x05557</t>
  </si>
  <si>
    <t>190.72</t>
  </si>
  <si>
    <t>8798.820000000002</t>
  </si>
  <si>
    <t>Patricia Strong</t>
  </si>
  <si>
    <t>johnrosales@example.com</t>
  </si>
  <si>
    <t>56254 Wong Ports Apt. 216, Port Michelleland, KS 67672</t>
  </si>
  <si>
    <t>564.652.9943x012</t>
  </si>
  <si>
    <t>268.15</t>
  </si>
  <si>
    <t>64852.85</t>
  </si>
  <si>
    <t>Erin Fowler</t>
  </si>
  <si>
    <t>usmall@example.com</t>
  </si>
  <si>
    <t>523 Choi Canyon Suite 694, South Brettside, AK 67642</t>
  </si>
  <si>
    <t>001-999-921-7931</t>
  </si>
  <si>
    <t>21241.48</t>
  </si>
  <si>
    <t>Teresa Herman</t>
  </si>
  <si>
    <t>tiffanyweaver@example.com</t>
  </si>
  <si>
    <t>USNS Walton, FPO AA 87088</t>
  </si>
  <si>
    <t>522.413.7695x86458</t>
  </si>
  <si>
    <t>104.46</t>
  </si>
  <si>
    <t>59146.55</t>
  </si>
  <si>
    <t>thompsonolivia@example.net</t>
  </si>
  <si>
    <t>92959 Kevin Locks, Lake Jamesfort, KY 19495</t>
  </si>
  <si>
    <t>001-869-591-7553x40335</t>
  </si>
  <si>
    <t>18.36</t>
  </si>
  <si>
    <t>6714.630000000001</t>
  </si>
  <si>
    <t>Todd Perry</t>
  </si>
  <si>
    <t>pparsons@example.org</t>
  </si>
  <si>
    <t>69076 Amanda Walks, Snydermouth, MT 10099</t>
  </si>
  <si>
    <t>+1-885-347-7540x19845</t>
  </si>
  <si>
    <t>179.93</t>
  </si>
  <si>
    <t>21009.7</t>
  </si>
  <si>
    <t>Kyle Frazier</t>
  </si>
  <si>
    <t>thompsonvictor@example.net</t>
  </si>
  <si>
    <t>658 Vasquez Points Suite 796, Marissaborough, FM 39790</t>
  </si>
  <si>
    <t>001-254-727-3268x63866</t>
  </si>
  <si>
    <t>52.68</t>
  </si>
  <si>
    <t>9998.14</t>
  </si>
  <si>
    <t>Megan Thornton</t>
  </si>
  <si>
    <t>pamelacrawford@example.org</t>
  </si>
  <si>
    <t>897 Brittany Pass Suite 319, East Rebecca, ME 96537</t>
  </si>
  <si>
    <t>367-776-8146x696</t>
  </si>
  <si>
    <t>37113.270000000004</t>
  </si>
  <si>
    <t>129.89</t>
  </si>
  <si>
    <t>36983.380000000005</t>
  </si>
  <si>
    <t>Lauren Burns</t>
  </si>
  <si>
    <t>xgriffin@example.org</t>
  </si>
  <si>
    <t>90612 Christopher Fields Apt. 645, Lake Erin, MS 87470</t>
  </si>
  <si>
    <t>(275)398-9905</t>
  </si>
  <si>
    <t>26.86</t>
  </si>
  <si>
    <t>14478.08</t>
  </si>
  <si>
    <t>William Wheeler</t>
  </si>
  <si>
    <t>jeffreysimpson@example.com</t>
  </si>
  <si>
    <t>2144 Hogan Flats Suite 858, Janicemouth, CA 68296</t>
  </si>
  <si>
    <t>59631.54</t>
  </si>
  <si>
    <t>59589.700000000004</t>
  </si>
  <si>
    <t>Matthew Harrell</t>
  </si>
  <si>
    <t>clayton41@example.net</t>
  </si>
  <si>
    <t>99009 Anderson Underpass, Port Gloriatown, MT 52184</t>
  </si>
  <si>
    <t>713.477.7048x000</t>
  </si>
  <si>
    <t>155.23</t>
  </si>
  <si>
    <t>15255.41</t>
  </si>
  <si>
    <t>Aaron Marshall</t>
  </si>
  <si>
    <t>mromero@example.net</t>
  </si>
  <si>
    <t>10916 Sarah Harbor, Amandaville, MS 32779</t>
  </si>
  <si>
    <t>+1-620-880-6347x52083</t>
  </si>
  <si>
    <t>47.5</t>
  </si>
  <si>
    <t>54840.2</t>
  </si>
  <si>
    <t>Jose Ryan</t>
  </si>
  <si>
    <t>zwhite@example.net</t>
  </si>
  <si>
    <t>Unit 3741 Box 3030, DPO AA 19190</t>
  </si>
  <si>
    <t>564.312.2329x813</t>
  </si>
  <si>
    <t>57.28</t>
  </si>
  <si>
    <t>32285.17</t>
  </si>
  <si>
    <t>Andrew Bartlett</t>
  </si>
  <si>
    <t>andrewpatterson@example.org</t>
  </si>
  <si>
    <t>77669 Walker Plaza Apt. 087, East Tom, VT 13932</t>
  </si>
  <si>
    <t>384.365.9053x6276</t>
  </si>
  <si>
    <t>10363.68</t>
  </si>
  <si>
    <t>14.91</t>
  </si>
  <si>
    <t>10348.77</t>
  </si>
  <si>
    <t>Christopher Walker</t>
  </si>
  <si>
    <t>hendersonmichelle@example.org</t>
  </si>
  <si>
    <t>796 Martin Row Suite 870, North Tamaraview, MS 10667</t>
  </si>
  <si>
    <t>001-298-279-7693</t>
  </si>
  <si>
    <t>3.07</t>
  </si>
  <si>
    <t>32855.38</t>
  </si>
  <si>
    <t>fosterpamela@example.org</t>
  </si>
  <si>
    <t>1505 Paul Circle Suite 769, Lake Kristenfurt, SD 93362</t>
  </si>
  <si>
    <t>830-393-7157</t>
  </si>
  <si>
    <t>9.18</t>
  </si>
  <si>
    <t>2575.2000000000003</t>
  </si>
  <si>
    <t>Tina Downs</t>
  </si>
  <si>
    <t>christopher93@example.net</t>
  </si>
  <si>
    <t>91409 Reid Mountains, New Christopher, OR 43551</t>
  </si>
  <si>
    <t>776-781-5843x495</t>
  </si>
  <si>
    <t>1750.8999999999999</t>
  </si>
  <si>
    <t>adurham@example.net</t>
  </si>
  <si>
    <t>279 Cooper Trail, Joseberg, NV 16829</t>
  </si>
  <si>
    <t>438.930.9819</t>
  </si>
  <si>
    <t>5524.21</t>
  </si>
  <si>
    <t>Allen Mcintosh</t>
  </si>
  <si>
    <t>jortega@example.org</t>
  </si>
  <si>
    <t>14227 Seth Bypass, Palmerberg, WA 75260</t>
  </si>
  <si>
    <t>228-872-5880</t>
  </si>
  <si>
    <t>64.67</t>
  </si>
  <si>
    <t>392.96999999999997</t>
  </si>
  <si>
    <t>Michael Berry</t>
  </si>
  <si>
    <t>kathleen20@example.org</t>
  </si>
  <si>
    <t>2411 Schmidt Trace Apt. 688, East Jamestown, WA 20123</t>
  </si>
  <si>
    <t>001-841-278-3498x96619</t>
  </si>
  <si>
    <t>21.34</t>
  </si>
  <si>
    <t>13846.46</t>
  </si>
  <si>
    <t>Joanna Robinson</t>
  </si>
  <si>
    <t>istephens@example.com</t>
  </si>
  <si>
    <t>5149 Pratt Track, Christopherstad, AS 06893</t>
  </si>
  <si>
    <t>(570)709-0124</t>
  </si>
  <si>
    <t>58472.67</t>
  </si>
  <si>
    <t>120.18</t>
  </si>
  <si>
    <t>58352.49</t>
  </si>
  <si>
    <t>Stacey Avila</t>
  </si>
  <si>
    <t>marissacarey@example.org</t>
  </si>
  <si>
    <t>5193 Ashley Loop Apt. 697, Lake Shannonton, MS 59218</t>
  </si>
  <si>
    <t>266-682-0959</t>
  </si>
  <si>
    <t>26048.399999999998</t>
  </si>
  <si>
    <t>25949.21</t>
  </si>
  <si>
    <t>Patrick Lopez</t>
  </si>
  <si>
    <t>taylortanner@example.net</t>
  </si>
  <si>
    <t>20713 Shane Lodge Apt. 759, Lake Austinville, TN 05383</t>
  </si>
  <si>
    <t>(370)405-3954</t>
  </si>
  <si>
    <t>26979.409999999996</t>
  </si>
  <si>
    <t>Rachel Nichols</t>
  </si>
  <si>
    <t>USS King, FPO AA 83995</t>
  </si>
  <si>
    <t>355-279-9669</t>
  </si>
  <si>
    <t>76.78</t>
  </si>
  <si>
    <t>8683.929999999998</t>
  </si>
  <si>
    <t>Anthony Williams</t>
  </si>
  <si>
    <t>florespeter@example.org</t>
  </si>
  <si>
    <t>USS Gomez, FPO AP 92064</t>
  </si>
  <si>
    <t>360.748.2467x43720</t>
  </si>
  <si>
    <t>102.2</t>
  </si>
  <si>
    <t>2502.2400000000002</t>
  </si>
  <si>
    <t>Leslie Rubio</t>
  </si>
  <si>
    <t>jcunningham@example.com</t>
  </si>
  <si>
    <t>1330 Janice Park, South Alishaland, SD 38599</t>
  </si>
  <si>
    <t>001-598-785-8266x4599</t>
  </si>
  <si>
    <t>119.15</t>
  </si>
  <si>
    <t>5078.050000000001</t>
  </si>
  <si>
    <t>Kathryn Leon</t>
  </si>
  <si>
    <t>udouglas@example.net</t>
  </si>
  <si>
    <t>8640 Mark Road, Briantown, AS 32492</t>
  </si>
  <si>
    <t>001-843-590-4527</t>
  </si>
  <si>
    <t>216.29</t>
  </si>
  <si>
    <t>93325.93000000001</t>
  </si>
  <si>
    <t>Craig Thomas</t>
  </si>
  <si>
    <t>leedanielle@example.com</t>
  </si>
  <si>
    <t>39080 Alexander Burg, New Jennifer, SC 97147</t>
  </si>
  <si>
    <t>54740.36</t>
  </si>
  <si>
    <t>Antonio Allen</t>
  </si>
  <si>
    <t>alittle@example.com</t>
  </si>
  <si>
    <t>562 Morgan Estates Suite 264, Roseland, MT 70852</t>
  </si>
  <si>
    <t>841-793-3500</t>
  </si>
  <si>
    <t>16.05</t>
  </si>
  <si>
    <t>28412.94</t>
  </si>
  <si>
    <t>Monica Ellis</t>
  </si>
  <si>
    <t>856 Davis Mountains Suite 617, Garciaview, MP 94632</t>
  </si>
  <si>
    <t>700.298.7864x718</t>
  </si>
  <si>
    <t>18.48</t>
  </si>
  <si>
    <t>6492.620000000001</t>
  </si>
  <si>
    <t>Dr. Allison Smith</t>
  </si>
  <si>
    <t>tammy52@example.com</t>
  </si>
  <si>
    <t>00766 Emily Loop, North Stephanieton, IA 74742</t>
  </si>
  <si>
    <t>268-915-0337x530</t>
  </si>
  <si>
    <t>227.79</t>
  </si>
  <si>
    <t>67330.84000000001</t>
  </si>
  <si>
    <t>08-28-2023</t>
  </si>
  <si>
    <t>Anita Grimes</t>
  </si>
  <si>
    <t>whitechristopher@example.net</t>
  </si>
  <si>
    <t>895 Gould Extensions, Lisaport, RI 65370</t>
  </si>
  <si>
    <t>(855)705-0191x895</t>
  </si>
  <si>
    <t>83895.56999999999</t>
  </si>
  <si>
    <t>230.75</t>
  </si>
  <si>
    <t>83664.81999999999</t>
  </si>
  <si>
    <t>Benjamin Garner</t>
  </si>
  <si>
    <t>kristen12@example.net</t>
  </si>
  <si>
    <t>3433 Clark Shoal Apt. 290, Odonnelltown, VI 61364</t>
  </si>
  <si>
    <t>401-945-9825x802</t>
  </si>
  <si>
    <t>7162.21</t>
  </si>
  <si>
    <t>7000.27</t>
  </si>
  <si>
    <t>Margaret Cowan</t>
  </si>
  <si>
    <t>724 Holly Knoll, Warrenborough, WI 43916</t>
  </si>
  <si>
    <t>(848)443-6990</t>
  </si>
  <si>
    <t>1.41</t>
  </si>
  <si>
    <t>30506.07</t>
  </si>
  <si>
    <t>Evelyn Elliott</t>
  </si>
  <si>
    <t>davidortiz@example.org</t>
  </si>
  <si>
    <t>155 Kathleen Radial Suite 945, Hallbury, PA 12519</t>
  </si>
  <si>
    <t>500-295-1504x0867</t>
  </si>
  <si>
    <t>0.65</t>
  </si>
  <si>
    <t>40158.61</t>
  </si>
  <si>
    <t>01-17-2022</t>
  </si>
  <si>
    <t>Jeffery Gomez</t>
  </si>
  <si>
    <t>1206 Jerry Roads Suite 978, Josephville, MP 99442</t>
  </si>
  <si>
    <t>001-278-446-9086x965</t>
  </si>
  <si>
    <t>163.27</t>
  </si>
  <si>
    <t>33140.28</t>
  </si>
  <si>
    <t>732 Alicia Falls Suite 564, North William, DC 33986</t>
  </si>
  <si>
    <t>+1-328-845-9176x464</t>
  </si>
  <si>
    <t>9.73</t>
  </si>
  <si>
    <t>5771.120000000001</t>
  </si>
  <si>
    <t>Jessica Stevenson</t>
  </si>
  <si>
    <t>whitefrank@example.org</t>
  </si>
  <si>
    <t>9988 Sarah Unions, Jonathanport, SC 17611</t>
  </si>
  <si>
    <t>(805)976-8794x8907</t>
  </si>
  <si>
    <t>28.13</t>
  </si>
  <si>
    <t>29351.19</t>
  </si>
  <si>
    <t>Joseph Khan</t>
  </si>
  <si>
    <t>taylorkim@example.com</t>
  </si>
  <si>
    <t>38305 Christine Vista Apt. 667, Christophermouth, MH 85322</t>
  </si>
  <si>
    <t>659-971-4732x5764</t>
  </si>
  <si>
    <t>184.18</t>
  </si>
  <si>
    <t>44742.41</t>
  </si>
  <si>
    <t>Michelle Jones DDS</t>
  </si>
  <si>
    <t>13715 Joshua Canyon Suite 489, Hayeshaven, NM 27737</t>
  </si>
  <si>
    <t>+1-432-491-6016x921</t>
  </si>
  <si>
    <t>3.96</t>
  </si>
  <si>
    <t>47146.56</t>
  </si>
  <si>
    <t>Courtney Jefferson</t>
  </si>
  <si>
    <t>kevincummings@example.com</t>
  </si>
  <si>
    <t>USNV Montgomery, FPO AA 08159</t>
  </si>
  <si>
    <t>(641)729-3415x5399</t>
  </si>
  <si>
    <t>170.11</t>
  </si>
  <si>
    <t>63760.19</t>
  </si>
  <si>
    <t>Brandy Watson</t>
  </si>
  <si>
    <t>55377 Elaine Junctions, Port Cassidy, ME 85829</t>
  </si>
  <si>
    <t>678.941.0203</t>
  </si>
  <si>
    <t>1340.6699999999998</t>
  </si>
  <si>
    <t>1332.62</t>
  </si>
  <si>
    <t>Timothy Clark</t>
  </si>
  <si>
    <t>brownmichael@example.com</t>
  </si>
  <si>
    <t>PSC 4455, Box 7871, APO AP 21570</t>
  </si>
  <si>
    <t>+1-630-361-1748x664</t>
  </si>
  <si>
    <t>148.87</t>
  </si>
  <si>
    <t>4011.4700000000003</t>
  </si>
  <si>
    <t>Marie Mckinney</t>
  </si>
  <si>
    <t>oshelton@example.org</t>
  </si>
  <si>
    <t>PSC 1529, Box 0319, APO AP 99452</t>
  </si>
  <si>
    <t>(697)251-4058x9966</t>
  </si>
  <si>
    <t>8695.16</t>
  </si>
  <si>
    <t>53.71</t>
  </si>
  <si>
    <t>8641.45</t>
  </si>
  <si>
    <t>Casey Trevino</t>
  </si>
  <si>
    <t>madeline88@example.org</t>
  </si>
  <si>
    <t>62752 Perry Locks Suite 653, Jenniferport, MA 80145</t>
  </si>
  <si>
    <t>439-906-8784</t>
  </si>
  <si>
    <t>66.32</t>
  </si>
  <si>
    <t>54665.83</t>
  </si>
  <si>
    <t>Yvonne Young</t>
  </si>
  <si>
    <t>3887 Christopher Summit Apt. 934, Victoriaville, MH 94110</t>
  </si>
  <si>
    <t>732-607-6337x842</t>
  </si>
  <si>
    <t>37195.399999999994</t>
  </si>
  <si>
    <t>Lisa Church</t>
  </si>
  <si>
    <t>iblair@example.net</t>
  </si>
  <si>
    <t>980 David Inlet Apt. 692, Adkinsberg, WI 71342</t>
  </si>
  <si>
    <t>(787)536-3168x7335</t>
  </si>
  <si>
    <t>3460.71</t>
  </si>
  <si>
    <t>Heather Anderson</t>
  </si>
  <si>
    <t>alexishansen@example.org</t>
  </si>
  <si>
    <t>671 Stephanie Gardens Suite 600, New Mary, IN 16507</t>
  </si>
  <si>
    <t>24.83</t>
  </si>
  <si>
    <t>6153.200000000001</t>
  </si>
  <si>
    <t>Maria Daniels</t>
  </si>
  <si>
    <t>123 Swanson Island Apt. 572, Williamsshire, MP 62645</t>
  </si>
  <si>
    <t>+1-391-278-9442x3089</t>
  </si>
  <si>
    <t>10946.43</t>
  </si>
  <si>
    <t>10709.48</t>
  </si>
  <si>
    <t>Bonnie Gomez</t>
  </si>
  <si>
    <t>paulclark@example.net</t>
  </si>
  <si>
    <t>9693 Craig Circles, South Mark, MP 31878</t>
  </si>
  <si>
    <t>433-705-2935x39139</t>
  </si>
  <si>
    <t>57406.8</t>
  </si>
  <si>
    <t>85.62</t>
  </si>
  <si>
    <t>57321.18</t>
  </si>
  <si>
    <t>Erin Anderson</t>
  </si>
  <si>
    <t>smithdanielle@example.com</t>
  </si>
  <si>
    <t>033 Martinez Club Suite 240, East Thomas, NC 86099</t>
  </si>
  <si>
    <t>782.549.3569</t>
  </si>
  <si>
    <t>36462.16</t>
  </si>
  <si>
    <t>61.72</t>
  </si>
  <si>
    <t>36400.44</t>
  </si>
  <si>
    <t>Albert Washington</t>
  </si>
  <si>
    <t>jeffreykelly@example.net</t>
  </si>
  <si>
    <t>997 Zachary Trail, East Joshua, TN 07428</t>
  </si>
  <si>
    <t>553.259.8610x2628</t>
  </si>
  <si>
    <t>1146.5</t>
  </si>
  <si>
    <t>Larry Navarro</t>
  </si>
  <si>
    <t>robert92@example.com</t>
  </si>
  <si>
    <t>7641 Jason Stream, Tateville, VT 16281</t>
  </si>
  <si>
    <t>264-793-0745x031</t>
  </si>
  <si>
    <t>3528.9100000000003</t>
  </si>
  <si>
    <t>Christina Mills</t>
  </si>
  <si>
    <t>pratttraci@example.org</t>
  </si>
  <si>
    <t>1014 Jesse Row, Whitehaven, OH 57270</t>
  </si>
  <si>
    <t>515.485.9941x3237</t>
  </si>
  <si>
    <t>33282.72</t>
  </si>
  <si>
    <t>143.94</t>
  </si>
  <si>
    <t>33138.78</t>
  </si>
  <si>
    <t>Lisa Perkins</t>
  </si>
  <si>
    <t>katiecarroll@example.com</t>
  </si>
  <si>
    <t>897 Schultz Knoll, Kyletown, AL 88697</t>
  </si>
  <si>
    <t>(277)941-4447x934</t>
  </si>
  <si>
    <t>169.88</t>
  </si>
  <si>
    <t>62523.310000000005</t>
  </si>
  <si>
    <t>Cynthia Mitchell</t>
  </si>
  <si>
    <t>varmstrong@example.net</t>
  </si>
  <si>
    <t>00954 Cindy Squares Suite 749, Stephanieside, DE 18492</t>
  </si>
  <si>
    <t>310.697.0900x60300</t>
  </si>
  <si>
    <t>26515.110000000004</t>
  </si>
  <si>
    <t>Timothy Petty</t>
  </si>
  <si>
    <t>811 Allen Lock, Glennmouth, PW 41250</t>
  </si>
  <si>
    <t>56102.1</t>
  </si>
  <si>
    <t>105.18</t>
  </si>
  <si>
    <t>55996.92</t>
  </si>
  <si>
    <t>Ricky Russell</t>
  </si>
  <si>
    <t>brownstephanie@example.org</t>
  </si>
  <si>
    <t>646 Parker Path Suite 251, Oliverstad, PR 44007</t>
  </si>
  <si>
    <t>001-316-820-7895x483</t>
  </si>
  <si>
    <t>207.8</t>
  </si>
  <si>
    <t>31994.539999999997</t>
  </si>
  <si>
    <t>Wendy Johnson</t>
  </si>
  <si>
    <t>USNV Hughes, FPO AP 08304</t>
  </si>
  <si>
    <t>353.800.4282x46318</t>
  </si>
  <si>
    <t>61.5</t>
  </si>
  <si>
    <t>20084.25</t>
  </si>
  <si>
    <t>02-21-2022</t>
  </si>
  <si>
    <t>Caleb Clark</t>
  </si>
  <si>
    <t>markstephens@example.org</t>
  </si>
  <si>
    <t>7040 Rebekah Park, Port Pamela, PA 41308</t>
  </si>
  <si>
    <t>001-797-497-2310x290</t>
  </si>
  <si>
    <t>30901.309999999998</t>
  </si>
  <si>
    <t>Omar Bryant</t>
  </si>
  <si>
    <t>lopezmonica@example.org</t>
  </si>
  <si>
    <t>842 Mary Square, Emilyberg, WV 38389</t>
  </si>
  <si>
    <t>+1-697-256-4864x39009</t>
  </si>
  <si>
    <t>120.61</t>
  </si>
  <si>
    <t>29763.29</t>
  </si>
  <si>
    <t>Mark Sanchez</t>
  </si>
  <si>
    <t>ylowery@example.net</t>
  </si>
  <si>
    <t>7299 Mendoza View, Danielsmouth, WV 33757</t>
  </si>
  <si>
    <t>001-946-568-1810</t>
  </si>
  <si>
    <t>66375.01000000001</t>
  </si>
  <si>
    <t>175.54</t>
  </si>
  <si>
    <t>66199.47000000002</t>
  </si>
  <si>
    <t>nwilson@example.com</t>
  </si>
  <si>
    <t>52178 Sara Rest, Lake Sabrina, CT 88778</t>
  </si>
  <si>
    <t>440-644-4635x61225</t>
  </si>
  <si>
    <t>3599.24</t>
  </si>
  <si>
    <t>Janice Smith</t>
  </si>
  <si>
    <t>zrodriguez@example.com</t>
  </si>
  <si>
    <t>17231 Roberts Meadows Suite 638, Powellfort, IN 36022</t>
  </si>
  <si>
    <t>733-288-4490</t>
  </si>
  <si>
    <t>30448.96</t>
  </si>
  <si>
    <t>261.86</t>
  </si>
  <si>
    <t>30187.1</t>
  </si>
  <si>
    <t>Christine Stephens</t>
  </si>
  <si>
    <t>browncarolyn@example.com</t>
  </si>
  <si>
    <t>855 Monica Stream, Davidville, OH 19647</t>
  </si>
  <si>
    <t>657.685.9740x331</t>
  </si>
  <si>
    <t>3.15</t>
  </si>
  <si>
    <t>34974.27</t>
  </si>
  <si>
    <t>Calvin Le</t>
  </si>
  <si>
    <t>stephaniegonzalez@example.com</t>
  </si>
  <si>
    <t>1155 Yoder Motorway, East Eugene, PR 85997</t>
  </si>
  <si>
    <t>33834.42</t>
  </si>
  <si>
    <t>255.05</t>
  </si>
  <si>
    <t>33579.369999999995</t>
  </si>
  <si>
    <t>John Orr</t>
  </si>
  <si>
    <t>dylan48@example.net</t>
  </si>
  <si>
    <t>06887 Lisa Vista Suite 880, Samanthamouth, NM 20316</t>
  </si>
  <si>
    <t>+1-655-244-8514x631</t>
  </si>
  <si>
    <t>13386.42</t>
  </si>
  <si>
    <t>23.2</t>
  </si>
  <si>
    <t>13363.22</t>
  </si>
  <si>
    <t>11-16-2021</t>
  </si>
  <si>
    <t>Dr. Olivia Marks MD</t>
  </si>
  <si>
    <t>hamiltonkim@example.org</t>
  </si>
  <si>
    <t>796 Velasquez Port, North Kaitlin, ME 48388</t>
  </si>
  <si>
    <t>842-336-8025</t>
  </si>
  <si>
    <t>52674.2</t>
  </si>
  <si>
    <t>Sean Roy</t>
  </si>
  <si>
    <t>zmills@example.org</t>
  </si>
  <si>
    <t>PSC 6353, Box 8628, APO AP 05227</t>
  </si>
  <si>
    <t>(658)226-9037x61093</t>
  </si>
  <si>
    <t>110.49</t>
  </si>
  <si>
    <t>18370.909999999996</t>
  </si>
  <si>
    <t>Alexander Meyer</t>
  </si>
  <si>
    <t>08765 Williams Crossroad Apt. 109, Port Elizabeth, DE 07896</t>
  </si>
  <si>
    <t>+1-899-296-0376x87884</t>
  </si>
  <si>
    <t>10373.47</t>
  </si>
  <si>
    <t>Teresa Johnson</t>
  </si>
  <si>
    <t>gallowayalexandria@example.net</t>
  </si>
  <si>
    <t>38473 Jeremy Creek Suite 864, Hubbardbury, CT 51398</t>
  </si>
  <si>
    <t>673.605.8350</t>
  </si>
  <si>
    <t>5.54</t>
  </si>
  <si>
    <t>641.68</t>
  </si>
  <si>
    <t>Mr. George Schmidt</t>
  </si>
  <si>
    <t>jacksonjulie@example.org</t>
  </si>
  <si>
    <t>365 Sheryl Summit, Port Jamieview, PW 42712</t>
  </si>
  <si>
    <t>001-271-376-7087x52327</t>
  </si>
  <si>
    <t>46.14</t>
  </si>
  <si>
    <t>98471.73</t>
  </si>
  <si>
    <t>Gregory Gibbs</t>
  </si>
  <si>
    <t>tiffanyramirez@example.net</t>
  </si>
  <si>
    <t>74406 Jacob Plaza, Lake Nicoleville, GA 70573</t>
  </si>
  <si>
    <t>001-580-945-9001</t>
  </si>
  <si>
    <t>36.11</t>
  </si>
  <si>
    <t>32166.229999999996</t>
  </si>
  <si>
    <t>06-23-2023</t>
  </si>
  <si>
    <t>Monica Vaughn</t>
  </si>
  <si>
    <t>nhughes@example.com</t>
  </si>
  <si>
    <t>66084 Kathryn Fork, West Chelseaview, MA 16599</t>
  </si>
  <si>
    <t>510.889.7541x5880</t>
  </si>
  <si>
    <t>98.81</t>
  </si>
  <si>
    <t>25774.57</t>
  </si>
  <si>
    <t>Alicia Reyes</t>
  </si>
  <si>
    <t>earlsandoval@example.com</t>
  </si>
  <si>
    <t>9269 Solomon Islands, East Zachary, OH 02919</t>
  </si>
  <si>
    <t>+1-785-862-1678x0944</t>
  </si>
  <si>
    <t>45.98</t>
  </si>
  <si>
    <t>20828.8</t>
  </si>
  <si>
    <t>Kristen Wright MD</t>
  </si>
  <si>
    <t>melaniehall@example.org</t>
  </si>
  <si>
    <t>48665 Elizabeth Knoll, West Normaside, IN 62247</t>
  </si>
  <si>
    <t>694-629-1545x195</t>
  </si>
  <si>
    <t>51361.96000000001</t>
  </si>
  <si>
    <t>Alexis Jenkins</t>
  </si>
  <si>
    <t>maria56@example.net</t>
  </si>
  <si>
    <t>4192 Brown Mountain Apt. 669, Tylerview, AZ 78815</t>
  </si>
  <si>
    <t>+1-517-624-1748x817</t>
  </si>
  <si>
    <t>1987.8899999999999</t>
  </si>
  <si>
    <t>6.03</t>
  </si>
  <si>
    <t>1981.86</t>
  </si>
  <si>
    <t>Michael Whitney</t>
  </si>
  <si>
    <t>8161 Nancy Turnpike, Charlenefurt, GA 03582</t>
  </si>
  <si>
    <t>001-925-705-4017x10138</t>
  </si>
  <si>
    <t>78810.98999999999</t>
  </si>
  <si>
    <t>110.53</t>
  </si>
  <si>
    <t>78700.45999999999</t>
  </si>
  <si>
    <t>Christina Ortiz</t>
  </si>
  <si>
    <t>lisasanders@example.org</t>
  </si>
  <si>
    <t>5118 Woods Divide Apt. 206, West Kristine, TN 73925</t>
  </si>
  <si>
    <t>+1-223-657-4135x83375</t>
  </si>
  <si>
    <t>64.25</t>
  </si>
  <si>
    <t>11376.75</t>
  </si>
  <si>
    <t>John Watson</t>
  </si>
  <si>
    <t>christopher16@example.net</t>
  </si>
  <si>
    <t>98793 Joel Turnpike, Davidton, TN 62315</t>
  </si>
  <si>
    <t>(671)241-2287x29831</t>
  </si>
  <si>
    <t>191.51</t>
  </si>
  <si>
    <t>57851.82</t>
  </si>
  <si>
    <t>Jose Burns</t>
  </si>
  <si>
    <t>dbradshaw@example.org</t>
  </si>
  <si>
    <t>552 Carl Ferry Suite 816, Lake Matthew, WV 20898</t>
  </si>
  <si>
    <t>827-461-7387x8108</t>
  </si>
  <si>
    <t>31.38</t>
  </si>
  <si>
    <t>40421.55</t>
  </si>
  <si>
    <t>Patricia Ramos</t>
  </si>
  <si>
    <t>25131 Murphy Villages, West Richard, IN 34114</t>
  </si>
  <si>
    <t>(819)658-9885</t>
  </si>
  <si>
    <t>7063.21</t>
  </si>
  <si>
    <t>89.57</t>
  </si>
  <si>
    <t>6973.64</t>
  </si>
  <si>
    <t>Raven Hale</t>
  </si>
  <si>
    <t>charlesmcpherson@example.net</t>
  </si>
  <si>
    <t>7795 Evans Haven, West Ian, GA 19203</t>
  </si>
  <si>
    <t>001-886-478-8834x3286</t>
  </si>
  <si>
    <t>4.8</t>
  </si>
  <si>
    <t>1936.86</t>
  </si>
  <si>
    <t>Jeffery Haley</t>
  </si>
  <si>
    <t>kevin87@example.org</t>
  </si>
  <si>
    <t>9424 Powell Fords Apt. 873, North Cynthia, CA 69034</t>
  </si>
  <si>
    <t>330.641.9166x930</t>
  </si>
  <si>
    <t>206.86</t>
  </si>
  <si>
    <t>44323.21</t>
  </si>
  <si>
    <t>Tiffany Woods</t>
  </si>
  <si>
    <t>kwest@example.org</t>
  </si>
  <si>
    <t>2359 Michael Hill, Lynnside, NC 63236</t>
  </si>
  <si>
    <t>+1-412-356-6985x738</t>
  </si>
  <si>
    <t>6528.960000000001</t>
  </si>
  <si>
    <t>6512.360000000001</t>
  </si>
  <si>
    <t>William Luna</t>
  </si>
  <si>
    <t>erinchapman@example.org</t>
  </si>
  <si>
    <t>821 Jason Ways Suite 172, West Oscar, AK 43525</t>
  </si>
  <si>
    <t>(729)256-0058</t>
  </si>
  <si>
    <t>163.55</t>
  </si>
  <si>
    <t>36368.049999999996</t>
  </si>
  <si>
    <t>Sheila Nelson</t>
  </si>
  <si>
    <t>ubush@example.com</t>
  </si>
  <si>
    <t>921 Antonio Wells Suite 747, Ericamouth, IN 38727</t>
  </si>
  <si>
    <t>332-895-9108</t>
  </si>
  <si>
    <t>123.52</t>
  </si>
  <si>
    <t>23696.98</t>
  </si>
  <si>
    <t>Carol Roberts</t>
  </si>
  <si>
    <t>bsnyder@example.net</t>
  </si>
  <si>
    <t>545 Lisa Cliff Apt. 410, Hullmouth, KY 58000</t>
  </si>
  <si>
    <t>10.83</t>
  </si>
  <si>
    <t>49913.25</t>
  </si>
  <si>
    <t>Morgan Lewis</t>
  </si>
  <si>
    <t>jonathan24@example.org</t>
  </si>
  <si>
    <t>352 Hall Meadow Apt. 311, Douglasstad, AZ 21656</t>
  </si>
  <si>
    <t>001-793-394-4233x634</t>
  </si>
  <si>
    <t>72.62</t>
  </si>
  <si>
    <t>7571.59</t>
  </si>
  <si>
    <t>Sheila Sullivan</t>
  </si>
  <si>
    <t>yward@example.com</t>
  </si>
  <si>
    <t>703 Mullen Vista, West Shellymouth, NE 71284</t>
  </si>
  <si>
    <t>001-856-538-9929x71502</t>
  </si>
  <si>
    <t>180.72</t>
  </si>
  <si>
    <t>28658.579999999998</t>
  </si>
  <si>
    <t>Dustin Thompson</t>
  </si>
  <si>
    <t>craigpatrick@example.com</t>
  </si>
  <si>
    <t>19267 Owens Burg, Luismouth, FM 14251</t>
  </si>
  <si>
    <t>001-673-771-2035x877</t>
  </si>
  <si>
    <t>52058.2</t>
  </si>
  <si>
    <t>Mark Cruz</t>
  </si>
  <si>
    <t>thomaspatricia@example.org</t>
  </si>
  <si>
    <t>9906 Potter Run, South Randyville, WY 17387</t>
  </si>
  <si>
    <t>(799)298-2994x511</t>
  </si>
  <si>
    <t>123.7</t>
  </si>
  <si>
    <t>44099.65</t>
  </si>
  <si>
    <t>Taylor Johns</t>
  </si>
  <si>
    <t>williamhartman@example.com</t>
  </si>
  <si>
    <t>5973 Rhonda Neck, South Emily, ME 47820</t>
  </si>
  <si>
    <t>424-559-1055x88099</t>
  </si>
  <si>
    <t>47.68</t>
  </si>
  <si>
    <t>15054.439999999999</t>
  </si>
  <si>
    <t>Michelle Johnson</t>
  </si>
  <si>
    <t>gloriatorres@example.org</t>
  </si>
  <si>
    <t>48023 Kim Park Apt. 139, New Robertside, NY 16862</t>
  </si>
  <si>
    <t>(732)793-2861x98779</t>
  </si>
  <si>
    <t>11.63</t>
  </si>
  <si>
    <t>668.47</t>
  </si>
  <si>
    <t>Cheryl Hamilton</t>
  </si>
  <si>
    <t>donovanangela@example.com</t>
  </si>
  <si>
    <t>35220 Frank Harbor Apt. 430, Stevenstad, VI 26072</t>
  </si>
  <si>
    <t>112.29</t>
  </si>
  <si>
    <t>23205.989999999998</t>
  </si>
  <si>
    <t>Nicole Anderson</t>
  </si>
  <si>
    <t>ugriffin@example.com</t>
  </si>
  <si>
    <t>79575 Rogers Row Apt. 487, Port Rebecca, NJ 73473</t>
  </si>
  <si>
    <t>+1-440-538-9965x20894</t>
  </si>
  <si>
    <t>42946.9</t>
  </si>
  <si>
    <t>Robert Lane</t>
  </si>
  <si>
    <t>esteele@example.org</t>
  </si>
  <si>
    <t>1640 Lauren Station Suite 886, East Erik, AS 12189</t>
  </si>
  <si>
    <t>674-563-2011</t>
  </si>
  <si>
    <t>35947.3</t>
  </si>
  <si>
    <t>94.93</t>
  </si>
  <si>
    <t>35852.37</t>
  </si>
  <si>
    <t>Heather Peterson DDS</t>
  </si>
  <si>
    <t>lukepaul@example.com</t>
  </si>
  <si>
    <t>31161 Sanders Points Suite 159, Rangelmouth, OH 15120</t>
  </si>
  <si>
    <t>001-786-201-9784</t>
  </si>
  <si>
    <t>4.86</t>
  </si>
  <si>
    <t>3924.6899999999996</t>
  </si>
  <si>
    <t>Kelly Thomas</t>
  </si>
  <si>
    <t>vbailey@example.com</t>
  </si>
  <si>
    <t>458 Stacy Square Suite 290, Michelleberg, MS 41233</t>
  </si>
  <si>
    <t>825-290-1631x746</t>
  </si>
  <si>
    <t>15.92</t>
  </si>
  <si>
    <t>36265.78</t>
  </si>
  <si>
    <t>Jill Evans</t>
  </si>
  <si>
    <t>justinperez@example.net</t>
  </si>
  <si>
    <t>980 Michael Harbor Suite 724, Wallaceland, MA 43986</t>
  </si>
  <si>
    <t>001-989-708-2736</t>
  </si>
  <si>
    <t>15.21</t>
  </si>
  <si>
    <t>3725.34</t>
  </si>
  <si>
    <t>Courtney Lam</t>
  </si>
  <si>
    <t>alexanderphillip@example.com</t>
  </si>
  <si>
    <t>9760 Browning Throughway Apt. 914, East Amyside, KS 54747</t>
  </si>
  <si>
    <t>(597)987-1726x7845</t>
  </si>
  <si>
    <t>826.52</t>
  </si>
  <si>
    <t>Albert Jimenez</t>
  </si>
  <si>
    <t>igutierrez@example.com</t>
  </si>
  <si>
    <t>50190 Myers Lodge Apt. 180, West Aaronside, ME 26526</t>
  </si>
  <si>
    <t>789-646-5574x3318</t>
  </si>
  <si>
    <t>226.62</t>
  </si>
  <si>
    <t>36883.049999999996</t>
  </si>
  <si>
    <t>John Clark</t>
  </si>
  <si>
    <t>ntaylor@example.com</t>
  </si>
  <si>
    <t>PSC 9016, Box 0539, APO AP 31724</t>
  </si>
  <si>
    <t>972.863.5526</t>
  </si>
  <si>
    <t>43.69</t>
  </si>
  <si>
    <t>76581.31999999999</t>
  </si>
  <si>
    <t>Alice Martin</t>
  </si>
  <si>
    <t>patricia69@example.com</t>
  </si>
  <si>
    <t>03035 Karen Roads, East Anthony, GU 04657</t>
  </si>
  <si>
    <t>+1-287-458-5589x168</t>
  </si>
  <si>
    <t>20933.66</t>
  </si>
  <si>
    <t>193.54</t>
  </si>
  <si>
    <t>20740.12</t>
  </si>
  <si>
    <t>Richard Mueller</t>
  </si>
  <si>
    <t>06675 White Cape Suite 933, Waltersmouth, TN 25288</t>
  </si>
  <si>
    <t>290.748.4026x108</t>
  </si>
  <si>
    <t>27.16</t>
  </si>
  <si>
    <t>33990.99999999999</t>
  </si>
  <si>
    <t>Eddie Jones</t>
  </si>
  <si>
    <t>allen79@example.org</t>
  </si>
  <si>
    <t>109 Kenneth Village Apt. 004, East Rodney, WA 35042</t>
  </si>
  <si>
    <t>730.889.2246x68650</t>
  </si>
  <si>
    <t>26208.72</t>
  </si>
  <si>
    <t>67.86</t>
  </si>
  <si>
    <t>26140.86</t>
  </si>
  <si>
    <t>Brandi Clark</t>
  </si>
  <si>
    <t>mathewramos@example.net</t>
  </si>
  <si>
    <t>7114 Miller Plaza Suite 413, Jonathanhaven, PR 14812</t>
  </si>
  <si>
    <t>129.12</t>
  </si>
  <si>
    <t>74444.72</t>
  </si>
  <si>
    <t>Michael Gonzalez</t>
  </si>
  <si>
    <t>ncole@example.com</t>
  </si>
  <si>
    <t>2022 Perry Unions, Mitchellport, WA 48201</t>
  </si>
  <si>
    <t>(530)394-5452x04775</t>
  </si>
  <si>
    <t>18.52</t>
  </si>
  <si>
    <t>6238.4</t>
  </si>
  <si>
    <t>Mary Ortiz</t>
  </si>
  <si>
    <t>michaelrollins@example.com</t>
  </si>
  <si>
    <t>81420 Elizabeth Vista, Mahoneychester, PR 02467</t>
  </si>
  <si>
    <t>623-868-1674x5219</t>
  </si>
  <si>
    <t>82.03</t>
  </si>
  <si>
    <t>7198.17</t>
  </si>
  <si>
    <t>Maureen Reyes</t>
  </si>
  <si>
    <t>amy54@example.org</t>
  </si>
  <si>
    <t>Unit 8768 Box 3158, DPO AE 93424</t>
  </si>
  <si>
    <t>1.44</t>
  </si>
  <si>
    <t>2310.06</t>
  </si>
  <si>
    <t>Laura Thompson</t>
  </si>
  <si>
    <t>173 Mora Tunnel Apt. 083, East Dawn, AZ 41520</t>
  </si>
  <si>
    <t>+1-559-770-3906x739</t>
  </si>
  <si>
    <t>29.65</t>
  </si>
  <si>
    <t>95123.35</t>
  </si>
  <si>
    <t>04-26-2023</t>
  </si>
  <si>
    <t>Calvin Brown</t>
  </si>
  <si>
    <t>lauren48@example.com</t>
  </si>
  <si>
    <t>97032 Schultz Forest, East Matthewville, MO 39001</t>
  </si>
  <si>
    <t>001-227-549-7140x15658</t>
  </si>
  <si>
    <t>12449.429999999998</t>
  </si>
  <si>
    <t>12418.909999999998</t>
  </si>
  <si>
    <t>Paul Valentine</t>
  </si>
  <si>
    <t>berryjuan@example.org</t>
  </si>
  <si>
    <t>28934 Scott Green Suite 732, Russellport, DC 61753</t>
  </si>
  <si>
    <t>635-275-8232x9658</t>
  </si>
  <si>
    <t>77.86</t>
  </si>
  <si>
    <t>12815.42</t>
  </si>
  <si>
    <t>Gerald Greene</t>
  </si>
  <si>
    <t>jessicacrane@example.net</t>
  </si>
  <si>
    <t>61829 Thompson Burg Suite 207, Davidmouth, GU 99102</t>
  </si>
  <si>
    <t>771-508-1020</t>
  </si>
  <si>
    <t>28879.29</t>
  </si>
  <si>
    <t>Sarah Waters</t>
  </si>
  <si>
    <t>lindsey97@example.org</t>
  </si>
  <si>
    <t>987 Joshua Motorway, Port Jesusfort, MA 78577</t>
  </si>
  <si>
    <t>655-512-7237</t>
  </si>
  <si>
    <t>34402.4</t>
  </si>
  <si>
    <t>Terri Lee</t>
  </si>
  <si>
    <t>842 Eric Lodge Apt. 336, Port Bryan, TN 91185</t>
  </si>
  <si>
    <t>001-614-370-6828x959</t>
  </si>
  <si>
    <t>200.07</t>
  </si>
  <si>
    <t>11587.56</t>
  </si>
  <si>
    <t>Rhonda Palmer</t>
  </si>
  <si>
    <t>ajones@example.org</t>
  </si>
  <si>
    <t>091 William Heights Suite 530, North Jason, FM 02486</t>
  </si>
  <si>
    <t>393-771-1874</t>
  </si>
  <si>
    <t>85.27</t>
  </si>
  <si>
    <t>39719.93</t>
  </si>
  <si>
    <t>Ronald Williams</t>
  </si>
  <si>
    <t>zsparks@example.com</t>
  </si>
  <si>
    <t>03165 Guzman Station, Schmidtburgh, TX 35005</t>
  </si>
  <si>
    <t>829.657.7752</t>
  </si>
  <si>
    <t>69.03</t>
  </si>
  <si>
    <t>48089.22</t>
  </si>
  <si>
    <t>April Gardner</t>
  </si>
  <si>
    <t>ashleypeterson@example.net</t>
  </si>
  <si>
    <t>57031 Padilla Forks, Millerfort, WA 32436</t>
  </si>
  <si>
    <t>270.597.6766</t>
  </si>
  <si>
    <t>217.52</t>
  </si>
  <si>
    <t>32077.93</t>
  </si>
  <si>
    <t>Richard Baker</t>
  </si>
  <si>
    <t>solischarles@example.org</t>
  </si>
  <si>
    <t>902 Kelly Summit Suite 190, Johnsonhaven, PR 66176</t>
  </si>
  <si>
    <t>651-644-2697</t>
  </si>
  <si>
    <t>26968.62</t>
  </si>
  <si>
    <t>10.67</t>
  </si>
  <si>
    <t>26957.95</t>
  </si>
  <si>
    <t>Tony Bell</t>
  </si>
  <si>
    <t>lwhite@example.org</t>
  </si>
  <si>
    <t>USNV Mcbride, FPO AP 39082</t>
  </si>
  <si>
    <t>321-656-7452x349</t>
  </si>
  <si>
    <t>27529.079999999998</t>
  </si>
  <si>
    <t>Ian Patterson</t>
  </si>
  <si>
    <t>jonesamy@example.com</t>
  </si>
  <si>
    <t>4935 Carlos Locks Apt. 994, Luisville, SC 05643</t>
  </si>
  <si>
    <t>001-256-511-0567</t>
  </si>
  <si>
    <t>136.23</t>
  </si>
  <si>
    <t>16792.63</t>
  </si>
  <si>
    <t>Barbara Torres</t>
  </si>
  <si>
    <t>2644 Jeffrey Motorway, New James, OH 33254</t>
  </si>
  <si>
    <t>001-398-371-6453x2651</t>
  </si>
  <si>
    <t>35.57</t>
  </si>
  <si>
    <t>18767.13</t>
  </si>
  <si>
    <t>Courtney Tate</t>
  </si>
  <si>
    <t>parksjohnny@example.com</t>
  </si>
  <si>
    <t>269 Sarah Land Apt. 203, Dodsonfurt, WY 75585</t>
  </si>
  <si>
    <t>302.935.2324x8671</t>
  </si>
  <si>
    <t>49111.670000000006</t>
  </si>
  <si>
    <t>Janice Mcdonald</t>
  </si>
  <si>
    <t>9923 Jeffrey Points Apt. 877, South Robert, LA 34372</t>
  </si>
  <si>
    <t>654.698.9775x02938</t>
  </si>
  <si>
    <t>3974.4599999999996</t>
  </si>
  <si>
    <t>Curtis Tyler</t>
  </si>
  <si>
    <t>snguyen@example.org</t>
  </si>
  <si>
    <t>2265 Harris Green Suite 904, Smithberg, HI 67751</t>
  </si>
  <si>
    <t>+1-580-473-0110x597</t>
  </si>
  <si>
    <t>52.56</t>
  </si>
  <si>
    <t>1334.22</t>
  </si>
  <si>
    <t>Michael Palmer</t>
  </si>
  <si>
    <t>whall@example.net</t>
  </si>
  <si>
    <t>5433 Cheryl Trail Suite 292, Kathleenshire, SC 30788</t>
  </si>
  <si>
    <t>815-684-8173x5298</t>
  </si>
  <si>
    <t>9.04</t>
  </si>
  <si>
    <t>21957.68</t>
  </si>
  <si>
    <t>odaniels@example.net</t>
  </si>
  <si>
    <t>413 Jackson Neck, Sarastad, MP 10381</t>
  </si>
  <si>
    <t>(271)976-7992x39839</t>
  </si>
  <si>
    <t>42793.34</t>
  </si>
  <si>
    <t>Katherine Kim</t>
  </si>
  <si>
    <t>apitts@example.org</t>
  </si>
  <si>
    <t>3290 Maria Plaza, Donovanville, GA 02332</t>
  </si>
  <si>
    <t>896-462-3900</t>
  </si>
  <si>
    <t>36.63</t>
  </si>
  <si>
    <t>10519.66</t>
  </si>
  <si>
    <t>Diana Dean</t>
  </si>
  <si>
    <t>kennedyrose@example.org</t>
  </si>
  <si>
    <t>514 Rebecca Loaf Apt. 861, Port Alejandro, IA 60539</t>
  </si>
  <si>
    <t>43683.57</t>
  </si>
  <si>
    <t>197.14</t>
  </si>
  <si>
    <t>43486.43</t>
  </si>
  <si>
    <t>Seth Elliott</t>
  </si>
  <si>
    <t>swells@example.net</t>
  </si>
  <si>
    <t>0075 Jennifer Lock Apt. 372, Port Michelestad, MP 05899</t>
  </si>
  <si>
    <t>(440)415-8442</t>
  </si>
  <si>
    <t>97.87</t>
  </si>
  <si>
    <t>2994.69</t>
  </si>
  <si>
    <t>rjenkins@example.org</t>
  </si>
  <si>
    <t>8430 Elizabeth Key, Kingmouth, PR 65180</t>
  </si>
  <si>
    <t>(642)452-6830x86760</t>
  </si>
  <si>
    <t>212.97</t>
  </si>
  <si>
    <t>30033.870000000003</t>
  </si>
  <si>
    <t>Stephen Pacheco</t>
  </si>
  <si>
    <t>beasleyregina@example.org</t>
  </si>
  <si>
    <t>5888 Mcguire Camp, Danielview, ND 39325</t>
  </si>
  <si>
    <t>(885)707-9144x15349</t>
  </si>
  <si>
    <t>81.17</t>
  </si>
  <si>
    <t>28300.98</t>
  </si>
  <si>
    <t>Brian Wood</t>
  </si>
  <si>
    <t>bjames@example.org</t>
  </si>
  <si>
    <t>168 Lori Mews, Port Karaland, KY 20764</t>
  </si>
  <si>
    <t>(753)940-5800</t>
  </si>
  <si>
    <t>74.94</t>
  </si>
  <si>
    <t>13624.17</t>
  </si>
  <si>
    <t>Charles Farmer</t>
  </si>
  <si>
    <t>lguzman@example.com</t>
  </si>
  <si>
    <t>74652 Victoria Locks, Lake Lauraville, NC 35854</t>
  </si>
  <si>
    <t>305.689.6909x54460</t>
  </si>
  <si>
    <t>24.75</t>
  </si>
  <si>
    <t>20797.87</t>
  </si>
  <si>
    <t>Dr. Virginia Simmons</t>
  </si>
  <si>
    <t>mezagail@example.org</t>
  </si>
  <si>
    <t>1215 Montoya Lodge Apt. 314, New Sherryburgh, NH 16973</t>
  </si>
  <si>
    <t>+1-382-263-7733x5054</t>
  </si>
  <si>
    <t>65463.75</t>
  </si>
  <si>
    <t>205.48</t>
  </si>
  <si>
    <t>65258.27</t>
  </si>
  <si>
    <t>Richard Key</t>
  </si>
  <si>
    <t>salinasjeff@example.net</t>
  </si>
  <si>
    <t>5933 Gomez Meadows, West Debrastad, IA 58984</t>
  </si>
  <si>
    <t>52653.020000000004</t>
  </si>
  <si>
    <t>111.68</t>
  </si>
  <si>
    <t>52541.340000000004</t>
  </si>
  <si>
    <t>05-20-2023</t>
  </si>
  <si>
    <t>Julie Alvarez DDS</t>
  </si>
  <si>
    <t>611 Hooper Walks Suite 410, East Annabury, MI 34644</t>
  </si>
  <si>
    <t>(925)310-5491x250</t>
  </si>
  <si>
    <t>28028.77</t>
  </si>
  <si>
    <t>63.89</t>
  </si>
  <si>
    <t>27964.88</t>
  </si>
  <si>
    <t>Eric Taylor</t>
  </si>
  <si>
    <t>stonelinda@example.net</t>
  </si>
  <si>
    <t>433 Harris Spurs, New Jessicaland, UT 13312</t>
  </si>
  <si>
    <t>74.65</t>
  </si>
  <si>
    <t>40636.75</t>
  </si>
  <si>
    <t>Kenneth Grant</t>
  </si>
  <si>
    <t>james75@example.com</t>
  </si>
  <si>
    <t>46650 Skinner Inlet, Madelinehaven, DE 79458</t>
  </si>
  <si>
    <t>57.04</t>
  </si>
  <si>
    <t>12030.41</t>
  </si>
  <si>
    <t>morgan47@example.com</t>
  </si>
  <si>
    <t>PSC 3209, Box 4787, APO AA 12384</t>
  </si>
  <si>
    <t>(810)313-4780x4245</t>
  </si>
  <si>
    <t>23906.29</t>
  </si>
  <si>
    <t>59.08</t>
  </si>
  <si>
    <t>23847.21</t>
  </si>
  <si>
    <t>Kenneth Price</t>
  </si>
  <si>
    <t>michael50@example.net</t>
  </si>
  <si>
    <t>35373 Michael Mountains Suite 902, Travisland, NV 32379</t>
  </si>
  <si>
    <t>(711)586-8326x78381</t>
  </si>
  <si>
    <t>75.91</t>
  </si>
  <si>
    <t>33174.229999999996</t>
  </si>
  <si>
    <t>Fred Johnson</t>
  </si>
  <si>
    <t>ehenderson@example.com</t>
  </si>
  <si>
    <t>7796 Washington Stream, Stonechester, TX 31585</t>
  </si>
  <si>
    <t>001-415-440-6517x82137</t>
  </si>
  <si>
    <t>126.83</t>
  </si>
  <si>
    <t>01-29-2022</t>
  </si>
  <si>
    <t>Corey Wood</t>
  </si>
  <si>
    <t>angelica04@example.net</t>
  </si>
  <si>
    <t>2920 Crystal Key, South Emily, NC 61611</t>
  </si>
  <si>
    <t>206.368.2345</t>
  </si>
  <si>
    <t>98.38</t>
  </si>
  <si>
    <t>7729.820000000001</t>
  </si>
  <si>
    <t>Roger Faulkner</t>
  </si>
  <si>
    <t>kevin24@example.org</t>
  </si>
  <si>
    <t>PSC 5832, Box 2549, APO AA 31875</t>
  </si>
  <si>
    <t>001-888-886-2929x33405</t>
  </si>
  <si>
    <t>58059.15</t>
  </si>
  <si>
    <t>195.14</t>
  </si>
  <si>
    <t>57864.01</t>
  </si>
  <si>
    <t>uscott@example.net</t>
  </si>
  <si>
    <t>777 Jack Cape Apt. 582, Lake Barbarahaven, PA 26381</t>
  </si>
  <si>
    <t>681-281-2050x203</t>
  </si>
  <si>
    <t>100.7</t>
  </si>
  <si>
    <t>62183.97</t>
  </si>
  <si>
    <t>Sandra Gill</t>
  </si>
  <si>
    <t>brownraven@example.com</t>
  </si>
  <si>
    <t>PSC 1395, Box 6309, APO AE 52026</t>
  </si>
  <si>
    <t>001-610-367-3210x97121</t>
  </si>
  <si>
    <t>2.67</t>
  </si>
  <si>
    <t>28584.91</t>
  </si>
  <si>
    <t>Amanda Booker</t>
  </si>
  <si>
    <t>morgan26@example.org</t>
  </si>
  <si>
    <t>57458 Jeffrey Motorway, East Michael, VT 51574</t>
  </si>
  <si>
    <t>473-847-8202x82897</t>
  </si>
  <si>
    <t>52004.25</t>
  </si>
  <si>
    <t>152.7</t>
  </si>
  <si>
    <t>51851.55</t>
  </si>
  <si>
    <t>Jose Ward</t>
  </si>
  <si>
    <t>kenneth01@example.com</t>
  </si>
  <si>
    <t>9972 Theresa Wells Apt. 547, New Christian, KS 80989</t>
  </si>
  <si>
    <t>001-997-793-5835x480</t>
  </si>
  <si>
    <t>15.64</t>
  </si>
  <si>
    <t>324.41</t>
  </si>
  <si>
    <t>Mr. Tony Figueroa</t>
  </si>
  <si>
    <t>kaylarodriguez@example.net</t>
  </si>
  <si>
    <t>54226 Nathan Ports Suite 955, Martinezland, RI 64871</t>
  </si>
  <si>
    <t>880.909.6774</t>
  </si>
  <si>
    <t>5.16</t>
  </si>
  <si>
    <t>4551.51</t>
  </si>
  <si>
    <t>Melissa Jones</t>
  </si>
  <si>
    <t>nyates@example.com</t>
  </si>
  <si>
    <t>57214 Harris Terrace Apt. 203, Luismouth, WV 33032</t>
  </si>
  <si>
    <t>(911)716-6327x8636</t>
  </si>
  <si>
    <t>106.74</t>
  </si>
  <si>
    <t>2052.36</t>
  </si>
  <si>
    <t>Steven Marshall</t>
  </si>
  <si>
    <t>stokesjames@example.org</t>
  </si>
  <si>
    <t>684 Cox Crescent, Mosesburgh, ID 95543</t>
  </si>
  <si>
    <t>(677)993-1785</t>
  </si>
  <si>
    <t>153.91</t>
  </si>
  <si>
    <t>46078.009999999995</t>
  </si>
  <si>
    <t>Nicholas Holden</t>
  </si>
  <si>
    <t>tracywilson@example.com</t>
  </si>
  <si>
    <t>439 Fitzpatrick Key Apt. 016, Lawrenceberg, AL 59781</t>
  </si>
  <si>
    <t>001-717-231-1593x2756</t>
  </si>
  <si>
    <t>13941.61</t>
  </si>
  <si>
    <t>Charles Griffin</t>
  </si>
  <si>
    <t>emilyadams@example.org</t>
  </si>
  <si>
    <t>44850 Gibson Harbor Suite 885, East Joshua, OR 69112</t>
  </si>
  <si>
    <t>+1-959-941-3243x18224</t>
  </si>
  <si>
    <t>12.26</t>
  </si>
  <si>
    <t>34569.49</t>
  </si>
  <si>
    <t>Angela Meyers</t>
  </si>
  <si>
    <t>ocalderon@example.net</t>
  </si>
  <si>
    <t>255 Richard Way, Port Carol, ND 60663</t>
  </si>
  <si>
    <t>57880.28</t>
  </si>
  <si>
    <t>Robert Fischer</t>
  </si>
  <si>
    <t>18551 Tyler Prairie Apt. 627, East Deborahtown, VI 88742</t>
  </si>
  <si>
    <t>+1-811-495-2041x2787</t>
  </si>
  <si>
    <t>74.04</t>
  </si>
  <si>
    <t>13625.31</t>
  </si>
  <si>
    <t>Angel Tran</t>
  </si>
  <si>
    <t>thomas50@example.net</t>
  </si>
  <si>
    <t>407 Aaron Camp Suite 255, Andersonville, MN 54126</t>
  </si>
  <si>
    <t>817-769-9634x1313</t>
  </si>
  <si>
    <t>28500.12</t>
  </si>
  <si>
    <t>89.25</t>
  </si>
  <si>
    <t>28410.87</t>
  </si>
  <si>
    <t>06-29-2023</t>
  </si>
  <si>
    <t>Brandon Hayes</t>
  </si>
  <si>
    <t>2397 Gibson Ways, Darrellfurt, MA 79455</t>
  </si>
  <si>
    <t>(318)262-3945</t>
  </si>
  <si>
    <t>97.49</t>
  </si>
  <si>
    <t>31207.37</t>
  </si>
  <si>
    <t>Jessica Hill</t>
  </si>
  <si>
    <t>lopeznichole@example.org</t>
  </si>
  <si>
    <t>222 Elliott Mews, Leestad, AL 89785</t>
  </si>
  <si>
    <t>334-821-0523x23621</t>
  </si>
  <si>
    <t>72.52</t>
  </si>
  <si>
    <t>18570.94</t>
  </si>
  <si>
    <t>Michael Mendez</t>
  </si>
  <si>
    <t>mckeetony@example.org</t>
  </si>
  <si>
    <t>154 Julia Neck Suite 683, East Markfort, DC 51681</t>
  </si>
  <si>
    <t>959.947.7953x196</t>
  </si>
  <si>
    <t>23.62</t>
  </si>
  <si>
    <t>1296.48</t>
  </si>
  <si>
    <t>Matthew Harris</t>
  </si>
  <si>
    <t>marvinroberts@example.com</t>
  </si>
  <si>
    <t>1728 Anthony Springs Apt. 975, New Curtisview, CT 70014</t>
  </si>
  <si>
    <t>+1-593-209-2079x83697</t>
  </si>
  <si>
    <t>121.45</t>
  </si>
  <si>
    <t>18322.149999999998</t>
  </si>
  <si>
    <t>Donna Gutierrez</t>
  </si>
  <si>
    <t>38842 Deborah Run, Wesleymouth, GA 13224</t>
  </si>
  <si>
    <t>826-659-3779x67403</t>
  </si>
  <si>
    <t>30.1</t>
  </si>
  <si>
    <t>25756.460000000003</t>
  </si>
  <si>
    <t>Taylor Decker</t>
  </si>
  <si>
    <t>johnsonmark@example.org</t>
  </si>
  <si>
    <t>54979 Holmes Ford, West Stephanie, CO 63686</t>
  </si>
  <si>
    <t>27.78</t>
  </si>
  <si>
    <t>21233.57</t>
  </si>
  <si>
    <t>Anthony Gomez</t>
  </si>
  <si>
    <t>joelawson@example.net</t>
  </si>
  <si>
    <t>0665 Danielle Walks, West Jeffrey, PW 51056</t>
  </si>
  <si>
    <t>424-478-7744</t>
  </si>
  <si>
    <t>49.58</t>
  </si>
  <si>
    <t>45714.159999999996</t>
  </si>
  <si>
    <t>Scott Brown</t>
  </si>
  <si>
    <t>lramos@example.org</t>
  </si>
  <si>
    <t>313 Allison Circle, Kingland, NH 23376</t>
  </si>
  <si>
    <t>(736)352-3893x495</t>
  </si>
  <si>
    <t>13760.93</t>
  </si>
  <si>
    <t>Barbara Hughes</t>
  </si>
  <si>
    <t>andrewmartinez@example.net</t>
  </si>
  <si>
    <t>Unit 9350 Box 7496, DPO AA 16688</t>
  </si>
  <si>
    <t>599.392.7997</t>
  </si>
  <si>
    <t>127.34</t>
  </si>
  <si>
    <t>25693.699999999997</t>
  </si>
  <si>
    <t>10-13-2021</t>
  </si>
  <si>
    <t>Frederick Fisher</t>
  </si>
  <si>
    <t>krista74@example.net</t>
  </si>
  <si>
    <t>12713 Romero Mission, East Kaylee, FL 95828</t>
  </si>
  <si>
    <t>(964)707-7028x06636</t>
  </si>
  <si>
    <t>166.29</t>
  </si>
  <si>
    <t>69322.97</t>
  </si>
  <si>
    <t>Timothy Maldonado</t>
  </si>
  <si>
    <t>robert81@example.org</t>
  </si>
  <si>
    <t>PSC 3110, Box 1320, APO AP 95042</t>
  </si>
  <si>
    <t>001-775-503-0387x9087</t>
  </si>
  <si>
    <t>176.69</t>
  </si>
  <si>
    <t>31667.47</t>
  </si>
  <si>
    <t>Denise Clarke</t>
  </si>
  <si>
    <t>coryhernandez@example.net</t>
  </si>
  <si>
    <t>912 Adams Valley Suite 934, New Lindabury, NM 06311</t>
  </si>
  <si>
    <t>79.61</t>
  </si>
  <si>
    <t>13788.189999999999</t>
  </si>
  <si>
    <t>Jennifer Parker</t>
  </si>
  <si>
    <t>310 Gregory Port Apt. 707, Grantbury, ND 33478</t>
  </si>
  <si>
    <t>001-805-348-3076x1362</t>
  </si>
  <si>
    <t>57.5</t>
  </si>
  <si>
    <t>1241.8000000000002</t>
  </si>
  <si>
    <t>Ashley Carter</t>
  </si>
  <si>
    <t>ukidd@example.net</t>
  </si>
  <si>
    <t>74915 Crystal Estates, East Brendaburgh, CO 61338</t>
  </si>
  <si>
    <t>(680)560-7309x28202</t>
  </si>
  <si>
    <t>13443.04</t>
  </si>
  <si>
    <t>242.87</t>
  </si>
  <si>
    <t>13200.17</t>
  </si>
  <si>
    <t>Christina Neal</t>
  </si>
  <si>
    <t>ggonzales@example.org</t>
  </si>
  <si>
    <t>29413 Hector Centers, Lake Hunter, NM 80683</t>
  </si>
  <si>
    <t>001-325-834-4654x4737</t>
  </si>
  <si>
    <t>181.32</t>
  </si>
  <si>
    <t>25863.08</t>
  </si>
  <si>
    <t>David Lin</t>
  </si>
  <si>
    <t>kkaufman@example.net</t>
  </si>
  <si>
    <t>1449 Rhonda Mews, Clarkburgh, PA 54452</t>
  </si>
  <si>
    <t>001-579-233-9571x3905</t>
  </si>
  <si>
    <t>262.44</t>
  </si>
  <si>
    <t>75859.95999999999</t>
  </si>
  <si>
    <t>Mackenzie Rice</t>
  </si>
  <si>
    <t>iharris@example.com</t>
  </si>
  <si>
    <t>936 Nolan Ranch, West Robinport, NH 23505</t>
  </si>
  <si>
    <t>710.392.2078x19992</t>
  </si>
  <si>
    <t>9428.349999999999</t>
  </si>
  <si>
    <t>Jessica Stafford</t>
  </si>
  <si>
    <t>ryanschwartz@example.net</t>
  </si>
  <si>
    <t>257 Teresa Lane Apt. 860, Katelynstad, WI 41902</t>
  </si>
  <si>
    <t>(641)262-7390x9939</t>
  </si>
  <si>
    <t>6188.910000000001</t>
  </si>
  <si>
    <t>7.24</t>
  </si>
  <si>
    <t>6181.670000000001</t>
  </si>
  <si>
    <t>Henry Logan</t>
  </si>
  <si>
    <t>mhall@example.com</t>
  </si>
  <si>
    <t>84584 Marshall Row, Christophermouth, AS 65703</t>
  </si>
  <si>
    <t>+1-733-488-3701x2145</t>
  </si>
  <si>
    <t>19.19</t>
  </si>
  <si>
    <t>5353.6</t>
  </si>
  <si>
    <t>Dana Kidd</t>
  </si>
  <si>
    <t>melissajohnson@example.org</t>
  </si>
  <si>
    <t>22628 Julie Flat, East Christopherfurt, WV 78244</t>
  </si>
  <si>
    <t>40.71</t>
  </si>
  <si>
    <t>14155.68</t>
  </si>
  <si>
    <t>Robert Berry</t>
  </si>
  <si>
    <t>xadams@example.net</t>
  </si>
  <si>
    <t>65004 Amy Crescent Suite 398, Lake Cynthia, CT 00668</t>
  </si>
  <si>
    <t>001-214-857-9636x021</t>
  </si>
  <si>
    <t>76.53</t>
  </si>
  <si>
    <t>25607.870000000003</t>
  </si>
  <si>
    <t>Elizabeth Irwin</t>
  </si>
  <si>
    <t>cameron71@example.com</t>
  </si>
  <si>
    <t>271 Dawson Hills, East Christophershire, MP 11905</t>
  </si>
  <si>
    <t>250-939-5882x280</t>
  </si>
  <si>
    <t>22023.14</t>
  </si>
  <si>
    <t>Samuel Hoffman</t>
  </si>
  <si>
    <t>dixonashley@example.net</t>
  </si>
  <si>
    <t>08348 Matthew Mews Suite 763, Lake Ryan, CA 21436</t>
  </si>
  <si>
    <t>(734)586-9086x6461</t>
  </si>
  <si>
    <t>19.33</t>
  </si>
  <si>
    <t>31935.35</t>
  </si>
  <si>
    <t>Mr. Daniel Manning</t>
  </si>
  <si>
    <t>rojasdavid@example.org</t>
  </si>
  <si>
    <t>Unit 3421 Box 9561, DPO AA 55123</t>
  </si>
  <si>
    <t>317.940.9472x704</t>
  </si>
  <si>
    <t>140.3</t>
  </si>
  <si>
    <t>36822.49999999999</t>
  </si>
  <si>
    <t>John Meadows</t>
  </si>
  <si>
    <t>michelle67@example.org</t>
  </si>
  <si>
    <t>9666 Timothy Mission, Ambershire, AR 14405</t>
  </si>
  <si>
    <t>912-277-5310x89076</t>
  </si>
  <si>
    <t>70.81</t>
  </si>
  <si>
    <t>37737.740000000005</t>
  </si>
  <si>
    <t>John Everett</t>
  </si>
  <si>
    <t>kristen07@example.com</t>
  </si>
  <si>
    <t>764 Christensen Haven Apt. 752, Brewerberg, NV 06894</t>
  </si>
  <si>
    <t>+1-621-410-9161x3414</t>
  </si>
  <si>
    <t>42.43</t>
  </si>
  <si>
    <t>35630.549999999996</t>
  </si>
  <si>
    <t>Jesus Zavala</t>
  </si>
  <si>
    <t>hughescharles@example.net</t>
  </si>
  <si>
    <t>59086 Ricardo Mall Suite 244, Adamsland, ME 76769</t>
  </si>
  <si>
    <t>735-284-2099x29274</t>
  </si>
  <si>
    <t>5.36</t>
  </si>
  <si>
    <t>2722.2099999999996</t>
  </si>
  <si>
    <t>Angelica Hodges</t>
  </si>
  <si>
    <t>morrisonsara@example.org</t>
  </si>
  <si>
    <t>072 William Branch Apt. 758, Johnfurt, MS 09756</t>
  </si>
  <si>
    <t>898.416.4025x94615</t>
  </si>
  <si>
    <t>31.09</t>
  </si>
  <si>
    <t>27633.67</t>
  </si>
  <si>
    <t>Cory Glass</t>
  </si>
  <si>
    <t>christopherlarsen@example.com</t>
  </si>
  <si>
    <t>56309 Michael Light Suite 061, Millerville, PR 60195</t>
  </si>
  <si>
    <t>3689.6099999999997</t>
  </si>
  <si>
    <t>Michelle Moses</t>
  </si>
  <si>
    <t>leonardgonzalez@example.com</t>
  </si>
  <si>
    <t>3202 Connie Tunnel Suite 088, Angelaville, ME 26640</t>
  </si>
  <si>
    <t>897-776-4815</t>
  </si>
  <si>
    <t>240.44</t>
  </si>
  <si>
    <t>53995.079999999994</t>
  </si>
  <si>
    <t>Stephanie Smith</t>
  </si>
  <si>
    <t>patrick68@example.net</t>
  </si>
  <si>
    <t>464 Reed Lodge, New Bradley, KY 45640</t>
  </si>
  <si>
    <t>001-848-903-8118</t>
  </si>
  <si>
    <t>13529.949999999999</t>
  </si>
  <si>
    <t>13437.669999999998</t>
  </si>
  <si>
    <t>Susan Valdez</t>
  </si>
  <si>
    <t>johnsonbrett@example.org</t>
  </si>
  <si>
    <t>PSC 6207, Box 8703, APO AE 85520</t>
  </si>
  <si>
    <t>70.14</t>
  </si>
  <si>
    <t>43653.96</t>
  </si>
  <si>
    <t>Matthew Fry</t>
  </si>
  <si>
    <t>cindyrusso@example.org</t>
  </si>
  <si>
    <t>6283 Caldwell Cliff Apt. 691, Bellmouth, AS 41496</t>
  </si>
  <si>
    <t>415-618-8989x336</t>
  </si>
  <si>
    <t>22179.9</t>
  </si>
  <si>
    <t>156.61</t>
  </si>
  <si>
    <t>22023.29</t>
  </si>
  <si>
    <t>Jennifer Rush</t>
  </si>
  <si>
    <t>bartlettjoseph@example.org</t>
  </si>
  <si>
    <t>503 Matthew Square Apt. 708, Joshuabury, MO 80475</t>
  </si>
  <si>
    <t>844-954-5781x18998</t>
  </si>
  <si>
    <t>2244.3300000000004</t>
  </si>
  <si>
    <t>2233.6900000000005</t>
  </si>
  <si>
    <t>Tyler Meyer</t>
  </si>
  <si>
    <t>9296 Burns Fall, Lake Christinaport, DE 98782</t>
  </si>
  <si>
    <t>+1-737-741-8962x13678</t>
  </si>
  <si>
    <t>42.41</t>
  </si>
  <si>
    <t>28950.34</t>
  </si>
  <si>
    <t>Danielle Robinson</t>
  </si>
  <si>
    <t>583 Francis Via Suite 988, Elizabethland, UT 89640</t>
  </si>
  <si>
    <t>+1-496-902-7191x772</t>
  </si>
  <si>
    <t>24789.3</t>
  </si>
  <si>
    <t>140.21</t>
  </si>
  <si>
    <t>24649.09</t>
  </si>
  <si>
    <t>Karen Hawkins</t>
  </si>
  <si>
    <t>campbellkimberly@example.com</t>
  </si>
  <si>
    <t>21238 Jones Ford Suite 989, North Joshuaville, MO 06064</t>
  </si>
  <si>
    <t>772.841.1003x351</t>
  </si>
  <si>
    <t>107.16</t>
  </si>
  <si>
    <t>35733.899999999994</t>
  </si>
  <si>
    <t>Keith Barker</t>
  </si>
  <si>
    <t>samantha07@example.net</t>
  </si>
  <si>
    <t>7543 Sean Mill Suite 537, Peterview, OH 88273</t>
  </si>
  <si>
    <t>001-456-871-2719x77157</t>
  </si>
  <si>
    <t>112.82</t>
  </si>
  <si>
    <t>320.28000000000003</t>
  </si>
  <si>
    <t>Jessica Quinn</t>
  </si>
  <si>
    <t>USCGC Young, FPO AE 81531</t>
  </si>
  <si>
    <t>(261)462-9234x84438</t>
  </si>
  <si>
    <t>10.22</t>
  </si>
  <si>
    <t>9122.52</t>
  </si>
  <si>
    <t>Emily Wright</t>
  </si>
  <si>
    <t>arodriguez@example.net</t>
  </si>
  <si>
    <t>3160 Rebecca Plain Suite 596, New Joel, UT 02251</t>
  </si>
  <si>
    <t>202.07</t>
  </si>
  <si>
    <t>46058.98</t>
  </si>
  <si>
    <t>Paul Romero</t>
  </si>
  <si>
    <t>1343 Evan Ville Apt. 081, North Lisaton, ND 93598</t>
  </si>
  <si>
    <t>+1-202-693-8026x8112</t>
  </si>
  <si>
    <t>121.11</t>
  </si>
  <si>
    <t>51970.670000000006</t>
  </si>
  <si>
    <t>Walter Aguilar</t>
  </si>
  <si>
    <t>ywatkins@example.com</t>
  </si>
  <si>
    <t>3738 Michelle Village, Wesleybury, FM 30316</t>
  </si>
  <si>
    <t>001-372-828-6512</t>
  </si>
  <si>
    <t>129.5</t>
  </si>
  <si>
    <t>59234.35</t>
  </si>
  <si>
    <t>Jennifer Martin</t>
  </si>
  <si>
    <t>curtiserin@example.org</t>
  </si>
  <si>
    <t>USCGC Cook, FPO AP 05870</t>
  </si>
  <si>
    <t>209.65</t>
  </si>
  <si>
    <t>18433.809999999998</t>
  </si>
  <si>
    <t>Alexandra Park</t>
  </si>
  <si>
    <t>luceroronald@example.org</t>
  </si>
  <si>
    <t>02302 Carr Springs, Trevorhaven, MN 72245</t>
  </si>
  <si>
    <t>+1-984-269-5263x0866</t>
  </si>
  <si>
    <t>4.37</t>
  </si>
  <si>
    <t>3416.65</t>
  </si>
  <si>
    <t>Connie Jimenez</t>
  </si>
  <si>
    <t>1056 Lisa Forge, Port Aliciamouth, CT 81222</t>
  </si>
  <si>
    <t>+1-834-503-9134x379</t>
  </si>
  <si>
    <t>18260.32</t>
  </si>
  <si>
    <t>Antonio Gonzalez</t>
  </si>
  <si>
    <t>wrightmonica@example.com</t>
  </si>
  <si>
    <t>75722 Dawn Unions Suite 380, Aaronfort, MT 47596</t>
  </si>
  <si>
    <t>+1-400-533-6950x2047</t>
  </si>
  <si>
    <t>3510.99</t>
  </si>
  <si>
    <t>Jacob Faulkner</t>
  </si>
  <si>
    <t>christopher69@example.net</t>
  </si>
  <si>
    <t>09809 John Manors, Thomasland, ND 80039</t>
  </si>
  <si>
    <t>889.370.4249x6617</t>
  </si>
  <si>
    <t>23054.5</t>
  </si>
  <si>
    <t>113.45</t>
  </si>
  <si>
    <t>22941.05</t>
  </si>
  <si>
    <t>Carl Cabrera</t>
  </si>
  <si>
    <t>6946 Stephanie Mountains, Paulville, MO 13900</t>
  </si>
  <si>
    <t>264.591.4897</t>
  </si>
  <si>
    <t>116.6</t>
  </si>
  <si>
    <t>31779.34</t>
  </si>
  <si>
    <t>David Krueger</t>
  </si>
  <si>
    <t>tmullins@example.net</t>
  </si>
  <si>
    <t>511 Kristen Dale Apt. 668, Austinbury, PR 28338</t>
  </si>
  <si>
    <t>001-377-601-7661x32781</t>
  </si>
  <si>
    <t>39.67</t>
  </si>
  <si>
    <t>81135.38</t>
  </si>
  <si>
    <t>Juan Burke</t>
  </si>
  <si>
    <t>bcarter@example.net</t>
  </si>
  <si>
    <t>16460 Tammy Trace, West Ryanberg, DC 71627</t>
  </si>
  <si>
    <t>812.427.5173</t>
  </si>
  <si>
    <t>222.93</t>
  </si>
  <si>
    <t>5658.4</t>
  </si>
  <si>
    <t>Elizabeth Lara</t>
  </si>
  <si>
    <t>tuckerleon@example.net</t>
  </si>
  <si>
    <t>550 Cruz Port Suite 652, West Elijah, UT 56194</t>
  </si>
  <si>
    <t>001-228-817-4886x41990</t>
  </si>
  <si>
    <t>9.12</t>
  </si>
  <si>
    <t>16008.279999999999</t>
  </si>
  <si>
    <t>Stephen Johnson</t>
  </si>
  <si>
    <t>marquezdouglas@example.org</t>
  </si>
  <si>
    <t>753 Tyler Tunnel Apt. 976, Chaseport, ME 28764</t>
  </si>
  <si>
    <t>001-224-572-5363x548</t>
  </si>
  <si>
    <t>58057.310000000005</t>
  </si>
  <si>
    <t>Kevin Bryant</t>
  </si>
  <si>
    <t>wangbecky@example.net</t>
  </si>
  <si>
    <t>048 Robert Isle, Hickmanville, ID 05470</t>
  </si>
  <si>
    <t>+1-834-994-0381x31800</t>
  </si>
  <si>
    <t>75.08</t>
  </si>
  <si>
    <t>56027.02</t>
  </si>
  <si>
    <t>Matthew Martin</t>
  </si>
  <si>
    <t>nathaniel47@example.org</t>
  </si>
  <si>
    <t>10384 Kimberly Ridge, East Luisland, PW 10364</t>
  </si>
  <si>
    <t>947-972-8337</t>
  </si>
  <si>
    <t>12.82</t>
  </si>
  <si>
    <t>3500.6599999999994</t>
  </si>
  <si>
    <t>Brett Dunn</t>
  </si>
  <si>
    <t>christian28@example.net</t>
  </si>
  <si>
    <t>6214 Griffin Tunnel, South Janice, WV 19570</t>
  </si>
  <si>
    <t>001-291-584-9341x927</t>
  </si>
  <si>
    <t>20287.96</t>
  </si>
  <si>
    <t>32.52</t>
  </si>
  <si>
    <t>20255.44</t>
  </si>
  <si>
    <t>Donna Marks</t>
  </si>
  <si>
    <t>daniellekerr@example.com</t>
  </si>
  <si>
    <t>0197 Shelley Extensions, East Elizabethtown, CT 01146</t>
  </si>
  <si>
    <t>001-342-396-0795x4507</t>
  </si>
  <si>
    <t>33.63</t>
  </si>
  <si>
    <t>7822.02</t>
  </si>
  <si>
    <t>Leonard Lopez</t>
  </si>
  <si>
    <t>27701 Matthew Gardens, South Nicholasborough, NH 14076</t>
  </si>
  <si>
    <t>001-395-883-1283</t>
  </si>
  <si>
    <t>63259.439999999995</t>
  </si>
  <si>
    <t>Christopher Mcintyre</t>
  </si>
  <si>
    <t>bholland@example.org</t>
  </si>
  <si>
    <t>75274 Linda Mountain Apt. 171, Lake Travis, FM 78671</t>
  </si>
  <si>
    <t>463.617.7151</t>
  </si>
  <si>
    <t>731.37</t>
  </si>
  <si>
    <t>Travis Foster</t>
  </si>
  <si>
    <t>carlsondanny@example.org</t>
  </si>
  <si>
    <t>1835 Ryan Mall, Michelleton, MH 62689</t>
  </si>
  <si>
    <t>290-243-4143x6165</t>
  </si>
  <si>
    <t>41583.149999999994</t>
  </si>
  <si>
    <t>84.21</t>
  </si>
  <si>
    <t>41498.939999999995</t>
  </si>
  <si>
    <t>Kenneth Humphrey</t>
  </si>
  <si>
    <t>perezbenjamin@example.com</t>
  </si>
  <si>
    <t>70249 Hernandez Ramp, New Brianfort, MI 13014</t>
  </si>
  <si>
    <t>+1-577-364-5952x66206</t>
  </si>
  <si>
    <t>60226.65</t>
  </si>
  <si>
    <t>207.6</t>
  </si>
  <si>
    <t>60019.05</t>
  </si>
  <si>
    <t>Allison Alvarez</t>
  </si>
  <si>
    <t>jromero@example.org</t>
  </si>
  <si>
    <t>4381 Massey Shoal, New Julian, MA 39246</t>
  </si>
  <si>
    <t>862.226.2558</t>
  </si>
  <si>
    <t>14351.7</t>
  </si>
  <si>
    <t>3.78</t>
  </si>
  <si>
    <t>14347.92</t>
  </si>
  <si>
    <t>Eric Howell</t>
  </si>
  <si>
    <t>rchristensen@example.org</t>
  </si>
  <si>
    <t>756 Isaac Point, Lake Claudialand, ME 84528</t>
  </si>
  <si>
    <t>363.387.1562x1028</t>
  </si>
  <si>
    <t>21965.97</t>
  </si>
  <si>
    <t>Daniel Martinez MD</t>
  </si>
  <si>
    <t>0568 Bailey Turnpike, West Melissafort, MO 75537</t>
  </si>
  <si>
    <t>+1-493-302-4780x55737</t>
  </si>
  <si>
    <t>88.39</t>
  </si>
  <si>
    <t>21133.510000000002</t>
  </si>
  <si>
    <t>Diane Wilson</t>
  </si>
  <si>
    <t>acevedoaudrey@example.org</t>
  </si>
  <si>
    <t>303 Hays Estate, Craigburgh, VI 64529</t>
  </si>
  <si>
    <t>266.6</t>
  </si>
  <si>
    <t>46358.37</t>
  </si>
  <si>
    <t>Ray Chandler</t>
  </si>
  <si>
    <t>howellanthony@example.org</t>
  </si>
  <si>
    <t>9756 Patrick Neck Suite 166, Rogerhaven, IA 97587</t>
  </si>
  <si>
    <t>+1-811-318-4537x72090</t>
  </si>
  <si>
    <t>169.73</t>
  </si>
  <si>
    <t>37453.119999999995</t>
  </si>
  <si>
    <t>Antonio Adams</t>
  </si>
  <si>
    <t>wheelerholly@example.com</t>
  </si>
  <si>
    <t>28969 Paul Knolls Suite 186, Jonesbury, AL 15461</t>
  </si>
  <si>
    <t>(264)423-0097x89930</t>
  </si>
  <si>
    <t>41.1</t>
  </si>
  <si>
    <t>9590.55</t>
  </si>
  <si>
    <t>Janice King</t>
  </si>
  <si>
    <t>moorekaren@example.org</t>
  </si>
  <si>
    <t>7143 Meagan Summit, North Michaelshire, HI 22230</t>
  </si>
  <si>
    <t>(646)836-3798</t>
  </si>
  <si>
    <t>62.93</t>
  </si>
  <si>
    <t>61648.78</t>
  </si>
  <si>
    <t>Kellie Davis</t>
  </si>
  <si>
    <t>alexander18@example.com</t>
  </si>
  <si>
    <t>914 Cook Lock Suite 456, South Joseborough, FL 13834</t>
  </si>
  <si>
    <t>67.08</t>
  </si>
  <si>
    <t>77049.04999999999</t>
  </si>
  <si>
    <t>Lee Brady</t>
  </si>
  <si>
    <t>millerrachel@example.com</t>
  </si>
  <si>
    <t>189 Peterson Ways Suite 939, Rodriguezshire, GA 15002</t>
  </si>
  <si>
    <t>543.912.7879</t>
  </si>
  <si>
    <t>26746.350000000002</t>
  </si>
  <si>
    <t>26651.74</t>
  </si>
  <si>
    <t>Kimberly Davis</t>
  </si>
  <si>
    <t>rileykatherine@example.org</t>
  </si>
  <si>
    <t>8214 Rogers Mountain, New Amymouth, TN 70909</t>
  </si>
  <si>
    <t>+1-236-884-7754x43898</t>
  </si>
  <si>
    <t>253.52</t>
  </si>
  <si>
    <t>73014.29</t>
  </si>
  <si>
    <t>Sherry Haney</t>
  </si>
  <si>
    <t>epalmer@example.org</t>
  </si>
  <si>
    <t>16124 Aimee Cliff Apt. 171, Juliehaven, WA 04342</t>
  </si>
  <si>
    <t>28.75</t>
  </si>
  <si>
    <t>19311.170000000002</t>
  </si>
  <si>
    <t>Vanessa Henderson</t>
  </si>
  <si>
    <t>deniseclark@example.org</t>
  </si>
  <si>
    <t>232 Kelly Land, Prestonton, NE 94132</t>
  </si>
  <si>
    <t>848-891-5239x5528</t>
  </si>
  <si>
    <t>28875.909999999996</t>
  </si>
  <si>
    <t>Robin Hopkins</t>
  </si>
  <si>
    <t>chasesean@example.com</t>
  </si>
  <si>
    <t>68505 Hull Passage Suite 165, Robinsonton, WY 83348</t>
  </si>
  <si>
    <t>235-656-3375x2222</t>
  </si>
  <si>
    <t>23856.760000000002</t>
  </si>
  <si>
    <t>Robert Adams</t>
  </si>
  <si>
    <t>patrick89@example.com</t>
  </si>
  <si>
    <t>77302 Montgomery Court, Lake Elizabeth, DE 01368</t>
  </si>
  <si>
    <t>944-386-8667</t>
  </si>
  <si>
    <t>30227.399999999998</t>
  </si>
  <si>
    <t>68.13</t>
  </si>
  <si>
    <t>30159.269999999997</t>
  </si>
  <si>
    <t>Lindsey Bradley</t>
  </si>
  <si>
    <t>carrie46@example.com</t>
  </si>
  <si>
    <t>45902 Ashley Corner Suite 040, New Michelle, WY 04847</t>
  </si>
  <si>
    <t>(928)945-9605</t>
  </si>
  <si>
    <t>6664.9800000000005</t>
  </si>
  <si>
    <t>14.12</t>
  </si>
  <si>
    <t>6650.860000000001</t>
  </si>
  <si>
    <t>Jason Adams</t>
  </si>
  <si>
    <t>ssimmons@example.net</t>
  </si>
  <si>
    <t>882 Yvonne Course Suite 051, Elizabethchester, CT 48685</t>
  </si>
  <si>
    <t>342-978-8671x81384</t>
  </si>
  <si>
    <t>238.3</t>
  </si>
  <si>
    <t>20947.45</t>
  </si>
  <si>
    <t>Laura Lopez</t>
  </si>
  <si>
    <t>johnsondebbie@example.org</t>
  </si>
  <si>
    <t>998 Bruce Course, Danielshire, MD 56719</t>
  </si>
  <si>
    <t>(766)803-9569</t>
  </si>
  <si>
    <t>59.97</t>
  </si>
  <si>
    <t>397.66999999999996</t>
  </si>
  <si>
    <t>Brandon Hudson</t>
  </si>
  <si>
    <t>31951 Rodriguez Junctions, Gabrielaside, IL 01711</t>
  </si>
  <si>
    <t>(346)958-8524x453</t>
  </si>
  <si>
    <t>43260.95</t>
  </si>
  <si>
    <t>Susan Barrera</t>
  </si>
  <si>
    <t>caseymcbride@example.net</t>
  </si>
  <si>
    <t>90887 Smith Wall, Alejandroberg, FM 33766</t>
  </si>
  <si>
    <t>(434)299-0647x7436</t>
  </si>
  <si>
    <t>41795.46</t>
  </si>
  <si>
    <t>240.88</t>
  </si>
  <si>
    <t>41554.58</t>
  </si>
  <si>
    <t>Mary Salazar</t>
  </si>
  <si>
    <t>angel09@example.org</t>
  </si>
  <si>
    <t>6649 Haynes Expressway, Lake Sharonside, AZ 71882</t>
  </si>
  <si>
    <t>001-297-200-0809x573</t>
  </si>
  <si>
    <t>181.01</t>
  </si>
  <si>
    <t>7647.1900000000005</t>
  </si>
  <si>
    <t>Matthew Lewis</t>
  </si>
  <si>
    <t>cameroncollier@example.org</t>
  </si>
  <si>
    <t>599 Vincent Vista Apt. 689, New James, ME 23005</t>
  </si>
  <si>
    <t>767-987-6341</t>
  </si>
  <si>
    <t>59320.1</t>
  </si>
  <si>
    <t>225.71</t>
  </si>
  <si>
    <t>59094.39</t>
  </si>
  <si>
    <t>Alyssa Johnson</t>
  </si>
  <si>
    <t>1423 Brady Mountains, Lloydbury, CO 83967</t>
  </si>
  <si>
    <t>544.08</t>
  </si>
  <si>
    <t>540.1</t>
  </si>
  <si>
    <t>William Baker</t>
  </si>
  <si>
    <t>codyhenderson@example.net</t>
  </si>
  <si>
    <t>057 Lisa Springs Apt. 534, Jasonfurt, MS 32044</t>
  </si>
  <si>
    <t>289-750-3227x11902</t>
  </si>
  <si>
    <t>26785.09</t>
  </si>
  <si>
    <t>Brittany Graves</t>
  </si>
  <si>
    <t>ruizmark@example.com</t>
  </si>
  <si>
    <t>225 Parker Greens Apt. 996, North Crystalville, VI 92758</t>
  </si>
  <si>
    <t>(296)570-2866</t>
  </si>
  <si>
    <t>863.64</t>
  </si>
  <si>
    <t>32.95</t>
  </si>
  <si>
    <t>830.6899999999999</t>
  </si>
  <si>
    <t>Thomas Bruce</t>
  </si>
  <si>
    <t>joshuawilson@example.com</t>
  </si>
  <si>
    <t>Unit 8145 Box 2493, DPO AA 36764</t>
  </si>
  <si>
    <t>147.76</t>
  </si>
  <si>
    <t>36965.51</t>
  </si>
  <si>
    <t>Frederick Pham</t>
  </si>
  <si>
    <t>roachmichael@example.org</t>
  </si>
  <si>
    <t>Unit 3332 Box 3264, DPO AE 80702</t>
  </si>
  <si>
    <t>+1-269-388-2199x69426</t>
  </si>
  <si>
    <t>24421.85</t>
  </si>
  <si>
    <t>174.4</t>
  </si>
  <si>
    <t>24247.449999999997</t>
  </si>
  <si>
    <t>Kristi Schneider</t>
  </si>
  <si>
    <t>19360 Galvan Haven Suite 012, Mercedeston, PA 27825</t>
  </si>
  <si>
    <t>983-835-5225x745</t>
  </si>
  <si>
    <t>114.34</t>
  </si>
  <si>
    <t>38695.73</t>
  </si>
  <si>
    <t>Jill Butler</t>
  </si>
  <si>
    <t>jeffreymendoza@example.org</t>
  </si>
  <si>
    <t>51462 Brian Spur, New Raymondside, SD 83007</t>
  </si>
  <si>
    <t>+1-230-589-9594x0554</t>
  </si>
  <si>
    <t>2974.66</t>
  </si>
  <si>
    <t>17.18</t>
  </si>
  <si>
    <t>2957.48</t>
  </si>
  <si>
    <t>Cody Moore</t>
  </si>
  <si>
    <t>greerjoshua@example.net</t>
  </si>
  <si>
    <t>51987 Traci Circles Apt. 055, East Zoe, UT 04403</t>
  </si>
  <si>
    <t>+1-803-580-5570x2854</t>
  </si>
  <si>
    <t>101.66</t>
  </si>
  <si>
    <t>45571.78</t>
  </si>
  <si>
    <t>Luis Wolfe</t>
  </si>
  <si>
    <t>oturner@example.net</t>
  </si>
  <si>
    <t>0876 Jeffrey Knoll Apt. 195, Rodriguezmouth, UT 45865</t>
  </si>
  <si>
    <t>515.233.3415x27962</t>
  </si>
  <si>
    <t>13842.560000000001</t>
  </si>
  <si>
    <t>Jacqueline Miller</t>
  </si>
  <si>
    <t>wilsonjoseph@example.net</t>
  </si>
  <si>
    <t>33561 Samuel Ferry, Lake Andreburgh, MO 89397</t>
  </si>
  <si>
    <t>(388)508-8007x473</t>
  </si>
  <si>
    <t>20.47</t>
  </si>
  <si>
    <t>843.17</t>
  </si>
  <si>
    <t>Sarah Kim</t>
  </si>
  <si>
    <t>lspears@example.org</t>
  </si>
  <si>
    <t>931 Mcmillan Lights Apt. 685, North Christianport, ME 82124</t>
  </si>
  <si>
    <t>(804)512-9910</t>
  </si>
  <si>
    <t>40.05</t>
  </si>
  <si>
    <t>29315.7</t>
  </si>
  <si>
    <t>Katie Thomas</t>
  </si>
  <si>
    <t>jeremy05@example.org</t>
  </si>
  <si>
    <t>USNV Raymond, FPO AE 46352</t>
  </si>
  <si>
    <t>(368)485-4373</t>
  </si>
  <si>
    <t>29019.01</t>
  </si>
  <si>
    <t>Justin Hunter</t>
  </si>
  <si>
    <t>zacharymorales@example.org</t>
  </si>
  <si>
    <t>77033 Susan Forges, West Bryan, LA 68266</t>
  </si>
  <si>
    <t>290-316-3867x49000</t>
  </si>
  <si>
    <t>102.8</t>
  </si>
  <si>
    <t>13596.550000000001</t>
  </si>
  <si>
    <t>Thomas Schultz</t>
  </si>
  <si>
    <t>jennifer20@example.net</t>
  </si>
  <si>
    <t>9158 Joel Walks, Brandonport, HI 38786</t>
  </si>
  <si>
    <t>304.739.4580x46980</t>
  </si>
  <si>
    <t>2.05</t>
  </si>
  <si>
    <t>2216.99</t>
  </si>
  <si>
    <t>08-23-2022</t>
  </si>
  <si>
    <t>Jacob Rodriguez</t>
  </si>
  <si>
    <t>jessicarodriguez@example.org</t>
  </si>
  <si>
    <t>750 Reeves Dam, Port Michellemouth, CO 99899</t>
  </si>
  <si>
    <t>001-520-728-2220x7583</t>
  </si>
  <si>
    <t>45.31</t>
  </si>
  <si>
    <t>17427.17</t>
  </si>
  <si>
    <t>Tammy Green</t>
  </si>
  <si>
    <t>evansjoshua@example.com</t>
  </si>
  <si>
    <t>87859 Brown Rapid Apt. 653, Andrewborough, OH 15254</t>
  </si>
  <si>
    <t>001-560-532-4033x36337</t>
  </si>
  <si>
    <t>20.74</t>
  </si>
  <si>
    <t>6167.43</t>
  </si>
  <si>
    <t>Spencer Bright</t>
  </si>
  <si>
    <t>barry20@example.org</t>
  </si>
  <si>
    <t>044 Gregory Trafficway, Moralesborough, MI 71751</t>
  </si>
  <si>
    <t>205.0</t>
  </si>
  <si>
    <t>42091.79</t>
  </si>
  <si>
    <t>jeffrey64@example.com</t>
  </si>
  <si>
    <t>917 Blake Place Suite 954, Watsonmouth, GU 42182</t>
  </si>
  <si>
    <t>(353)284-9301x635</t>
  </si>
  <si>
    <t>39.1</t>
  </si>
  <si>
    <t>6740.339999999999</t>
  </si>
  <si>
    <t>Michele Miller</t>
  </si>
  <si>
    <t>xwood@example.com</t>
  </si>
  <si>
    <t>25127 Ashley Rest, Hobury, PA 96698</t>
  </si>
  <si>
    <t>503-969-1731x202</t>
  </si>
  <si>
    <t>40216.62</t>
  </si>
  <si>
    <t>26.63</t>
  </si>
  <si>
    <t>40189.990000000005</t>
  </si>
  <si>
    <t>Kimberly Hernandez DVM</t>
  </si>
  <si>
    <t>erinjackson@example.net</t>
  </si>
  <si>
    <t>3185 Burns Mission, Austinport, VT 80369</t>
  </si>
  <si>
    <t>001-380-348-7757x4482</t>
  </si>
  <si>
    <t>205.69</t>
  </si>
  <si>
    <t>25667.690000000002</t>
  </si>
  <si>
    <t>Kenneth Jones</t>
  </si>
  <si>
    <t>zcastaneda@example.org</t>
  </si>
  <si>
    <t>7450 Crystal Mountain Suite 261, North Nicoleshire, KY 04549</t>
  </si>
  <si>
    <t>+1-564-810-9776x165</t>
  </si>
  <si>
    <t>4.01</t>
  </si>
  <si>
    <t>1300.69</t>
  </si>
  <si>
    <t>Aaron Stevenson</t>
  </si>
  <si>
    <t>PSC 0022, Box 9043, APO AA 50058</t>
  </si>
  <si>
    <t>(812)437-4094x863</t>
  </si>
  <si>
    <t>56.26</t>
  </si>
  <si>
    <t>37708.119999999995</t>
  </si>
  <si>
    <t>Yvonne Moore</t>
  </si>
  <si>
    <t>james25@example.com</t>
  </si>
  <si>
    <t>469 Daniel Ports Apt. 024, West Lauren, MO 99863</t>
  </si>
  <si>
    <t>(887)745-5727x00595</t>
  </si>
  <si>
    <t>46.17</t>
  </si>
  <si>
    <t>8648.99</t>
  </si>
  <si>
    <t>Kathy Barry</t>
  </si>
  <si>
    <t>veronicawilson@example.net</t>
  </si>
  <si>
    <t>1070 Christina Skyway Suite 368, New Christinefort, MS 53147</t>
  </si>
  <si>
    <t>001-958-766-6058x80483</t>
  </si>
  <si>
    <t>97.91</t>
  </si>
  <si>
    <t>30334.03</t>
  </si>
  <si>
    <t>Matthew Gomez</t>
  </si>
  <si>
    <t>amandaalvarado@example.net</t>
  </si>
  <si>
    <t>87851 Timothy Light, Blakehaven, MI 52023</t>
  </si>
  <si>
    <t>967.529.6122x710</t>
  </si>
  <si>
    <t>4711.7</t>
  </si>
  <si>
    <t>Cheryl Erickson</t>
  </si>
  <si>
    <t>tonyawalsh@example.com</t>
  </si>
  <si>
    <t>61783 Alison Prairie, New Raymond, FL 08671</t>
  </si>
  <si>
    <t>+1-330-388-2106x9505</t>
  </si>
  <si>
    <t>9601.35</t>
  </si>
  <si>
    <t>150.83</t>
  </si>
  <si>
    <t>9450.52</t>
  </si>
  <si>
    <t>Donna Garrison</t>
  </si>
  <si>
    <t>melendezdoris@example.org</t>
  </si>
  <si>
    <t>5762 Randy Way Suite 480, East Sydney, ID 26015</t>
  </si>
  <si>
    <t>93.19</t>
  </si>
  <si>
    <t>22327.870000000003</t>
  </si>
  <si>
    <t>Bradley Cochran</t>
  </si>
  <si>
    <t>robert17@example.com</t>
  </si>
  <si>
    <t>98653 Jessica Groves Apt. 676, New Walterland, WI 76394</t>
  </si>
  <si>
    <t>296-797-1490x0387</t>
  </si>
  <si>
    <t>145.15</t>
  </si>
  <si>
    <t>48688.1</t>
  </si>
  <si>
    <t>Joshua Walker</t>
  </si>
  <si>
    <t>snyderteresa@example.com</t>
  </si>
  <si>
    <t>674 Montoya Junctions, Shannonstad, CT 44888</t>
  </si>
  <si>
    <t>(695)327-2831x63635</t>
  </si>
  <si>
    <t>43.31</t>
  </si>
  <si>
    <t>12479.470000000001</t>
  </si>
  <si>
    <t>305 Perez Port, Lake Reginaton, CT 19297</t>
  </si>
  <si>
    <t>+1-537-537-1084x8879</t>
  </si>
  <si>
    <t>44.42</t>
  </si>
  <si>
    <t>35133.450000000004</t>
  </si>
  <si>
    <t>Julia Ward</t>
  </si>
  <si>
    <t>jjohnson@example.com</t>
  </si>
  <si>
    <t>690 James Mountain, New Megan, AL 08051</t>
  </si>
  <si>
    <t>608.978.4534x8648</t>
  </si>
  <si>
    <t>21.48</t>
  </si>
  <si>
    <t>18284.12</t>
  </si>
  <si>
    <t>Jacqueline Smith</t>
  </si>
  <si>
    <t>adamcollins@example.org</t>
  </si>
  <si>
    <t>818 Aaron Via Apt. 290, New Sethfort, ME 87897</t>
  </si>
  <si>
    <t>(368)410-1159x733</t>
  </si>
  <si>
    <t>57625.24</t>
  </si>
  <si>
    <t>60.07</t>
  </si>
  <si>
    <t>57565.17</t>
  </si>
  <si>
    <t>Kevin Christensen</t>
  </si>
  <si>
    <t>daniel92@example.com</t>
  </si>
  <si>
    <t>660 Morgan Wall, West Cathy, FL 84941</t>
  </si>
  <si>
    <t>732.467.2858x1513</t>
  </si>
  <si>
    <t>49.38</t>
  </si>
  <si>
    <t>17223.42</t>
  </si>
  <si>
    <t>Tonya Mitchell</t>
  </si>
  <si>
    <t>courtneymoran@example.com</t>
  </si>
  <si>
    <t>629 Jane Cliff, Susanchester, GU 23996</t>
  </si>
  <si>
    <t>(676)502-0763x1463</t>
  </si>
  <si>
    <t>5559.159999999999</t>
  </si>
  <si>
    <t>Becky Jones</t>
  </si>
  <si>
    <t>andrewsbrandy@example.com</t>
  </si>
  <si>
    <t>8291 Lauren Highway, Simmonschester, MS 71346</t>
  </si>
  <si>
    <t>001-950-529-8902x0349</t>
  </si>
  <si>
    <t>191.09</t>
  </si>
  <si>
    <t>32369.41</t>
  </si>
  <si>
    <t>Anthony Robinson</t>
  </si>
  <si>
    <t>27881 Roberts Squares Apt. 508, Washingtonfurt, MT 64168</t>
  </si>
  <si>
    <t>(576)470-0900x345</t>
  </si>
  <si>
    <t>79.78</t>
  </si>
  <si>
    <t>83654.86</t>
  </si>
  <si>
    <t>Walter Bishop</t>
  </si>
  <si>
    <t>walkerjennifer@example.com</t>
  </si>
  <si>
    <t>05206 Michael Keys Apt. 445, Port Ryan, TX 81479</t>
  </si>
  <si>
    <t>6.36</t>
  </si>
  <si>
    <t>4686.330000000001</t>
  </si>
  <si>
    <t>Douglas Smith</t>
  </si>
  <si>
    <t>xflores@example.net</t>
  </si>
  <si>
    <t>6780 Hartman Corners, Lake Jonathanmouth, MD 37084</t>
  </si>
  <si>
    <t>(696)814-9895</t>
  </si>
  <si>
    <t>109.75</t>
  </si>
  <si>
    <t>30783.28</t>
  </si>
  <si>
    <t>Mitchell Smith</t>
  </si>
  <si>
    <t>johnstonmanuel@example.net</t>
  </si>
  <si>
    <t>21856 Thomas Vista, South James, OK 65770</t>
  </si>
  <si>
    <t>632.0799999999999</t>
  </si>
  <si>
    <t>Stephen Whitney</t>
  </si>
  <si>
    <t>judyallen@example.net</t>
  </si>
  <si>
    <t>92780 Scott Inlet, West Taylorberg, AL 41891</t>
  </si>
  <si>
    <t>466-503-6349</t>
  </si>
  <si>
    <t>184.93</t>
  </si>
  <si>
    <t>47581.31</t>
  </si>
  <si>
    <t>Elizabeth Guerrero</t>
  </si>
  <si>
    <t>llee@example.com</t>
  </si>
  <si>
    <t>3987 Victoria Views Apt. 943, Mcgeebury, ME 29253</t>
  </si>
  <si>
    <t>001-919-535-6509x5782</t>
  </si>
  <si>
    <t>27.6</t>
  </si>
  <si>
    <t>21233.75</t>
  </si>
  <si>
    <t>Sharon Smith</t>
  </si>
  <si>
    <t>ryan12@example.org</t>
  </si>
  <si>
    <t>USNV Wheeler, FPO AA 08771</t>
  </si>
  <si>
    <t>941-651-0715</t>
  </si>
  <si>
    <t>26.0</t>
  </si>
  <si>
    <t>12368.65</t>
  </si>
  <si>
    <t>Tiffany Flores</t>
  </si>
  <si>
    <t>sullivanthomas@example.net</t>
  </si>
  <si>
    <t>74772 Joseph Inlet Suite 921, Port Brianshire, OH 15327</t>
  </si>
  <si>
    <t>989.357.9357</t>
  </si>
  <si>
    <t>14924.070000000002</t>
  </si>
  <si>
    <t>Cody Hughes</t>
  </si>
  <si>
    <t>leemorgan@example.com</t>
  </si>
  <si>
    <t>Unit 4387 Box 4092, DPO AA 79200</t>
  </si>
  <si>
    <t>529.779.0980</t>
  </si>
  <si>
    <t>12.34</t>
  </si>
  <si>
    <t>1483.88</t>
  </si>
  <si>
    <t>Henry Mcdonald</t>
  </si>
  <si>
    <t>nhernandez@example.com</t>
  </si>
  <si>
    <t>05911 Donald Meadow, West Sierra, MI 21477</t>
  </si>
  <si>
    <t>(203)487-0989</t>
  </si>
  <si>
    <t>69.74</t>
  </si>
  <si>
    <t>19538.79</t>
  </si>
  <si>
    <t>Jesse Miles</t>
  </si>
  <si>
    <t>njohnson@example.org</t>
  </si>
  <si>
    <t>358 Patterson Falls, West Marie, MP 49758</t>
  </si>
  <si>
    <t>(582)969-2541x2185</t>
  </si>
  <si>
    <t>49.9</t>
  </si>
  <si>
    <t>10387.7</t>
  </si>
  <si>
    <t>Darryl Brady</t>
  </si>
  <si>
    <t>marygarcia@example.org</t>
  </si>
  <si>
    <t>6730 James Forge, Mcguireville, AK 23552</t>
  </si>
  <si>
    <t>629-268-8795x029</t>
  </si>
  <si>
    <t>68827.0</t>
  </si>
  <si>
    <t>Angela Richardson</t>
  </si>
  <si>
    <t>wsims@example.org</t>
  </si>
  <si>
    <t>91152 Cheryl Skyway Suite 877, Cunninghamchester, TN 91752</t>
  </si>
  <si>
    <t>+1-497-709-2965x9527</t>
  </si>
  <si>
    <t>48701.22</t>
  </si>
  <si>
    <t>christensendominique@example.com</t>
  </si>
  <si>
    <t>5276 Rivera Camp Suite 533, Lake Theresatown, TN 09608</t>
  </si>
  <si>
    <t>+1-568-319-1100x003</t>
  </si>
  <si>
    <t>51263.37</t>
  </si>
  <si>
    <t>Lisa Bailey</t>
  </si>
  <si>
    <t>uburnett@example.com</t>
  </si>
  <si>
    <t>8617 Eric Roads, East Gabrielle, AL 61291</t>
  </si>
  <si>
    <t>58.14</t>
  </si>
  <si>
    <t>85523.04</t>
  </si>
  <si>
    <t>Timothy Solis</t>
  </si>
  <si>
    <t>ilee@example.com</t>
  </si>
  <si>
    <t>17613 Jones Passage Apt. 369, Armstrongton, FL 88466</t>
  </si>
  <si>
    <t>2539.2499999999995</t>
  </si>
  <si>
    <t>Justin Faulkner</t>
  </si>
  <si>
    <t>michael72@example.net</t>
  </si>
  <si>
    <t>969 Dustin Plains Suite 923, North Anthonyborough, AL 55566</t>
  </si>
  <si>
    <t>(434)863-0479</t>
  </si>
  <si>
    <t>197.59</t>
  </si>
  <si>
    <t>78358.91</t>
  </si>
  <si>
    <t>Stephen Reed</t>
  </si>
  <si>
    <t>levythomas@example.com</t>
  </si>
  <si>
    <t>88581 Nelson Causeway, Briggsmouth, WY 48881</t>
  </si>
  <si>
    <t>687.933.8479x7529</t>
  </si>
  <si>
    <t>211.31</t>
  </si>
  <si>
    <t>25974.19</t>
  </si>
  <si>
    <t>Connor Moran</t>
  </si>
  <si>
    <t>ashley68@example.org</t>
  </si>
  <si>
    <t>2901 Chase Curve, Gibsonton, NJ 02829</t>
  </si>
  <si>
    <t>001-911-253-3471x2193</t>
  </si>
  <si>
    <t>122.77</t>
  </si>
  <si>
    <t>28919.429999999997</t>
  </si>
  <si>
    <t>Holly Russell</t>
  </si>
  <si>
    <t>kristenperez@example.com</t>
  </si>
  <si>
    <t>916 Stephanie Inlet, Jennifershire, ND 74485</t>
  </si>
  <si>
    <t>001-301-645-0802x215</t>
  </si>
  <si>
    <t>20.39</t>
  </si>
  <si>
    <t>14705.010000000002</t>
  </si>
  <si>
    <t>Michael Pratt</t>
  </si>
  <si>
    <t>lauriegiles@example.net</t>
  </si>
  <si>
    <t>083 Francis Roads, Lisaside, HI 90026</t>
  </si>
  <si>
    <t>(301)371-4115</t>
  </si>
  <si>
    <t>5578.17</t>
  </si>
  <si>
    <t>12-22-2021</t>
  </si>
  <si>
    <t>Ashley Newton</t>
  </si>
  <si>
    <t>michael10@example.com</t>
  </si>
  <si>
    <t>8308 Douglas Radial Suite 001, Dominguezton, OH 97656</t>
  </si>
  <si>
    <t>+1-940-215-9501x123</t>
  </si>
  <si>
    <t>122.96</t>
  </si>
  <si>
    <t>31781.43</t>
  </si>
  <si>
    <t>Mary Moore</t>
  </si>
  <si>
    <t>robertsstephen@example.org</t>
  </si>
  <si>
    <t>687 Peterson Lane Apt. 676, South Nicholaston, PA 52961</t>
  </si>
  <si>
    <t>920.377.5510</t>
  </si>
  <si>
    <t>18483.09</t>
  </si>
  <si>
    <t>Dylan Herring</t>
  </si>
  <si>
    <t>katherinewright@example.net</t>
  </si>
  <si>
    <t>6101 Debbie Villages, North Doris, OH 74715</t>
  </si>
  <si>
    <t>+1-441-689-1921x66679</t>
  </si>
  <si>
    <t>13861.05</t>
  </si>
  <si>
    <t>103.16</t>
  </si>
  <si>
    <t>13757.89</t>
  </si>
  <si>
    <t>Jennifer Phillips</t>
  </si>
  <si>
    <t>evansashley@example.net</t>
  </si>
  <si>
    <t>528 Brian Roads Suite 852, West Sara, PW 99936</t>
  </si>
  <si>
    <t>69.1</t>
  </si>
  <si>
    <t>52583.920000000006</t>
  </si>
  <si>
    <t>Heather Dean</t>
  </si>
  <si>
    <t>rachaeldixon@example.net</t>
  </si>
  <si>
    <t>8436 Lucas Loop, Johnchester, SC 17803</t>
  </si>
  <si>
    <t>001-690-959-3555x5007</t>
  </si>
  <si>
    <t>8237.68</t>
  </si>
  <si>
    <t>Kayla Black</t>
  </si>
  <si>
    <t>willisjessica@example.com</t>
  </si>
  <si>
    <t>278 Rivera Mountain Apt. 443, South Zacharyhaven, AR 68350</t>
  </si>
  <si>
    <t>001-957-605-2412x871</t>
  </si>
  <si>
    <t>2788.4100000000003</t>
  </si>
  <si>
    <t>17.36</t>
  </si>
  <si>
    <t>2771.05</t>
  </si>
  <si>
    <t>Michael Lawrence</t>
  </si>
  <si>
    <t>nicholas90@example.com</t>
  </si>
  <si>
    <t>10598 Mcdonald Station, West Ryanview, VI 76026</t>
  </si>
  <si>
    <t>(439)859-1170x608</t>
  </si>
  <si>
    <t>34214.9</t>
  </si>
  <si>
    <t>59.89</t>
  </si>
  <si>
    <t>34155.01</t>
  </si>
  <si>
    <t>courtneystevenson@example.org</t>
  </si>
  <si>
    <t>3567 Jane Walks Apt. 084, Lake Holly, GA 07674</t>
  </si>
  <si>
    <t>417.741.2945</t>
  </si>
  <si>
    <t>6.68</t>
  </si>
  <si>
    <t>4345.96</t>
  </si>
  <si>
    <t>Javier Smith</t>
  </si>
  <si>
    <t>unicholson@example.org</t>
  </si>
  <si>
    <t>9451 Austin Throughway Suite 421, Lake Brookestad, PR 61572</t>
  </si>
  <si>
    <t>001-978-221-5058x035</t>
  </si>
  <si>
    <t>121.39</t>
  </si>
  <si>
    <t>8834.78</t>
  </si>
  <si>
    <t>Deanna Barton</t>
  </si>
  <si>
    <t>rebeccajones@example.net</t>
  </si>
  <si>
    <t>8164 Wagner Island, Jonesstad, KS 09470</t>
  </si>
  <si>
    <t>353-579-0695</t>
  </si>
  <si>
    <t>66.52</t>
  </si>
  <si>
    <t>8171.0</t>
  </si>
  <si>
    <t>James Dickson</t>
  </si>
  <si>
    <t>sararhodes@example.org</t>
  </si>
  <si>
    <t>7169 Foley Meadow Apt. 475, New Erica, OK 92143</t>
  </si>
  <si>
    <t>960-450-5973x808</t>
  </si>
  <si>
    <t>3264.4800000000005</t>
  </si>
  <si>
    <t>11.49</t>
  </si>
  <si>
    <t>3252.9900000000007</t>
  </si>
  <si>
    <t>Shannon Jenkins</t>
  </si>
  <si>
    <t>kennethwilliams@example.org</t>
  </si>
  <si>
    <t>1828 Kidd Court, West Edward, GA 11434</t>
  </si>
  <si>
    <t>(549)636-5585</t>
  </si>
  <si>
    <t>56.45</t>
  </si>
  <si>
    <t>19375.45</t>
  </si>
  <si>
    <t>Jimmy Potts</t>
  </si>
  <si>
    <t>ambercarter@example.net</t>
  </si>
  <si>
    <t>12110 Chen Canyon, South Kimberly, ND 53638</t>
  </si>
  <si>
    <t>001-662-454-1401x3800</t>
  </si>
  <si>
    <t>155.01</t>
  </si>
  <si>
    <t>45509.49</t>
  </si>
  <si>
    <t>Tyler Wilson</t>
  </si>
  <si>
    <t>robertsondouglas@example.net</t>
  </si>
  <si>
    <t>234 Christina Plains, New Raymond, TN 00926</t>
  </si>
  <si>
    <t>(898)939-2555x456</t>
  </si>
  <si>
    <t>114.5</t>
  </si>
  <si>
    <t>22579.600000000002</t>
  </si>
  <si>
    <t>Pamela Myers</t>
  </si>
  <si>
    <t>johnwilliamson@example.net</t>
  </si>
  <si>
    <t>729 Knapp Village Apt. 339, Matthewbury, OR 63903</t>
  </si>
  <si>
    <t>(613)330-5775x35247</t>
  </si>
  <si>
    <t>78500.33</t>
  </si>
  <si>
    <t>jaimecooper@example.net</t>
  </si>
  <si>
    <t>0142 Nicholas Place, New Codyfort, DE 33574</t>
  </si>
  <si>
    <t>776.292.2857x020</t>
  </si>
  <si>
    <t>169.94</t>
  </si>
  <si>
    <t>3810.58</t>
  </si>
  <si>
    <t>Mrs. Kimberly Jones</t>
  </si>
  <si>
    <t>adam45@example.org</t>
  </si>
  <si>
    <t>85730 Johnson Mission, South Matthewmouth, NV 01039</t>
  </si>
  <si>
    <t>20295.54</t>
  </si>
  <si>
    <t>45.43</t>
  </si>
  <si>
    <t>20250.11</t>
  </si>
  <si>
    <t>Kathleen Haley</t>
  </si>
  <si>
    <t>jessica82@example.net</t>
  </si>
  <si>
    <t>243 Arroyo Branch Suite 642, North Ryanstad, IN 21941</t>
  </si>
  <si>
    <t>31.2</t>
  </si>
  <si>
    <t>20191.65</t>
  </si>
  <si>
    <t>Jessica Chan</t>
  </si>
  <si>
    <t>thomasvelazquez@example.com</t>
  </si>
  <si>
    <t>8874 James Stravenue Apt. 150, New Davidville, MP 12311</t>
  </si>
  <si>
    <t>869-362-6032x995</t>
  </si>
  <si>
    <t>98.88</t>
  </si>
  <si>
    <t>25556.55</t>
  </si>
  <si>
    <t>James Richards</t>
  </si>
  <si>
    <t>mooredale@example.org</t>
  </si>
  <si>
    <t>42679 Julie Glen Apt. 718, Port Jason, AS 23622</t>
  </si>
  <si>
    <t>(913)835-0639x045</t>
  </si>
  <si>
    <t>127.95</t>
  </si>
  <si>
    <t>48603.07000000001</t>
  </si>
  <si>
    <t>Sarah Wood</t>
  </si>
  <si>
    <t>tiffany13@example.com</t>
  </si>
  <si>
    <t>1146 Gibson Ways Apt. 906, North Brentshire, OH 71333</t>
  </si>
  <si>
    <t>594.422.5714x239</t>
  </si>
  <si>
    <t>35.33</t>
  </si>
  <si>
    <t>15066.789999999999</t>
  </si>
  <si>
    <t>05-24-2023</t>
  </si>
  <si>
    <t>Miguel Green</t>
  </si>
  <si>
    <t>gonzalestony@example.com</t>
  </si>
  <si>
    <t>910 Brian Ridge, Christopherburgh, IA 89024</t>
  </si>
  <si>
    <t>40901.17</t>
  </si>
  <si>
    <t>James Ellison</t>
  </si>
  <si>
    <t>64104 Tiffany Station, Harrellburgh, KY 92077</t>
  </si>
  <si>
    <t>+1-358-762-8523x9509</t>
  </si>
  <si>
    <t>42790.59</t>
  </si>
  <si>
    <t>2.02</t>
  </si>
  <si>
    <t>42788.57</t>
  </si>
  <si>
    <t>Gregory Stewart</t>
  </si>
  <si>
    <t>pbarron@example.org</t>
  </si>
  <si>
    <t>09373 Rios Junction, Lake Adamfurt, KY 00662</t>
  </si>
  <si>
    <t>+1-824-261-2185x44204</t>
  </si>
  <si>
    <t>1.55</t>
  </si>
  <si>
    <t>267.06</t>
  </si>
  <si>
    <t>Martha Velazquez</t>
  </si>
  <si>
    <t>hwood@example.org</t>
  </si>
  <si>
    <t>9944 Jennifer Shore, Karentown, NE 53115</t>
  </si>
  <si>
    <t>(819)357-1185x5949</t>
  </si>
  <si>
    <t>106.42</t>
  </si>
  <si>
    <t>30834.43</t>
  </si>
  <si>
    <t>Sarah Nelson</t>
  </si>
  <si>
    <t>jaime44@example.com</t>
  </si>
  <si>
    <t>2544 Megan Plain, New Matthew, NM 01640</t>
  </si>
  <si>
    <t>2080.17</t>
  </si>
  <si>
    <t>88.28</t>
  </si>
  <si>
    <t>1991.89</t>
  </si>
  <si>
    <t>Michele Maxwell</t>
  </si>
  <si>
    <t>makaylamartinez@example.net</t>
  </si>
  <si>
    <t>65349 Jacob Mountains, Amandastad, NV 11024</t>
  </si>
  <si>
    <t>+1-544-957-9133x44017</t>
  </si>
  <si>
    <t>192.2</t>
  </si>
  <si>
    <t>60532.4</t>
  </si>
  <si>
    <t>08-14-2023</t>
  </si>
  <si>
    <t>Renee Fuentes</t>
  </si>
  <si>
    <t>carrillojason@example.net</t>
  </si>
  <si>
    <t>27636 Brenda Plains Suite 445, Lake Johnborough, WA 68398</t>
  </si>
  <si>
    <t>+1-220-514-7277x63164</t>
  </si>
  <si>
    <t>126.16</t>
  </si>
  <si>
    <t>69532.94</t>
  </si>
  <si>
    <t>Catherine Brown</t>
  </si>
  <si>
    <t>meganturner@example.org</t>
  </si>
  <si>
    <t>922 Colon Loop, East Kimberlyside, AS 45179</t>
  </si>
  <si>
    <t>001-442-569-7913</t>
  </si>
  <si>
    <t>6.9</t>
  </si>
  <si>
    <t>26178.6</t>
  </si>
  <si>
    <t>Adam Ford</t>
  </si>
  <si>
    <t>rodneyrobertson@example.net</t>
  </si>
  <si>
    <t>44031 Knight Lakes Apt. 943, Deniseton, NH 79356</t>
  </si>
  <si>
    <t>(841)779-3964x13530</t>
  </si>
  <si>
    <t>10.95</t>
  </si>
  <si>
    <t>54113.15</t>
  </si>
  <si>
    <t>Robin Hawkins</t>
  </si>
  <si>
    <t>sean04@example.com</t>
  </si>
  <si>
    <t>94229 Kevin Rest Suite 333, Christinaland, FL 64712</t>
  </si>
  <si>
    <t>78.3</t>
  </si>
  <si>
    <t>42240.06</t>
  </si>
  <si>
    <t>Nichole Turner</t>
  </si>
  <si>
    <t>ramirezscott@example.com</t>
  </si>
  <si>
    <t>17477 Jason Oval Suite 541, Mercadoport, WV 09173</t>
  </si>
  <si>
    <t>745-769-3936x54646</t>
  </si>
  <si>
    <t>9828.27</t>
  </si>
  <si>
    <t>6.72</t>
  </si>
  <si>
    <t>9821.550000000001</t>
  </si>
  <si>
    <t>Tina Middleton</t>
  </si>
  <si>
    <t>christianwright@example.net</t>
  </si>
  <si>
    <t>601 Bryan Ridges, Sarahaven, IL 30881</t>
  </si>
  <si>
    <t>(393)985-7147x52879</t>
  </si>
  <si>
    <t>37.36</t>
  </si>
  <si>
    <t>13067.0</t>
  </si>
  <si>
    <t>Alicia Robinson</t>
  </si>
  <si>
    <t>belldean@example.com</t>
  </si>
  <si>
    <t>0877 Jessica Plaza Apt. 798, Rodneyside, MT 29809</t>
  </si>
  <si>
    <t>+1-212-889-9025x566</t>
  </si>
  <si>
    <t>129.65</t>
  </si>
  <si>
    <t>40786.14</t>
  </si>
  <si>
    <t>Denise Weeks</t>
  </si>
  <si>
    <t>christopher28@example.org</t>
  </si>
  <si>
    <t>Unit 3950 Box 9527, DPO AA 84163</t>
  </si>
  <si>
    <t>28.05</t>
  </si>
  <si>
    <t>16357.16</t>
  </si>
  <si>
    <t>Jim Rivera</t>
  </si>
  <si>
    <t>7930 Juan Terrace Apt. 003, Port Steven, OH 43072</t>
  </si>
  <si>
    <t>886-752-9710x314</t>
  </si>
  <si>
    <t>48524.18</t>
  </si>
  <si>
    <t>Marvin Taylor</t>
  </si>
  <si>
    <t>1470 Timothy Trafficway Apt. 944, North Samanthamouth, TX 80705</t>
  </si>
  <si>
    <t>001-241-690-5023x062</t>
  </si>
  <si>
    <t>7772.76</t>
  </si>
  <si>
    <t>111.62</t>
  </si>
  <si>
    <t>7661.14</t>
  </si>
  <si>
    <t>melissahurst@example.com</t>
  </si>
  <si>
    <t>97861 Jackson Square, West Vincent, WV 86699</t>
  </si>
  <si>
    <t>001-590-987-4582x7644</t>
  </si>
  <si>
    <t>5.34</t>
  </si>
  <si>
    <t>6523.620000000001</t>
  </si>
  <si>
    <t>Kevin Blackwell</t>
  </si>
  <si>
    <t>richardjones@example.com</t>
  </si>
  <si>
    <t>0480 Cooper Union, Howardchester, MA 60773</t>
  </si>
  <si>
    <t>(744)541-4523x1839</t>
  </si>
  <si>
    <t>165.47</t>
  </si>
  <si>
    <t>46714.45</t>
  </si>
  <si>
    <t>James Henry</t>
  </si>
  <si>
    <t>allenjoshua@example.org</t>
  </si>
  <si>
    <t>4441 Christopher Plain Apt. 516, Monicaside, GA 72537</t>
  </si>
  <si>
    <t>(680)527-1201x864</t>
  </si>
  <si>
    <t>79.65</t>
  </si>
  <si>
    <t>5718.900000000001</t>
  </si>
  <si>
    <t>08-24-2022</t>
  </si>
  <si>
    <t>Kim Flores</t>
  </si>
  <si>
    <t>michael04@example.net</t>
  </si>
  <si>
    <t>918 Jeffrey Skyway Suite 959, Lake Brittany, OR 65102</t>
  </si>
  <si>
    <t>699.564.6247</t>
  </si>
  <si>
    <t>39.79</t>
  </si>
  <si>
    <t>32549.539999999997</t>
  </si>
  <si>
    <t>Cassandra Harris</t>
  </si>
  <si>
    <t>vrhodes@example.com</t>
  </si>
  <si>
    <t>USNS Burgess, FPO AP 36035</t>
  </si>
  <si>
    <t>684.217.6666</t>
  </si>
  <si>
    <t>1.76</t>
  </si>
  <si>
    <t>6459.1900000000005</t>
  </si>
  <si>
    <t>Elizabeth Hamilton</t>
  </si>
  <si>
    <t>pamela66@example.net</t>
  </si>
  <si>
    <t>41413 Allison Center Apt. 003, East Amychester, MP 34384</t>
  </si>
  <si>
    <t>6445.700000000001</t>
  </si>
  <si>
    <t>Kim Alexander</t>
  </si>
  <si>
    <t>victoriamurphy@example.com</t>
  </si>
  <si>
    <t>28454 Deborah Valleys Suite 135, East Amandafurt, MD 90373</t>
  </si>
  <si>
    <t>483-732-5449</t>
  </si>
  <si>
    <t>4552.21</t>
  </si>
  <si>
    <t>Andrew Sullivan</t>
  </si>
  <si>
    <t>leslie86@example.org</t>
  </si>
  <si>
    <t>5622 James Lodge Suite 080, Dawsonport, FL 52533</t>
  </si>
  <si>
    <t>(948)431-6431</t>
  </si>
  <si>
    <t>31927.22</t>
  </si>
  <si>
    <t>146.6</t>
  </si>
  <si>
    <t>31780.620000000003</t>
  </si>
  <si>
    <t>Emily Cross</t>
  </si>
  <si>
    <t>porterpamela@example.com</t>
  </si>
  <si>
    <t>1878 Lozano Court Suite 861, Lake Bryanside, DE 65249</t>
  </si>
  <si>
    <t>(253)234-7335</t>
  </si>
  <si>
    <t>22819.42</t>
  </si>
  <si>
    <t>matthewturner@example.com</t>
  </si>
  <si>
    <t>217 Terri Dale Suite 401, South Brooke, HI 20219</t>
  </si>
  <si>
    <t>+1-242-233-4060x52808</t>
  </si>
  <si>
    <t>26.88</t>
  </si>
  <si>
    <t>6469.62</t>
  </si>
  <si>
    <t>Megan Merritt</t>
  </si>
  <si>
    <t>matthewfrye@example.net</t>
  </si>
  <si>
    <t>615 Andrew Lake, Port Heather, ND 16427</t>
  </si>
  <si>
    <t>(884)307-3761x715</t>
  </si>
  <si>
    <t>9.59</t>
  </si>
  <si>
    <t>31894.8</t>
  </si>
  <si>
    <t>Jennifer Campbell</t>
  </si>
  <si>
    <t>lsummers@example.net</t>
  </si>
  <si>
    <t>506 Shea Mountain, Kristinburgh, WY 58843</t>
  </si>
  <si>
    <t>+1-518-449-1466x181</t>
  </si>
  <si>
    <t>112.04</t>
  </si>
  <si>
    <t>42678.549999999996</t>
  </si>
  <si>
    <t>avilalaura@example.net</t>
  </si>
  <si>
    <t>62051 Wilson Corner Apt. 516, Youngland, KS 00850</t>
  </si>
  <si>
    <t>001-285-401-1456</t>
  </si>
  <si>
    <t>149.93</t>
  </si>
  <si>
    <t>21681.81</t>
  </si>
  <si>
    <t>gary65@example.com</t>
  </si>
  <si>
    <t>39502 Smith Haven, Copelandfort, IA 74946</t>
  </si>
  <si>
    <t>417.370.3164</t>
  </si>
  <si>
    <t>182.77</t>
  </si>
  <si>
    <t>16125.98</t>
  </si>
  <si>
    <t>Jose Sherman</t>
  </si>
  <si>
    <t>evanslisa@example.com</t>
  </si>
  <si>
    <t>15549 Brittney Skyway, South Cindy, NC 71184</t>
  </si>
  <si>
    <t>001-890-948-4219x81101</t>
  </si>
  <si>
    <t>37286.92</t>
  </si>
  <si>
    <t>191.07</t>
  </si>
  <si>
    <t>37095.85</t>
  </si>
  <si>
    <t>Janet Smith</t>
  </si>
  <si>
    <t>christina75@example.com</t>
  </si>
  <si>
    <t>USCGC Parker, FPO AA 25552</t>
  </si>
  <si>
    <t>+1-442-568-4480x951</t>
  </si>
  <si>
    <t>135.92</t>
  </si>
  <si>
    <t>28703.38</t>
  </si>
  <si>
    <t>Erik Joseph</t>
  </si>
  <si>
    <t>mitchelldavid@example.org</t>
  </si>
  <si>
    <t>78283 Kennedy Ways, Ferrellburgh, AR 03627</t>
  </si>
  <si>
    <t>240-358-4844x2959</t>
  </si>
  <si>
    <t>1.37</t>
  </si>
  <si>
    <t>29405.280000000002</t>
  </si>
  <si>
    <t>Felicia Brown</t>
  </si>
  <si>
    <t>ashley98@example.com</t>
  </si>
  <si>
    <t>241 Douglas Grove Suite 194, West Scottchester, PW 17275</t>
  </si>
  <si>
    <t>526-395-0526x0664</t>
  </si>
  <si>
    <t>138.02</t>
  </si>
  <si>
    <t>17318.98</t>
  </si>
  <si>
    <t>Taylor Herrera</t>
  </si>
  <si>
    <t>xconner@example.org</t>
  </si>
  <si>
    <t>71446 Dominic Park Suite 301, South Edward, CT 16365</t>
  </si>
  <si>
    <t>225.440.4724x708</t>
  </si>
  <si>
    <t>190.14</t>
  </si>
  <si>
    <t>46020.310000000005</t>
  </si>
  <si>
    <t>Thomas Schaefer</t>
  </si>
  <si>
    <t>christopherrichard@example.net</t>
  </si>
  <si>
    <t>847 Patrick Ridges, Williammouth, OH 54876</t>
  </si>
  <si>
    <t>534-648-3145x139</t>
  </si>
  <si>
    <t>10.44</t>
  </si>
  <si>
    <t>2532.2099999999996</t>
  </si>
  <si>
    <t>Douglas Dawson</t>
  </si>
  <si>
    <t>clarencedavis@example.net</t>
  </si>
  <si>
    <t>Unit 4623 Box 2914, DPO AA 55996</t>
  </si>
  <si>
    <t>+1-392-721-3547x282</t>
  </si>
  <si>
    <t>21.85</t>
  </si>
  <si>
    <t>2162.21</t>
  </si>
  <si>
    <t>Laura Harmon</t>
  </si>
  <si>
    <t>wthomas@example.com</t>
  </si>
  <si>
    <t>297 Murphy Village, South Dariusfurt, MA 13520</t>
  </si>
  <si>
    <t>(954)789-5008</t>
  </si>
  <si>
    <t>8.82</t>
  </si>
  <si>
    <t>1794.1499999999999</t>
  </si>
  <si>
    <t>Timothy Lucas</t>
  </si>
  <si>
    <t>johnsonthomas@example.net</t>
  </si>
  <si>
    <t>928 Molina Spur Suite 818, Lake Jeffrey, NY 69236</t>
  </si>
  <si>
    <t>215-927-6734x32935</t>
  </si>
  <si>
    <t>50230.950000000004</t>
  </si>
  <si>
    <t>54.12</t>
  </si>
  <si>
    <t>50176.83</t>
  </si>
  <si>
    <t>Michael Hunter</t>
  </si>
  <si>
    <t>holly81@example.org</t>
  </si>
  <si>
    <t>9101 Heidi Glen Suite 596, Port Rebeccaton, NC 55243</t>
  </si>
  <si>
    <t>591-517-0895x29762</t>
  </si>
  <si>
    <t>19263.3</t>
  </si>
  <si>
    <t>89.91</t>
  </si>
  <si>
    <t>19173.39</t>
  </si>
  <si>
    <t>Seth Figueroa</t>
  </si>
  <si>
    <t>amy79@example.com</t>
  </si>
  <si>
    <t>816 Moss Fall Suite 092, Lake Suzanne, WY 29093</t>
  </si>
  <si>
    <t>001-283-520-2305</t>
  </si>
  <si>
    <t>266.87</t>
  </si>
  <si>
    <t>99246.13</t>
  </si>
  <si>
    <t>Bailey White</t>
  </si>
  <si>
    <t>tconrad@example.net</t>
  </si>
  <si>
    <t>3656 Jeffrey Common Apt. 994, Hoganport, KS 65158</t>
  </si>
  <si>
    <t>123.87</t>
  </si>
  <si>
    <t>41743.45</t>
  </si>
  <si>
    <t>Kimberly Rice</t>
  </si>
  <si>
    <t>ireyes@example.org</t>
  </si>
  <si>
    <t>10869 Linda Crossing Suite 181, New Jackview, IL 61297</t>
  </si>
  <si>
    <t>798.343.0639x42970</t>
  </si>
  <si>
    <t>53.35</t>
  </si>
  <si>
    <t>13051.01</t>
  </si>
  <si>
    <t>Kenneth Lee</t>
  </si>
  <si>
    <t>mcfarlandchristopher@example.net</t>
  </si>
  <si>
    <t>272 Wallace Rapids, Rachelport, ND 46493</t>
  </si>
  <si>
    <t>(264)716-5898x797</t>
  </si>
  <si>
    <t>22836.72</t>
  </si>
  <si>
    <t>123.46</t>
  </si>
  <si>
    <t>22713.260000000002</t>
  </si>
  <si>
    <t>Bradley Williams</t>
  </si>
  <si>
    <t>zpotter@example.org</t>
  </si>
  <si>
    <t>433 Walter Rapid Suite 084, Arielport, PR 61099</t>
  </si>
  <si>
    <t>370.462.4863x8107</t>
  </si>
  <si>
    <t>176.89</t>
  </si>
  <si>
    <t>43042.04</t>
  </si>
  <si>
    <t>Carol Sanders</t>
  </si>
  <si>
    <t>lauracaldwell@example.com</t>
  </si>
  <si>
    <t>228 Bethany Valleys, Youngstad, ID 08878</t>
  </si>
  <si>
    <t>001-731-721-4316x180</t>
  </si>
  <si>
    <t>114.52</t>
  </si>
  <si>
    <t>537.83</t>
  </si>
  <si>
    <t>iowens@example.net</t>
  </si>
  <si>
    <t>05493 Christina Union, East Amanda, MN 48580</t>
  </si>
  <si>
    <t>35958.16</t>
  </si>
  <si>
    <t>25.7</t>
  </si>
  <si>
    <t>35932.46000000001</t>
  </si>
  <si>
    <t>Maureen Elliott</t>
  </si>
  <si>
    <t>rbauer@example.net</t>
  </si>
  <si>
    <t>13818 Robbins View Suite 100, South Joseph, FL 82080</t>
  </si>
  <si>
    <t>20.31</t>
  </si>
  <si>
    <t>4808.4</t>
  </si>
  <si>
    <t>Brian Lee</t>
  </si>
  <si>
    <t>08487 Joseph Knoll, Dannybury, MD 54197</t>
  </si>
  <si>
    <t>90.76</t>
  </si>
  <si>
    <t>43251.7</t>
  </si>
  <si>
    <t>Anthony Sanchez</t>
  </si>
  <si>
    <t>lisamiranda@example.com</t>
  </si>
  <si>
    <t>64823 Chloe Dale Apt. 136, Smithbury, NV 64013</t>
  </si>
  <si>
    <t>582.668.8157x46751</t>
  </si>
  <si>
    <t>49.02</t>
  </si>
  <si>
    <t>89394.79999999999</t>
  </si>
  <si>
    <t>07-18-2023</t>
  </si>
  <si>
    <t>George Willis</t>
  </si>
  <si>
    <t>ginahines@example.net</t>
  </si>
  <si>
    <t>40163 Aaron Rapid, Cannonburgh, NM 29390</t>
  </si>
  <si>
    <t>473.657.7342x385</t>
  </si>
  <si>
    <t>4895.46</t>
  </si>
  <si>
    <t>Daniel Rice</t>
  </si>
  <si>
    <t>millsheather@example.net</t>
  </si>
  <si>
    <t>Unit 4094 Box 5894, DPO AE 78176</t>
  </si>
  <si>
    <t>640.661.8689</t>
  </si>
  <si>
    <t>101.19</t>
  </si>
  <si>
    <t>50516.28</t>
  </si>
  <si>
    <t>Stephanie Lewis</t>
  </si>
  <si>
    <t>hermanryan@example.com</t>
  </si>
  <si>
    <t>9247 Joan Alley Suite 781, North Cherylfort, MH 03722</t>
  </si>
  <si>
    <t>001-323-980-8397</t>
  </si>
  <si>
    <t>34.64</t>
  </si>
  <si>
    <t>24946.09</t>
  </si>
  <si>
    <t>Juan Flores</t>
  </si>
  <si>
    <t>ashleywebster@example.com</t>
  </si>
  <si>
    <t>6530 Ashley Isle, Alexisland, WI 92019</t>
  </si>
  <si>
    <t>001-643-909-6075</t>
  </si>
  <si>
    <t>38.06</t>
  </si>
  <si>
    <t>16014.69</t>
  </si>
  <si>
    <t>Lauren Fuller</t>
  </si>
  <si>
    <t>zkaufman@example.net</t>
  </si>
  <si>
    <t>153 Teresa Roads, Tylerville, AL 70324</t>
  </si>
  <si>
    <t>100.64</t>
  </si>
  <si>
    <t>32717.68</t>
  </si>
  <si>
    <t>Stephanie Kennedy</t>
  </si>
  <si>
    <t>julie59@example.org</t>
  </si>
  <si>
    <t>159 Heather Summit Suite 409, East Ashley, CT 49986</t>
  </si>
  <si>
    <t>001-617-721-7293</t>
  </si>
  <si>
    <t>61.57</t>
  </si>
  <si>
    <t>18930.489999999998</t>
  </si>
  <si>
    <t>Cody Barrera</t>
  </si>
  <si>
    <t>kortiz@example.com</t>
  </si>
  <si>
    <t>05160 Harris Wall Apt. 196, Davisville, VA 44094</t>
  </si>
  <si>
    <t>(256)307-1277x9420</t>
  </si>
  <si>
    <t>211.8</t>
  </si>
  <si>
    <t>25973.7</t>
  </si>
  <si>
    <t>Mary Lewis</t>
  </si>
  <si>
    <t>william06@example.net</t>
  </si>
  <si>
    <t>87643 Misty Gateway Suite 252, South Jameston, AZ 73366</t>
  </si>
  <si>
    <t>001-578-516-9640x847</t>
  </si>
  <si>
    <t>64.13</t>
  </si>
  <si>
    <t>15495.630000000001</t>
  </si>
  <si>
    <t>Blake Singh</t>
  </si>
  <si>
    <t>annarosario@example.com</t>
  </si>
  <si>
    <t>5564 Olivia Port, Christyview, AR 63057</t>
  </si>
  <si>
    <t>774.405.0413x461</t>
  </si>
  <si>
    <t>148.63</t>
  </si>
  <si>
    <t>24291.17</t>
  </si>
  <si>
    <t>Brandon Garrison</t>
  </si>
  <si>
    <t>meghan50@example.org</t>
  </si>
  <si>
    <t>PSC 9286, Box 1904, APO AP 74324</t>
  </si>
  <si>
    <t>15.94</t>
  </si>
  <si>
    <t>16393.22</t>
  </si>
  <si>
    <t>Nancy Allen</t>
  </si>
  <si>
    <t>idavis@example.net</t>
  </si>
  <si>
    <t>482 Kevin Inlet Suite 162, Lake Christopherland, NJ 25837</t>
  </si>
  <si>
    <t>6.42</t>
  </si>
  <si>
    <t>26854.58</t>
  </si>
  <si>
    <t>Christopher Montes</t>
  </si>
  <si>
    <t>ashley02@example.net</t>
  </si>
  <si>
    <t>608 Amanda Squares Apt. 111, Ericbury, SD 95145</t>
  </si>
  <si>
    <t>+1-372-526-1878x0696</t>
  </si>
  <si>
    <t>85.39</t>
  </si>
  <si>
    <t>24051.56</t>
  </si>
  <si>
    <t>Jennifer Fisher</t>
  </si>
  <si>
    <t>awest@example.net</t>
  </si>
  <si>
    <t>4954 Heidi Gardens Suite 610, North Lisaside, NJ 68097</t>
  </si>
  <si>
    <t>782-448-2888</t>
  </si>
  <si>
    <t>103.24</t>
  </si>
  <si>
    <t>51432.41</t>
  </si>
  <si>
    <t>Dale Perry</t>
  </si>
  <si>
    <t>sharonbranch@example.com</t>
  </si>
  <si>
    <t>745 Shannon Square Suite 209, Valeriebury, KS 72902</t>
  </si>
  <si>
    <t>(206)629-7784x8886</t>
  </si>
  <si>
    <t>7.64</t>
  </si>
  <si>
    <t>3136.0</t>
  </si>
  <si>
    <t>Anthony Hunter</t>
  </si>
  <si>
    <t>jmiles@example.org</t>
  </si>
  <si>
    <t>5468 Green Via Suite 312, Terrimouth, OH 13506</t>
  </si>
  <si>
    <t>001-931-978-3321</t>
  </si>
  <si>
    <t>11.99</t>
  </si>
  <si>
    <t>82035.91</t>
  </si>
  <si>
    <t>Kyle Morales</t>
  </si>
  <si>
    <t>david51@example.com</t>
  </si>
  <si>
    <t>2069 Jennifer Ridge Suite 272, Port Ricky, IL 17683</t>
  </si>
  <si>
    <t>594.308.0800x19554</t>
  </si>
  <si>
    <t>42818.85</t>
  </si>
  <si>
    <t>235.1</t>
  </si>
  <si>
    <t>42583.75</t>
  </si>
  <si>
    <t>Regina Velazquez</t>
  </si>
  <si>
    <t>fwilliams@example.net</t>
  </si>
  <si>
    <t>Unit 0446 Box 2396, DPO AE 47645</t>
  </si>
  <si>
    <t>001-222-451-4391</t>
  </si>
  <si>
    <t>23750.1</t>
  </si>
  <si>
    <t>44.05</t>
  </si>
  <si>
    <t>23706.05</t>
  </si>
  <si>
    <t>Katelyn Williams</t>
  </si>
  <si>
    <t>joshua04@example.net</t>
  </si>
  <si>
    <t>2194 Lynch Keys Apt. 372, Jameshaven, MD 97920</t>
  </si>
  <si>
    <t>946-715-7611x46511</t>
  </si>
  <si>
    <t>31.91</t>
  </si>
  <si>
    <t>15070.21</t>
  </si>
  <si>
    <t>Jamie Morse</t>
  </si>
  <si>
    <t>42110 Glen Field Apt. 044, West Richardside, ND 49262</t>
  </si>
  <si>
    <t>428-352-6747x4654</t>
  </si>
  <si>
    <t>15947.97</t>
  </si>
  <si>
    <t>200.96</t>
  </si>
  <si>
    <t>15747.01</t>
  </si>
  <si>
    <t>Latoya Jones</t>
  </si>
  <si>
    <t>myerskayla@example.net</t>
  </si>
  <si>
    <t>96252 Johnson Pines, Henrymouth, WY 60435</t>
  </si>
  <si>
    <t>758.764.1679x68175</t>
  </si>
  <si>
    <t>5.53</t>
  </si>
  <si>
    <t>780.38</t>
  </si>
  <si>
    <t>Brandi Johnson</t>
  </si>
  <si>
    <t>aaronmartinez@example.com</t>
  </si>
  <si>
    <t>15423 Coleman Ramp Apt. 267, Morrowfort, NV 70389</t>
  </si>
  <si>
    <t>277-453-0135</t>
  </si>
  <si>
    <t>9.44</t>
  </si>
  <si>
    <t>13490.939999999999</t>
  </si>
  <si>
    <t>John Salinas</t>
  </si>
  <si>
    <t>4703 Jenny Shoal Suite 387, Ryanbury, AL 25802</t>
  </si>
  <si>
    <t>(569)215-2953x8461</t>
  </si>
  <si>
    <t>159.52</t>
  </si>
  <si>
    <t>57264.83</t>
  </si>
  <si>
    <t>Philip Rice</t>
  </si>
  <si>
    <t>yadkins@example.net</t>
  </si>
  <si>
    <t>6765 Aaron Stravenue, Jakeport, UT 88069</t>
  </si>
  <si>
    <t>861.921.1738x533</t>
  </si>
  <si>
    <t>10394.400000000001</t>
  </si>
  <si>
    <t>10345.500000000002</t>
  </si>
  <si>
    <t>Roy Ponce</t>
  </si>
  <si>
    <t>skim@example.net</t>
  </si>
  <si>
    <t>0810 Jacob Walk, Carsonview, CA 72258</t>
  </si>
  <si>
    <t>(830)543-3839x4086</t>
  </si>
  <si>
    <t>4757.65</t>
  </si>
  <si>
    <t>219.22</t>
  </si>
  <si>
    <t>4538.429999999999</t>
  </si>
  <si>
    <t>Terry Donaldson</t>
  </si>
  <si>
    <t>gibsonsabrina@example.net</t>
  </si>
  <si>
    <t>4096 Johnson Spring Suite 248, New Courtneyberg, SD 13989</t>
  </si>
  <si>
    <t>(735)903-1043</t>
  </si>
  <si>
    <t>6.75</t>
  </si>
  <si>
    <t>5713.75</t>
  </si>
  <si>
    <t>11-19-2022</t>
  </si>
  <si>
    <t>Donald Christensen</t>
  </si>
  <si>
    <t>browndeanna@example.com</t>
  </si>
  <si>
    <t>83823 Marshall Isle Apt. 023, Jonesport, OH 20111</t>
  </si>
  <si>
    <t>132.8</t>
  </si>
  <si>
    <t>63424.44999999999</t>
  </si>
  <si>
    <t>Victor Rodriguez</t>
  </si>
  <si>
    <t>ryan37@example.net</t>
  </si>
  <si>
    <t>1926 Cooper Mountains, North Taraberg, IN 08081</t>
  </si>
  <si>
    <t>329-914-0777x823</t>
  </si>
  <si>
    <t>137.32</t>
  </si>
  <si>
    <t>45250.880000000005</t>
  </si>
  <si>
    <t>John Joseph</t>
  </si>
  <si>
    <t>gford@example.com</t>
  </si>
  <si>
    <t>97287 Derrick Inlet Suite 077, Karenstad, AK 83369</t>
  </si>
  <si>
    <t>+1-368-387-5638x121</t>
  </si>
  <si>
    <t>39012.729999999996</t>
  </si>
  <si>
    <t>165.68</t>
  </si>
  <si>
    <t>38847.049999999996</t>
  </si>
  <si>
    <t>Michelle Mccullough</t>
  </si>
  <si>
    <t>katiejoseph@example.org</t>
  </si>
  <si>
    <t>5218 Wilcox Garden, Jasonmouth, OH 95614</t>
  </si>
  <si>
    <t>001-329-799-2261x96012</t>
  </si>
  <si>
    <t>134.04</t>
  </si>
  <si>
    <t>27531.359999999997</t>
  </si>
  <si>
    <t>Paige Duncan</t>
  </si>
  <si>
    <t>ramirezdavid@example.com</t>
  </si>
  <si>
    <t>3317 Gutierrez Lodge, East Megan, OR 20433</t>
  </si>
  <si>
    <t>+1-473-429-0776x6113</t>
  </si>
  <si>
    <t>245.43</t>
  </si>
  <si>
    <t>76870.7</t>
  </si>
  <si>
    <t>George Carpenter Jr.</t>
  </si>
  <si>
    <t>isnyder@example.org</t>
  </si>
  <si>
    <t>46622 Sanders Shoals, Lake Cynthia, MA 36770</t>
  </si>
  <si>
    <t>241.429.7916</t>
  </si>
  <si>
    <t>226.08</t>
  </si>
  <si>
    <t>2316.21</t>
  </si>
  <si>
    <t>Brenda Weber</t>
  </si>
  <si>
    <t>ocalderon@example.org</t>
  </si>
  <si>
    <t>70726 Joshua Hollow, Port Markborough, ID 68028</t>
  </si>
  <si>
    <t>(305)701-0802x95429</t>
  </si>
  <si>
    <t>253.53</t>
  </si>
  <si>
    <t>33580.89</t>
  </si>
  <si>
    <t>Spencer Frank</t>
  </si>
  <si>
    <t>rebecca28@example.org</t>
  </si>
  <si>
    <t>078 Jennifer Village Apt. 575, South Alex, MN 57676</t>
  </si>
  <si>
    <t>101.02</t>
  </si>
  <si>
    <t>19432.28</t>
  </si>
  <si>
    <t>Tyler Roach</t>
  </si>
  <si>
    <t>karensims@example.net</t>
  </si>
  <si>
    <t>903 Ward Course Apt. 033, East Rachelview, SC 48517</t>
  </si>
  <si>
    <t>15293.16</t>
  </si>
  <si>
    <t>Mary Whitaker</t>
  </si>
  <si>
    <t>matthewhernandez@example.com</t>
  </si>
  <si>
    <t>9615 Carlos Crossroad Apt. 298, Port Stevenfurt, FM 93357</t>
  </si>
  <si>
    <t>478.610.9218</t>
  </si>
  <si>
    <t>257.87</t>
  </si>
  <si>
    <t>59281.329999999994</t>
  </si>
  <si>
    <t>Eric Long</t>
  </si>
  <si>
    <t>769 Billy Track, South Rickybury, OH 62084</t>
  </si>
  <si>
    <t>266-710-3119x0445</t>
  </si>
  <si>
    <t>18555.36</t>
  </si>
  <si>
    <t>107.45</t>
  </si>
  <si>
    <t>18447.91</t>
  </si>
  <si>
    <t>Casey Ponce</t>
  </si>
  <si>
    <t>cynthiaedwards@example.com</t>
  </si>
  <si>
    <t>76932 Barnes Stream Suite 033, Washingtonbury, MA 39500</t>
  </si>
  <si>
    <t>(360)902-3513</t>
  </si>
  <si>
    <t>2144.03</t>
  </si>
  <si>
    <t>Terri Brooks</t>
  </si>
  <si>
    <t>7667 Ana Junctions Suite 243, Williamfort, DE 65025</t>
  </si>
  <si>
    <t>605-771-8363x3755</t>
  </si>
  <si>
    <t>150.33</t>
  </si>
  <si>
    <t>82632.78</t>
  </si>
  <si>
    <t>Brian Carr</t>
  </si>
  <si>
    <t>andrewosborne@example.com</t>
  </si>
  <si>
    <t>PSC 7788, Box 4556, APO AE 67410</t>
  </si>
  <si>
    <t>+1-501-752-0894x5296</t>
  </si>
  <si>
    <t>1420.26</t>
  </si>
  <si>
    <t>Tracy Hunter</t>
  </si>
  <si>
    <t>ianderson@example.org</t>
  </si>
  <si>
    <t>118 Wright Square Apt. 495, Port Michaelville, MI 17983</t>
  </si>
  <si>
    <t>999.965.4317x01404</t>
  </si>
  <si>
    <t>241.68</t>
  </si>
  <si>
    <t>69417.42000000001</t>
  </si>
  <si>
    <t>Phillip Elliott</t>
  </si>
  <si>
    <t>caldwellraymond@example.org</t>
  </si>
  <si>
    <t>70834 Myers Courts Apt. 634, West Paulfort, NY 89382</t>
  </si>
  <si>
    <t>+1-791-458-2842x603</t>
  </si>
  <si>
    <t>3960.2999999999997</t>
  </si>
  <si>
    <t>190.52</t>
  </si>
  <si>
    <t>3769.7799999999997</t>
  </si>
  <si>
    <t>Cheryl Lang</t>
  </si>
  <si>
    <t>christopher70@example.com</t>
  </si>
  <si>
    <t>62642 Wilson Fords Suite 338, Johnshire, NV 56046</t>
  </si>
  <si>
    <t>911.951.2247x0658</t>
  </si>
  <si>
    <t>15545.52</t>
  </si>
  <si>
    <t>91.64</t>
  </si>
  <si>
    <t>15453.880000000001</t>
  </si>
  <si>
    <t>Maria Barton</t>
  </si>
  <si>
    <t>barbara99@example.net</t>
  </si>
  <si>
    <t>7769 Singh Valley, Port Stevenbury, NV 63289</t>
  </si>
  <si>
    <t>686-469-0645x69284</t>
  </si>
  <si>
    <t>2820.0299999999997</t>
  </si>
  <si>
    <t>1.34</t>
  </si>
  <si>
    <t>2818.6899999999996</t>
  </si>
  <si>
    <t>Daryl King</t>
  </si>
  <si>
    <t>aguilarluis@example.com</t>
  </si>
  <si>
    <t>578 Rodriguez Inlet Suite 301, South Mariamouth, AL 99882</t>
  </si>
  <si>
    <t>001-984-770-5618x5891</t>
  </si>
  <si>
    <t>37495.92</t>
  </si>
  <si>
    <t>Michael Garcia</t>
  </si>
  <si>
    <t>philipstrickland@example.com</t>
  </si>
  <si>
    <t>466 Carla Roads, Greeneton, LA 26300</t>
  </si>
  <si>
    <t>001-347-802-0041</t>
  </si>
  <si>
    <t>198.98</t>
  </si>
  <si>
    <t>60027.67</t>
  </si>
  <si>
    <t>James Knapp</t>
  </si>
  <si>
    <t>742 Melissa Gateway Apt. 139, South Debraland, VI 69344</t>
  </si>
  <si>
    <t>001-902-704-8713x11672</t>
  </si>
  <si>
    <t>49.71</t>
  </si>
  <si>
    <t>13380.79</t>
  </si>
  <si>
    <t>Lori Lopez</t>
  </si>
  <si>
    <t>ethompson@example.org</t>
  </si>
  <si>
    <t>PSC 3978, Box 7042, APO AP 52637</t>
  </si>
  <si>
    <t>001-681-534-8728x4062</t>
  </si>
  <si>
    <t>35042.84</t>
  </si>
  <si>
    <t>61.66</t>
  </si>
  <si>
    <t>34981.17999999999</t>
  </si>
  <si>
    <t>Dawn Reyes</t>
  </si>
  <si>
    <t>beckbrenda@example.org</t>
  </si>
  <si>
    <t>0464 Villa Wells, Moralesport, MN 42106</t>
  </si>
  <si>
    <t>(837)324-9447x784</t>
  </si>
  <si>
    <t>65.44</t>
  </si>
  <si>
    <t>8629.72</t>
  </si>
  <si>
    <t>Ralph Rivas</t>
  </si>
  <si>
    <t>lboyer@example.org</t>
  </si>
  <si>
    <t>01324 Brandon Ford, Randallchester, IN 43161</t>
  </si>
  <si>
    <t>559-602-6140x91648</t>
  </si>
  <si>
    <t>8.36</t>
  </si>
  <si>
    <t>3643.8099999999995</t>
  </si>
  <si>
    <t>Alan Johnston</t>
  </si>
  <si>
    <t>vramirez@example.net</t>
  </si>
  <si>
    <t>411 Tiffany Flats, Brownside, KY 27111</t>
  </si>
  <si>
    <t>967.363.0336x44219</t>
  </si>
  <si>
    <t>63.08</t>
  </si>
  <si>
    <t>8801.050000000001</t>
  </si>
  <si>
    <t>James Mcclain</t>
  </si>
  <si>
    <t>ioconnell@example.org</t>
  </si>
  <si>
    <t>7601 Thomas Mount Suite 272, North Timothy, MO 67752</t>
  </si>
  <si>
    <t>001-966-389-6291x41905</t>
  </si>
  <si>
    <t>174.46</t>
  </si>
  <si>
    <t>20661.06</t>
  </si>
  <si>
    <t>Amy Hernandez</t>
  </si>
  <si>
    <t>christina59@example.org</t>
  </si>
  <si>
    <t>74578 Victoria Falls, Lake Danielleberg, FL 66553</t>
  </si>
  <si>
    <t>74.52</t>
  </si>
  <si>
    <t>23312.88</t>
  </si>
  <si>
    <t>Lori Sanchez MD</t>
  </si>
  <si>
    <t>jbrown@example.net</t>
  </si>
  <si>
    <t>1373 Long Radial Apt. 216, Garrisonbury, VT 46078</t>
  </si>
  <si>
    <t>425-983-8819x0184</t>
  </si>
  <si>
    <t>6.53</t>
  </si>
  <si>
    <t>3691.8699999999994</t>
  </si>
  <si>
    <t>Shelby Williams</t>
  </si>
  <si>
    <t>kim01@example.net</t>
  </si>
  <si>
    <t>01013 Rebecca Forks, New Laura, OK 11994</t>
  </si>
  <si>
    <t>721.794.3996x587</t>
  </si>
  <si>
    <t>126.53</t>
  </si>
  <si>
    <t>63031.14</t>
  </si>
  <si>
    <t>Steven Gomez</t>
  </si>
  <si>
    <t>8693 Phillip Ports Apt. 403, Holmesfurt, MN 02222</t>
  </si>
  <si>
    <t>001-604-721-8063x06950</t>
  </si>
  <si>
    <t>94.75</t>
  </si>
  <si>
    <t>59536.79</t>
  </si>
  <si>
    <t>Michelle Lopez</t>
  </si>
  <si>
    <t>amanda31@example.com</t>
  </si>
  <si>
    <t>1145 John Lights, Markview, MD 86537</t>
  </si>
  <si>
    <t>001-440-500-4345x32542</t>
  </si>
  <si>
    <t>100.67</t>
  </si>
  <si>
    <t>75320.59999999999</t>
  </si>
  <si>
    <t>Becky Ellis</t>
  </si>
  <si>
    <t>russelldarren@example.net</t>
  </si>
  <si>
    <t>76519 Joseph Views Apt. 071, South Patrickfurt, NV 21615</t>
  </si>
  <si>
    <t>001-354-542-3598x0079</t>
  </si>
  <si>
    <t>63.46</t>
  </si>
  <si>
    <t>32939.04</t>
  </si>
  <si>
    <t>John Andrews</t>
  </si>
  <si>
    <t>davisjeanette@example.net</t>
  </si>
  <si>
    <t>96332 Stacey Corner, Ramoschester, WY 46622</t>
  </si>
  <si>
    <t>001-647-910-1642x60540</t>
  </si>
  <si>
    <t>12.13</t>
  </si>
  <si>
    <t>28207.48</t>
  </si>
  <si>
    <t>David Peterson</t>
  </si>
  <si>
    <t>joneskatherine@example.org</t>
  </si>
  <si>
    <t>73981 King Isle, New Rachel, NC 64805</t>
  </si>
  <si>
    <t>204-495-0165</t>
  </si>
  <si>
    <t>7813.32</t>
  </si>
  <si>
    <t>132.62</t>
  </si>
  <si>
    <t>7680.7</t>
  </si>
  <si>
    <t>Chelsea Jensen</t>
  </si>
  <si>
    <t>ochoamatthew@example.org</t>
  </si>
  <si>
    <t>5228 Kimberly Courts, Davisview, TN 84544</t>
  </si>
  <si>
    <t>944-389-0237x85705</t>
  </si>
  <si>
    <t>158.26</t>
  </si>
  <si>
    <t>35433.799999999996</t>
  </si>
  <si>
    <t>Gail Jones</t>
  </si>
  <si>
    <t>timothy40@example.com</t>
  </si>
  <si>
    <t>22310 Price Spur, Lake Jay, WA 58473</t>
  </si>
  <si>
    <t>+1-238-882-7253x9726</t>
  </si>
  <si>
    <t>135.55</t>
  </si>
  <si>
    <t>35829.469999999994</t>
  </si>
  <si>
    <t>09-30-2021</t>
  </si>
  <si>
    <t>Phillip Donaldson</t>
  </si>
  <si>
    <t>kharvey@example.com</t>
  </si>
  <si>
    <t>61429 Garcia Overpass, Port Tiffany, IN 08943</t>
  </si>
  <si>
    <t>+1-978-272-7427x585</t>
  </si>
  <si>
    <t>78690.91999999998</t>
  </si>
  <si>
    <t>10-20-2022</t>
  </si>
  <si>
    <t>Steven Bell</t>
  </si>
  <si>
    <t>colleen98@example.com</t>
  </si>
  <si>
    <t>45612 Raymond Key Apt. 884, Wilsonton, VT 62308</t>
  </si>
  <si>
    <t>387-979-4925x88405</t>
  </si>
  <si>
    <t>34744.63</t>
  </si>
  <si>
    <t>26.42</t>
  </si>
  <si>
    <t>34718.21</t>
  </si>
  <si>
    <t>Spencer Bond</t>
  </si>
  <si>
    <t>billygarcia@example.com</t>
  </si>
  <si>
    <t>693 Griffin Gateway, Port Karenbury, MP 47765</t>
  </si>
  <si>
    <t>001-573-252-9993x310</t>
  </si>
  <si>
    <t>31815.21</t>
  </si>
  <si>
    <t>1.24</t>
  </si>
  <si>
    <t>31813.969999999998</t>
  </si>
  <si>
    <t>Kayla Lam</t>
  </si>
  <si>
    <t>19198 Sierra Landing, Jonesborough, WY 64862</t>
  </si>
  <si>
    <t>878.940.3581</t>
  </si>
  <si>
    <t>38619.98</t>
  </si>
  <si>
    <t>dennisjamie@example.net</t>
  </si>
  <si>
    <t>5254 Emily Lodge, Lake Dustin, NY 41068</t>
  </si>
  <si>
    <t>(839)990-6059</t>
  </si>
  <si>
    <t>168.37</t>
  </si>
  <si>
    <t>9616.88</t>
  </si>
  <si>
    <t>Heather Green</t>
  </si>
  <si>
    <t>nramos@example.com</t>
  </si>
  <si>
    <t>6397 Hines Glen Suite 682, Port Sheilaborough, RI 06163</t>
  </si>
  <si>
    <t>489.768.9028</t>
  </si>
  <si>
    <t>8438.66</t>
  </si>
  <si>
    <t>Pamela Waters</t>
  </si>
  <si>
    <t>perry07@example.com</t>
  </si>
  <si>
    <t>6642 Amber Prairie Apt. 956, East Kristinaville, CT 01544</t>
  </si>
  <si>
    <t>995.929.7838x3266</t>
  </si>
  <si>
    <t>38979.0</t>
  </si>
  <si>
    <t>109.87</t>
  </si>
  <si>
    <t>38869.13</t>
  </si>
  <si>
    <t>Amy Chung</t>
  </si>
  <si>
    <t>deborah58@example.com</t>
  </si>
  <si>
    <t>39086 Jackson Via, Andradebury, GA 52615</t>
  </si>
  <si>
    <t>001-894-223-8313x8955</t>
  </si>
  <si>
    <t>17.81</t>
  </si>
  <si>
    <t>12069.640000000001</t>
  </si>
  <si>
    <t>Jeremy Doyle</t>
  </si>
  <si>
    <t>4163 Brian Port, Stevenfurt, MS 54252</t>
  </si>
  <si>
    <t>7.93</t>
  </si>
  <si>
    <t>33041.84</t>
  </si>
  <si>
    <t>Mr. James Cook DDS</t>
  </si>
  <si>
    <t>689 Theresa Mill, Stephanieton, KS 57956</t>
  </si>
  <si>
    <t>001-744-261-9333x5252</t>
  </si>
  <si>
    <t>6.65</t>
  </si>
  <si>
    <t>57618.59</t>
  </si>
  <si>
    <t>Melanie Leach</t>
  </si>
  <si>
    <t>gregory12@example.com</t>
  </si>
  <si>
    <t>0599 Samuel Gateway, Colemouth, FL 39106</t>
  </si>
  <si>
    <t>(282)724-5468x0205</t>
  </si>
  <si>
    <t>207.69</t>
  </si>
  <si>
    <t>10738.74</t>
  </si>
  <si>
    <t>06-18-2022</t>
  </si>
  <si>
    <t>Roger Freeman</t>
  </si>
  <si>
    <t>dennisjones@example.com</t>
  </si>
  <si>
    <t>7420 Barbara Village Apt. 725, North Nicolemouth, GU 09256</t>
  </si>
  <si>
    <t>225-881-3345</t>
  </si>
  <si>
    <t>600.99</t>
  </si>
  <si>
    <t>590.5</t>
  </si>
  <si>
    <t>mendozaglenn@example.org</t>
  </si>
  <si>
    <t>893 King Crest Suite 093, West Tonybury, LA 11317</t>
  </si>
  <si>
    <t>214.881.9408x6494</t>
  </si>
  <si>
    <t>201.09</t>
  </si>
  <si>
    <t>27730.11</t>
  </si>
  <si>
    <t>Lisa Sampson</t>
  </si>
  <si>
    <t>robert51@example.org</t>
  </si>
  <si>
    <t>933 Paul Route Suite 749, Justinville, NM 40347</t>
  </si>
  <si>
    <t>001-827-890-8634x3902</t>
  </si>
  <si>
    <t>13.13</t>
  </si>
  <si>
    <t>63795.65</t>
  </si>
  <si>
    <t>gschmidt@example.com</t>
  </si>
  <si>
    <t>2254 Samantha Shore Apt. 338, New Reginabury, UT 68190</t>
  </si>
  <si>
    <t>001-727-984-2229x506</t>
  </si>
  <si>
    <t>100.12</t>
  </si>
  <si>
    <t>13004.24</t>
  </si>
  <si>
    <t>Ross Hanna</t>
  </si>
  <si>
    <t>robert06@example.net</t>
  </si>
  <si>
    <t>849 Sean Cove Apt. 181, Rowlandberg, WY 71426</t>
  </si>
  <si>
    <t>739.628.3291x79845</t>
  </si>
  <si>
    <t>182.03</t>
  </si>
  <si>
    <t>11375.949999999999</t>
  </si>
  <si>
    <t>Anthony Henderson</t>
  </si>
  <si>
    <t>fscott@example.net</t>
  </si>
  <si>
    <t>053 Wilson Port Apt. 135, Tuckerhaven, NE 40609</t>
  </si>
  <si>
    <t>001-586-770-8646</t>
  </si>
  <si>
    <t>482.25</t>
  </si>
  <si>
    <t>Tracey Morrison</t>
  </si>
  <si>
    <t>PSC 5143, Box 8082, APO AP 63674</t>
  </si>
  <si>
    <t>(665)241-2833x4943</t>
  </si>
  <si>
    <t>42849.69</t>
  </si>
  <si>
    <t>22.23</t>
  </si>
  <si>
    <t>42827.46</t>
  </si>
  <si>
    <t>Rebecca Carson</t>
  </si>
  <si>
    <t>289 Schneider Rue, Nelsonmouth, WY 69929</t>
  </si>
  <si>
    <t>223.609.7142</t>
  </si>
  <si>
    <t>3865.1400000000003</t>
  </si>
  <si>
    <t>ljackson@example.org</t>
  </si>
  <si>
    <t>02370 Bradford Divide, New Michaelchester, MO 60294</t>
  </si>
  <si>
    <t>001-360-482-2113x3268</t>
  </si>
  <si>
    <t>29.28</t>
  </si>
  <si>
    <t>21190.910000000003</t>
  </si>
  <si>
    <t>ymartinez@example.com</t>
  </si>
  <si>
    <t>390 Gardner Rapid Apt. 301, North Joe, MA 24094</t>
  </si>
  <si>
    <t>48182.14</t>
  </si>
  <si>
    <t>48078.47</t>
  </si>
  <si>
    <t>Christopher Williams</t>
  </si>
  <si>
    <t>vargasmaria@example.org</t>
  </si>
  <si>
    <t>974 Campbell Mountain, Christopherbury, MS 77362</t>
  </si>
  <si>
    <t>720-490-8055x571</t>
  </si>
  <si>
    <t>20.62</t>
  </si>
  <si>
    <t>24960.11</t>
  </si>
  <si>
    <t>Andrew Diaz</t>
  </si>
  <si>
    <t>garciajulie@example.com</t>
  </si>
  <si>
    <t>5625 Baker Loaf, Jamestown, FL 84753</t>
  </si>
  <si>
    <t>308-365-2016</t>
  </si>
  <si>
    <t>36959.66</t>
  </si>
  <si>
    <t>Deborah Mooney</t>
  </si>
  <si>
    <t>fuenteslori@example.org</t>
  </si>
  <si>
    <t>14012 Espinoza Cliffs, Martinezborough, OH 30943</t>
  </si>
  <si>
    <t>(522)454-7328</t>
  </si>
  <si>
    <t>12.1</t>
  </si>
  <si>
    <t>1837.1</t>
  </si>
  <si>
    <t>Joseph Parker</t>
  </si>
  <si>
    <t>sphillips@example.org</t>
  </si>
  <si>
    <t>USS Greene, FPO AE 06574</t>
  </si>
  <si>
    <t>667.851.7279x28409</t>
  </si>
  <si>
    <t>67.39</t>
  </si>
  <si>
    <t>20297.59</t>
  </si>
  <si>
    <t>Randy Brooks</t>
  </si>
  <si>
    <t>tuckerlaura@example.org</t>
  </si>
  <si>
    <t>86693 Brian Tunnel, North Ryanton, KY 86868</t>
  </si>
  <si>
    <t>969.351.4078x917</t>
  </si>
  <si>
    <t>248.13</t>
  </si>
  <si>
    <t>47207.95</t>
  </si>
  <si>
    <t>Juan Young</t>
  </si>
  <si>
    <t>sheilawatkins@example.net</t>
  </si>
  <si>
    <t>7262 Martinez Port, Wrightside, HI 21754</t>
  </si>
  <si>
    <t>001-436-919-7855x199</t>
  </si>
  <si>
    <t>14284.090000000002</t>
  </si>
  <si>
    <t>03-26-2023</t>
  </si>
  <si>
    <t>Rebecca Moody</t>
  </si>
  <si>
    <t>aaron33@example.com</t>
  </si>
  <si>
    <t>863 Smith Spring Apt. 371, Shelleyfurt, CT 70779</t>
  </si>
  <si>
    <t>(891)730-8443x954</t>
  </si>
  <si>
    <t>15113.699999999999</t>
  </si>
  <si>
    <t>84.54</t>
  </si>
  <si>
    <t>15029.159999999998</t>
  </si>
  <si>
    <t>Carol Morris</t>
  </si>
  <si>
    <t>debra13@example.com</t>
  </si>
  <si>
    <t>74505 Jennifer Oval Suite 288, Markview, MI 19023</t>
  </si>
  <si>
    <t>33488.92</t>
  </si>
  <si>
    <t>33468.909999999996</t>
  </si>
  <si>
    <t>Jaclyn Arellano</t>
  </si>
  <si>
    <t>holly33@example.net</t>
  </si>
  <si>
    <t>3984 Nicolas Plains Suite 642, West Sarah, VI 94810</t>
  </si>
  <si>
    <t>100.54</t>
  </si>
  <si>
    <t>17295.11</t>
  </si>
  <si>
    <t>John Hoffman</t>
  </si>
  <si>
    <t>bwhite@example.net</t>
  </si>
  <si>
    <t>4704 Martinez Heights Apt. 633, North David, IL 30013</t>
  </si>
  <si>
    <t>599.795.8303</t>
  </si>
  <si>
    <t>52.51</t>
  </si>
  <si>
    <t>14183.82</t>
  </si>
  <si>
    <t>Kayla Pena</t>
  </si>
  <si>
    <t>bbowman@example.com</t>
  </si>
  <si>
    <t>773 Hudson Island Suite 717, Williamborough, NM 36377</t>
  </si>
  <si>
    <t>+1-903-687-7007x03792</t>
  </si>
  <si>
    <t>27909.0</t>
  </si>
  <si>
    <t>145.85</t>
  </si>
  <si>
    <t>27763.15</t>
  </si>
  <si>
    <t>Gregory Haney</t>
  </si>
  <si>
    <t>stephenhaas@example.net</t>
  </si>
  <si>
    <t>98332 Blake Via, Howardburgh, AR 57130</t>
  </si>
  <si>
    <t>669.911.2369</t>
  </si>
  <si>
    <t>35.12</t>
  </si>
  <si>
    <t>27629.64</t>
  </si>
  <si>
    <t>Theresa Sanchez</t>
  </si>
  <si>
    <t>wpayne@example.net</t>
  </si>
  <si>
    <t>830 Kelly Skyway, Port Brett, PW 78233</t>
  </si>
  <si>
    <t>392-821-9169x4304</t>
  </si>
  <si>
    <t>27053.120000000003</t>
  </si>
  <si>
    <t>Dorothy Carson</t>
  </si>
  <si>
    <t>bradleyjones@example.org</t>
  </si>
  <si>
    <t>6251 Michael Lake, East Juliefurt, ND 91245</t>
  </si>
  <si>
    <t>001-806-970-7749</t>
  </si>
  <si>
    <t>209.26</t>
  </si>
  <si>
    <t>4766.389999999999</t>
  </si>
  <si>
    <t>Teresa Hawkins</t>
  </si>
  <si>
    <t>hayesrobert@example.com</t>
  </si>
  <si>
    <t>832 Elizabeth Orchard Apt. 611, Davidshire, AZ 91157</t>
  </si>
  <si>
    <t>67.23</t>
  </si>
  <si>
    <t>19759.64</t>
  </si>
  <si>
    <t>Shawn Obrien</t>
  </si>
  <si>
    <t>34206 James Causeway Suite 533, East Tamara, AK 08394</t>
  </si>
  <si>
    <t>4148.610000000001</t>
  </si>
  <si>
    <t>4141.700000000001</t>
  </si>
  <si>
    <t>Matthew Henry</t>
  </si>
  <si>
    <t>darylmartin@example.com</t>
  </si>
  <si>
    <t>41793 Diane Locks, New Christopher, KY 58999</t>
  </si>
  <si>
    <t>+1-905-921-9512x2048</t>
  </si>
  <si>
    <t>32737.39</t>
  </si>
  <si>
    <t>46.37</t>
  </si>
  <si>
    <t>32691.02</t>
  </si>
  <si>
    <t>Joseph Bowers</t>
  </si>
  <si>
    <t>ilogan@example.org</t>
  </si>
  <si>
    <t>Unit 0936 Box 0314, DPO AP 50596</t>
  </si>
  <si>
    <t>19.51</t>
  </si>
  <si>
    <t>3721.04</t>
  </si>
  <si>
    <t>Ian Todd</t>
  </si>
  <si>
    <t>regina73@example.org</t>
  </si>
  <si>
    <t>93955 Eddie Court Apt. 017, New Anthonyberg, NV 22178</t>
  </si>
  <si>
    <t>(824)760-8991</t>
  </si>
  <si>
    <t>4000.8500000000004</t>
  </si>
  <si>
    <t>Jay Patterson</t>
  </si>
  <si>
    <t>scott68@example.org</t>
  </si>
  <si>
    <t>7631 Noble Isle Apt. 581, Angelaburgh, MH 04103</t>
  </si>
  <si>
    <t>(259)754-0631x152</t>
  </si>
  <si>
    <t>5900.92</t>
  </si>
  <si>
    <t>Eugene Benson</t>
  </si>
  <si>
    <t>xgarrett@example.org</t>
  </si>
  <si>
    <t>Unit 0269 Box 4702, DPO AE 76483</t>
  </si>
  <si>
    <t>(572)977-5452x3555</t>
  </si>
  <si>
    <t>207.75</t>
  </si>
  <si>
    <t>45180.450000000004</t>
  </si>
  <si>
    <t>Jamie Allen</t>
  </si>
  <si>
    <t>canturussell@example.com</t>
  </si>
  <si>
    <t>976 Giles Fork, Miahaven, WV 90168</t>
  </si>
  <si>
    <t>754-658-5618x92813</t>
  </si>
  <si>
    <t>135.93</t>
  </si>
  <si>
    <t>16002.22</t>
  </si>
  <si>
    <t>Morgan Brown</t>
  </si>
  <si>
    <t>2739 Daniel Vista Apt. 165, Port Emilychester, KY 88461</t>
  </si>
  <si>
    <t>13.09</t>
  </si>
  <si>
    <t>28138.41</t>
  </si>
  <si>
    <t>Olivia Marquez</t>
  </si>
  <si>
    <t>robert41@example.org</t>
  </si>
  <si>
    <t>576 Sierra Branch Suite 914, Jamesview, MH 19772</t>
  </si>
  <si>
    <t>952.666.1183x427</t>
  </si>
  <si>
    <t>7.44</t>
  </si>
  <si>
    <t>4345.200000000001</t>
  </si>
  <si>
    <t>Alyssa Murphy MD</t>
  </si>
  <si>
    <t>torresmegan@example.net</t>
  </si>
  <si>
    <t>909 Linda Hill Suite 240, Hollandport, SD 82101</t>
  </si>
  <si>
    <t>001-492-636-6000x2765</t>
  </si>
  <si>
    <t>1488.6000000000001</t>
  </si>
  <si>
    <t>David Wood</t>
  </si>
  <si>
    <t>andrewdavis@example.net</t>
  </si>
  <si>
    <t>3443 Christopher Center, Garciahaven, PW 56700</t>
  </si>
  <si>
    <t>676-279-6763</t>
  </si>
  <si>
    <t>92.46</t>
  </si>
  <si>
    <t>83.22</t>
  </si>
  <si>
    <t>Charles Higgins</t>
  </si>
  <si>
    <t>454 Serrano Lights, Jasminefort, ME 49218</t>
  </si>
  <si>
    <t>277.556.0346x830</t>
  </si>
  <si>
    <t>72878.98</t>
  </si>
  <si>
    <t>60.9</t>
  </si>
  <si>
    <t>72818.08</t>
  </si>
  <si>
    <t>Kelly Lewis</t>
  </si>
  <si>
    <t>douglasmargaret@example.com</t>
  </si>
  <si>
    <t>9439 Ortiz Course Suite 247, Christybury, DE 19698</t>
  </si>
  <si>
    <t>864-761-8333</t>
  </si>
  <si>
    <t>6662.330000000001</t>
  </si>
  <si>
    <t>Kimberly Williams</t>
  </si>
  <si>
    <t>michaelsantiago@example.org</t>
  </si>
  <si>
    <t>2243 Young Mountains Apt. 439, Anneborough, WV 56556</t>
  </si>
  <si>
    <t>001-251-370-0173</t>
  </si>
  <si>
    <t>193.03</t>
  </si>
  <si>
    <t>20704.7</t>
  </si>
  <si>
    <t>Candace Caldwell</t>
  </si>
  <si>
    <t>nestrada@example.net</t>
  </si>
  <si>
    <t>USNS Williams, FPO AP 95786</t>
  </si>
  <si>
    <t>001-748-330-9796x2867</t>
  </si>
  <si>
    <t>156.63</t>
  </si>
  <si>
    <t>6777.2699999999995</t>
  </si>
  <si>
    <t>Christian Reyes</t>
  </si>
  <si>
    <t>valdezjames@example.org</t>
  </si>
  <si>
    <t>582 Lisa Tunnel Apt. 314, Lake Marc, FM 32245</t>
  </si>
  <si>
    <t>52.47</t>
  </si>
  <si>
    <t>32053.03</t>
  </si>
  <si>
    <t>Kristina Ali</t>
  </si>
  <si>
    <t>USNV Diaz, FPO AP 00957</t>
  </si>
  <si>
    <t>001-514-417-4019x7494</t>
  </si>
  <si>
    <t>24911.61</t>
  </si>
  <si>
    <t>Kelly Bullock</t>
  </si>
  <si>
    <t>rebeccalewis@example.org</t>
  </si>
  <si>
    <t>PSC 9095, Box 1108, APO AA 78159</t>
  </si>
  <si>
    <t>+1-898-825-0006x0290</t>
  </si>
  <si>
    <t>6421.1</t>
  </si>
  <si>
    <t>126.67</t>
  </si>
  <si>
    <t>6294.43</t>
  </si>
  <si>
    <t>Kathy Andrade</t>
  </si>
  <si>
    <t>gwarren@example.net</t>
  </si>
  <si>
    <t>61269 Carrie Ville Apt. 189, Lake Troy, CO 68736</t>
  </si>
  <si>
    <t>001-745-325-9343x396</t>
  </si>
  <si>
    <t>14.61</t>
  </si>
  <si>
    <t>40248.439999999995</t>
  </si>
  <si>
    <t>Rebecca Wells</t>
  </si>
  <si>
    <t>cynthiajohnson@example.org</t>
  </si>
  <si>
    <t>59734 Megan Oval Apt. 028, West Warren, MO 29692</t>
  </si>
  <si>
    <t>(426)597-0822</t>
  </si>
  <si>
    <t>58.33</t>
  </si>
  <si>
    <t>14138.06</t>
  </si>
  <si>
    <t>Mr. Christopher Vega</t>
  </si>
  <si>
    <t>nmcdonald@example.net</t>
  </si>
  <si>
    <t>4140 Rosario Stream Apt. 350, East Tylerport, MA 01800</t>
  </si>
  <si>
    <t>671-683-1105</t>
  </si>
  <si>
    <t>23.95</t>
  </si>
  <si>
    <t>5048.04</t>
  </si>
  <si>
    <t>Andrew Rowland</t>
  </si>
  <si>
    <t>pdavis@example.com</t>
  </si>
  <si>
    <t>52394 Stacy Ridges Apt. 098, New Matthewton, NE 97655</t>
  </si>
  <si>
    <t>001-609-271-4119x5570</t>
  </si>
  <si>
    <t>95.79</t>
  </si>
  <si>
    <t>31520.510000000002</t>
  </si>
  <si>
    <t>Jill Sloan</t>
  </si>
  <si>
    <t>stephaniehoward@example.org</t>
  </si>
  <si>
    <t>5636 Christian Hills, Lindsayland, TX 01054</t>
  </si>
  <si>
    <t>+1-770-260-9089x3443</t>
  </si>
  <si>
    <t>226.91</t>
  </si>
  <si>
    <t>1676.1499999999999</t>
  </si>
  <si>
    <t>Darin Robertson</t>
  </si>
  <si>
    <t>restrada@example.com</t>
  </si>
  <si>
    <t>1384 Harris Drive Apt. 315, West Lisachester, AR 63962</t>
  </si>
  <si>
    <t>557-440-9679x413</t>
  </si>
  <si>
    <t>97.02</t>
  </si>
  <si>
    <t>31425.84</t>
  </si>
  <si>
    <t>Tony Schwartz</t>
  </si>
  <si>
    <t>gregory66@example.org</t>
  </si>
  <si>
    <t>PSC 3148, Box 3154, APO AE 48692</t>
  </si>
  <si>
    <t>(678)891-0756</t>
  </si>
  <si>
    <t>235.89</t>
  </si>
  <si>
    <t>18407.57</t>
  </si>
  <si>
    <t>Jamie Scott</t>
  </si>
  <si>
    <t>klee@example.net</t>
  </si>
  <si>
    <t>6925 David Ridges Suite 354, Washingtonburgh, PR 23882</t>
  </si>
  <si>
    <t>389-654-5853x905</t>
  </si>
  <si>
    <t>21.49</t>
  </si>
  <si>
    <t>36034.79</t>
  </si>
  <si>
    <t>Krista Valenzuela</t>
  </si>
  <si>
    <t>hineskim@example.com</t>
  </si>
  <si>
    <t>PSC 5943, Box 9081, APO AE 69692</t>
  </si>
  <si>
    <t>+1-788-664-0356x9866</t>
  </si>
  <si>
    <t>103.53</t>
  </si>
  <si>
    <t>19224.97</t>
  </si>
  <si>
    <t>Omar Ruiz</t>
  </si>
  <si>
    <t>parkernicholas@example.org</t>
  </si>
  <si>
    <t>44380 Adrienne Islands Apt. 622, West Jennifer, VA 71448</t>
  </si>
  <si>
    <t>+1-447-702-1934x077</t>
  </si>
  <si>
    <t>8372.699999999999</t>
  </si>
  <si>
    <t>252.38</t>
  </si>
  <si>
    <t>8120.319999999999</t>
  </si>
  <si>
    <t>Mr. Brent Gray</t>
  </si>
  <si>
    <t>607 James Falls, Contrerastown, GU 73978</t>
  </si>
  <si>
    <t>5.18</t>
  </si>
  <si>
    <t>2647.2100000000005</t>
  </si>
  <si>
    <t>natalie66@example.net</t>
  </si>
  <si>
    <t>52306 Gentry Islands, North Julia, UT 13530</t>
  </si>
  <si>
    <t>(646)339-4861x93159</t>
  </si>
  <si>
    <t>7509.959999999999</t>
  </si>
  <si>
    <t>James Cain</t>
  </si>
  <si>
    <t>jeremywood@example.com</t>
  </si>
  <si>
    <t>614 Anderson Underpass, North Jessica, NV 84364</t>
  </si>
  <si>
    <t>001-838-598-4016x8363</t>
  </si>
  <si>
    <t>18265.8</t>
  </si>
  <si>
    <t>189.06</t>
  </si>
  <si>
    <t>18076.739999999998</t>
  </si>
  <si>
    <t>Adrian Chase</t>
  </si>
  <si>
    <t>coxkatie@example.net</t>
  </si>
  <si>
    <t>425 Sullivan Burgs, North Timothyton, DC 75277</t>
  </si>
  <si>
    <t>595-321-3377x576</t>
  </si>
  <si>
    <t>67215.20000000001</t>
  </si>
  <si>
    <t>109.48</t>
  </si>
  <si>
    <t>67105.72000000002</t>
  </si>
  <si>
    <t>James Johnston DVM</t>
  </si>
  <si>
    <t>john46@example.net</t>
  </si>
  <si>
    <t>93236 Peterson Loaf, Glennburgh, SD 88781</t>
  </si>
  <si>
    <t>330.776.6207</t>
  </si>
  <si>
    <t>71.73</t>
  </si>
  <si>
    <t>42678.45</t>
  </si>
  <si>
    <t>Adam Caldwell</t>
  </si>
  <si>
    <t>econrad@example.net</t>
  </si>
  <si>
    <t>906 Parks Crossroad, Lake Brittany, ND 04540</t>
  </si>
  <si>
    <t>+1-825-450-3445x7855</t>
  </si>
  <si>
    <t>2.77</t>
  </si>
  <si>
    <t>77113.35999999999</t>
  </si>
  <si>
    <t>Ian Benson</t>
  </si>
  <si>
    <t>bscott@example.com</t>
  </si>
  <si>
    <t>255 Rodriguez Mountain, New Joelview, FL 65789</t>
  </si>
  <si>
    <t>561-929-6374x862</t>
  </si>
  <si>
    <t>4080.6000000000004</t>
  </si>
  <si>
    <t>4072.1700000000005</t>
  </si>
  <si>
    <t>Tyler Johnson</t>
  </si>
  <si>
    <t>crystal48@example.net</t>
  </si>
  <si>
    <t>69540 John Lights, Jonesburgh, MD 21971</t>
  </si>
  <si>
    <t>494.913.7280</t>
  </si>
  <si>
    <t>54.94</t>
  </si>
  <si>
    <t>57077.98</t>
  </si>
  <si>
    <t>Brian Reese</t>
  </si>
  <si>
    <t>donald66@example.com</t>
  </si>
  <si>
    <t>2810 James Estates, Hernandezchester, OR 66130</t>
  </si>
  <si>
    <t>001-931-945-0470</t>
  </si>
  <si>
    <t>212.21</t>
  </si>
  <si>
    <t>54023.31</t>
  </si>
  <si>
    <t>Breanna Gonzales</t>
  </si>
  <si>
    <t>pateljames@example.com</t>
  </si>
  <si>
    <t>549 Stephen Square, South Josephfurt, LA 13988</t>
  </si>
  <si>
    <t>653.376.5103</t>
  </si>
  <si>
    <t>122.25</t>
  </si>
  <si>
    <t>13695.99</t>
  </si>
  <si>
    <t>Kaitlyn Wyatt</t>
  </si>
  <si>
    <t>daniel84@example.com</t>
  </si>
  <si>
    <t>PSC 4828, Box 4832, APO AA 33352</t>
  </si>
  <si>
    <t>287-773-5074</t>
  </si>
  <si>
    <t>129.87</t>
  </si>
  <si>
    <t>62495.73</t>
  </si>
  <si>
    <t>Danielle Moore</t>
  </si>
  <si>
    <t>lisaharrison@example.org</t>
  </si>
  <si>
    <t>622 Rachel Bypass, Lake Jocelynport, MS 20875</t>
  </si>
  <si>
    <t>(211)815-4631x98218</t>
  </si>
  <si>
    <t>61.28</t>
  </si>
  <si>
    <t>802.36</t>
  </si>
  <si>
    <t>Kayla Frye</t>
  </si>
  <si>
    <t>robert76@example.com</t>
  </si>
  <si>
    <t>8901 Elliott Skyway, Jensenton, DE 65937</t>
  </si>
  <si>
    <t>(338)993-3392x28061</t>
  </si>
  <si>
    <t>63.72</t>
  </si>
  <si>
    <t>21829.14</t>
  </si>
  <si>
    <t>Shannon Olson PhD</t>
  </si>
  <si>
    <t>jenniferscott@example.org</t>
  </si>
  <si>
    <t>72007 Morris Tunnel, Barnettville, WV 15918</t>
  </si>
  <si>
    <t>+1-618-313-1342x401</t>
  </si>
  <si>
    <t>37.06</t>
  </si>
  <si>
    <t>7484.0199999999995</t>
  </si>
  <si>
    <t>thomas74@example.com</t>
  </si>
  <si>
    <t>2451 Jeffrey Drives, East Jacquelineville, IA 79110</t>
  </si>
  <si>
    <t>368.225.6519x317</t>
  </si>
  <si>
    <t>26.07</t>
  </si>
  <si>
    <t>7679.25</t>
  </si>
  <si>
    <t>Eddie Duarte</t>
  </si>
  <si>
    <t>2125 Katie Cliff, Clintonborough, MD 58080</t>
  </si>
  <si>
    <t>+1-583-465-8665x52834</t>
  </si>
  <si>
    <t>13.56</t>
  </si>
  <si>
    <t>4339.08</t>
  </si>
  <si>
    <t>Patricia Taylor</t>
  </si>
  <si>
    <t>7262 Susan Station Apt. 431, Loriburgh, VT 21502</t>
  </si>
  <si>
    <t>647-391-3434</t>
  </si>
  <si>
    <t>21844.940000000002</t>
  </si>
  <si>
    <t>224.78</t>
  </si>
  <si>
    <t>21620.160000000003</t>
  </si>
  <si>
    <t>Christopher Thompson</t>
  </si>
  <si>
    <t>bbrown@example.com</t>
  </si>
  <si>
    <t>738 Munoz Centers, Jonathanview, CO 62740</t>
  </si>
  <si>
    <t>441.716.6579</t>
  </si>
  <si>
    <t>16.72</t>
  </si>
  <si>
    <t>12377.93</t>
  </si>
  <si>
    <t>Brian Garza</t>
  </si>
  <si>
    <t>2713 Torres Turnpike, Davisshire, HI 68060</t>
  </si>
  <si>
    <t>363-564-2932x406</t>
  </si>
  <si>
    <t>0.54</t>
  </si>
  <si>
    <t>15848.829999999998</t>
  </si>
  <si>
    <t>Melissa Harmon</t>
  </si>
  <si>
    <t>683 Jessica Avenue Suite 912, Laurentown, OR 97782</t>
  </si>
  <si>
    <t>699.391.8813x4184</t>
  </si>
  <si>
    <t>93.44</t>
  </si>
  <si>
    <t>338.38</t>
  </si>
  <si>
    <t>fcarr@example.org</t>
  </si>
  <si>
    <t>559 Pamela Drive Suite 698, Port Melinda, SC 33748</t>
  </si>
  <si>
    <t>730.701.7256x748</t>
  </si>
  <si>
    <t>1680.38</t>
  </si>
  <si>
    <t>244.94</t>
  </si>
  <si>
    <t>1435.44</t>
  </si>
  <si>
    <t>Richard Thomas</t>
  </si>
  <si>
    <t>timothyherrera@example.com</t>
  </si>
  <si>
    <t>2349 Craig Path Apt. 933, Morenohaven, IN 53402</t>
  </si>
  <si>
    <t>421.660.2719</t>
  </si>
  <si>
    <t>213.16</t>
  </si>
  <si>
    <t>55717.219999999994</t>
  </si>
  <si>
    <t>Peter Fuller</t>
  </si>
  <si>
    <t>bmckinney@example.org</t>
  </si>
  <si>
    <t>630 Hartman Orchard, New Jesseport, HI 60926</t>
  </si>
  <si>
    <t>799.236.0462x00464</t>
  </si>
  <si>
    <t>173.08</t>
  </si>
  <si>
    <t>38995.63</t>
  </si>
  <si>
    <t>Timothy Aguirre</t>
  </si>
  <si>
    <t>9262 Hughes Spring Suite 934, Port Lori, OK 42039</t>
  </si>
  <si>
    <t>262-299-0074x562</t>
  </si>
  <si>
    <t>62.86</t>
  </si>
  <si>
    <t>56583.71</t>
  </si>
  <si>
    <t>Tara Davis</t>
  </si>
  <si>
    <t>hallmichael@example.org</t>
  </si>
  <si>
    <t>USCGC Jacobs, FPO AP 08144</t>
  </si>
  <si>
    <t>645.806.7613x066</t>
  </si>
  <si>
    <t>64.51</t>
  </si>
  <si>
    <t>3427.42</t>
  </si>
  <si>
    <t>Tanner Wiley</t>
  </si>
  <si>
    <t>scott78@example.org</t>
  </si>
  <si>
    <t>429 Roberts Glen, New Erik, MD 72037</t>
  </si>
  <si>
    <t>(493)818-1998</t>
  </si>
  <si>
    <t>40.36</t>
  </si>
  <si>
    <t>26286.15</t>
  </si>
  <si>
    <t>Regina Howell</t>
  </si>
  <si>
    <t>jorgepeterson@example.net</t>
  </si>
  <si>
    <t>03568 Timothy Camp Apt. 588, East Markhaven, VI 24825</t>
  </si>
  <si>
    <t>709.535.5304x03917</t>
  </si>
  <si>
    <t>70.74</t>
  </si>
  <si>
    <t>10405.050000000001</t>
  </si>
  <si>
    <t>Valerie Lewis</t>
  </si>
  <si>
    <t>haroldbowman@example.net</t>
  </si>
  <si>
    <t>12334 Jason Mall, Lawrencemouth, GU 78880</t>
  </si>
  <si>
    <t>(572)403-3988x7446</t>
  </si>
  <si>
    <t>125.04</t>
  </si>
  <si>
    <t>13261.38</t>
  </si>
  <si>
    <t>Jamie Li</t>
  </si>
  <si>
    <t>arellanomary@example.com</t>
  </si>
  <si>
    <t>310 Moore Stravenue Suite 694, Monicachester, TX 99748</t>
  </si>
  <si>
    <t>743.590.4965x46638</t>
  </si>
  <si>
    <t>233.99</t>
  </si>
  <si>
    <t>7327.720000000001</t>
  </si>
  <si>
    <t>Benjamin Cooper</t>
  </si>
  <si>
    <t>melanie60@example.net</t>
  </si>
  <si>
    <t>60242 Oneill Neck, Lake Nataliechester, NM 74923</t>
  </si>
  <si>
    <t>(585)634-4880</t>
  </si>
  <si>
    <t>5.45</t>
  </si>
  <si>
    <t>4293.94</t>
  </si>
  <si>
    <t>Patricia Williams</t>
  </si>
  <si>
    <t>williamsamanda@example.com</t>
  </si>
  <si>
    <t>27819 Curtis Camp Suite 796, Guzmanbury, OR 62048</t>
  </si>
  <si>
    <t>285-815-1179</t>
  </si>
  <si>
    <t>27.27</t>
  </si>
  <si>
    <t>63997.58</t>
  </si>
  <si>
    <t>Tony Myers</t>
  </si>
  <si>
    <t>mayethan@example.com</t>
  </si>
  <si>
    <t>93457 Gregory Isle Apt. 205, Valenzuelaburgh, IN 04397</t>
  </si>
  <si>
    <t>001-476-926-4898x79594</t>
  </si>
  <si>
    <t>5487.04</t>
  </si>
  <si>
    <t>Christine Thompson</t>
  </si>
  <si>
    <t>eadams@example.com</t>
  </si>
  <si>
    <t>3010 Dana Branch, Mendozamouth, NM 15589</t>
  </si>
  <si>
    <t>(686)553-3783</t>
  </si>
  <si>
    <t>233.1</t>
  </si>
  <si>
    <t>9088.63</t>
  </si>
  <si>
    <t>Ana Fleming</t>
  </si>
  <si>
    <t>xmorton@example.com</t>
  </si>
  <si>
    <t>4242 Jamie Avenue, South Dennis, FM 38361</t>
  </si>
  <si>
    <t>(901)858-4958x6978</t>
  </si>
  <si>
    <t>6.67</t>
  </si>
  <si>
    <t>47143.85</t>
  </si>
  <si>
    <t>Kyle Black</t>
  </si>
  <si>
    <t>gmercado@example.com</t>
  </si>
  <si>
    <t>59444 Jackson Path, New Ashley, KS 21020</t>
  </si>
  <si>
    <t>939-303-3109x683</t>
  </si>
  <si>
    <t>226.84</t>
  </si>
  <si>
    <t>13332.039999999999</t>
  </si>
  <si>
    <t>Victor Castillo</t>
  </si>
  <si>
    <t>littlecrystal@example.com</t>
  </si>
  <si>
    <t>35052 Anne Crossroad, Sierraberg, SC 69722</t>
  </si>
  <si>
    <t>+1-620-256-1586x35327</t>
  </si>
  <si>
    <t>20488.21</t>
  </si>
  <si>
    <t>20398.579999999998</t>
  </si>
  <si>
    <t>Eric Williams</t>
  </si>
  <si>
    <t>ncain@example.com</t>
  </si>
  <si>
    <t>3181 Mark Cove, East Kimberly, NC 61600</t>
  </si>
  <si>
    <t>(535)397-1926x881</t>
  </si>
  <si>
    <t>41806.25</t>
  </si>
  <si>
    <t>Bradley Jones</t>
  </si>
  <si>
    <t>kara50@example.org</t>
  </si>
  <si>
    <t>084 Rogers Stravenue, East Christina, AS 67591</t>
  </si>
  <si>
    <t>+1-852-208-5021x045</t>
  </si>
  <si>
    <t>247.58</t>
  </si>
  <si>
    <t>15716.03</t>
  </si>
  <si>
    <t>Amy Robertson</t>
  </si>
  <si>
    <t>thomaswarner@example.com</t>
  </si>
  <si>
    <t>23772 Hunter Cove, West Norman, IA 11263</t>
  </si>
  <si>
    <t>230.633.4248x1545</t>
  </si>
  <si>
    <t>3196.4700000000003</t>
  </si>
  <si>
    <t>16.23</t>
  </si>
  <si>
    <t>3180.2400000000002</t>
  </si>
  <si>
    <t>William Webb</t>
  </si>
  <si>
    <t>annamiller@example.org</t>
  </si>
  <si>
    <t>5713 Brewer Glens, North Dianachester, ID 12642</t>
  </si>
  <si>
    <t>+1-855-545-9882x922</t>
  </si>
  <si>
    <t>4.14</t>
  </si>
  <si>
    <t>4801.08</t>
  </si>
  <si>
    <t>Sheila Baker</t>
  </si>
  <si>
    <t>xallen@example.org</t>
  </si>
  <si>
    <t>77390 Wilcox Bypass Suite 051, New Janethaven, FL 92542</t>
  </si>
  <si>
    <t>001-359-754-1197x665</t>
  </si>
  <si>
    <t>20108.31</t>
  </si>
  <si>
    <t>38.61</t>
  </si>
  <si>
    <t>20069.7</t>
  </si>
  <si>
    <t>Andrew Wilson</t>
  </si>
  <si>
    <t>donaldnichols@example.net</t>
  </si>
  <si>
    <t>98245 Kaylee Club, Mendezborough, CA 51033</t>
  </si>
  <si>
    <t>001-787-338-7283x5758</t>
  </si>
  <si>
    <t>193.45</t>
  </si>
  <si>
    <t>2327.1200000000003</t>
  </si>
  <si>
    <t>Joshua Peterson</t>
  </si>
  <si>
    <t>christopherwalker@example.org</t>
  </si>
  <si>
    <t>348 Frederick Neck, Jenkinsland, FM 55667</t>
  </si>
  <si>
    <t>001-669-351-5699</t>
  </si>
  <si>
    <t>42391.55</t>
  </si>
  <si>
    <t>Andrew Barry</t>
  </si>
  <si>
    <t>hmorgan@example.com</t>
  </si>
  <si>
    <t>71766 Smith Meadows, Bondport, IL 07009</t>
  </si>
  <si>
    <t>648.731.4765x3220</t>
  </si>
  <si>
    <t>65.61</t>
  </si>
  <si>
    <t>12025.349999999999</t>
  </si>
  <si>
    <t>Sara Sims DVM</t>
  </si>
  <si>
    <t>twilson@example.com</t>
  </si>
  <si>
    <t>552 Dennis Squares, New Casey, AR 58344</t>
  </si>
  <si>
    <t>+1-655-735-4383x6306</t>
  </si>
  <si>
    <t>123.29</t>
  </si>
  <si>
    <t>29413.77</t>
  </si>
  <si>
    <t>Dennis Davis</t>
  </si>
  <si>
    <t>paul93@example.org</t>
  </si>
  <si>
    <t>20210 Chad Row, Katelynton, OR 59453</t>
  </si>
  <si>
    <t>556-551-7264x84746</t>
  </si>
  <si>
    <t>67.96</t>
  </si>
  <si>
    <t>7453.12</t>
  </si>
  <si>
    <t>Lindsey Avila</t>
  </si>
  <si>
    <t>myerssara@example.net</t>
  </si>
  <si>
    <t>USNV Blackwell, FPO AA 24923</t>
  </si>
  <si>
    <t>+1-253-429-3428x5643</t>
  </si>
  <si>
    <t>140.82</t>
  </si>
  <si>
    <t>67941.48</t>
  </si>
  <si>
    <t>Michael Weaver</t>
  </si>
  <si>
    <t>brittanyfernandez@example.net</t>
  </si>
  <si>
    <t>PSC 1299, Box 9790, APO AE 33747</t>
  </si>
  <si>
    <t>696.296.5738</t>
  </si>
  <si>
    <t>26323.780000000002</t>
  </si>
  <si>
    <t>26302.600000000002</t>
  </si>
  <si>
    <t>Jessica Brown</t>
  </si>
  <si>
    <t>emcgrath@example.com</t>
  </si>
  <si>
    <t>734 Amy Flat Apt. 015, Herreraborough, TN 50780</t>
  </si>
  <si>
    <t>494.452.6091x081</t>
  </si>
  <si>
    <t>3672.5400000000004</t>
  </si>
  <si>
    <t>3671.6800000000003</t>
  </si>
  <si>
    <t>Mr. Christian Morgan PhD</t>
  </si>
  <si>
    <t>belljessica@example.org</t>
  </si>
  <si>
    <t>9194 Michelle Trafficway, East Barryhaven, CO 20703</t>
  </si>
  <si>
    <t>(492)714-7408</t>
  </si>
  <si>
    <t>3.58</t>
  </si>
  <si>
    <t>3464.9300000000003</t>
  </si>
  <si>
    <t>Jennifer Johnson</t>
  </si>
  <si>
    <t>amyjones@example.net</t>
  </si>
  <si>
    <t>733 William Locks, Jillstad, ID 10472</t>
  </si>
  <si>
    <t>+1-913-720-7538x74223</t>
  </si>
  <si>
    <t>214.44</t>
  </si>
  <si>
    <t>81617.14</t>
  </si>
  <si>
    <t>Cassandra Johnston</t>
  </si>
  <si>
    <t>njohnson@example.net</t>
  </si>
  <si>
    <t>724 James Port, Port Pamela, NH 33386</t>
  </si>
  <si>
    <t>001-470-521-0121x33651</t>
  </si>
  <si>
    <t>22.79</t>
  </si>
  <si>
    <t>Brian Klein</t>
  </si>
  <si>
    <t>lauradavis@example.com</t>
  </si>
  <si>
    <t>461 Woodard Curve, Perezland, VA 94541</t>
  </si>
  <si>
    <t>001-618-574-9883x733</t>
  </si>
  <si>
    <t>15214.21</t>
  </si>
  <si>
    <t>Mitchell Davis</t>
  </si>
  <si>
    <t>kevin58@example.org</t>
  </si>
  <si>
    <t>167 Taylor Branch Apt. 283, North Judy, HI 03741</t>
  </si>
  <si>
    <t>(575)358-2263x6638</t>
  </si>
  <si>
    <t>190.88</t>
  </si>
  <si>
    <t>59873.67</t>
  </si>
  <si>
    <t>David Lewis</t>
  </si>
  <si>
    <t>lisa61@example.org</t>
  </si>
  <si>
    <t>77959 Sharon Gardens, Boylestad, NY 78912</t>
  </si>
  <si>
    <t>968-339-3799x108</t>
  </si>
  <si>
    <t>106.53</t>
  </si>
  <si>
    <t>37461.81</t>
  </si>
  <si>
    <t>Cheryl Reyes</t>
  </si>
  <si>
    <t>martineznicholas@example.net</t>
  </si>
  <si>
    <t>7153 Macias Lane, Rodriguezhaven, AR 96231</t>
  </si>
  <si>
    <t>(974)550-0315</t>
  </si>
  <si>
    <t>172.78</t>
  </si>
  <si>
    <t>32382.72</t>
  </si>
  <si>
    <t>01-21-2023</t>
  </si>
  <si>
    <t>Elaine Stone</t>
  </si>
  <si>
    <t>timothyfreeman@example.net</t>
  </si>
  <si>
    <t>Unit 0206 Box 1018, DPO AE 96534</t>
  </si>
  <si>
    <t>001-626-921-3495x93503</t>
  </si>
  <si>
    <t>34.44</t>
  </si>
  <si>
    <t>28465.68</t>
  </si>
  <si>
    <t>James White</t>
  </si>
  <si>
    <t>fpena@example.org</t>
  </si>
  <si>
    <t>USNS Alexander, FPO AP 48696</t>
  </si>
  <si>
    <t>(279)408-4401</t>
  </si>
  <si>
    <t>88.41</t>
  </si>
  <si>
    <t>42331.869999999995</t>
  </si>
  <si>
    <t>Crystal Chen</t>
  </si>
  <si>
    <t>heatherlewis@example.com</t>
  </si>
  <si>
    <t>42019 Watkins Groves, Jefferyborough, CO 45422</t>
  </si>
  <si>
    <t>966-738-5762</t>
  </si>
  <si>
    <t>15.89</t>
  </si>
  <si>
    <t>6309.04</t>
  </si>
  <si>
    <t>Kirk Campbell</t>
  </si>
  <si>
    <t>burnettnathan@example.org</t>
  </si>
  <si>
    <t>1355 Heath Mountain Apt. 561, Tannerborough, KY 97966</t>
  </si>
  <si>
    <t>264-957-9177</t>
  </si>
  <si>
    <t>1.83</t>
  </si>
  <si>
    <t>3330.6600000000003</t>
  </si>
  <si>
    <t>evanwatson@example.net</t>
  </si>
  <si>
    <t>7371 Kelly Manor Suite 542, North Thomashaven, KS 06270</t>
  </si>
  <si>
    <t>+1-834-986-4812x57988</t>
  </si>
  <si>
    <t>11712.63</t>
  </si>
  <si>
    <t>James Ross</t>
  </si>
  <si>
    <t>charlescox@example.net</t>
  </si>
  <si>
    <t>0743 Evans Lodge Apt. 415, Jordantown, SC 05176</t>
  </si>
  <si>
    <t>713-923-3730</t>
  </si>
  <si>
    <t>94537.35</t>
  </si>
  <si>
    <t>149.26</t>
  </si>
  <si>
    <t>94388.09000000001</t>
  </si>
  <si>
    <t>Erika Adams</t>
  </si>
  <si>
    <t>mary03@example.net</t>
  </si>
  <si>
    <t>400 Jeremy Divide, Davidsonstad, AL 45582</t>
  </si>
  <si>
    <t>994.290.1121x09497</t>
  </si>
  <si>
    <t>67.2</t>
  </si>
  <si>
    <t>60635.73</t>
  </si>
  <si>
    <t>11-25-2021</t>
  </si>
  <si>
    <t>Dr. James Fitzpatrick DDS</t>
  </si>
  <si>
    <t>thomaswilson@example.org</t>
  </si>
  <si>
    <t>494 Thomas Burgs Apt. 614, Rileyhaven, AZ 13764</t>
  </si>
  <si>
    <t>+1-919-468-9386x6597</t>
  </si>
  <si>
    <t>19.58</t>
  </si>
  <si>
    <t>17040.749999999996</t>
  </si>
  <si>
    <t>Keith Holder</t>
  </si>
  <si>
    <t>christopher53@example.com</t>
  </si>
  <si>
    <t>Unit 9765 Box 9856, DPO AA 05129</t>
  </si>
  <si>
    <t>001-650-333-4160</t>
  </si>
  <si>
    <t>9593.15</t>
  </si>
  <si>
    <t>morganmark@example.net</t>
  </si>
  <si>
    <t>539 Danny Field, Stricklandstad, KS 94580</t>
  </si>
  <si>
    <t>518.332.2638x76507</t>
  </si>
  <si>
    <t>225.89</t>
  </si>
  <si>
    <t>614.3000000000001</t>
  </si>
  <si>
    <t>Ricky Rocha</t>
  </si>
  <si>
    <t>kfranklin@example.net</t>
  </si>
  <si>
    <t>700 Lori Creek, North Caitlin, GA 51079</t>
  </si>
  <si>
    <t>001-317-228-1534x8835</t>
  </si>
  <si>
    <t>107.97</t>
  </si>
  <si>
    <t>5716.19</t>
  </si>
  <si>
    <t>Michael Dodson</t>
  </si>
  <si>
    <t>rubencameron@example.com</t>
  </si>
  <si>
    <t>08161 Dawson Station Suite 448, Ruizview, TX 84520</t>
  </si>
  <si>
    <t>65.45</t>
  </si>
  <si>
    <t>15911.89</t>
  </si>
  <si>
    <t>Eric Guerrero</t>
  </si>
  <si>
    <t>6758 Elizabeth Drives Suite 391, South Amanda, LA 67540</t>
  </si>
  <si>
    <t>229-274-6444</t>
  </si>
  <si>
    <t>69461.69</t>
  </si>
  <si>
    <t>124.52</t>
  </si>
  <si>
    <t>69337.17</t>
  </si>
  <si>
    <t>Sheila Singh</t>
  </si>
  <si>
    <t>zharvey@example.com</t>
  </si>
  <si>
    <t>8418 Keller Views Suite 736, Tylerland, MD 94367</t>
  </si>
  <si>
    <t>855-751-1769x39914</t>
  </si>
  <si>
    <t>191.6</t>
  </si>
  <si>
    <t>6408.9</t>
  </si>
  <si>
    <t>James Long</t>
  </si>
  <si>
    <t>matthew27@example.org</t>
  </si>
  <si>
    <t>676 Cruz Plains, Bradshawtown, PW 87902</t>
  </si>
  <si>
    <t>(696)479-0526</t>
  </si>
  <si>
    <t>129.67</t>
  </si>
  <si>
    <t>54648.14</t>
  </si>
  <si>
    <t>Michael Foley</t>
  </si>
  <si>
    <t>dukewilliam@example.net</t>
  </si>
  <si>
    <t>08817 Anthony Crossroad Suite 133, Lake Amy, HI 97130</t>
  </si>
  <si>
    <t>(879)772-9956x1499</t>
  </si>
  <si>
    <t>179.1</t>
  </si>
  <si>
    <t>13021.9</t>
  </si>
  <si>
    <t>Julie Miles</t>
  </si>
  <si>
    <t>tiffanywright@example.org</t>
  </si>
  <si>
    <t>86799 Betty Gateway, Seanstad, NJ 52245</t>
  </si>
  <si>
    <t>608.454.2862x07849</t>
  </si>
  <si>
    <t>191.61</t>
  </si>
  <si>
    <t>58053.15</t>
  </si>
  <si>
    <t>Jeffrey Clay</t>
  </si>
  <si>
    <t>wdrake@example.com</t>
  </si>
  <si>
    <t>466 Brown Course, South Ryanburgh, MD 33071</t>
  </si>
  <si>
    <t>+1-779-532-8686x87645</t>
  </si>
  <si>
    <t>109.23</t>
  </si>
  <si>
    <t>39169.02</t>
  </si>
  <si>
    <t>Joshua Cole</t>
  </si>
  <si>
    <t>87753 Martin Pines, Lake Christopher, NJ 50388</t>
  </si>
  <si>
    <t>49.66</t>
  </si>
  <si>
    <t>8964.41</t>
  </si>
  <si>
    <t>Sheena Rivera</t>
  </si>
  <si>
    <t>oliverjeremy@example.org</t>
  </si>
  <si>
    <t>15400 Robles Courts, South Lee, WI 66968</t>
  </si>
  <si>
    <t>001-436-982-6340x693</t>
  </si>
  <si>
    <t>26.7</t>
  </si>
  <si>
    <t>53745.46000000001</t>
  </si>
  <si>
    <t>Grant Aguilar</t>
  </si>
  <si>
    <t>gknight@example.net</t>
  </si>
  <si>
    <t>17670 Paul Field Apt. 964, Elizabethland, FL 55233</t>
  </si>
  <si>
    <t>63.5</t>
  </si>
  <si>
    <t>14691.38</t>
  </si>
  <si>
    <t>Brian Garcia</t>
  </si>
  <si>
    <t>hortega@example.org</t>
  </si>
  <si>
    <t>87511 Spencer Causeway Suite 797, New Christine, FM 80073</t>
  </si>
  <si>
    <t>001-336-587-6720x14174</t>
  </si>
  <si>
    <t>15.99</t>
  </si>
  <si>
    <t>2704.4100000000003</t>
  </si>
  <si>
    <t>Carrie Green</t>
  </si>
  <si>
    <t>59889 Derrick Junction, East Evelyn, VA 20707</t>
  </si>
  <si>
    <t>320.535.3956x499</t>
  </si>
  <si>
    <t>45.02</t>
  </si>
  <si>
    <t>5136.82</t>
  </si>
  <si>
    <t>Mary Collins</t>
  </si>
  <si>
    <t>michelebush@example.org</t>
  </si>
  <si>
    <t>3104 Maria Land Apt. 774, West Kendrachester, KS 56873</t>
  </si>
  <si>
    <t>43.99</t>
  </si>
  <si>
    <t>4981.42</t>
  </si>
  <si>
    <t>Bradley Miller</t>
  </si>
  <si>
    <t>kayla01@example.net</t>
  </si>
  <si>
    <t>PSC 5543, Box 4125, APO AA 71842</t>
  </si>
  <si>
    <t>001-793-473-9495x9444</t>
  </si>
  <si>
    <t>2.78</t>
  </si>
  <si>
    <t>3737.77</t>
  </si>
  <si>
    <t>Elizabeth James MD</t>
  </si>
  <si>
    <t>kevinwalker@example.net</t>
  </si>
  <si>
    <t>17249 Kathryn Pines Apt. 973, Patriciashire, CO 02482</t>
  </si>
  <si>
    <t>636-613-9144x81826</t>
  </si>
  <si>
    <t>12809.029999999999</t>
  </si>
  <si>
    <t>05-19-2022</t>
  </si>
  <si>
    <t>Benjamin Miller</t>
  </si>
  <si>
    <t>jonesjavier@example.com</t>
  </si>
  <si>
    <t>06559 Lisa Parks Apt. 418, Thompsonstad, NH 07517</t>
  </si>
  <si>
    <t>983.434.9596</t>
  </si>
  <si>
    <t>113.15</t>
  </si>
  <si>
    <t>14189.94</t>
  </si>
  <si>
    <t>Danielle Smith</t>
  </si>
  <si>
    <t>ygriffin@example.org</t>
  </si>
  <si>
    <t>603 Butler Bridge Suite 579, West Stephaniefort, SD 30600</t>
  </si>
  <si>
    <t>+1-211-580-0559x2145</t>
  </si>
  <si>
    <t>30.32</t>
  </si>
  <si>
    <t>14894.09</t>
  </si>
  <si>
    <t>Cameron Graham</t>
  </si>
  <si>
    <t>vcarr@example.org</t>
  </si>
  <si>
    <t>1060 Harris Lodge, Curtisfurt, AK 99540</t>
  </si>
  <si>
    <t>(469)864-6104x428</t>
  </si>
  <si>
    <t>2.31</t>
  </si>
  <si>
    <t>1477.05</t>
  </si>
  <si>
    <t>April Perez</t>
  </si>
  <si>
    <t>jerrybailey@example.com</t>
  </si>
  <si>
    <t>73620 Michele Glens Suite 510, Scottmouth, NM 08151</t>
  </si>
  <si>
    <t>146.82</t>
  </si>
  <si>
    <t>61702.63</t>
  </si>
  <si>
    <t>62999 James Green, North Annette, FM 54644</t>
  </si>
  <si>
    <t>567.624.2391x218</t>
  </si>
  <si>
    <t>7.82</t>
  </si>
  <si>
    <t>14681.84</t>
  </si>
  <si>
    <t>Stephanie Armstrong</t>
  </si>
  <si>
    <t>yoderharold@example.com</t>
  </si>
  <si>
    <t>3063 Corey Estates Suite 979, Monicatown, IA 51174</t>
  </si>
  <si>
    <t>(868)380-5696</t>
  </si>
  <si>
    <t>52.76</t>
  </si>
  <si>
    <t>79605.66</t>
  </si>
  <si>
    <t>Daniel Cameron</t>
  </si>
  <si>
    <t>gabriellalamb@example.com</t>
  </si>
  <si>
    <t>2047 Craig Shore Apt. 708, Jonesberg, PR 29161</t>
  </si>
  <si>
    <t>378-402-9803x910</t>
  </si>
  <si>
    <t>24083.239999999998</t>
  </si>
  <si>
    <t>Susan Kennedy</t>
  </si>
  <si>
    <t>gardnerjordan@example.org</t>
  </si>
  <si>
    <t>152 Kevin Stream, East Jamesbury, IL 33783</t>
  </si>
  <si>
    <t>001-541-765-9671x8723</t>
  </si>
  <si>
    <t>89226.20999999999</t>
  </si>
  <si>
    <t>Daniel Mcpherson</t>
  </si>
  <si>
    <t>dunnwilliam@example.net</t>
  </si>
  <si>
    <t>USS Flores, FPO AA 41763</t>
  </si>
  <si>
    <t>134.31</t>
  </si>
  <si>
    <t>34695.240000000005</t>
  </si>
  <si>
    <t>Samuel Dean</t>
  </si>
  <si>
    <t>sandra60@example.com</t>
  </si>
  <si>
    <t>USS Rollins, FPO AE 09350</t>
  </si>
  <si>
    <t>52.6</t>
  </si>
  <si>
    <t>640.79</t>
  </si>
  <si>
    <t>Adam Fischer</t>
  </si>
  <si>
    <t>ricardotownsend@example.net</t>
  </si>
  <si>
    <t>7247 Lori Road Suite 158, East Samantha, IN 13918</t>
  </si>
  <si>
    <t>283.698.1871</t>
  </si>
  <si>
    <t>63.98</t>
  </si>
  <si>
    <t>14440.960000000001</t>
  </si>
  <si>
    <t>Maria Knox</t>
  </si>
  <si>
    <t>826 Elliott Row, Davidshire, SD 98640</t>
  </si>
  <si>
    <t>(673)455-9726x3339</t>
  </si>
  <si>
    <t>52088.8</t>
  </si>
  <si>
    <t>177.3</t>
  </si>
  <si>
    <t>51911.5</t>
  </si>
  <si>
    <t>Brandon Green</t>
  </si>
  <si>
    <t>marcusgill@example.org</t>
  </si>
  <si>
    <t>473 Johnson Point Apt. 694, Rebeccafurt, NY 49425</t>
  </si>
  <si>
    <t>80.74</t>
  </si>
  <si>
    <t>3195.3500000000004</t>
  </si>
  <si>
    <t>James Bruce</t>
  </si>
  <si>
    <t>kelleygregory@example.net</t>
  </si>
  <si>
    <t>85317 Jacob Radial Suite 307, Angelafurt, AZ 35254</t>
  </si>
  <si>
    <t>630-546-8660</t>
  </si>
  <si>
    <t>45572.02</t>
  </si>
  <si>
    <t>Clinton Patel</t>
  </si>
  <si>
    <t>allisondaniel@example.net</t>
  </si>
  <si>
    <t>8522 Alexis Drive, Ruizland, WV 60373</t>
  </si>
  <si>
    <t>001-561-395-5870x397</t>
  </si>
  <si>
    <t>114.11</t>
  </si>
  <si>
    <t>72332.44</t>
  </si>
  <si>
    <t>Dr. Nicole Mccormick</t>
  </si>
  <si>
    <t>74735 Philip Turnpike Apt. 683, South Jeremystad, GU 20898</t>
  </si>
  <si>
    <t>(285)632-8823x0799</t>
  </si>
  <si>
    <t>49.74</t>
  </si>
  <si>
    <t>51319.060000000005</t>
  </si>
  <si>
    <t>Cynthia Ryan</t>
  </si>
  <si>
    <t>christinejones@example.net</t>
  </si>
  <si>
    <t>918 Paul Squares Suite 524, East Paul, ND 75376</t>
  </si>
  <si>
    <t>245-866-1803x767</t>
  </si>
  <si>
    <t>214.55</t>
  </si>
  <si>
    <t>72348.84999999999</t>
  </si>
  <si>
    <t>Jody Coleman</t>
  </si>
  <si>
    <t>thomassmith@example.org</t>
  </si>
  <si>
    <t>3733 Glass Creek, East Jessica, OR 33392</t>
  </si>
  <si>
    <t>650-269-3489</t>
  </si>
  <si>
    <t>239.36</t>
  </si>
  <si>
    <t>56893.560000000005</t>
  </si>
  <si>
    <t>Leslie Garcia</t>
  </si>
  <si>
    <t>brownaustin@example.com</t>
  </si>
  <si>
    <t>8985 Leonard Harbor, Watsonchester, NV 88875</t>
  </si>
  <si>
    <t>653.413.4001</t>
  </si>
  <si>
    <t>25.35</t>
  </si>
  <si>
    <t>19545.15</t>
  </si>
  <si>
    <t>Jesse Thompson</t>
  </si>
  <si>
    <t>khernandez@example.org</t>
  </si>
  <si>
    <t>1718 Adam View, Lake Danielton, WY 49091</t>
  </si>
  <si>
    <t>+1-374-300-8782x7472</t>
  </si>
  <si>
    <t>7.86</t>
  </si>
  <si>
    <t>3690.5399999999995</t>
  </si>
  <si>
    <t>Hayley Carter</t>
  </si>
  <si>
    <t>patrick23@example.net</t>
  </si>
  <si>
    <t>000 Goodman Vista Apt. 011, Jacobbury, KS 19577</t>
  </si>
  <si>
    <t>8.32</t>
  </si>
  <si>
    <t>3324.17</t>
  </si>
  <si>
    <t>09-28-2021</t>
  </si>
  <si>
    <t>Johnny Flores</t>
  </si>
  <si>
    <t>nicoleirwin@example.org</t>
  </si>
  <si>
    <t>USNV Martinez, FPO AE 52605</t>
  </si>
  <si>
    <t>754-222-5690</t>
  </si>
  <si>
    <t>3255.55</t>
  </si>
  <si>
    <t>194.05</t>
  </si>
  <si>
    <t>3061.5</t>
  </si>
  <si>
    <t>Anthony Nolan</t>
  </si>
  <si>
    <t>plynch@example.net</t>
  </si>
  <si>
    <t>42501 Tyler Vista Apt. 008, New Donald, AK 48005</t>
  </si>
  <si>
    <t>832.733.7942x2943</t>
  </si>
  <si>
    <t>106.86</t>
  </si>
  <si>
    <t>21733.739999999998</t>
  </si>
  <si>
    <t>Kim Thompson</t>
  </si>
  <si>
    <t>torressean@example.org</t>
  </si>
  <si>
    <t>65182 Tiffany Ramp Apt. 551, North Larrytown, KY 05395</t>
  </si>
  <si>
    <t>766-631-2266x3415</t>
  </si>
  <si>
    <t>114.18</t>
  </si>
  <si>
    <t>51974.62</t>
  </si>
  <si>
    <t>Jon Parker</t>
  </si>
  <si>
    <t>cday@example.com</t>
  </si>
  <si>
    <t>1969 James Island, Craneland, NM 89993</t>
  </si>
  <si>
    <t>001-624-506-0322x04735</t>
  </si>
  <si>
    <t>130.53</t>
  </si>
  <si>
    <t>45239.73</t>
  </si>
  <si>
    <t>Jeremy Pineda</t>
  </si>
  <si>
    <t>thomascorey@example.org</t>
  </si>
  <si>
    <t>0246 Nash Trail Suite 749, East Janice, MH 92109</t>
  </si>
  <si>
    <t>(631)599-2316x63679</t>
  </si>
  <si>
    <t>3.86</t>
  </si>
  <si>
    <t>17978.649999999998</t>
  </si>
  <si>
    <t>Angela Cohen</t>
  </si>
  <si>
    <t>chill@example.net</t>
  </si>
  <si>
    <t>236 Nicole Glens, Kristafort, MA 95788</t>
  </si>
  <si>
    <t>001-203-792-8329x7936</t>
  </si>
  <si>
    <t>11.42</t>
  </si>
  <si>
    <t>1892.8600000000001</t>
  </si>
  <si>
    <t>Erin Jones</t>
  </si>
  <si>
    <t>lewisjonathan@example.com</t>
  </si>
  <si>
    <t>3914 Jacob Views Suite 204, Nathanieltown, MO 34812</t>
  </si>
  <si>
    <t>(952)517-7877x0739</t>
  </si>
  <si>
    <t>8728.5</t>
  </si>
  <si>
    <t>187.65</t>
  </si>
  <si>
    <t>8540.85</t>
  </si>
  <si>
    <t>Dawn Murphy</t>
  </si>
  <si>
    <t>wroach@example.net</t>
  </si>
  <si>
    <t>Unit 0687 Box 2144, DPO AA 80323</t>
  </si>
  <si>
    <t>001-459-753-0024x63843</t>
  </si>
  <si>
    <t>110.78</t>
  </si>
  <si>
    <t>45665.200000000004</t>
  </si>
  <si>
    <t>Benjamin Rose</t>
  </si>
  <si>
    <t>wdunn@example.net</t>
  </si>
  <si>
    <t>PSC 8530, Box 5743, APO AE 47518</t>
  </si>
  <si>
    <t>+1-801-286-1723x886</t>
  </si>
  <si>
    <t>40591.08</t>
  </si>
  <si>
    <t>46.31</t>
  </si>
  <si>
    <t>40544.770000000004</t>
  </si>
  <si>
    <t>Sarah Phillips</t>
  </si>
  <si>
    <t>brian77@example.com</t>
  </si>
  <si>
    <t>41004 Spencer Islands, Bakerhaven, PW 31082</t>
  </si>
  <si>
    <t>227.17</t>
  </si>
  <si>
    <t>94925.83</t>
  </si>
  <si>
    <t>oroy@example.org</t>
  </si>
  <si>
    <t>315 Dorothy Drive, West Craigborough, NV 59853</t>
  </si>
  <si>
    <t>+1-867-544-4681x460</t>
  </si>
  <si>
    <t>145.02</t>
  </si>
  <si>
    <t>1781.31</t>
  </si>
  <si>
    <t>Bryan Sanders</t>
  </si>
  <si>
    <t>sarahbolton@example.com</t>
  </si>
  <si>
    <t>007 Simpson Wells Suite 822, South Daniel, CA 37877</t>
  </si>
  <si>
    <t>(622)775-0629x103</t>
  </si>
  <si>
    <t>36.45</t>
  </si>
  <si>
    <t>4327.8</t>
  </si>
  <si>
    <t>Kathryn Davis</t>
  </si>
  <si>
    <t>ashley08@example.org</t>
  </si>
  <si>
    <t>1248 Samantha Island Suite 515, West John, AS 46712</t>
  </si>
  <si>
    <t>248-601-6447x6684</t>
  </si>
  <si>
    <t>28.57</t>
  </si>
  <si>
    <t>42852.799999999996</t>
  </si>
  <si>
    <t>Rebecca Stevens</t>
  </si>
  <si>
    <t>monroejared@example.com</t>
  </si>
  <si>
    <t>7118 Craig Cove, Katrinaville, GA 43049</t>
  </si>
  <si>
    <t>001-201-970-9613x991</t>
  </si>
  <si>
    <t>208.22</t>
  </si>
  <si>
    <t>52125.93</t>
  </si>
  <si>
    <t>Susan Jennings</t>
  </si>
  <si>
    <t>trobinson@example.org</t>
  </si>
  <si>
    <t>26303 Tonya Mill Apt. 327, West Heather, WI 94307</t>
  </si>
  <si>
    <t>605.491.4198x27141</t>
  </si>
  <si>
    <t>163.95</t>
  </si>
  <si>
    <t>68791.20000000001</t>
  </si>
  <si>
    <t>April Roberts</t>
  </si>
  <si>
    <t>samantha08@example.com</t>
  </si>
  <si>
    <t>842 Frank Cliffs, Carrillobury, CA 53766</t>
  </si>
  <si>
    <t>(585)605-9569x0348</t>
  </si>
  <si>
    <t>37762.04</t>
  </si>
  <si>
    <t>Whitney Gilmore</t>
  </si>
  <si>
    <t>mistythompson@example.com</t>
  </si>
  <si>
    <t>5329 Morgan Loaf Suite 360, Lake Jenna, AK 19795</t>
  </si>
  <si>
    <t>749-579-9041x03078</t>
  </si>
  <si>
    <t>29614.54</t>
  </si>
  <si>
    <t>Michael Rivera</t>
  </si>
  <si>
    <t>martinmason@example.org</t>
  </si>
  <si>
    <t>81851 Philip Valley Apt. 118, Saraport, WV 56456</t>
  </si>
  <si>
    <t>875-213-8819x1980</t>
  </si>
  <si>
    <t>43.35</t>
  </si>
  <si>
    <t>26817.65</t>
  </si>
  <si>
    <t>Colleen Robinson</t>
  </si>
  <si>
    <t>maria27@example.net</t>
  </si>
  <si>
    <t>3104 Turner Gateway Apt. 072, Williamtown, MO 41585</t>
  </si>
  <si>
    <t>242.467.9659x3087</t>
  </si>
  <si>
    <t>116.24</t>
  </si>
  <si>
    <t>43591.21000000001</t>
  </si>
  <si>
    <t>Tamara Moore</t>
  </si>
  <si>
    <t>jefferywilliams@example.org</t>
  </si>
  <si>
    <t>490 Fletcher Crescent Apt. 679, North Daniel, MP 55806</t>
  </si>
  <si>
    <t>+1-567-881-0709x231</t>
  </si>
  <si>
    <t>24.14</t>
  </si>
  <si>
    <t>16222.08</t>
  </si>
  <si>
    <t>Billy Mays</t>
  </si>
  <si>
    <t>hannah28@example.org</t>
  </si>
  <si>
    <t>61801 Villarreal Cliff, Port Kevin, VI 68720</t>
  </si>
  <si>
    <t>+1-993-387-9967x3243</t>
  </si>
  <si>
    <t>107.29</t>
  </si>
  <si>
    <t>4918.12</t>
  </si>
  <si>
    <t>Gina Knight</t>
  </si>
  <si>
    <t>michellelin@example.net</t>
  </si>
  <si>
    <t>1504 William Mountain Suite 393, New Emilyside, IA 44485</t>
  </si>
  <si>
    <t>654-465-5338</t>
  </si>
  <si>
    <t>165.27</t>
  </si>
  <si>
    <t>28263.719999999998</t>
  </si>
  <si>
    <t>Philip Brown</t>
  </si>
  <si>
    <t>nicholaswu@example.com</t>
  </si>
  <si>
    <t>4787 Amy Drive Apt. 286, Port Christopherland, NM 88682</t>
  </si>
  <si>
    <t>436-250-6209</t>
  </si>
  <si>
    <t>6916.349999999999</t>
  </si>
  <si>
    <t>77.25</t>
  </si>
  <si>
    <t>6839.099999999999</t>
  </si>
  <si>
    <t>Philip Mann</t>
  </si>
  <si>
    <t>jonathan61@example.net</t>
  </si>
  <si>
    <t>994 Wade Parkways, Marshallfurt, DC 98717</t>
  </si>
  <si>
    <t>118.54</t>
  </si>
  <si>
    <t>28134.3</t>
  </si>
  <si>
    <t>John Anderson</t>
  </si>
  <si>
    <t>alexandriabarker@example.org</t>
  </si>
  <si>
    <t>62971 Carl Plains, Stewartville, VI 52359</t>
  </si>
  <si>
    <t>001-700-844-2341x76116</t>
  </si>
  <si>
    <t>56.01</t>
  </si>
  <si>
    <t>15866.07</t>
  </si>
  <si>
    <t>Evan White</t>
  </si>
  <si>
    <t>alexanderjacob@example.net</t>
  </si>
  <si>
    <t>85398 Christopher Curve Apt. 791, East Jonathanview, NC 47180</t>
  </si>
  <si>
    <t>113.76</t>
  </si>
  <si>
    <t>12280.89</t>
  </si>
  <si>
    <t>Tracy Green</t>
  </si>
  <si>
    <t>jessica57@example.org</t>
  </si>
  <si>
    <t>845 Sanchez Square Apt. 048, New Brandon, MN 99770</t>
  </si>
  <si>
    <t>+1-748-934-2896x126</t>
  </si>
  <si>
    <t>252.87</t>
  </si>
  <si>
    <t>18777.73</t>
  </si>
  <si>
    <t>Elizabeth Becker</t>
  </si>
  <si>
    <t>maxwellpatricia@example.com</t>
  </si>
  <si>
    <t>4627 Gonzalez Stream, Pughville, TN 46574</t>
  </si>
  <si>
    <t>482.708.1833x68211</t>
  </si>
  <si>
    <t>115.58</t>
  </si>
  <si>
    <t>62811.2</t>
  </si>
  <si>
    <t>David Montgomery</t>
  </si>
  <si>
    <t>joseph08@example.org</t>
  </si>
  <si>
    <t>5106 Kenneth Pines Suite 026, Wesleyton, OR 75408</t>
  </si>
  <si>
    <t>755.705.8128x3863</t>
  </si>
  <si>
    <t>4.23</t>
  </si>
  <si>
    <t>411.84</t>
  </si>
  <si>
    <t>Christopher Wise</t>
  </si>
  <si>
    <t>richard92@example.com</t>
  </si>
  <si>
    <t>249 Jeff Parks Apt. 333, Ronaldbury, OR 55917</t>
  </si>
  <si>
    <t>(477)782-0540x4958</t>
  </si>
  <si>
    <t>75.81</t>
  </si>
  <si>
    <t>5020.329999999999</t>
  </si>
  <si>
    <t>Jacqueline Ward</t>
  </si>
  <si>
    <t>phillipsjustin@example.com</t>
  </si>
  <si>
    <t>973 Lisa Road Apt. 811, Marksstad, IN 29174</t>
  </si>
  <si>
    <t>001-695-570-9724</t>
  </si>
  <si>
    <t>36890.38</t>
  </si>
  <si>
    <t>Christopher Simmons</t>
  </si>
  <si>
    <t>shepherdvincent@example.com</t>
  </si>
  <si>
    <t>16156 Deborah Crest, East Alexandra, MT 07542</t>
  </si>
  <si>
    <t>579.332.6051x3141</t>
  </si>
  <si>
    <t>184.02</t>
  </si>
  <si>
    <t>27410.35</t>
  </si>
  <si>
    <t>Michelle Ramirez</t>
  </si>
  <si>
    <t>billy17@example.net</t>
  </si>
  <si>
    <t>2337 Wilkins Trafficway Apt. 324, Veronicaville, AZ 45917</t>
  </si>
  <si>
    <t>103.51</t>
  </si>
  <si>
    <t>4660.59</t>
  </si>
  <si>
    <t>Luis Golden</t>
  </si>
  <si>
    <t>schmidtangela@example.com</t>
  </si>
  <si>
    <t>540 Thomas Run Apt. 485, Lake Jasonfurt, NJ 78386</t>
  </si>
  <si>
    <t>001-981-719-5548</t>
  </si>
  <si>
    <t>154.63</t>
  </si>
  <si>
    <t>33235.090000000004</t>
  </si>
  <si>
    <t>02-27-2023</t>
  </si>
  <si>
    <t>Luke White</t>
  </si>
  <si>
    <t>acooper@example.org</t>
  </si>
  <si>
    <t>00864 Diaz Fields Apt. 002, Johnfurt, ND 44811</t>
  </si>
  <si>
    <t>342.887.8496</t>
  </si>
  <si>
    <t>4.52</t>
  </si>
  <si>
    <t>17992.350000000002</t>
  </si>
  <si>
    <t>traci22@example.com</t>
  </si>
  <si>
    <t>54183 Bradshaw Wall, Nashton, IA 21657</t>
  </si>
  <si>
    <t>(466)730-8336x400</t>
  </si>
  <si>
    <t>116.92</t>
  </si>
  <si>
    <t>2048.58</t>
  </si>
  <si>
    <t>Kimberly Goodwin</t>
  </si>
  <si>
    <t>henryalejandra@example.com</t>
  </si>
  <si>
    <t>847 Mckenzie Common, South Maria, FM 45703</t>
  </si>
  <si>
    <t>001-429-231-3182</t>
  </si>
  <si>
    <t>51.71</t>
  </si>
  <si>
    <t>6932.150000000001</t>
  </si>
  <si>
    <t>Stephen Watson</t>
  </si>
  <si>
    <t>patrick01@example.com</t>
  </si>
  <si>
    <t>083 Bradley Ranch, Maryhaven, CO 58398</t>
  </si>
  <si>
    <t>597.904.7025</t>
  </si>
  <si>
    <t>177.48</t>
  </si>
  <si>
    <t>47588.759999999995</t>
  </si>
  <si>
    <t>Jason Navarro</t>
  </si>
  <si>
    <t>00135 Joseph Way, New Jeffreymouth, VT 88357</t>
  </si>
  <si>
    <t>326.267.2295</t>
  </si>
  <si>
    <t>180.44</t>
  </si>
  <si>
    <t>3180.32</t>
  </si>
  <si>
    <t>Aaron Bartlett</t>
  </si>
  <si>
    <t>kathryn07@example.net</t>
  </si>
  <si>
    <t>1593 Savage Gateway, South Bill, IA 61276</t>
  </si>
  <si>
    <t>96.36</t>
  </si>
  <si>
    <t>64494.54</t>
  </si>
  <si>
    <t>David Johns</t>
  </si>
  <si>
    <t>danaedwards@example.com</t>
  </si>
  <si>
    <t>629 Austin Dam Suite 067, West Samantha, OH 29688</t>
  </si>
  <si>
    <t>888-474-5242x262</t>
  </si>
  <si>
    <t>57.53</t>
  </si>
  <si>
    <t>37055.740000000005</t>
  </si>
  <si>
    <t>Richard Thompson</t>
  </si>
  <si>
    <t>joanfisher@example.com</t>
  </si>
  <si>
    <t>Unit 5082 Box 8602, DPO AE 85990</t>
  </si>
  <si>
    <t>771-578-3362x43469</t>
  </si>
  <si>
    <t>55.16</t>
  </si>
  <si>
    <t>11385.84</t>
  </si>
  <si>
    <t>Ashley Abbott</t>
  </si>
  <si>
    <t>matthewwalker@example.org</t>
  </si>
  <si>
    <t>357 Robin Port Suite 342, Smithchester, FM 82715</t>
  </si>
  <si>
    <t>001-321-977-2437x18064</t>
  </si>
  <si>
    <t>4.24</t>
  </si>
  <si>
    <t>58468.43</t>
  </si>
  <si>
    <t>Sandra Turner</t>
  </si>
  <si>
    <t>chasegabriel@example.net</t>
  </si>
  <si>
    <t>234 Ruiz Shore Apt. 554, Heathertown, VA 82818</t>
  </si>
  <si>
    <t>001-225-385-1516</t>
  </si>
  <si>
    <t>21.83</t>
  </si>
  <si>
    <t>43748.549999999996</t>
  </si>
  <si>
    <t>Anne Johnson</t>
  </si>
  <si>
    <t>reyestammy@example.net</t>
  </si>
  <si>
    <t>91132 Thomas Common Apt. 049, East Stephanie, UT 45083</t>
  </si>
  <si>
    <t>001-404-529-4819</t>
  </si>
  <si>
    <t>3110.52</t>
  </si>
  <si>
    <t>Robert Newton</t>
  </si>
  <si>
    <t>aprilsmith@example.com</t>
  </si>
  <si>
    <t>980 Schneider Turnpike Suite 578, Barnettborough, UT 62350</t>
  </si>
  <si>
    <t>950-807-8636x681</t>
  </si>
  <si>
    <t>107.72</t>
  </si>
  <si>
    <t>35406.48</t>
  </si>
  <si>
    <t>Marc Santiago</t>
  </si>
  <si>
    <t>63407 Ryan Throughway Suite 453, East Jonathanport, OR 09541</t>
  </si>
  <si>
    <t>452-747-2059</t>
  </si>
  <si>
    <t>244.15</t>
  </si>
  <si>
    <t>51138.469999999994</t>
  </si>
  <si>
    <t>Jessica Middleton</t>
  </si>
  <si>
    <t>kvasquez@example.com</t>
  </si>
  <si>
    <t>783 Alexis Lights Suite 011, Lake Dawn, IA 68566</t>
  </si>
  <si>
    <t>228.910.9693x18356</t>
  </si>
  <si>
    <t>7.68</t>
  </si>
  <si>
    <t>15833.519999999999</t>
  </si>
  <si>
    <t>Darren Martinez</t>
  </si>
  <si>
    <t>lisa31@example.org</t>
  </si>
  <si>
    <t>275 Nancy Circle Suite 524, Petersside, DC 50430</t>
  </si>
  <si>
    <t>+1-402-728-8494x7942</t>
  </si>
  <si>
    <t>34580.95</t>
  </si>
  <si>
    <t>96.49</t>
  </si>
  <si>
    <t>34484.46</t>
  </si>
  <si>
    <t>Timothy Wheeler</t>
  </si>
  <si>
    <t>rodney44@example.net</t>
  </si>
  <si>
    <t>PSC 3787, Box 0159, APO AA 47585</t>
  </si>
  <si>
    <t>+1-713-801-7172x26165</t>
  </si>
  <si>
    <t>44507.67</t>
  </si>
  <si>
    <t>11-20-2021</t>
  </si>
  <si>
    <t>Daniel Morales</t>
  </si>
  <si>
    <t>michael51@example.org</t>
  </si>
  <si>
    <t>8946 Kevin Knoll, Brentmouth, NH 48881</t>
  </si>
  <si>
    <t>001-835-813-9018x33219</t>
  </si>
  <si>
    <t>2.57</t>
  </si>
  <si>
    <t>2302.8799999999997</t>
  </si>
  <si>
    <t>James Wilson</t>
  </si>
  <si>
    <t>anthonymartin@example.org</t>
  </si>
  <si>
    <t>27632 Erik Junctions Suite 507, New Terrance, NV 13883</t>
  </si>
  <si>
    <t>+1-515-357-5069x4390</t>
  </si>
  <si>
    <t>10402.36</t>
  </si>
  <si>
    <t>Angelica May</t>
  </si>
  <si>
    <t>paulwilson@example.com</t>
  </si>
  <si>
    <t>7034 Stanley Court, Davidbury, IL 54676</t>
  </si>
  <si>
    <t>(335)801-2394</t>
  </si>
  <si>
    <t>186.49</t>
  </si>
  <si>
    <t>61662.96</t>
  </si>
  <si>
    <t>Thomas Hart</t>
  </si>
  <si>
    <t>kathleen90@example.org</t>
  </si>
  <si>
    <t>698 Rebecca Harbors Suite 570, Jasontown, NV 36608</t>
  </si>
  <si>
    <t>001-400-756-1469</t>
  </si>
  <si>
    <t>44721.909999999996</t>
  </si>
  <si>
    <t>44668.649999999994</t>
  </si>
  <si>
    <t>Jeanette Gould</t>
  </si>
  <si>
    <t>bvance@example.com</t>
  </si>
  <si>
    <t>9575 Lawson Turnpike, Port Karla, MN 51746</t>
  </si>
  <si>
    <t>39964.26</t>
  </si>
  <si>
    <t>173.49</t>
  </si>
  <si>
    <t>39790.770000000004</t>
  </si>
  <si>
    <t>Vickie Abbott</t>
  </si>
  <si>
    <t>lfarrell@example.org</t>
  </si>
  <si>
    <t>764 Alison Neck, East Andrewland, DC 35702</t>
  </si>
  <si>
    <t>(890)484-4747x949</t>
  </si>
  <si>
    <t>3120.92</t>
  </si>
  <si>
    <t>Mark Andrews</t>
  </si>
  <si>
    <t>shelly05@example.net</t>
  </si>
  <si>
    <t>326 Young Harbors Apt. 086, West Adam, NC 57784</t>
  </si>
  <si>
    <t>+1-233-895-1874x641</t>
  </si>
  <si>
    <t>92.05</t>
  </si>
  <si>
    <t>34821.95</t>
  </si>
  <si>
    <t>xshea@example.org</t>
  </si>
  <si>
    <t>775 Hall Trace, Adamsmouth, VA 56754</t>
  </si>
  <si>
    <t>001-615-704-5504x92410</t>
  </si>
  <si>
    <t>46.42</t>
  </si>
  <si>
    <t>10317.26</t>
  </si>
  <si>
    <t>Jennifer Reeves</t>
  </si>
  <si>
    <t>valenciajames@example.com</t>
  </si>
  <si>
    <t>PSC 5802, Box 1477, APO AA 96233</t>
  </si>
  <si>
    <t>(450)257-8616</t>
  </si>
  <si>
    <t>52.05</t>
  </si>
  <si>
    <t>11388.95</t>
  </si>
  <si>
    <t>David Caldwell</t>
  </si>
  <si>
    <t>uwalker@example.com</t>
  </si>
  <si>
    <t>31353 Daniel Mission, Steelemouth, DC 31219</t>
  </si>
  <si>
    <t>0.07</t>
  </si>
  <si>
    <t>647.1499999999999</t>
  </si>
  <si>
    <t>12-19-2021</t>
  </si>
  <si>
    <t>Dr. Jacob Spence</t>
  </si>
  <si>
    <t>1763 Little Plaza, Carolinemouth, MI 96631</t>
  </si>
  <si>
    <t>395-764-2697</t>
  </si>
  <si>
    <t>249.49</t>
  </si>
  <si>
    <t>75872.90999999999</t>
  </si>
  <si>
    <t>christopher18@example.com</t>
  </si>
  <si>
    <t>01775 Deborah Expressway Suite 254, Crosstown, NE 50178</t>
  </si>
  <si>
    <t>365-328-1953x6439</t>
  </si>
  <si>
    <t>122.1</t>
  </si>
  <si>
    <t>43648.28</t>
  </si>
  <si>
    <t>Nicholas Collins</t>
  </si>
  <si>
    <t>josegreen@example.org</t>
  </si>
  <si>
    <t>950 Chapman Mountain Suite 995, Jimenezchester, CA 37999</t>
  </si>
  <si>
    <t>+1-666-893-3932x79708</t>
  </si>
  <si>
    <t>50.4</t>
  </si>
  <si>
    <t>19856.94</t>
  </si>
  <si>
    <t>Kimberly Clark</t>
  </si>
  <si>
    <t>678 Todd Lakes, North Jasonville, TX 57218</t>
  </si>
  <si>
    <t>673.821.5847</t>
  </si>
  <si>
    <t>212.2</t>
  </si>
  <si>
    <t>8351.57</t>
  </si>
  <si>
    <t>Theodore Mcgee</t>
  </si>
  <si>
    <t>alawson@example.com</t>
  </si>
  <si>
    <t>528 Green Row Suite 353, Bartlettmouth, MN 04781</t>
  </si>
  <si>
    <t>(755)835-3886</t>
  </si>
  <si>
    <t>59.88</t>
  </si>
  <si>
    <t>17936.99</t>
  </si>
  <si>
    <t>Nancy Thomas</t>
  </si>
  <si>
    <t>PSC 2685, Box 2928, APO AP 06360</t>
  </si>
  <si>
    <t>315.288.4614</t>
  </si>
  <si>
    <t>83.32</t>
  </si>
  <si>
    <t>16977.01</t>
  </si>
  <si>
    <t>Melissa Hull</t>
  </si>
  <si>
    <t>mary78@example.com</t>
  </si>
  <si>
    <t>985 Newman Forges Suite 092, Port Derek, NJ 97507</t>
  </si>
  <si>
    <t>001-532-220-9813x18128</t>
  </si>
  <si>
    <t>147.39</t>
  </si>
  <si>
    <t>8866.68</t>
  </si>
  <si>
    <t>Melissa Duncan</t>
  </si>
  <si>
    <t>USS Watson, FPO AP 05013</t>
  </si>
  <si>
    <t>(324)705-7946x9371</t>
  </si>
  <si>
    <t>1.92</t>
  </si>
  <si>
    <t>29448.880000000005</t>
  </si>
  <si>
    <t>Elizabeth Webb</t>
  </si>
  <si>
    <t>htorres@example.org</t>
  </si>
  <si>
    <t>2296 Gregory River Apt. 525, Lamland, PW 43794</t>
  </si>
  <si>
    <t>(892)282-8697x92836</t>
  </si>
  <si>
    <t>36791.649999999994</t>
  </si>
  <si>
    <t>Monica Deleon</t>
  </si>
  <si>
    <t>rodriguezbrett@example.org</t>
  </si>
  <si>
    <t>387 Robert Plain Apt. 550, Juliaton, FM 42910</t>
  </si>
  <si>
    <t>001-968-853-1627x623</t>
  </si>
  <si>
    <t>10273.76</t>
  </si>
  <si>
    <t>150.55</t>
  </si>
  <si>
    <t>10123.210000000001</t>
  </si>
  <si>
    <t>Linda Frazier</t>
  </si>
  <si>
    <t>michelle98@example.net</t>
  </si>
  <si>
    <t>78435 Daniel Oval, Port Julieshire, MD 99459</t>
  </si>
  <si>
    <t>20070.86</t>
  </si>
  <si>
    <t>Teresa Bruce</t>
  </si>
  <si>
    <t>brookecooper@example.com</t>
  </si>
  <si>
    <t>6788 Kristy Burgs, Rothville, GU 62260</t>
  </si>
  <si>
    <t>895-478-4001x3814</t>
  </si>
  <si>
    <t>69.75</t>
  </si>
  <si>
    <t>7307.69</t>
  </si>
  <si>
    <t>Brent Benitez</t>
  </si>
  <si>
    <t>jeffreyyates@example.net</t>
  </si>
  <si>
    <t>103 Andrea Hills, Greenbury, MP 03263</t>
  </si>
  <si>
    <t>+1-658-499-4569x218</t>
  </si>
  <si>
    <t>109.17</t>
  </si>
  <si>
    <t>32806.43</t>
  </si>
  <si>
    <t>Michelle Mueller</t>
  </si>
  <si>
    <t>kristisullivan@example.org</t>
  </si>
  <si>
    <t>1888 Howell Ranch Suite 266, New Cynthiafurt, PR 62013</t>
  </si>
  <si>
    <t>367.974.1490</t>
  </si>
  <si>
    <t>11550.230000000001</t>
  </si>
  <si>
    <t>11.6</t>
  </si>
  <si>
    <t>11538.630000000001</t>
  </si>
  <si>
    <t>kerrysanchez@example.org</t>
  </si>
  <si>
    <t>95095 Katrina Station, Loveland, VT 51073</t>
  </si>
  <si>
    <t>106.61</t>
  </si>
  <si>
    <t>18893.469999999998</t>
  </si>
  <si>
    <t>Ashley Bernard</t>
  </si>
  <si>
    <t>kellyjohnson@example.org</t>
  </si>
  <si>
    <t>8680 Joseph Mill, East Ashleyview, NJ 73453</t>
  </si>
  <si>
    <t>252.906.2572x6197</t>
  </si>
  <si>
    <t>12486.940000000002</t>
  </si>
  <si>
    <t>Erik Rivera</t>
  </si>
  <si>
    <t>34567 Allen Dale Suite 835, Port Josephchester, AS 27965</t>
  </si>
  <si>
    <t>65.01</t>
  </si>
  <si>
    <t>22130.530000000002</t>
  </si>
  <si>
    <t>Alexander Franklin</t>
  </si>
  <si>
    <t>bernardmason@example.net</t>
  </si>
  <si>
    <t>3755 Janice Trace, South Christopherfurt, ID 47034</t>
  </si>
  <si>
    <t>(777)238-4904x21273</t>
  </si>
  <si>
    <t>152.3</t>
  </si>
  <si>
    <t>41744.5</t>
  </si>
  <si>
    <t>Jennifer Stevenson</t>
  </si>
  <si>
    <t>michael53@example.com</t>
  </si>
  <si>
    <t>17634 Chen Parkways Suite 771, Yvettechester, IN 66149</t>
  </si>
  <si>
    <t>968-412-9051x66160</t>
  </si>
  <si>
    <t>59.72</t>
  </si>
  <si>
    <t>6003.68</t>
  </si>
  <si>
    <t>Joshua Thompson</t>
  </si>
  <si>
    <t>lmartin@example.net</t>
  </si>
  <si>
    <t>829 Alejandro Extension Suite 173, North Daniel, NJ 51599</t>
  </si>
  <si>
    <t>580-987-1421x013</t>
  </si>
  <si>
    <t>18.93</t>
  </si>
  <si>
    <t>6946.98</t>
  </si>
  <si>
    <t>Alexandra Gonzalez</t>
  </si>
  <si>
    <t>jeremiahmason@example.net</t>
  </si>
  <si>
    <t>Unit 9243 Box 8507, DPO AP 24988</t>
  </si>
  <si>
    <t>7.73</t>
  </si>
  <si>
    <t>944.4100000000001</t>
  </si>
  <si>
    <t>Alyssa Ball</t>
  </si>
  <si>
    <t>stephenalexander@example.net</t>
  </si>
  <si>
    <t>3894 Morrison Pines Suite 904, East Elizabethchester, PA 01846</t>
  </si>
  <si>
    <t>418-954-2784x0669</t>
  </si>
  <si>
    <t>82.43</t>
  </si>
  <si>
    <t>30494.41</t>
  </si>
  <si>
    <t>Christopher Adams</t>
  </si>
  <si>
    <t>flemingmary@example.com</t>
  </si>
  <si>
    <t>69916 Walker Green, New Nicholasside, LA 14164</t>
  </si>
  <si>
    <t>906.852.3426x85160</t>
  </si>
  <si>
    <t>48183.649999999994</t>
  </si>
  <si>
    <t>39.04</t>
  </si>
  <si>
    <t>48144.60999999999</t>
  </si>
  <si>
    <t>Carol Martin</t>
  </si>
  <si>
    <t>beanmelanie@example.com</t>
  </si>
  <si>
    <t>13717 Green Springs Apt. 527, Port Pamelaton, VA 37895</t>
  </si>
  <si>
    <t>+1-589-890-8359x429</t>
  </si>
  <si>
    <t>6236.49</t>
  </si>
  <si>
    <t>Thomas Hardy</t>
  </si>
  <si>
    <t>fcosta@example.com</t>
  </si>
  <si>
    <t>USCGC Sanders, FPO AE 87901</t>
  </si>
  <si>
    <t>523-702-8610x2038</t>
  </si>
  <si>
    <t>22131.74</t>
  </si>
  <si>
    <t>Erika Schneider</t>
  </si>
  <si>
    <t>grahamjames@example.net</t>
  </si>
  <si>
    <t>50095 Stevenson Hill, South Lisaburgh, VI 07996</t>
  </si>
  <si>
    <t>607.242.7368x9542</t>
  </si>
  <si>
    <t>83.39</t>
  </si>
  <si>
    <t>9967.43</t>
  </si>
  <si>
    <t>Jennifer Fields</t>
  </si>
  <si>
    <t>helen77@example.net</t>
  </si>
  <si>
    <t>657 Cook Avenue, Williamsview, WI 96849</t>
  </si>
  <si>
    <t>001-285-618-0369x09481</t>
  </si>
  <si>
    <t>63.23</t>
  </si>
  <si>
    <t>28436.89</t>
  </si>
  <si>
    <t>03-19-2022</t>
  </si>
  <si>
    <t>Lauren Schmidt</t>
  </si>
  <si>
    <t>greensavannah@example.com</t>
  </si>
  <si>
    <t>814 Fred Harbors, Kristinshire, GU 27014</t>
  </si>
  <si>
    <t>(875)471-5759x101</t>
  </si>
  <si>
    <t>29.01</t>
  </si>
  <si>
    <t>7979.69</t>
  </si>
  <si>
    <t>Stephanie Ware</t>
  </si>
  <si>
    <t>caitlin25@example.com</t>
  </si>
  <si>
    <t>2034 Martin Bridge Apt. 895, Port Kyle, OK 00990</t>
  </si>
  <si>
    <t>51.19</t>
  </si>
  <si>
    <t>9559.25</t>
  </si>
  <si>
    <t>linda25@example.org</t>
  </si>
  <si>
    <t>9168 Kimberly Roads Apt. 795, Davisside, AS 54115</t>
  </si>
  <si>
    <t>+1-768-886-3267x80583</t>
  </si>
  <si>
    <t>181.15</t>
  </si>
  <si>
    <t>48580.22</t>
  </si>
  <si>
    <t>Sandra Jarvis</t>
  </si>
  <si>
    <t>brandy30@example.org</t>
  </si>
  <si>
    <t>064 Bennett Lodge, Samuelville, ND 75409</t>
  </si>
  <si>
    <t>719.209.6905x7193</t>
  </si>
  <si>
    <t>6660.71</t>
  </si>
  <si>
    <t>61.91</t>
  </si>
  <si>
    <t>6598.8</t>
  </si>
  <si>
    <t>Derek Ball</t>
  </si>
  <si>
    <t>spalmer@example.net</t>
  </si>
  <si>
    <t>Unit 7209 Box 3134, DPO AA 31350</t>
  </si>
  <si>
    <t>+1-613-761-4090x4433</t>
  </si>
  <si>
    <t>160.42</t>
  </si>
  <si>
    <t>59785.97</t>
  </si>
  <si>
    <t>John Klein</t>
  </si>
  <si>
    <t>stephanie57@example.net</t>
  </si>
  <si>
    <t>92532 Jennifer Views, Peckbury, WY 95602</t>
  </si>
  <si>
    <t>160.99</t>
  </si>
  <si>
    <t>40207.83</t>
  </si>
  <si>
    <t>Chad Hines</t>
  </si>
  <si>
    <t>xthornton@example.org</t>
  </si>
  <si>
    <t>94021 Bell Trafficway, Romanmouth, FL 10171</t>
  </si>
  <si>
    <t>26348.82</t>
  </si>
  <si>
    <t>201.64</t>
  </si>
  <si>
    <t>26147.18</t>
  </si>
  <si>
    <t>Mrs. Kimberly Kennedy</t>
  </si>
  <si>
    <t>vargaswillie@example.com</t>
  </si>
  <si>
    <t>9656 Porter Ford, West Natasha, ME 93143</t>
  </si>
  <si>
    <t>(319)746-5156x01468</t>
  </si>
  <si>
    <t>210.92</t>
  </si>
  <si>
    <t>83380.0</t>
  </si>
  <si>
    <t>Andrew Carroll</t>
  </si>
  <si>
    <t>emilygriffith@example.net</t>
  </si>
  <si>
    <t>74291 Charles Trail, East Edward, MD 51599</t>
  </si>
  <si>
    <t>706-875-9493</t>
  </si>
  <si>
    <t>66.75</t>
  </si>
  <si>
    <t>79939.05</t>
  </si>
  <si>
    <t>Aaron Smith</t>
  </si>
  <si>
    <t>dylanlee@example.com</t>
  </si>
  <si>
    <t>360 Jennifer Manors Suite 093, South Ryan, AK 62567</t>
  </si>
  <si>
    <t>001-827-937-2908</t>
  </si>
  <si>
    <t>10296.9</t>
  </si>
  <si>
    <t>63.6</t>
  </si>
  <si>
    <t>Allison Allen</t>
  </si>
  <si>
    <t>williamscole@example.net</t>
  </si>
  <si>
    <t>40795 John Oval, North Melissaberg, MA 48095</t>
  </si>
  <si>
    <t>001-608-998-3423x5242</t>
  </si>
  <si>
    <t>89.61</t>
  </si>
  <si>
    <t>37478.729999999996</t>
  </si>
  <si>
    <t>Glenn Watts</t>
  </si>
  <si>
    <t>xdavis@example.org</t>
  </si>
  <si>
    <t>335 Nelson Cliff Apt. 328, New Coryborough, UT 15763</t>
  </si>
  <si>
    <t>(963)435-8720x356</t>
  </si>
  <si>
    <t>6861.339999999999</t>
  </si>
  <si>
    <t>Elizabeth Herrera</t>
  </si>
  <si>
    <t>jessicatorres@example.net</t>
  </si>
  <si>
    <t>4161 Reid Light Suite 843, South Christine, TX 71865</t>
  </si>
  <si>
    <t>567-736-7123x6277</t>
  </si>
  <si>
    <t>48.32</t>
  </si>
  <si>
    <t>7045.1</t>
  </si>
  <si>
    <t>Steven Henry</t>
  </si>
  <si>
    <t>jessicasantos@example.com</t>
  </si>
  <si>
    <t>003 Woodard Inlet Suite 315, North Robert, PA 06533</t>
  </si>
  <si>
    <t>(397)336-2305x253</t>
  </si>
  <si>
    <t>0.94</t>
  </si>
  <si>
    <t>6932.96</t>
  </si>
  <si>
    <t>Mark Brown</t>
  </si>
  <si>
    <t>brianphelps@example.com</t>
  </si>
  <si>
    <t>733 Johnson Ramp, Lake Traceyside, NY 77990</t>
  </si>
  <si>
    <t>001-910-913-9471x91430</t>
  </si>
  <si>
    <t>4280.89</t>
  </si>
  <si>
    <t>Lisa Morris</t>
  </si>
  <si>
    <t>johnsonbrad@example.com</t>
  </si>
  <si>
    <t>023 Little Lane, Clarkchester, CO 00896</t>
  </si>
  <si>
    <t>256.572.2095x849</t>
  </si>
  <si>
    <t>220.63</t>
  </si>
  <si>
    <t>44309.44</t>
  </si>
  <si>
    <t>12-26-2022</t>
  </si>
  <si>
    <t>Angela Mercer</t>
  </si>
  <si>
    <t>atkinsjoseph@example.com</t>
  </si>
  <si>
    <t>65788 Glenn Brooks, Blakemouth, PR 83679</t>
  </si>
  <si>
    <t>386-345-1013x447</t>
  </si>
  <si>
    <t>208.06</t>
  </si>
  <si>
    <t>24997.64</t>
  </si>
  <si>
    <t>Kimberly Green</t>
  </si>
  <si>
    <t>joannehughes@example.net</t>
  </si>
  <si>
    <t>6123 Jackson Lakes, Parkerbury, MT 34040</t>
  </si>
  <si>
    <t>424.413.9965x83663</t>
  </si>
  <si>
    <t>18190.2</t>
  </si>
  <si>
    <t>69.56</t>
  </si>
  <si>
    <t>18120.64</t>
  </si>
  <si>
    <t>Jonathan Combs</t>
  </si>
  <si>
    <t>2952 Tamara Forge, Cummingsburgh, NM 53375</t>
  </si>
  <si>
    <t>995-752-1523x4023</t>
  </si>
  <si>
    <t>29.92</t>
  </si>
  <si>
    <t>66345.09000000001</t>
  </si>
  <si>
    <t>Kenneth Shaw</t>
  </si>
  <si>
    <t>jacquelinemcclain@example.org</t>
  </si>
  <si>
    <t>50845 Brian Streets, Debraborough, AS 40368</t>
  </si>
  <si>
    <t>700.738.0048x11301</t>
  </si>
  <si>
    <t>174.53</t>
  </si>
  <si>
    <t>5796.25</t>
  </si>
  <si>
    <t>Laura Miranda</t>
  </si>
  <si>
    <t>ronald30@example.net</t>
  </si>
  <si>
    <t>748 Gonzalez Landing, Debrafort, AZ 38703</t>
  </si>
  <si>
    <t>694.648.7463</t>
  </si>
  <si>
    <t>184.36</t>
  </si>
  <si>
    <t>23255.6</t>
  </si>
  <si>
    <t>03-22-2022</t>
  </si>
  <si>
    <t>Patrick Ferguson</t>
  </si>
  <si>
    <t>gibsonedwin@example.com</t>
  </si>
  <si>
    <t>64993 Stanley River Apt. 281, West George, GU 28688</t>
  </si>
  <si>
    <t>910.718.3051x3889</t>
  </si>
  <si>
    <t>56.96</t>
  </si>
  <si>
    <t>629.5</t>
  </si>
  <si>
    <t>Roberto Tucker</t>
  </si>
  <si>
    <t>yoderlaura@example.com</t>
  </si>
  <si>
    <t>Unit 5138 Box 0358, DPO AP 12590</t>
  </si>
  <si>
    <t>(570)375-7497x74617</t>
  </si>
  <si>
    <t>94.6</t>
  </si>
  <si>
    <t>8861.57</t>
  </si>
  <si>
    <t>Thomas Kim</t>
  </si>
  <si>
    <t>79308 Ernest Stream, Tiffanyport, NC 50139</t>
  </si>
  <si>
    <t>905-651-0362</t>
  </si>
  <si>
    <t>52.27</t>
  </si>
  <si>
    <t>31470.59</t>
  </si>
  <si>
    <t>Donna Garner</t>
  </si>
  <si>
    <t>glovertimothy@example.org</t>
  </si>
  <si>
    <t>309 Amanda Fort, West Donnabury, OR 92626</t>
  </si>
  <si>
    <t>337-639-9790x13240</t>
  </si>
  <si>
    <t>1694.86</t>
  </si>
  <si>
    <t>25.58</t>
  </si>
  <si>
    <t>1669.28</t>
  </si>
  <si>
    <t>Tyler Chapman</t>
  </si>
  <si>
    <t>pattersondestiny@example.com</t>
  </si>
  <si>
    <t>884 Bryan Wells Suite 655, Jillshire, OH 51266</t>
  </si>
  <si>
    <t>800.950.9331x0851</t>
  </si>
  <si>
    <t>4520.46</t>
  </si>
  <si>
    <t>Samantha Mcgee</t>
  </si>
  <si>
    <t>kimberly00@example.net</t>
  </si>
  <si>
    <t>2861 Anderson View Suite 937, Lake David, VA 16049</t>
  </si>
  <si>
    <t>(944)427-6694x38595</t>
  </si>
  <si>
    <t>2516.3700000000003</t>
  </si>
  <si>
    <t>2496.6300000000006</t>
  </si>
  <si>
    <t>Joel Williams</t>
  </si>
  <si>
    <t>kelly97@example.net</t>
  </si>
  <si>
    <t>552 Wang Heights, Herrerachester, KS 20510</t>
  </si>
  <si>
    <t>001-616-350-0827</t>
  </si>
  <si>
    <t>131.19</t>
  </si>
  <si>
    <t>38881.53999999999</t>
  </si>
  <si>
    <t>Karen Kim</t>
  </si>
  <si>
    <t>campbellsharon@example.org</t>
  </si>
  <si>
    <t>10239 Watson Shoal Apt. 132, Alanchester, VA 88068</t>
  </si>
  <si>
    <t>(218)776-0360x7084</t>
  </si>
  <si>
    <t>6.6</t>
  </si>
  <si>
    <t>6794.400000000001</t>
  </si>
  <si>
    <t>Todd Costa</t>
  </si>
  <si>
    <t>bryan43@example.net</t>
  </si>
  <si>
    <t>6412 Turner Squares Apt. 478, South Blake, CT 47188</t>
  </si>
  <si>
    <t>(522)429-1219</t>
  </si>
  <si>
    <t>11.26</t>
  </si>
  <si>
    <t>4565.509999999999</t>
  </si>
  <si>
    <t>05-17-2022</t>
  </si>
  <si>
    <t>Jonathan Best</t>
  </si>
  <si>
    <t>npowell@example.net</t>
  </si>
  <si>
    <t>66493 Kelly Inlet, Lake Amandashire, TN 59165</t>
  </si>
  <si>
    <t>001-565-669-6662</t>
  </si>
  <si>
    <t>21.36</t>
  </si>
  <si>
    <t>13946.36</t>
  </si>
  <si>
    <t>Sara Kim</t>
  </si>
  <si>
    <t>lindahawkins@example.com</t>
  </si>
  <si>
    <t>0918 Jacob Parkway Suite 352, South Felicialand, OK 44108</t>
  </si>
  <si>
    <t>41644.62</t>
  </si>
  <si>
    <t>Susan Pierce</t>
  </si>
  <si>
    <t>robinliu@example.net</t>
  </si>
  <si>
    <t>546 Rose Overpass, Jamesview, AZ 73744</t>
  </si>
  <si>
    <t>395-581-2587x638</t>
  </si>
  <si>
    <t>81.39</t>
  </si>
  <si>
    <t>32120.949999999997</t>
  </si>
  <si>
    <t>Edward Yang</t>
  </si>
  <si>
    <t>david07@example.net</t>
  </si>
  <si>
    <t>345 Mcknight Lake Apt. 497, Hodgesbury, KS 10218</t>
  </si>
  <si>
    <t>+1-832-613-9481x11270</t>
  </si>
  <si>
    <t>170.95</t>
  </si>
  <si>
    <t>11922.949999999999</t>
  </si>
  <si>
    <t>Doris Martin</t>
  </si>
  <si>
    <t>juan77@example.net</t>
  </si>
  <si>
    <t>061 Robinson Lodge Suite 017, Bennettbury, UT 83691</t>
  </si>
  <si>
    <t>520-906-2502</t>
  </si>
  <si>
    <t>2.76</t>
  </si>
  <si>
    <t>14412.9</t>
  </si>
  <si>
    <t>Brittany Johnson</t>
  </si>
  <si>
    <t>norrislauren@example.com</t>
  </si>
  <si>
    <t>3134 Elizabeth Extensions, East Nicoleburgh, NY 99564</t>
  </si>
  <si>
    <t>001-519-846-3705</t>
  </si>
  <si>
    <t>28.36</t>
  </si>
  <si>
    <t>18506.059999999998</t>
  </si>
  <si>
    <t>John Ramirez</t>
  </si>
  <si>
    <t>2364 Dennis Prairie, Fullermouth, IN 05777</t>
  </si>
  <si>
    <t>001-777-393-7065x280</t>
  </si>
  <si>
    <t>9661.99</t>
  </si>
  <si>
    <t>Scott Mckenzie</t>
  </si>
  <si>
    <t>kellywright@example.net</t>
  </si>
  <si>
    <t>0110 Robert Pike, New Ethan, WI 86191</t>
  </si>
  <si>
    <t>(720)282-8437</t>
  </si>
  <si>
    <t>80.41</t>
  </si>
  <si>
    <t>24107.39</t>
  </si>
  <si>
    <t>rgray@example.net</t>
  </si>
  <si>
    <t>990 Brown Curve Suite 744, Christophertown, CO 23955</t>
  </si>
  <si>
    <t>959-266-4303</t>
  </si>
  <si>
    <t>77.58</t>
  </si>
  <si>
    <t>30582.87</t>
  </si>
  <si>
    <t>Adrian Arnold</t>
  </si>
  <si>
    <t>susankelly@example.net</t>
  </si>
  <si>
    <t>42728 Avila Light, East Andrew, GU 97605</t>
  </si>
  <si>
    <t>547-657-2308x73571</t>
  </si>
  <si>
    <t>234.73</t>
  </si>
  <si>
    <t>17440.97</t>
  </si>
  <si>
    <t>Lauren Richardson</t>
  </si>
  <si>
    <t>yelliott@example.org</t>
  </si>
  <si>
    <t>242 Paul Mission Apt. 037, Port Vanessa, ME 50509</t>
  </si>
  <si>
    <t>401-762-8457</t>
  </si>
  <si>
    <t>85537.92</t>
  </si>
  <si>
    <t>Darryl Gray</t>
  </si>
  <si>
    <t>gutierrezjoel@example.net</t>
  </si>
  <si>
    <t>809 Torres River, South Ashleyville, NY 44611</t>
  </si>
  <si>
    <t>370-901-4107x727</t>
  </si>
  <si>
    <t>174.59</t>
  </si>
  <si>
    <t>698.26</t>
  </si>
  <si>
    <t>Roger Hunter</t>
  </si>
  <si>
    <t>cranematthew@example.net</t>
  </si>
  <si>
    <t>66022 Melanie Ridge, Bartontown, NE 85139</t>
  </si>
  <si>
    <t>955.755.4501x985</t>
  </si>
  <si>
    <t>88.85</t>
  </si>
  <si>
    <t>1003.18</t>
  </si>
  <si>
    <t>08-20-2022</t>
  </si>
  <si>
    <t>Nicholas Lang</t>
  </si>
  <si>
    <t>briannabrown@example.org</t>
  </si>
  <si>
    <t>PSC 5926, Box 4895, APO AE 48795</t>
  </si>
  <si>
    <t>001-435-530-8638</t>
  </si>
  <si>
    <t>32.45</t>
  </si>
  <si>
    <t>62297.65</t>
  </si>
  <si>
    <t>Daisy Simmons</t>
  </si>
  <si>
    <t>proctornicole@example.org</t>
  </si>
  <si>
    <t>92160 Christina Mews, West Laura, IA 32054</t>
  </si>
  <si>
    <t>+1-996-268-1695x021</t>
  </si>
  <si>
    <t>111.89</t>
  </si>
  <si>
    <t>9938.93</t>
  </si>
  <si>
    <t>Wanda Williams</t>
  </si>
  <si>
    <t>0215 Campbell Islands, Harpershire, VT 05648</t>
  </si>
  <si>
    <t>60074.76</t>
  </si>
  <si>
    <t>Jonathan Schwartz DDS</t>
  </si>
  <si>
    <t>hansonpaige@example.net</t>
  </si>
  <si>
    <t>39593 Mcmillan Well Suite 703, Mollychester, VA 84947</t>
  </si>
  <si>
    <t>633-924-3686x14870</t>
  </si>
  <si>
    <t>66565.44</t>
  </si>
  <si>
    <t>79.64</t>
  </si>
  <si>
    <t>66485.8</t>
  </si>
  <si>
    <t>Joshua Kelly</t>
  </si>
  <si>
    <t>wheelerscott@example.net</t>
  </si>
  <si>
    <t>Unit 1255 Box 1579, DPO AE 57305</t>
  </si>
  <si>
    <t>349.270.4697x7012</t>
  </si>
  <si>
    <t>129.68</t>
  </si>
  <si>
    <t>57003.240000000005</t>
  </si>
  <si>
    <t>Zachary Johnson</t>
  </si>
  <si>
    <t>zchapman@example.org</t>
  </si>
  <si>
    <t>522 Michael Rest Suite 807, New Natalie, FL 03658</t>
  </si>
  <si>
    <t>754-383-2348</t>
  </si>
  <si>
    <t>45751.439999999995</t>
  </si>
  <si>
    <t>Alexander Jackson</t>
  </si>
  <si>
    <t>sharonroy@example.org</t>
  </si>
  <si>
    <t>683 Miranda Fort Apt. 017, Lewisbury, DC 20098</t>
  </si>
  <si>
    <t>(881)612-4829x26976</t>
  </si>
  <si>
    <t>17685.73</t>
  </si>
  <si>
    <t>James Miles</t>
  </si>
  <si>
    <t>79729 Stephen Isle, North Chad, CO 90645</t>
  </si>
  <si>
    <t>(913)662-2332</t>
  </si>
  <si>
    <t>55471.2</t>
  </si>
  <si>
    <t>94.28</t>
  </si>
  <si>
    <t>55376.92</t>
  </si>
  <si>
    <t>Kelly Logan</t>
  </si>
  <si>
    <t>elliottlaura@example.net</t>
  </si>
  <si>
    <t>502 Jeffrey Brook, Valdezport, PR 27486</t>
  </si>
  <si>
    <t>(967)463-2652x3763</t>
  </si>
  <si>
    <t>31496.579999999998</t>
  </si>
  <si>
    <t>Christian Adams</t>
  </si>
  <si>
    <t>garylloyd@example.net</t>
  </si>
  <si>
    <t>8905 Mahoney Ports Apt. 407, North Zachary, SD 24335</t>
  </si>
  <si>
    <t>409-583-6989x060</t>
  </si>
  <si>
    <t>45.07</t>
  </si>
  <si>
    <t>41705.33</t>
  </si>
  <si>
    <t>Jacob Holder</t>
  </si>
  <si>
    <t>dianecooper@example.com</t>
  </si>
  <si>
    <t>7941 Christopher Lock, Reedborough, WA 19114</t>
  </si>
  <si>
    <t>323.332.7384x95052</t>
  </si>
  <si>
    <t>50.71</t>
  </si>
  <si>
    <t>32244.74</t>
  </si>
  <si>
    <t>Gary Young</t>
  </si>
  <si>
    <t>farleymatthew@example.net</t>
  </si>
  <si>
    <t>PSC 7566, Box 3022, APO AP 56238</t>
  </si>
  <si>
    <t>001-626-762-8439</t>
  </si>
  <si>
    <t>123.48</t>
  </si>
  <si>
    <t>81742.92</t>
  </si>
  <si>
    <t>Crystal Benjamin</t>
  </si>
  <si>
    <t>erin56@example.org</t>
  </si>
  <si>
    <t>PSC 8781, Box 8005, APO AP 17409</t>
  </si>
  <si>
    <t>001-645-344-2935x297</t>
  </si>
  <si>
    <t>33.4</t>
  </si>
  <si>
    <t>15526.36</t>
  </si>
  <si>
    <t>William Carter</t>
  </si>
  <si>
    <t>Unit 8520 Box 7727, DPO AP 21350</t>
  </si>
  <si>
    <t>949.329.9026</t>
  </si>
  <si>
    <t>7322.24</t>
  </si>
  <si>
    <t>4.78</t>
  </si>
  <si>
    <t>7317.46</t>
  </si>
  <si>
    <t>Micheal Adams</t>
  </si>
  <si>
    <t>jenniferhart@example.org</t>
  </si>
  <si>
    <t>5337 Stephanie Mountain, West Steve, PR 49346</t>
  </si>
  <si>
    <t>+1-715-429-4823x036</t>
  </si>
  <si>
    <t>137.91</t>
  </si>
  <si>
    <t>43081.02</t>
  </si>
  <si>
    <t>Nathan Gutierrez</t>
  </si>
  <si>
    <t>harperalyssa@example.net</t>
  </si>
  <si>
    <t>92679 Nunez Street, North Paul, NJ 19104</t>
  </si>
  <si>
    <t>216-252-2711x9140</t>
  </si>
  <si>
    <t>26.33</t>
  </si>
  <si>
    <t>3860.05</t>
  </si>
  <si>
    <t>Judith Ray</t>
  </si>
  <si>
    <t>linda43@example.com</t>
  </si>
  <si>
    <t>5032 Sarah Spurs Apt. 928, South Michaelland, OK 63732</t>
  </si>
  <si>
    <t>326-825-4055x16283</t>
  </si>
  <si>
    <t>10.14</t>
  </si>
  <si>
    <t>6722.85</t>
  </si>
  <si>
    <t>Dennis Barrett</t>
  </si>
  <si>
    <t>gary31@example.com</t>
  </si>
  <si>
    <t>63400 Teresa Shore Suite 532, Emilybury, DC 62696</t>
  </si>
  <si>
    <t>16565.59</t>
  </si>
  <si>
    <t>Dean Carter</t>
  </si>
  <si>
    <t>grant68@example.com</t>
  </si>
  <si>
    <t>483 Tammy Street Suite 851, New Joyce, AZ 52982</t>
  </si>
  <si>
    <t>(323)335-6340x384</t>
  </si>
  <si>
    <t>7626.87</t>
  </si>
  <si>
    <t>127.28</t>
  </si>
  <si>
    <t>7499.59</t>
  </si>
  <si>
    <t>Michelle Acevedo</t>
  </si>
  <si>
    <t>ericjohnston@example.com</t>
  </si>
  <si>
    <t>329 John Oval Apt. 812, Meyerchester, IL 37138</t>
  </si>
  <si>
    <t>(390)881-0370x69900</t>
  </si>
  <si>
    <t>64294.229999999996</t>
  </si>
  <si>
    <t>Jill Davila</t>
  </si>
  <si>
    <t>erikaburgess@example.com</t>
  </si>
  <si>
    <t>451 Sara Underpass, Port Timothy, RI 30378</t>
  </si>
  <si>
    <t>001-206-272-3746</t>
  </si>
  <si>
    <t>128.56</t>
  </si>
  <si>
    <t>58116.200000000004</t>
  </si>
  <si>
    <t>Cody Gilmore</t>
  </si>
  <si>
    <t>johnporter@example.net</t>
  </si>
  <si>
    <t>3037 Cabrera Springs, West Annetteberg, UT 77281</t>
  </si>
  <si>
    <t>219-446-7971</t>
  </si>
  <si>
    <t>16932.68</t>
  </si>
  <si>
    <t>64.24</t>
  </si>
  <si>
    <t>16868.44</t>
  </si>
  <si>
    <t>Christine Valdez</t>
  </si>
  <si>
    <t>smarquez@example.net</t>
  </si>
  <si>
    <t>7053 Rios Island, Port Alexandraport, MN 78721</t>
  </si>
  <si>
    <t>700.742.1253x098</t>
  </si>
  <si>
    <t>1745.01</t>
  </si>
  <si>
    <t>William Martinez</t>
  </si>
  <si>
    <t>llindsey@example.net</t>
  </si>
  <si>
    <t>703 Alicia Expressway Suite 686, Port Jenniferbury, WY 29396</t>
  </si>
  <si>
    <t>(952)230-0278</t>
  </si>
  <si>
    <t>150.34</t>
  </si>
  <si>
    <t>27780.86</t>
  </si>
  <si>
    <t>Selena Cardenas</t>
  </si>
  <si>
    <t>alexandraclarke@example.com</t>
  </si>
  <si>
    <t>47752 Johnson Keys Apt. 426, Loganborough, GA 94208</t>
  </si>
  <si>
    <t>(709)888-9968x576</t>
  </si>
  <si>
    <t>24.12</t>
  </si>
  <si>
    <t>31178.43</t>
  </si>
  <si>
    <t>Keith Faulkner</t>
  </si>
  <si>
    <t>martinchelsea@example.net</t>
  </si>
  <si>
    <t>4756 Brewer Walk Apt. 572, Shortshire, FM 79123</t>
  </si>
  <si>
    <t>280-827-2202x0090</t>
  </si>
  <si>
    <t>49.8</t>
  </si>
  <si>
    <t>34070.85999999999</t>
  </si>
  <si>
    <t>Michele Cabrera</t>
  </si>
  <si>
    <t>vangshaun@example.org</t>
  </si>
  <si>
    <t>961 Natalie Orchard Suite 005, Sarahburgh, SD 11652</t>
  </si>
  <si>
    <t>310.271.8443x279</t>
  </si>
  <si>
    <t>2705.99</t>
  </si>
  <si>
    <t>97.53</t>
  </si>
  <si>
    <t>2608.4599999999996</t>
  </si>
  <si>
    <t>Amanda Coffey</t>
  </si>
  <si>
    <t>maryedwards@example.net</t>
  </si>
  <si>
    <t>63642 Lee Via, New Sean, MI 47998</t>
  </si>
  <si>
    <t>697.540.4674x516</t>
  </si>
  <si>
    <t>16493.5</t>
  </si>
  <si>
    <t>03-22-2023</t>
  </si>
  <si>
    <t>Erika Park</t>
  </si>
  <si>
    <t>aprilsmith@example.net</t>
  </si>
  <si>
    <t>560 Hoffman Cove, Lake Dan, MD 45271</t>
  </si>
  <si>
    <t>263-485-9621</t>
  </si>
  <si>
    <t>9.41</t>
  </si>
  <si>
    <t>22553.83</t>
  </si>
  <si>
    <t>Amy Fischer</t>
  </si>
  <si>
    <t>joneshannah@example.org</t>
  </si>
  <si>
    <t>60701 Rhodes Spurs, South Michael, ME 12461</t>
  </si>
  <si>
    <t>663-377-9182x680</t>
  </si>
  <si>
    <t>17449.52</t>
  </si>
  <si>
    <t>Joshua Brown</t>
  </si>
  <si>
    <t>derek19@example.org</t>
  </si>
  <si>
    <t>17640 Wood Inlet, West Jessica, GA 26625</t>
  </si>
  <si>
    <t>2699.39</t>
  </si>
  <si>
    <t>Donna Williams</t>
  </si>
  <si>
    <t>kristinevans@example.org</t>
  </si>
  <si>
    <t>Unit 0175 Box 7838, DPO AE 72261</t>
  </si>
  <si>
    <t>(711)870-0278x840</t>
  </si>
  <si>
    <t>78.99</t>
  </si>
  <si>
    <t>46545.98</t>
  </si>
  <si>
    <t>Rebecca Baxter</t>
  </si>
  <si>
    <t>nmcdonald@example.org</t>
  </si>
  <si>
    <t>087 Lopez Mission, Lake Ronald, WA 94507</t>
  </si>
  <si>
    <t>870.801.7744x71830</t>
  </si>
  <si>
    <t>28.02</t>
  </si>
  <si>
    <t>8732.689999999999</t>
  </si>
  <si>
    <t>Jennifer Campos</t>
  </si>
  <si>
    <t>33640 Grant Summit Apt. 997, New Shawn, ME 51565</t>
  </si>
  <si>
    <t>461.478.8868</t>
  </si>
  <si>
    <t>29765.89</t>
  </si>
  <si>
    <t>70.86</t>
  </si>
  <si>
    <t>29695.03</t>
  </si>
  <si>
    <t>Donald Alvarez</t>
  </si>
  <si>
    <t>xholloway@example.com</t>
  </si>
  <si>
    <t>Unit 6646 Box 5682, DPO AE 88183</t>
  </si>
  <si>
    <t>233.844.2633</t>
  </si>
  <si>
    <t>28703.4</t>
  </si>
  <si>
    <t>53.36</t>
  </si>
  <si>
    <t>28650.04</t>
  </si>
  <si>
    <t>Dylan Lee</t>
  </si>
  <si>
    <t>bbarrera@example.net</t>
  </si>
  <si>
    <t>8303 Lisa River, Ashleyshire, OK 20488</t>
  </si>
  <si>
    <t>485.475.9061</t>
  </si>
  <si>
    <t>18920.59</t>
  </si>
  <si>
    <t>Robert Ford</t>
  </si>
  <si>
    <t>ericabeltran@example.org</t>
  </si>
  <si>
    <t>773 Martinez Trace Apt. 559, South Norma, IL 27596</t>
  </si>
  <si>
    <t>(433)699-5198</t>
  </si>
  <si>
    <t>21.53</t>
  </si>
  <si>
    <t>46087.47</t>
  </si>
  <si>
    <t>Travis Snyder</t>
  </si>
  <si>
    <t>PSC 1276, Box 0195, APO AP 15811</t>
  </si>
  <si>
    <t>(474)621-9386</t>
  </si>
  <si>
    <t>167.24</t>
  </si>
  <si>
    <t>18476.219999999998</t>
  </si>
  <si>
    <t>Henry Wong</t>
  </si>
  <si>
    <t>byrdjacob@example.com</t>
  </si>
  <si>
    <t>2465 Fox Creek Apt. 287, Lake Meghan, MO 62403</t>
  </si>
  <si>
    <t>980.689.7263</t>
  </si>
  <si>
    <t>101.99</t>
  </si>
  <si>
    <t>11182.32</t>
  </si>
  <si>
    <t>Brandy Chen</t>
  </si>
  <si>
    <t>ntanner@example.com</t>
  </si>
  <si>
    <t>79058 Simpson Unions Suite 740, Rachelburgh, MP 89596</t>
  </si>
  <si>
    <t>615-989-5085x9687</t>
  </si>
  <si>
    <t>35467.73</t>
  </si>
  <si>
    <t>Craig Quinn</t>
  </si>
  <si>
    <t>benjaminallen@example.com</t>
  </si>
  <si>
    <t>41400 Grant Ridges Apt. 537, Norristown, FL 17621</t>
  </si>
  <si>
    <t>459-437-5425x7189</t>
  </si>
  <si>
    <t>8008.219999999999</t>
  </si>
  <si>
    <t>2.54</t>
  </si>
  <si>
    <t>8005.679999999999</t>
  </si>
  <si>
    <t>Raymond French</t>
  </si>
  <si>
    <t>leonardmax@example.net</t>
  </si>
  <si>
    <t>373 Kayla Rapid Suite 888, South Sarah, AS 58301</t>
  </si>
  <si>
    <t>001-688-265-6136x31161</t>
  </si>
  <si>
    <t>108.59</t>
  </si>
  <si>
    <t>31940.81</t>
  </si>
  <si>
    <t>Tracy Owens</t>
  </si>
  <si>
    <t>john76@example.net</t>
  </si>
  <si>
    <t>603 Sutton Isle, Thomaston, VI 54858</t>
  </si>
  <si>
    <t>(719)222-3093</t>
  </si>
  <si>
    <t>64521.11</t>
  </si>
  <si>
    <t>Richard Campos</t>
  </si>
  <si>
    <t>austincasey@example.net</t>
  </si>
  <si>
    <t>2092 Wilson River, North Ashley, CO 39987</t>
  </si>
  <si>
    <t>691-625-7521x046</t>
  </si>
  <si>
    <t>54.67</t>
  </si>
  <si>
    <t>12855.849999999999</t>
  </si>
  <si>
    <t>Patricia Elliott</t>
  </si>
  <si>
    <t>gonzalezholly@example.net</t>
  </si>
  <si>
    <t>USNS Fisher, FPO AE 91900</t>
  </si>
  <si>
    <t>001-810-733-7914x666</t>
  </si>
  <si>
    <t>88.91</t>
  </si>
  <si>
    <t>7919.3099999999995</t>
  </si>
  <si>
    <t>Luke Figueroa</t>
  </si>
  <si>
    <t>amann@example.com</t>
  </si>
  <si>
    <t>920 Garcia Center, Johnsonberg, AK 58757</t>
  </si>
  <si>
    <t>001-801-610-9886x5797</t>
  </si>
  <si>
    <t>39.66</t>
  </si>
  <si>
    <t>9341.96</t>
  </si>
  <si>
    <t>Scott Adams</t>
  </si>
  <si>
    <t>laurennunez@example.org</t>
  </si>
  <si>
    <t>USNS Spencer, FPO AP 79237</t>
  </si>
  <si>
    <t>836.265.8120</t>
  </si>
  <si>
    <t>0.81</t>
  </si>
  <si>
    <t>25081.089999999997</t>
  </si>
  <si>
    <t>Christopher Rodriguez</t>
  </si>
  <si>
    <t>thomas96@example.net</t>
  </si>
  <si>
    <t>0016 Newman Lake Apt. 083, South Brianburgh, OR 03067</t>
  </si>
  <si>
    <t>001-320-359-0545x03720</t>
  </si>
  <si>
    <t>79.18</t>
  </si>
  <si>
    <t>31885.97</t>
  </si>
  <si>
    <t>Joshua Hall</t>
  </si>
  <si>
    <t>kdaniels@example.net</t>
  </si>
  <si>
    <t>4820 Meghan Way Apt. 321, New Sharon, ME 76839</t>
  </si>
  <si>
    <t>597-777-9932</t>
  </si>
  <si>
    <t>56.63</t>
  </si>
  <si>
    <t>30965.719999999998</t>
  </si>
  <si>
    <t>Teresa Jenkins</t>
  </si>
  <si>
    <t>bturner@example.org</t>
  </si>
  <si>
    <t>139 Robert Extensions Apt. 880, Jonesburgh, WY 25253</t>
  </si>
  <si>
    <t>528.609.6017x4859</t>
  </si>
  <si>
    <t>116.96</t>
  </si>
  <si>
    <t>39728.240000000005</t>
  </si>
  <si>
    <t>Latoya Bailey</t>
  </si>
  <si>
    <t>deanna10@example.net</t>
  </si>
  <si>
    <t>6797 Melissa Port, Carmenshire, NC 35835</t>
  </si>
  <si>
    <t>527.932.3946x321</t>
  </si>
  <si>
    <t>32.03</t>
  </si>
  <si>
    <t>43771.52</t>
  </si>
  <si>
    <t>Katherine Lewis DVM</t>
  </si>
  <si>
    <t>ocosta@example.org</t>
  </si>
  <si>
    <t>297 Camacho Radial Apt. 148, Mckayfurt, PA 44097</t>
  </si>
  <si>
    <t>(475)575-5833</t>
  </si>
  <si>
    <t>80.92</t>
  </si>
  <si>
    <t>40719.41</t>
  </si>
  <si>
    <t>Melissa Goodwin</t>
  </si>
  <si>
    <t>hwatson@example.org</t>
  </si>
  <si>
    <t>USNS Lynch, FPO AE 61517</t>
  </si>
  <si>
    <t>(583)932-4553x86118</t>
  </si>
  <si>
    <t>187.23</t>
  </si>
  <si>
    <t>60831.09</t>
  </si>
  <si>
    <t>James Petty</t>
  </si>
  <si>
    <t>bradadams@example.com</t>
  </si>
  <si>
    <t>58572 Ricky Track Suite 269, Cookland, PA 39345</t>
  </si>
  <si>
    <t>17836.489999999998</t>
  </si>
  <si>
    <t>24.67</t>
  </si>
  <si>
    <t>17811.82</t>
  </si>
  <si>
    <t>Daniel Flores</t>
  </si>
  <si>
    <t>bettyolson@example.org</t>
  </si>
  <si>
    <t>0935 Rachel Keys Suite 001, Moodytown, GA 94718</t>
  </si>
  <si>
    <t>(834)997-8214x820</t>
  </si>
  <si>
    <t>84.49</t>
  </si>
  <si>
    <t>19208.039999999997</t>
  </si>
  <si>
    <t>Timothy Williams</t>
  </si>
  <si>
    <t>fmoore@example.net</t>
  </si>
  <si>
    <t>4435 Mills Alley Suite 206, Kimborough, WV 62141</t>
  </si>
  <si>
    <t>628-485-9965</t>
  </si>
  <si>
    <t>25.66</t>
  </si>
  <si>
    <t>27639.1</t>
  </si>
  <si>
    <t>gregorysmith@example.com</t>
  </si>
  <si>
    <t>37083 Brittany Port Suite 066, New Chelseaborough, IN 94454</t>
  </si>
  <si>
    <t>001-413-421-5492x675</t>
  </si>
  <si>
    <t>70.11</t>
  </si>
  <si>
    <t>42779.58</t>
  </si>
  <si>
    <t>Adam Austin</t>
  </si>
  <si>
    <t>howardnicole@example.com</t>
  </si>
  <si>
    <t>9328 Burns Coves Apt. 135, Mcguirestad, WA 84183</t>
  </si>
  <si>
    <t>(256)415-2227x9559</t>
  </si>
  <si>
    <t>167.2</t>
  </si>
  <si>
    <t>32175.249999999996</t>
  </si>
  <si>
    <t>Diana Vasquez</t>
  </si>
  <si>
    <t>caitlinsmith@example.com</t>
  </si>
  <si>
    <t>417 Collins Loaf, East Misty, MH 32625</t>
  </si>
  <si>
    <t>(792)898-0488</t>
  </si>
  <si>
    <t>48.41</t>
  </si>
  <si>
    <t>67620.43</t>
  </si>
  <si>
    <t>Gregory Griffin</t>
  </si>
  <si>
    <t>83747 Brewer Estate, Fraziermouth, NE 77742</t>
  </si>
  <si>
    <t>001-696-844-8854x961</t>
  </si>
  <si>
    <t>19865.59</t>
  </si>
  <si>
    <t>07-19-2022</t>
  </si>
  <si>
    <t>Corey Lin</t>
  </si>
  <si>
    <t>lindaherrera@example.org</t>
  </si>
  <si>
    <t>USCGC Blevins, FPO AA 21033</t>
  </si>
  <si>
    <t>202-933-6877</t>
  </si>
  <si>
    <t>18994.47</t>
  </si>
  <si>
    <t>Jeffrey Duncan</t>
  </si>
  <si>
    <t>brian36@example.com</t>
  </si>
  <si>
    <t>8867 Martin Lock, Martinezhaven, NM 48398</t>
  </si>
  <si>
    <t>001-780-590-3145x06528</t>
  </si>
  <si>
    <t>146.92</t>
  </si>
  <si>
    <t>57826.19</t>
  </si>
  <si>
    <t>Kelly Gonzalez</t>
  </si>
  <si>
    <t>tammysmith@example.com</t>
  </si>
  <si>
    <t>7998 Cannon Light, Priceside, NE 19030</t>
  </si>
  <si>
    <t>+1-332-876-5578x2537</t>
  </si>
  <si>
    <t>76.47</t>
  </si>
  <si>
    <t>83658.17</t>
  </si>
  <si>
    <t>jdavis@example.net</t>
  </si>
  <si>
    <t>279 Stephen Mission Suite 301, North Steven, IN 57750</t>
  </si>
  <si>
    <t>+1-271-660-6857x28191</t>
  </si>
  <si>
    <t>88378.5</t>
  </si>
  <si>
    <t>167.85</t>
  </si>
  <si>
    <t>88210.65</t>
  </si>
  <si>
    <t>Desiree Dominguez</t>
  </si>
  <si>
    <t>2348 Teresa Path Suite 138, Martinland, OR 49641</t>
  </si>
  <si>
    <t>001-544-886-0695</t>
  </si>
  <si>
    <t>16.59</t>
  </si>
  <si>
    <t>26265.539999999997</t>
  </si>
  <si>
    <t>Shane Lewis</t>
  </si>
  <si>
    <t>zmaddox@example.net</t>
  </si>
  <si>
    <t>5417 Jim Valleys, South Nicholasville, FM 87261</t>
  </si>
  <si>
    <t>001-847-794-8105x241</t>
  </si>
  <si>
    <t>3479.13</t>
  </si>
  <si>
    <t>3391.1</t>
  </si>
  <si>
    <t>Michael Hooper</t>
  </si>
  <si>
    <t>ndecker@example.org</t>
  </si>
  <si>
    <t>704 Weaver Avenue, New Michaelview, DC 10340</t>
  </si>
  <si>
    <t>001-610-904-9635</t>
  </si>
  <si>
    <t>3341.8799999999997</t>
  </si>
  <si>
    <t>Leah Green</t>
  </si>
  <si>
    <t>kimberlywatkins@example.net</t>
  </si>
  <si>
    <t>Unit 8732 Box 1931, DPO AA 32893</t>
  </si>
  <si>
    <t>(555)628-9586x59132</t>
  </si>
  <si>
    <t>128.49</t>
  </si>
  <si>
    <t>2475.95</t>
  </si>
  <si>
    <t>Dr. Willie Noble DDS</t>
  </si>
  <si>
    <t>danielle65@example.net</t>
  </si>
  <si>
    <t>1508 Bailey Ramp, Bartonton, SD 30362</t>
  </si>
  <si>
    <t>332-285-0586x8965</t>
  </si>
  <si>
    <t>73.44</t>
  </si>
  <si>
    <t>15142.529999999999</t>
  </si>
  <si>
    <t>Rebecca Christian</t>
  </si>
  <si>
    <t>dwayne73@example.org</t>
  </si>
  <si>
    <t>028 Debra Brooks, Nguyenland, WV 09061</t>
  </si>
  <si>
    <t>480-992-2411</t>
  </si>
  <si>
    <t>49783.51</t>
  </si>
  <si>
    <t>Dorothy Johnson</t>
  </si>
  <si>
    <t>mitchell83@example.net</t>
  </si>
  <si>
    <t>909 Edward Hollow Suite 015, North Jose, NC 64938</t>
  </si>
  <si>
    <t>775.432.9133</t>
  </si>
  <si>
    <t>134.43</t>
  </si>
  <si>
    <t>33064.049999999996</t>
  </si>
  <si>
    <t>Martha Lloyd</t>
  </si>
  <si>
    <t>kaufmankyle@example.net</t>
  </si>
  <si>
    <t>8390 Lauren Mission Suite 652, Mckeehaven, NM 62971</t>
  </si>
  <si>
    <t>434.999.7278x41067</t>
  </si>
  <si>
    <t>193.84</t>
  </si>
  <si>
    <t>73532.56999999999</t>
  </si>
  <si>
    <t>Cassidy Johnson</t>
  </si>
  <si>
    <t>dtate@example.net</t>
  </si>
  <si>
    <t>92578 Washington Shoal, Amybury, VT 21695</t>
  </si>
  <si>
    <t>72200.78</t>
  </si>
  <si>
    <t>Sean English</t>
  </si>
  <si>
    <t>muelleramy@example.com</t>
  </si>
  <si>
    <t>51218 Smith Points Suite 945, Port Edward, OK 45877</t>
  </si>
  <si>
    <t>615-883-8946x335</t>
  </si>
  <si>
    <t>227.12</t>
  </si>
  <si>
    <t>73499.29</t>
  </si>
  <si>
    <t>Brian White</t>
  </si>
  <si>
    <t>501 King Passage Apt. 729, East Toni, PA 35804</t>
  </si>
  <si>
    <t>(946)325-0499x3640</t>
  </si>
  <si>
    <t>1416.72</t>
  </si>
  <si>
    <t>Nicholas Aguirre MD</t>
  </si>
  <si>
    <t>stephanie56@example.org</t>
  </si>
  <si>
    <t>3967 Kennedy Ford Apt. 119, Dawnmouth, VI 49275</t>
  </si>
  <si>
    <t>2.26</t>
  </si>
  <si>
    <t>4019.7499999999995</t>
  </si>
  <si>
    <t>Christina Vaughn</t>
  </si>
  <si>
    <t>wglover@example.org</t>
  </si>
  <si>
    <t>USS Hernandez, FPO AP 80017</t>
  </si>
  <si>
    <t>313.940.3338x70675</t>
  </si>
  <si>
    <t>163.23</t>
  </si>
  <si>
    <t>7463.64</t>
  </si>
  <si>
    <t>Mackenzie Young</t>
  </si>
  <si>
    <t>perryhaley@example.net</t>
  </si>
  <si>
    <t>83135 Ashley Junctions, New Kellytown, WA 25591</t>
  </si>
  <si>
    <t>395.518.6057x475</t>
  </si>
  <si>
    <t>11.77</t>
  </si>
  <si>
    <t>12075.68</t>
  </si>
  <si>
    <t>Joshua Wilson</t>
  </si>
  <si>
    <t>tanyamcgrath@example.net</t>
  </si>
  <si>
    <t>94384 Perry Orchard, Michaelstad, TN 54337</t>
  </si>
  <si>
    <t>(827)202-7098</t>
  </si>
  <si>
    <t>97.47</t>
  </si>
  <si>
    <t>44125.88</t>
  </si>
  <si>
    <t>Steven Taylor</t>
  </si>
  <si>
    <t>paynechelsea@example.net</t>
  </si>
  <si>
    <t>337 Jones Estates Suite 381, Mariaberg, ND 84929</t>
  </si>
  <si>
    <t>926-382-3066x5995</t>
  </si>
  <si>
    <t>14873.3</t>
  </si>
  <si>
    <t>14846.98</t>
  </si>
  <si>
    <t>Carolyn Levy</t>
  </si>
  <si>
    <t>martinryan@example.com</t>
  </si>
  <si>
    <t>03288 Christopher Meadows, Steelechester, NC 75513</t>
  </si>
  <si>
    <t>459.356.8830x747</t>
  </si>
  <si>
    <t>116.82</t>
  </si>
  <si>
    <t>20718.7</t>
  </si>
  <si>
    <t>Nicholas Jones</t>
  </si>
  <si>
    <t>jasonmelendez@example.com</t>
  </si>
  <si>
    <t>324 Jeremy Points Apt. 951, Tamimouth, WA 77463</t>
  </si>
  <si>
    <t>148.49</t>
  </si>
  <si>
    <t>59256.009999999995</t>
  </si>
  <si>
    <t>Jamie Caldwell</t>
  </si>
  <si>
    <t>trhodes@example.net</t>
  </si>
  <si>
    <t>5143 Kelly Isle Suite 634, Jamesmouth, TN 51605</t>
  </si>
  <si>
    <t>001-412-752-6872</t>
  </si>
  <si>
    <t>160.44</t>
  </si>
  <si>
    <t>20004.120000000003</t>
  </si>
  <si>
    <t>Steven Ramirez</t>
  </si>
  <si>
    <t>lambjenny@example.com</t>
  </si>
  <si>
    <t>4461 Adam Vista, Port Joanna, AK 51581</t>
  </si>
  <si>
    <t>(417)560-7676x6526</t>
  </si>
  <si>
    <t>110.17</t>
  </si>
  <si>
    <t>11117.15</t>
  </si>
  <si>
    <t>07-27-2022</t>
  </si>
  <si>
    <t>John Webb</t>
  </si>
  <si>
    <t>mannmisty@example.net</t>
  </si>
  <si>
    <t>371 Rodriguez Rest Suite 326, West Kennethchester, VT 88644</t>
  </si>
  <si>
    <t>180.02</t>
  </si>
  <si>
    <t>12842.18</t>
  </si>
  <si>
    <t>Jamie Phillips</t>
  </si>
  <si>
    <t>tsmith@example.com</t>
  </si>
  <si>
    <t>Unit 2178 Box 0976, DPO AP 01241</t>
  </si>
  <si>
    <t>001-267-260-5783</t>
  </si>
  <si>
    <t>16277.75</t>
  </si>
  <si>
    <t>177.64</t>
  </si>
  <si>
    <t>16100.11</t>
  </si>
  <si>
    <t>Adam Walker</t>
  </si>
  <si>
    <t>debra77@example.net</t>
  </si>
  <si>
    <t>030 Buck Shoal Suite 756, Gomezmouth, LA 61559</t>
  </si>
  <si>
    <t>237.06</t>
  </si>
  <si>
    <t>36974.94</t>
  </si>
  <si>
    <t>Michelle Sanders</t>
  </si>
  <si>
    <t>23065 Foster Flat Apt. 173, North Laurashire, NH 50810</t>
  </si>
  <si>
    <t>(246)742-5077x3907</t>
  </si>
  <si>
    <t>249.63</t>
  </si>
  <si>
    <t>51248.520000000004</t>
  </si>
  <si>
    <t>Allison Macdonald</t>
  </si>
  <si>
    <t>rebecca94@example.com</t>
  </si>
  <si>
    <t>77061 Webb Mission, West Rebecca, NH 93315</t>
  </si>
  <si>
    <t>147.98</t>
  </si>
  <si>
    <t>1172.12</t>
  </si>
  <si>
    <t>Sandra Barker</t>
  </si>
  <si>
    <t>fisheraaron@example.org</t>
  </si>
  <si>
    <t>06065 Carol Isle Suite 162, Maciasborough, OR 53942</t>
  </si>
  <si>
    <t>(460)763-6264</t>
  </si>
  <si>
    <t>185.26</t>
  </si>
  <si>
    <t>83405.66</t>
  </si>
  <si>
    <t>Scott Rowe</t>
  </si>
  <si>
    <t>joseph34@example.org</t>
  </si>
  <si>
    <t>6140 Tyler Ridges, New Lisa, TN 51668</t>
  </si>
  <si>
    <t>38.86</t>
  </si>
  <si>
    <t>47805.049999999996</t>
  </si>
  <si>
    <t>Sheri Nash</t>
  </si>
  <si>
    <t>brandon14@example.com</t>
  </si>
  <si>
    <t>44810 Johnson Square, East Alexander, DC 18066</t>
  </si>
  <si>
    <t>864-613-1431x817</t>
  </si>
  <si>
    <t>23.99</t>
  </si>
  <si>
    <t>10720.410000000002</t>
  </si>
  <si>
    <t>Colleen Miles</t>
  </si>
  <si>
    <t>0437 Owens Plains, Pattersonstad, KS 03360</t>
  </si>
  <si>
    <t>614-252-5057x8625</t>
  </si>
  <si>
    <t>174.02</t>
  </si>
  <si>
    <t>29125.93</t>
  </si>
  <si>
    <t>Linda Howell</t>
  </si>
  <si>
    <t>laura54@example.net</t>
  </si>
  <si>
    <t>1609 Harold Branch Apt. 827, East Connorfort, AK 25376</t>
  </si>
  <si>
    <t>001-430-985-6838x14991</t>
  </si>
  <si>
    <t>4950.320000000001</t>
  </si>
  <si>
    <t>Emily Klein</t>
  </si>
  <si>
    <t>brenda79@example.net</t>
  </si>
  <si>
    <t>082 Jason Land, East Raymond, KS 21001</t>
  </si>
  <si>
    <t>299.333.3683x04740</t>
  </si>
  <si>
    <t>191.79</t>
  </si>
  <si>
    <t>12855.21</t>
  </si>
  <si>
    <t>Joanna Grant</t>
  </si>
  <si>
    <t>carlsonshelly@example.com</t>
  </si>
  <si>
    <t>3865 Kristen Isle, Adrianburgh, IL 42548</t>
  </si>
  <si>
    <t>647.218.2164</t>
  </si>
  <si>
    <t>3852.66</t>
  </si>
  <si>
    <t>115.59</t>
  </si>
  <si>
    <t>3737.0699999999997</t>
  </si>
  <si>
    <t>David Wolfe</t>
  </si>
  <si>
    <t>931 Holder River Suite 961, New Ginafurt, PA 78927</t>
  </si>
  <si>
    <t>260.749.1967x242</t>
  </si>
  <si>
    <t>241.14</t>
  </si>
  <si>
    <t>76043.45999999999</t>
  </si>
  <si>
    <t>Ethan Thomas</t>
  </si>
  <si>
    <t>josephsanchez@example.com</t>
  </si>
  <si>
    <t>998 Clark Plaza Suite 137, Lake Trevorstad, CT 23238</t>
  </si>
  <si>
    <t>(348)385-7009x40381</t>
  </si>
  <si>
    <t>7.34</t>
  </si>
  <si>
    <t>4617.34</t>
  </si>
  <si>
    <t>Rachel Yoder</t>
  </si>
  <si>
    <t>owilliamson@example.net</t>
  </si>
  <si>
    <t>6495 James Ridges, Garciachester, TN 47619</t>
  </si>
  <si>
    <t>726-631-1799</t>
  </si>
  <si>
    <t>19.52</t>
  </si>
  <si>
    <t>21031.92</t>
  </si>
  <si>
    <t>Ellen Drake</t>
  </si>
  <si>
    <t>gtaylor@example.com</t>
  </si>
  <si>
    <t>465 Elizabeth Junction Apt. 051, Heatherview, MA 66292</t>
  </si>
  <si>
    <t>733-763-0986</t>
  </si>
  <si>
    <t>462.29999999999995</t>
  </si>
  <si>
    <t>457.11999999999995</t>
  </si>
  <si>
    <t>Eric Perez</t>
  </si>
  <si>
    <t>dgarner@example.com</t>
  </si>
  <si>
    <t>7072 Ryan Forest, New Beverly, AL 67327</t>
  </si>
  <si>
    <t>566-435-3103x726</t>
  </si>
  <si>
    <t>13.35</t>
  </si>
  <si>
    <t>65331.6</t>
  </si>
  <si>
    <t>02-22-2022</t>
  </si>
  <si>
    <t>Michael Tyler</t>
  </si>
  <si>
    <t>dawnrowland@example.net</t>
  </si>
  <si>
    <t>85380 Jeremy Crossroad, West Stephenland, KY 25113</t>
  </si>
  <si>
    <t>416-716-2977x375</t>
  </si>
  <si>
    <t>19977.48</t>
  </si>
  <si>
    <t>Daniel Banks</t>
  </si>
  <si>
    <t>bochoa@example.net</t>
  </si>
  <si>
    <t>PSC 3535, Box 8181, APO AA 42972</t>
  </si>
  <si>
    <t>845-332-7453</t>
  </si>
  <si>
    <t>52.28</t>
  </si>
  <si>
    <t>9879.58</t>
  </si>
  <si>
    <t>Kerry Roberts</t>
  </si>
  <si>
    <t>andrewsaustin@example.org</t>
  </si>
  <si>
    <t>93642 Terrell Port, North Mary, NH 49895</t>
  </si>
  <si>
    <t>(214)415-9121</t>
  </si>
  <si>
    <t>75.22</t>
  </si>
  <si>
    <t>32480.28</t>
  </si>
  <si>
    <t>10-26-2022</t>
  </si>
  <si>
    <t>Natasha Pearson</t>
  </si>
  <si>
    <t>zmiller@example.org</t>
  </si>
  <si>
    <t>209 Pedro Extensions Suite 631, Turnerport, WV 20215</t>
  </si>
  <si>
    <t>(586)258-7514x948</t>
  </si>
  <si>
    <t>3962.41</t>
  </si>
  <si>
    <t>Chelsey Crawford</t>
  </si>
  <si>
    <t>rebeccaross@example.org</t>
  </si>
  <si>
    <t>1053 Davis Circle, Newmanland, GU 30237</t>
  </si>
  <si>
    <t>(958)325-5897x37209</t>
  </si>
  <si>
    <t>6.23</t>
  </si>
  <si>
    <t>64479.03999999999</t>
  </si>
  <si>
    <t>Heather Day</t>
  </si>
  <si>
    <t>danielwilliams@example.net</t>
  </si>
  <si>
    <t>96481 Guerrero Rapid, Danielshire, WA 24436</t>
  </si>
  <si>
    <t>(211)785-5621x35015</t>
  </si>
  <si>
    <t>10.21</t>
  </si>
  <si>
    <t>1931.4499999999998</t>
  </si>
  <si>
    <t>Patrick Thompson</t>
  </si>
  <si>
    <t>monica27@example.net</t>
  </si>
  <si>
    <t>Unit 3883 Box 6163, DPO AA 75972</t>
  </si>
  <si>
    <t>001-492-632-0953x70109</t>
  </si>
  <si>
    <t>25.18</t>
  </si>
  <si>
    <t>25334.769999999997</t>
  </si>
  <si>
    <t>Candice Wilkinson</t>
  </si>
  <si>
    <t>nuneznathan@example.com</t>
  </si>
  <si>
    <t>383 Carter Dam, West Debrashire, VI 65084</t>
  </si>
  <si>
    <t>588.739.2840x78188</t>
  </si>
  <si>
    <t>24916.800000000003</t>
  </si>
  <si>
    <t>Peter Phillips</t>
  </si>
  <si>
    <t>tferguson@example.com</t>
  </si>
  <si>
    <t>56902 Adriana Roads, South April, LA 13646</t>
  </si>
  <si>
    <t>+1-532-519-8871x388</t>
  </si>
  <si>
    <t>85.05</t>
  </si>
  <si>
    <t>10278.630000000001</t>
  </si>
  <si>
    <t>Joseph Richmond</t>
  </si>
  <si>
    <t>smithdaniel@example.org</t>
  </si>
  <si>
    <t>944 Angela Fields Apt. 489, North Stacey, NY 54291</t>
  </si>
  <si>
    <t>(656)410-3153x32791</t>
  </si>
  <si>
    <t>133.69</t>
  </si>
  <si>
    <t>26215.13</t>
  </si>
  <si>
    <t>Brian Delgado</t>
  </si>
  <si>
    <t>gibsonangela@example.org</t>
  </si>
  <si>
    <t>370 Knox Stravenue Suite 799, Christinabury, CO 12665</t>
  </si>
  <si>
    <t>892.740.5540x516</t>
  </si>
  <si>
    <t>151.39</t>
  </si>
  <si>
    <t>18332.79</t>
  </si>
  <si>
    <t>Mr. Aaron Simpson</t>
  </si>
  <si>
    <t>wbarr@example.com</t>
  </si>
  <si>
    <t>1587 Charles Keys Suite 193, East Jonathan, GU 69704</t>
  </si>
  <si>
    <t>557-585-4274x71000</t>
  </si>
  <si>
    <t>11066.16</t>
  </si>
  <si>
    <t>127.94</t>
  </si>
  <si>
    <t>10938.22</t>
  </si>
  <si>
    <t>Lindsey Schmidt</t>
  </si>
  <si>
    <t>kathleen33@example.com</t>
  </si>
  <si>
    <t>4144 Bianca Club, Gregorychester, PR 15098</t>
  </si>
  <si>
    <t>384.674.3979</t>
  </si>
  <si>
    <t>10.65</t>
  </si>
  <si>
    <t>128.04</t>
  </si>
  <si>
    <t>Mr. Jeffrey Rogers</t>
  </si>
  <si>
    <t>mitchelldarrell@example.com</t>
  </si>
  <si>
    <t>38206 Monroe Shoals, Port Peter, KY 84461</t>
  </si>
  <si>
    <t>281.288.3654</t>
  </si>
  <si>
    <t>161.56</t>
  </si>
  <si>
    <t>21731.3</t>
  </si>
  <si>
    <t>Henry Blankenship</t>
  </si>
  <si>
    <t>jgreen@example.com</t>
  </si>
  <si>
    <t>660 Jessica Key Suite 742, Lake Lynn, PW 49909</t>
  </si>
  <si>
    <t>804.467.9717</t>
  </si>
  <si>
    <t>30437.539999999997</t>
  </si>
  <si>
    <t>Alan Nelson</t>
  </si>
  <si>
    <t>3122 Katherine Rapids, Scottton, IN 72576</t>
  </si>
  <si>
    <t>218.659.9857x96270</t>
  </si>
  <si>
    <t>65.74</t>
  </si>
  <si>
    <t>14130.65</t>
  </si>
  <si>
    <t>Karen Horton</t>
  </si>
  <si>
    <t>russoryan@example.net</t>
  </si>
  <si>
    <t>589 Heather Circles, New Rebeccaport, IL 73103</t>
  </si>
  <si>
    <t>518.337.9357x7684</t>
  </si>
  <si>
    <t>30.93</t>
  </si>
  <si>
    <t>12096.529999999999</t>
  </si>
  <si>
    <t>Roger Brewer</t>
  </si>
  <si>
    <t>USCGC Carter, FPO AA 13313</t>
  </si>
  <si>
    <t>001-578-535-5195x398</t>
  </si>
  <si>
    <t>42809.08</t>
  </si>
  <si>
    <t>Thomas Massey</t>
  </si>
  <si>
    <t>561 Kimberly Track Suite 450, Port Jacquelinemouth, WY 32645</t>
  </si>
  <si>
    <t>(772)211-4399</t>
  </si>
  <si>
    <t>167.4</t>
  </si>
  <si>
    <t>26528.11</t>
  </si>
  <si>
    <t>Lori Massey</t>
  </si>
  <si>
    <t>vmccann@example.net</t>
  </si>
  <si>
    <t>478 John Hills, Jamesberg, RI 38387</t>
  </si>
  <si>
    <t>(860)781-6569x25874</t>
  </si>
  <si>
    <t>23.11</t>
  </si>
  <si>
    <t>26672.4</t>
  </si>
  <si>
    <t>Joel Ruiz</t>
  </si>
  <si>
    <t>welchterri@example.org</t>
  </si>
  <si>
    <t>Unit 5435 Box 2654, DPO AP 73381</t>
  </si>
  <si>
    <t>282.53</t>
  </si>
  <si>
    <t>74888.34</t>
  </si>
  <si>
    <t>Sarah Woodward DDS</t>
  </si>
  <si>
    <t>deannaroach@example.com</t>
  </si>
  <si>
    <t>1773 Robert Keys, Port Rodney, OH 25470</t>
  </si>
  <si>
    <t>(303)778-6904x282</t>
  </si>
  <si>
    <t>11.75</t>
  </si>
  <si>
    <t>34102.03</t>
  </si>
  <si>
    <t>elizabeth11@example.net</t>
  </si>
  <si>
    <t>836 Greg Bypass Apt. 273, New Conniefort, WA 50140</t>
  </si>
  <si>
    <t>001-660-988-7527</t>
  </si>
  <si>
    <t>720.55</t>
  </si>
  <si>
    <t>Karen Gonzalez</t>
  </si>
  <si>
    <t>mike24@example.net</t>
  </si>
  <si>
    <t>60083 Michael Via, Martinezside, OR 34336</t>
  </si>
  <si>
    <t>536.641.0004x4540</t>
  </si>
  <si>
    <t>176.02</t>
  </si>
  <si>
    <t>19087.28</t>
  </si>
  <si>
    <t>Richard Larsen</t>
  </si>
  <si>
    <t>allenrobert@example.org</t>
  </si>
  <si>
    <t>10382 Grant Roads Suite 211, South Robertbury, TX 49901</t>
  </si>
  <si>
    <t>914-849-5270x985</t>
  </si>
  <si>
    <t>12094.8</t>
  </si>
  <si>
    <t>Kathryn Mata</t>
  </si>
  <si>
    <t>23078 Rebecca Villages Apt. 707, Jonathanton, NJ 18214</t>
  </si>
  <si>
    <t>405.759.4555</t>
  </si>
  <si>
    <t>135.57</t>
  </si>
  <si>
    <t>69600.2</t>
  </si>
  <si>
    <t>Thomas Hernandez</t>
  </si>
  <si>
    <t>walkerjames@example.com</t>
  </si>
  <si>
    <t>24606 Aguilar Road Apt. 702, South Daniel, MO 78781</t>
  </si>
  <si>
    <t>+1-827-770-9779x97659</t>
  </si>
  <si>
    <t>64704.04</t>
  </si>
  <si>
    <t>15.36</t>
  </si>
  <si>
    <t>64688.68</t>
  </si>
  <si>
    <t>Brent Washington</t>
  </si>
  <si>
    <t>qwhite@example.com</t>
  </si>
  <si>
    <t>822 Angelica Crossing Suite 025, North Theresa, KY 65859</t>
  </si>
  <si>
    <t>351-678-1562x65986</t>
  </si>
  <si>
    <t>143.57</t>
  </si>
  <si>
    <t>15820.04</t>
  </si>
  <si>
    <t>Valerie Perez</t>
  </si>
  <si>
    <t>jvelasquez@example.net</t>
  </si>
  <si>
    <t>584 Martinez Station, Lake Anna, GA 75058</t>
  </si>
  <si>
    <t>(664)990-4314</t>
  </si>
  <si>
    <t>161.47</t>
  </si>
  <si>
    <t>46609.64</t>
  </si>
  <si>
    <t>Susan Carlson</t>
  </si>
  <si>
    <t>tchandler@example.org</t>
  </si>
  <si>
    <t>34017 Heidi Radial Apt. 618, New Emily, AL 91323</t>
  </si>
  <si>
    <t>833-395-3974x723</t>
  </si>
  <si>
    <t>2176.32</t>
  </si>
  <si>
    <t>0.69</t>
  </si>
  <si>
    <t>2175.63</t>
  </si>
  <si>
    <t>Ruben Bishop</t>
  </si>
  <si>
    <t>pattersonchristina@example.com</t>
  </si>
  <si>
    <t>657 Hicks Key, Joelburgh, VT 79297</t>
  </si>
  <si>
    <t>310.845.1749x44492</t>
  </si>
  <si>
    <t>226.66</t>
  </si>
  <si>
    <t>60242.84</t>
  </si>
  <si>
    <t>Carol Foster</t>
  </si>
  <si>
    <t>lopezkelly@example.com</t>
  </si>
  <si>
    <t>Unit 1436 Box 6565, DPO AE 18677</t>
  </si>
  <si>
    <t>999.901.4948x903</t>
  </si>
  <si>
    <t>93.05</t>
  </si>
  <si>
    <t>9838.810000000001</t>
  </si>
  <si>
    <t>Kaitlyn Kline</t>
  </si>
  <si>
    <t>josephvaldez@example.com</t>
  </si>
  <si>
    <t>6083 Compton Ridge, Lake Catherine, IL 97760</t>
  </si>
  <si>
    <t>(627)409-5237x463</t>
  </si>
  <si>
    <t>75152.93</t>
  </si>
  <si>
    <t>Shawn Todd</t>
  </si>
  <si>
    <t>Unit 5337 Box 4525, DPO AP 05129</t>
  </si>
  <si>
    <t>932-338-8169x68524</t>
  </si>
  <si>
    <t>6.8</t>
  </si>
  <si>
    <t>4107.669999999999</t>
  </si>
  <si>
    <t>Sharon Nash PhD</t>
  </si>
  <si>
    <t>thomaspaul@example.org</t>
  </si>
  <si>
    <t>25043 Walker Crossroad, Lake Maryhaven, KY 21361</t>
  </si>
  <si>
    <t>759-261-2841</t>
  </si>
  <si>
    <t>42.79</t>
  </si>
  <si>
    <t>47578.76</t>
  </si>
  <si>
    <t>Mary Kaiser MD</t>
  </si>
  <si>
    <t>bsandoval@example.com</t>
  </si>
  <si>
    <t>74996 Wilkerson Spring Apt. 694, Timothytown, WY 45522</t>
  </si>
  <si>
    <t>32346.02</t>
  </si>
  <si>
    <t>Lance Morales</t>
  </si>
  <si>
    <t>gilestodd@example.com</t>
  </si>
  <si>
    <t>785 Kari Stream, Barnesview, OK 62319</t>
  </si>
  <si>
    <t>(612)237-8751x93827</t>
  </si>
  <si>
    <t>1537.98</t>
  </si>
  <si>
    <t>Tony Patterson</t>
  </si>
  <si>
    <t>jamesrice@example.com</t>
  </si>
  <si>
    <t>644 Janice Estates Suite 939, Erikaside, PW 56474</t>
  </si>
  <si>
    <t>922-229-0101</t>
  </si>
  <si>
    <t>207.51</t>
  </si>
  <si>
    <t>11886.39</t>
  </si>
  <si>
    <t>Michele Yoder</t>
  </si>
  <si>
    <t>angela06@example.org</t>
  </si>
  <si>
    <t>Unit 5987 Box 0871, DPO AA 94792</t>
  </si>
  <si>
    <t>516.352.8337</t>
  </si>
  <si>
    <t>4.74</t>
  </si>
  <si>
    <t>4572.03</t>
  </si>
  <si>
    <t>Benjamin Singh</t>
  </si>
  <si>
    <t>davismark@example.org</t>
  </si>
  <si>
    <t>6249 Adrian Coves Apt. 235, Port Cherylview, MT 83113</t>
  </si>
  <si>
    <t>+1-434-224-1348x18955</t>
  </si>
  <si>
    <t>21210.14</t>
  </si>
  <si>
    <t>21.12</t>
  </si>
  <si>
    <t>21189.02</t>
  </si>
  <si>
    <t>Juan Ballard</t>
  </si>
  <si>
    <t>3153 Sanford Manors Apt. 059, Melendezside, AK 08617</t>
  </si>
  <si>
    <t>+1-612-247-4273x115</t>
  </si>
  <si>
    <t>9277.68</t>
  </si>
  <si>
    <t>37.86</t>
  </si>
  <si>
    <t>9239.82</t>
  </si>
  <si>
    <t>Mark Ferguson</t>
  </si>
  <si>
    <t>5344 Tara Road, Port Christine, NJ 16815</t>
  </si>
  <si>
    <t>414-725-8534x251</t>
  </si>
  <si>
    <t>11880.9</t>
  </si>
  <si>
    <t>11852.14</t>
  </si>
  <si>
    <t>William Hood</t>
  </si>
  <si>
    <t>hernandezjacob@example.net</t>
  </si>
  <si>
    <t>7907 Michele Field, Lake Brianside, WV 56809</t>
  </si>
  <si>
    <t>001-763-477-2580x97631</t>
  </si>
  <si>
    <t>20217.68</t>
  </si>
  <si>
    <t>Theresa Robinson</t>
  </si>
  <si>
    <t>josephmalone@example.org</t>
  </si>
  <si>
    <t>3108 Samuel Curve, Lewismouth, MI 30731</t>
  </si>
  <si>
    <t>470.823.5317x62878</t>
  </si>
  <si>
    <t>208.39</t>
  </si>
  <si>
    <t>90186.95999999999</t>
  </si>
  <si>
    <t>Karen Hunt</t>
  </si>
  <si>
    <t>tammytorres@example.net</t>
  </si>
  <si>
    <t>7532 Tyler Harbor, Lake Danielshire, SC 64973</t>
  </si>
  <si>
    <t>24.19</t>
  </si>
  <si>
    <t>30483.29</t>
  </si>
  <si>
    <t>Maria Escobar</t>
  </si>
  <si>
    <t>charles32@example.com</t>
  </si>
  <si>
    <t>46631 Long Vista, Ashleyhaven, NH 69751</t>
  </si>
  <si>
    <t>902.516.8128x623</t>
  </si>
  <si>
    <t>11.57</t>
  </si>
  <si>
    <t>866.7999999999998</t>
  </si>
  <si>
    <t>Tina Smith</t>
  </si>
  <si>
    <t>posborn@example.com</t>
  </si>
  <si>
    <t>8805 Rogers Run Apt. 992, New Kennethstad, NC 76816</t>
  </si>
  <si>
    <t>567-330-1034</t>
  </si>
  <si>
    <t>169.9</t>
  </si>
  <si>
    <t>60845.06</t>
  </si>
  <si>
    <t>Christina Bishop</t>
  </si>
  <si>
    <t>kochaaron@example.org</t>
  </si>
  <si>
    <t>697 Jessica Land Suite 848, New Colleenside, WY 48375</t>
  </si>
  <si>
    <t>(327)632-0687</t>
  </si>
  <si>
    <t>93.35</t>
  </si>
  <si>
    <t>90301.99999999999</t>
  </si>
  <si>
    <t>Robin Walker</t>
  </si>
  <si>
    <t>yfitzgerald@example.org</t>
  </si>
  <si>
    <t>1277 Natalie Stream Apt. 020, South Lindaburgh, MS 71780</t>
  </si>
  <si>
    <t>+1-237-202-8718x72974</t>
  </si>
  <si>
    <t>172.51</t>
  </si>
  <si>
    <t>62628.469999999994</t>
  </si>
  <si>
    <t>Joseph Walls</t>
  </si>
  <si>
    <t>jillwalter@example.org</t>
  </si>
  <si>
    <t>11151 Hill Parks Apt. 461, North Stefaniechester, NE 02032</t>
  </si>
  <si>
    <t>450-671-9749</t>
  </si>
  <si>
    <t>57942.33</t>
  </si>
  <si>
    <t>Amber Johnson</t>
  </si>
  <si>
    <t>ylewis@example.org</t>
  </si>
  <si>
    <t>874 Smith Island, Stevensshire, OH 37491</t>
  </si>
  <si>
    <t>532-361-4328</t>
  </si>
  <si>
    <t>37.89</t>
  </si>
  <si>
    <t>62666.85999999999</t>
  </si>
  <si>
    <t>Thomas Love</t>
  </si>
  <si>
    <t>pamela68@example.org</t>
  </si>
  <si>
    <t>961 Snyder Island, Alexandraberg, AK 09910</t>
  </si>
  <si>
    <t>(655)609-3864x83193</t>
  </si>
  <si>
    <t>6324.79</t>
  </si>
  <si>
    <t>Anthony Booker</t>
  </si>
  <si>
    <t>57341 Greene Forks, West Kellyland, MO 64274</t>
  </si>
  <si>
    <t>860.436.7582x159</t>
  </si>
  <si>
    <t>51972.990000000005</t>
  </si>
  <si>
    <t>Kelly Hall</t>
  </si>
  <si>
    <t>thomasevan@example.net</t>
  </si>
  <si>
    <t>4824 Rodriguez Forge, East Kelly, VT 21551</t>
  </si>
  <si>
    <t>(414)332-6005x429</t>
  </si>
  <si>
    <t>48.6</t>
  </si>
  <si>
    <t>26006.570000000003</t>
  </si>
  <si>
    <t>Jesse Vang</t>
  </si>
  <si>
    <t>nhutchinson@example.org</t>
  </si>
  <si>
    <t>Unit 4471 Box 1965, DPO AE 42233</t>
  </si>
  <si>
    <t>91.27</t>
  </si>
  <si>
    <t>27026.489999999998</t>
  </si>
  <si>
    <t>Tracy Yates</t>
  </si>
  <si>
    <t>david73@example.org</t>
  </si>
  <si>
    <t>82827 Hines Trail, West Natalie, CT 39734</t>
  </si>
  <si>
    <t>+1-442-910-2314x11683</t>
  </si>
  <si>
    <t>143.21</t>
  </si>
  <si>
    <t>20754.52</t>
  </si>
  <si>
    <t>Bernard Robertson</t>
  </si>
  <si>
    <t>michealjohnson@example.com</t>
  </si>
  <si>
    <t>04438 Eric Square, West Davidmouth, NE 31510</t>
  </si>
  <si>
    <t>37769.219999999994</t>
  </si>
  <si>
    <t>Jose Bartlett</t>
  </si>
  <si>
    <t>acevedotamara@example.com</t>
  </si>
  <si>
    <t>978 Linda Pass, Matthewstown, ND 97611</t>
  </si>
  <si>
    <t>+1-427-596-5613x74543</t>
  </si>
  <si>
    <t>196.12</t>
  </si>
  <si>
    <t>799.01</t>
  </si>
  <si>
    <t>Daniel Costa</t>
  </si>
  <si>
    <t>kevinsaunders@example.com</t>
  </si>
  <si>
    <t>865 Cook Parkways, Garyview, MP 62022</t>
  </si>
  <si>
    <t>001-680-206-8568x88830</t>
  </si>
  <si>
    <t>1280.93</t>
  </si>
  <si>
    <t>Christina Clark</t>
  </si>
  <si>
    <t>owenanthony@example.net</t>
  </si>
  <si>
    <t>3117 Joseph Vista Apt. 036, North Erik, SD 20956</t>
  </si>
  <si>
    <t>347-644-9841x6830</t>
  </si>
  <si>
    <t>98.23</t>
  </si>
  <si>
    <t>4927.18</t>
  </si>
  <si>
    <t>Amanda Walker</t>
  </si>
  <si>
    <t>heatherday@example.org</t>
  </si>
  <si>
    <t>861 Johnson Plaza Apt. 470, Sanfordborough, VI 75739</t>
  </si>
  <si>
    <t>001-685-605-6073x254</t>
  </si>
  <si>
    <t>159.89</t>
  </si>
  <si>
    <t>46611.22</t>
  </si>
  <si>
    <t>Jason Johnson</t>
  </si>
  <si>
    <t>uholmes@example.net</t>
  </si>
  <si>
    <t>60183 Torres Island Suite 834, South Davidburgh, MD 91108</t>
  </si>
  <si>
    <t>001-427-816-2978x22810</t>
  </si>
  <si>
    <t>289.11</t>
  </si>
  <si>
    <t>69369.99</t>
  </si>
  <si>
    <t>Jesse Roth</t>
  </si>
  <si>
    <t>james96@example.net</t>
  </si>
  <si>
    <t>2020 Sanchez Manor, Abbottfurt, ID 23471</t>
  </si>
  <si>
    <t>+1-464-436-8073x88696</t>
  </si>
  <si>
    <t>16697.21</t>
  </si>
  <si>
    <t>John Wells</t>
  </si>
  <si>
    <t>hensonjose@example.net</t>
  </si>
  <si>
    <t>4803 Michael Summit, Lake Monicaton, MD 26876</t>
  </si>
  <si>
    <t>(588)268-3610x6838</t>
  </si>
  <si>
    <t>172.53</t>
  </si>
  <si>
    <t>10245.23</t>
  </si>
  <si>
    <t>Cindy Williams</t>
  </si>
  <si>
    <t>lcox@example.org</t>
  </si>
  <si>
    <t>6523 Manning Common Suite 617, Timothyport, RI 21930</t>
  </si>
  <si>
    <t>834.595.7455</t>
  </si>
  <si>
    <t>98.39</t>
  </si>
  <si>
    <t>14098.0</t>
  </si>
  <si>
    <t>Tara Martin</t>
  </si>
  <si>
    <t>stevenjones@example.org</t>
  </si>
  <si>
    <t>2430 Seth Summit Apt. 189, South Jerryville, WV 96693</t>
  </si>
  <si>
    <t>480.287.2924</t>
  </si>
  <si>
    <t>110.28</t>
  </si>
  <si>
    <t>74313.72</t>
  </si>
  <si>
    <t>Angel Salazar</t>
  </si>
  <si>
    <t>66138 Owen Courts Suite 098, Williamport, LA 89163</t>
  </si>
  <si>
    <t>659-938-1518x8636</t>
  </si>
  <si>
    <t>35951.01</t>
  </si>
  <si>
    <t>71.06</t>
  </si>
  <si>
    <t>35879.950000000004</t>
  </si>
  <si>
    <t>Rhonda Pugh</t>
  </si>
  <si>
    <t>michael80@example.org</t>
  </si>
  <si>
    <t>9596 Ryan Cove, Joneschester, ID 35771</t>
  </si>
  <si>
    <t>785.321.8111x61122</t>
  </si>
  <si>
    <t>28252.45</t>
  </si>
  <si>
    <t>Daniel Benson</t>
  </si>
  <si>
    <t>lauriecrawford@example.net</t>
  </si>
  <si>
    <t>95682 Cooke Mills, East Justinshire, VI 15492</t>
  </si>
  <si>
    <t>6242.58</t>
  </si>
  <si>
    <t>Robert Bates</t>
  </si>
  <si>
    <t>alec29@example.com</t>
  </si>
  <si>
    <t>277 Williams Burg Suite 378, Kingshire, HI 69490</t>
  </si>
  <si>
    <t>68.23</t>
  </si>
  <si>
    <t>19152.65</t>
  </si>
  <si>
    <t>Roger Zimmerman</t>
  </si>
  <si>
    <t>wjohnson@example.net</t>
  </si>
  <si>
    <t>00007 Ashley Knolls, New Christopher, CO 27267</t>
  </si>
  <si>
    <t>842-674-1851x988</t>
  </si>
  <si>
    <t>56.99</t>
  </si>
  <si>
    <t>1554.67</t>
  </si>
  <si>
    <t>Joseph King</t>
  </si>
  <si>
    <t>mjuarez@example.com</t>
  </si>
  <si>
    <t>22461 Chris Orchard, Allenbury, MH 98553</t>
  </si>
  <si>
    <t>571.957.2891x252</t>
  </si>
  <si>
    <t>241.02</t>
  </si>
  <si>
    <t>31603.14</t>
  </si>
  <si>
    <t>ecarter@example.com</t>
  </si>
  <si>
    <t>587 Valerie River, Villanuevafort, AK 97114</t>
  </si>
  <si>
    <t>(608)705-4614x967</t>
  </si>
  <si>
    <t>17.2</t>
  </si>
  <si>
    <t>1547.03</t>
  </si>
  <si>
    <t>Walter Baker</t>
  </si>
  <si>
    <t>csanchez@example.com</t>
  </si>
  <si>
    <t>76481 James Pine, East Shelby, GU 06892</t>
  </si>
  <si>
    <t>001-317-463-2410</t>
  </si>
  <si>
    <t>242.9</t>
  </si>
  <si>
    <t>94910.1</t>
  </si>
  <si>
    <t>Mary Stevenson</t>
  </si>
  <si>
    <t>scott34@example.org</t>
  </si>
  <si>
    <t>12502 Rhonda Springs, Lindseyside, SD 66024</t>
  </si>
  <si>
    <t>106.08</t>
  </si>
  <si>
    <t>34402.75</t>
  </si>
  <si>
    <t>Tina Wilson</t>
  </si>
  <si>
    <t>tylerbecker@example.org</t>
  </si>
  <si>
    <t>49164 Christopher Ford Suite 199, New Fredericktown, MP 42757</t>
  </si>
  <si>
    <t>001-620-205-4351x868</t>
  </si>
  <si>
    <t>68.54</t>
  </si>
  <si>
    <t>10457.179999999998</t>
  </si>
  <si>
    <t>Kelly Arnold</t>
  </si>
  <si>
    <t>julie60@example.org</t>
  </si>
  <si>
    <t>894 James Square, East Steven, AK 99477</t>
  </si>
  <si>
    <t>892.883.3399x622</t>
  </si>
  <si>
    <t>66.84</t>
  </si>
  <si>
    <t>22128.7</t>
  </si>
  <si>
    <t>Jack Robbins</t>
  </si>
  <si>
    <t>tthompson@example.net</t>
  </si>
  <si>
    <t>26013 Ward Wall Apt. 441, Aaronmouth, OK 89992</t>
  </si>
  <si>
    <t>001-721-363-4012x4169</t>
  </si>
  <si>
    <t>45.17</t>
  </si>
  <si>
    <t>8968.9</t>
  </si>
  <si>
    <t>Kathryn Cochran</t>
  </si>
  <si>
    <t>qfarmer@example.net</t>
  </si>
  <si>
    <t>9402 Johnson Mill Apt. 160, Johnland, GU 38466</t>
  </si>
  <si>
    <t>+1-267-647-1314x494</t>
  </si>
  <si>
    <t>8.54</t>
  </si>
  <si>
    <t>52325.61</t>
  </si>
  <si>
    <t>Stephanie Wright</t>
  </si>
  <si>
    <t>connorday@example.org</t>
  </si>
  <si>
    <t>272 Jeffrey Street Suite 872, Wiseborough, SD 08976</t>
  </si>
  <si>
    <t>3638.9599999999996</t>
  </si>
  <si>
    <t>Tara Duke</t>
  </si>
  <si>
    <t>kingkatrina@example.org</t>
  </si>
  <si>
    <t>566 Jason Mill, Davidborough, AK 58046</t>
  </si>
  <si>
    <t>+1-550-988-7879x376</t>
  </si>
  <si>
    <t>98.92</t>
  </si>
  <si>
    <t>3380.21</t>
  </si>
  <si>
    <t>David Krause</t>
  </si>
  <si>
    <t>sbarrera@example.org</t>
  </si>
  <si>
    <t>532 Amber Parkway Apt. 320, Jonathanborough, FL 09193</t>
  </si>
  <si>
    <t>+1-360-837-4262x4673</t>
  </si>
  <si>
    <t>87.02</t>
  </si>
  <si>
    <t>7557.19</t>
  </si>
  <si>
    <t>Amy Johnson</t>
  </si>
  <si>
    <t>nrodriguez@example.com</t>
  </si>
  <si>
    <t>102 Palmer Street, Owenschester, WA 47235</t>
  </si>
  <si>
    <t>383.645.3938x963</t>
  </si>
  <si>
    <t>169.32</t>
  </si>
  <si>
    <t>12030.77</t>
  </si>
  <si>
    <t>Scott Moses</t>
  </si>
  <si>
    <t>clintonyork@example.net</t>
  </si>
  <si>
    <t>549 Orr Drive Suite 231, New Debra, DC 73858</t>
  </si>
  <si>
    <t>5.66</t>
  </si>
  <si>
    <t>3394.8400000000006</t>
  </si>
  <si>
    <t>Charles Dixon</t>
  </si>
  <si>
    <t>505 Casey Courts, North Paul, VI 02205</t>
  </si>
  <si>
    <t>(441)936-4135x3758</t>
  </si>
  <si>
    <t>3.34</t>
  </si>
  <si>
    <t>18530.75</t>
  </si>
  <si>
    <t>Alexis Murphy</t>
  </si>
  <si>
    <t>randallteresa@example.com</t>
  </si>
  <si>
    <t>274 Wiggins Valleys, West Lindsey, AZ 60295</t>
  </si>
  <si>
    <t>306.707.8059x268</t>
  </si>
  <si>
    <t>202.28</t>
  </si>
  <si>
    <t>34467.22</t>
  </si>
  <si>
    <t>John Barnes</t>
  </si>
  <si>
    <t>bfletcher@example.net</t>
  </si>
  <si>
    <t>586 Johnson Fall, North Ninamouth, IL 38682</t>
  </si>
  <si>
    <t>(483)993-7634x49223</t>
  </si>
  <si>
    <t>18.37</t>
  </si>
  <si>
    <t>413.45</t>
  </si>
  <si>
    <t>April Deleon</t>
  </si>
  <si>
    <t>garciagregory@example.com</t>
  </si>
  <si>
    <t>PSC 0616, Box 2317, APO AA 21419</t>
  </si>
  <si>
    <t>219-384-9607x85859</t>
  </si>
  <si>
    <t>5237.1</t>
  </si>
  <si>
    <t>74.69</t>
  </si>
  <si>
    <t>5162.410000000001</t>
  </si>
  <si>
    <t>Sharon Matthews</t>
  </si>
  <si>
    <t>samantha50@example.org</t>
  </si>
  <si>
    <t>36161 Dawn Path Apt. 344, North Abigailton, VT 53582</t>
  </si>
  <si>
    <t>(700)805-5429</t>
  </si>
  <si>
    <t>9.2</t>
  </si>
  <si>
    <t>3041.98</t>
  </si>
  <si>
    <t>Julie Gonzalez</t>
  </si>
  <si>
    <t>christopher68@example.net</t>
  </si>
  <si>
    <t>USS Bell, FPO AA 31355</t>
  </si>
  <si>
    <t>(402)378-7369x486</t>
  </si>
  <si>
    <t>21488.800000000003</t>
  </si>
  <si>
    <t>21481.56</t>
  </si>
  <si>
    <t>Brandon Phillips</t>
  </si>
  <si>
    <t>riveradarrell@example.com</t>
  </si>
  <si>
    <t>117 Waters Field Apt. 731, Kathrynport, NC 15736</t>
  </si>
  <si>
    <t>21.97</t>
  </si>
  <si>
    <t>1122.1299999999999</t>
  </si>
  <si>
    <t>Tammy Castillo</t>
  </si>
  <si>
    <t>matthewdavis@example.com</t>
  </si>
  <si>
    <t>07193 Craig Fields Suite 458, West Jordantown, NE 06053</t>
  </si>
  <si>
    <t>+1-775-555-8858x8839</t>
  </si>
  <si>
    <t>13.64</t>
  </si>
  <si>
    <t>3823.45</t>
  </si>
  <si>
    <t>Brandon Brown</t>
  </si>
  <si>
    <t>glenda71@example.net</t>
  </si>
  <si>
    <t>77609 Laura Vista, South Janet, MN 12917</t>
  </si>
  <si>
    <t>450-786-8651</t>
  </si>
  <si>
    <t>197.09</t>
  </si>
  <si>
    <t>54991.65</t>
  </si>
  <si>
    <t>Matthew Freeman</t>
  </si>
  <si>
    <t>russellsandra@example.net</t>
  </si>
  <si>
    <t>5784 Michelle Glen Suite 626, West Amychester, PR 43877</t>
  </si>
  <si>
    <t>(622)451-3229</t>
  </si>
  <si>
    <t>121.89</t>
  </si>
  <si>
    <t>65750.16</t>
  </si>
  <si>
    <t>Scott Green</t>
  </si>
  <si>
    <t>nelsonvalerie@example.net</t>
  </si>
  <si>
    <t>4129 Castro Ports, West Amanda, MD 17185</t>
  </si>
  <si>
    <t>(277)618-0129x439</t>
  </si>
  <si>
    <t>205.01</t>
  </si>
  <si>
    <t>69133.99</t>
  </si>
  <si>
    <t>Anthony Yu</t>
  </si>
  <si>
    <t>duncancraig@example.com</t>
  </si>
  <si>
    <t>864 Perry Club Apt. 017, Howellfurt, VT 59104</t>
  </si>
  <si>
    <t>63.13</t>
  </si>
  <si>
    <t>18967.469999999998</t>
  </si>
  <si>
    <t>Douglas Walton</t>
  </si>
  <si>
    <t>lbrown@example.org</t>
  </si>
  <si>
    <t>7789 Michael Ways Apt. 378, South Johnbury, DC 25510</t>
  </si>
  <si>
    <t>(850)309-9764</t>
  </si>
  <si>
    <t>60.45</t>
  </si>
  <si>
    <t>10952.56</t>
  </si>
  <si>
    <t>Janet Ho</t>
  </si>
  <si>
    <t>6350 Mark Parkway Apt. 626, South Karen, NC 80377</t>
  </si>
  <si>
    <t>(616)545-4229</t>
  </si>
  <si>
    <t>36.48</t>
  </si>
  <si>
    <t>43647.09</t>
  </si>
  <si>
    <t>12-30-2021</t>
  </si>
  <si>
    <t>Nicole Kim</t>
  </si>
  <si>
    <t>esmith@example.org</t>
  </si>
  <si>
    <t>USNS Floyd, FPO AP 68042</t>
  </si>
  <si>
    <t>755-312-4084</t>
  </si>
  <si>
    <t>241.35</t>
  </si>
  <si>
    <t>53495.67</t>
  </si>
  <si>
    <t>Anthony Williamson</t>
  </si>
  <si>
    <t>christopher23@example.org</t>
  </si>
  <si>
    <t>61767 Joseph Green, Ashleymouth, KY 37341</t>
  </si>
  <si>
    <t>548.738.1915x182</t>
  </si>
  <si>
    <t>3.21</t>
  </si>
  <si>
    <t>41893.590000000004</t>
  </si>
  <si>
    <t>Krista Wright</t>
  </si>
  <si>
    <t>cruzdavid@example.org</t>
  </si>
  <si>
    <t>93695 Jackie Drive, West Luis, DC 58089</t>
  </si>
  <si>
    <t>432.757.3003x208</t>
  </si>
  <si>
    <t>60.65</t>
  </si>
  <si>
    <t>1892.6799999999998</t>
  </si>
  <si>
    <t>Shane Cordova</t>
  </si>
  <si>
    <t>edwardsjason@example.org</t>
  </si>
  <si>
    <t>46886 Ian Ferry, New Larryborough, CT 63246</t>
  </si>
  <si>
    <t>(223)208-9188x3416</t>
  </si>
  <si>
    <t>5455.16</t>
  </si>
  <si>
    <t>Wendy Perez</t>
  </si>
  <si>
    <t>jenniferwalker@example.org</t>
  </si>
  <si>
    <t>709 Ayala Causeway, North Catherine, MA 45263</t>
  </si>
  <si>
    <t>(459)992-9506x596</t>
  </si>
  <si>
    <t>124.34</t>
  </si>
  <si>
    <t>37122.26</t>
  </si>
  <si>
    <t>Alyssa Howard</t>
  </si>
  <si>
    <t>david09@example.net</t>
  </si>
  <si>
    <t>4474 Brenda Overpass, Nicholashaven, NM 36515</t>
  </si>
  <si>
    <t>375-643-5861</t>
  </si>
  <si>
    <t>94.44</t>
  </si>
  <si>
    <t>56763.53999999999</t>
  </si>
  <si>
    <t>Jimmy Benton</t>
  </si>
  <si>
    <t>elizabeth07@example.net</t>
  </si>
  <si>
    <t>32413 Kerri Groves Suite 896, Reneeview, MH 93976</t>
  </si>
  <si>
    <t>+1-270-853-0293x8773</t>
  </si>
  <si>
    <t>12.94</t>
  </si>
  <si>
    <t>41564.66</t>
  </si>
  <si>
    <t>Heidi Montoya</t>
  </si>
  <si>
    <t>leeedwards@example.org</t>
  </si>
  <si>
    <t>11061 Sutton Fords, New Jackland, AZ 21496</t>
  </si>
  <si>
    <t>766-730-8763</t>
  </si>
  <si>
    <t>67.79</t>
  </si>
  <si>
    <t>26784.41</t>
  </si>
  <si>
    <t>Jordan Tapia</t>
  </si>
  <si>
    <t>tracy27@example.com</t>
  </si>
  <si>
    <t>6858 Kimberly Park, East Maryburgh, AR 57193</t>
  </si>
  <si>
    <t>764.723.9677x078</t>
  </si>
  <si>
    <t>32527.37</t>
  </si>
  <si>
    <t>Joe Parsons</t>
  </si>
  <si>
    <t>ashleyblankenship@example.net</t>
  </si>
  <si>
    <t>PSC 8650, Box 6286, APO AE 62926</t>
  </si>
  <si>
    <t>568.233.5778x1101</t>
  </si>
  <si>
    <t>2985.39</t>
  </si>
  <si>
    <t>79.8</t>
  </si>
  <si>
    <t>2905.5899999999997</t>
  </si>
  <si>
    <t>kwilliams@example.com</t>
  </si>
  <si>
    <t>1756 Blair Village, Russofort, MO 37059</t>
  </si>
  <si>
    <t>001-363-434-6080x16279</t>
  </si>
  <si>
    <t>115.6</t>
  </si>
  <si>
    <t>22022.140000000003</t>
  </si>
  <si>
    <t>Heather Farmer</t>
  </si>
  <si>
    <t>michael78@example.net</t>
  </si>
  <si>
    <t>29004 Bean Stream, Jasonport, CO 21454</t>
  </si>
  <si>
    <t>451.452.0121x596</t>
  </si>
  <si>
    <t>17579.97</t>
  </si>
  <si>
    <t>46.04</t>
  </si>
  <si>
    <t>17533.93</t>
  </si>
  <si>
    <t>Katie Long</t>
  </si>
  <si>
    <t>ihuff@example.net</t>
  </si>
  <si>
    <t>608 Tiffany Street, Melissachester, MD 50637</t>
  </si>
  <si>
    <t>(640)803-1436x988</t>
  </si>
  <si>
    <t>171.32</t>
  </si>
  <si>
    <t>31141.480000000003</t>
  </si>
  <si>
    <t>12-24-2021</t>
  </si>
  <si>
    <t>Aaron Orr</t>
  </si>
  <si>
    <t>rebecca53@example.net</t>
  </si>
  <si>
    <t>795 Rowe Ford, Michaelland, AS 95702</t>
  </si>
  <si>
    <t>001-436-669-1329x44835</t>
  </si>
  <si>
    <t>63.24</t>
  </si>
  <si>
    <t>23376.719999999998</t>
  </si>
  <si>
    <t>Kim Patterson</t>
  </si>
  <si>
    <t>karenholland@example.net</t>
  </si>
  <si>
    <t>8388 Ryan Ports, Grantbury, OR 98777</t>
  </si>
  <si>
    <t>726.528.4321</t>
  </si>
  <si>
    <t>28082.91</t>
  </si>
  <si>
    <t>Tina Malone</t>
  </si>
  <si>
    <t>victoria57@example.org</t>
  </si>
  <si>
    <t>0194 Anderson Courts, East Donald, AR 87354</t>
  </si>
  <si>
    <t>834-772-1154</t>
  </si>
  <si>
    <t>177.94</t>
  </si>
  <si>
    <t>37958.509999999995</t>
  </si>
  <si>
    <t>Ashley Marquez</t>
  </si>
  <si>
    <t>blevinswilliam@example.org</t>
  </si>
  <si>
    <t>78010 Jackson Manors, Spencerburgh, VT 32177</t>
  </si>
  <si>
    <t>(703)694-9678</t>
  </si>
  <si>
    <t>29.12</t>
  </si>
  <si>
    <t>8566.4</t>
  </si>
  <si>
    <t>Mark Carney</t>
  </si>
  <si>
    <t>richardsonbrittany@example.com</t>
  </si>
  <si>
    <t>2775 Robinson Orchard Apt. 383, Carlosshire, NH 04776</t>
  </si>
  <si>
    <t>001-474-639-7419x88958</t>
  </si>
  <si>
    <t>5262.86</t>
  </si>
  <si>
    <t>5237.679999999999</t>
  </si>
  <si>
    <t>Ryan Coleman</t>
  </si>
  <si>
    <t>412 Bailey Junctions Apt. 736, North Carla, OH 68104</t>
  </si>
  <si>
    <t>+1-329-584-4632x1620</t>
  </si>
  <si>
    <t>90353.51</t>
  </si>
  <si>
    <t>Brian Johnston</t>
  </si>
  <si>
    <t>calvarez@example.net</t>
  </si>
  <si>
    <t>218 Lisa Parks Suite 664, Lake Patrickview, IL 07988</t>
  </si>
  <si>
    <t>4.81</t>
  </si>
  <si>
    <t>3667.7300000000005</t>
  </si>
  <si>
    <t>Lisa Fuller</t>
  </si>
  <si>
    <t>xjohnson@example.net</t>
  </si>
  <si>
    <t>215 Sims Forges, South Candice, NJ 49976</t>
  </si>
  <si>
    <t>001-961-340-5226x99193</t>
  </si>
  <si>
    <t>23.94</t>
  </si>
  <si>
    <t>3068.62</t>
  </si>
  <si>
    <t>Dr. Walter Hoffman</t>
  </si>
  <si>
    <t>xarmstrong@example.com</t>
  </si>
  <si>
    <t>9300 Moore Knoll Suite 378, Port Kristinefurt, PA 29340</t>
  </si>
  <si>
    <t>83.57</t>
  </si>
  <si>
    <t>19348.33</t>
  </si>
  <si>
    <t>Vickie Rivera</t>
  </si>
  <si>
    <t>mallorywells@example.com</t>
  </si>
  <si>
    <t>Unit 4150 Box 4750, DPO AA 04829</t>
  </si>
  <si>
    <t>001-644-615-6038x60194</t>
  </si>
  <si>
    <t>13001.820000000002</t>
  </si>
  <si>
    <t>John Prince</t>
  </si>
  <si>
    <t>debra16@example.com</t>
  </si>
  <si>
    <t>680 Davis Harbors, Markmouth, WV 58764</t>
  </si>
  <si>
    <t>12866.16</t>
  </si>
  <si>
    <t>Brian Bryant</t>
  </si>
  <si>
    <t>usnyder@example.org</t>
  </si>
  <si>
    <t>51710 Pollard Flat Suite 347, Batesfurt, PR 26023</t>
  </si>
  <si>
    <t>546-748-4988</t>
  </si>
  <si>
    <t>29549.169999999995</t>
  </si>
  <si>
    <t>Rebecca Parker</t>
  </si>
  <si>
    <t>delgadochristopher@example.net</t>
  </si>
  <si>
    <t>3543 Green Views Suite 128, Port Ashley, MT 34596</t>
  </si>
  <si>
    <t>945.826.3283</t>
  </si>
  <si>
    <t>21.04</t>
  </si>
  <si>
    <t>54763.10999999999</t>
  </si>
  <si>
    <t>Amanda Matthews</t>
  </si>
  <si>
    <t>rodney35@example.org</t>
  </si>
  <si>
    <t>5257 Martinez Circles, Dunnchester, SD 25031</t>
  </si>
  <si>
    <t>103.88</t>
  </si>
  <si>
    <t>24978.019999999997</t>
  </si>
  <si>
    <t>Roger Smith</t>
  </si>
  <si>
    <t>patrickjohnson@example.net</t>
  </si>
  <si>
    <t>83290 Wilson Spring Suite 218, North Veronica, KY 53712</t>
  </si>
  <si>
    <t>969.431.2886x77889</t>
  </si>
  <si>
    <t>16.85</t>
  </si>
  <si>
    <t>40783.48</t>
  </si>
  <si>
    <t>deanna99@example.com</t>
  </si>
  <si>
    <t>66719 Leah Drive, Brownside, MN 66526</t>
  </si>
  <si>
    <t>(373)746-2697x4336</t>
  </si>
  <si>
    <t>68.09</t>
  </si>
  <si>
    <t>26800.42</t>
  </si>
  <si>
    <t>Mrs. Michelle Vaughn</t>
  </si>
  <si>
    <t>kevinfox@example.org</t>
  </si>
  <si>
    <t>04038 Bryan Cliffs, Higginsfurt, WI 83260</t>
  </si>
  <si>
    <t>273-289-7089</t>
  </si>
  <si>
    <t>65678.58</t>
  </si>
  <si>
    <t>26.17</t>
  </si>
  <si>
    <t>65652.41</t>
  </si>
  <si>
    <t>Christopher Maldonado</t>
  </si>
  <si>
    <t>max99@example.com</t>
  </si>
  <si>
    <t>8140 Jones Views Apt. 528, Lake Jade, NE 89782</t>
  </si>
  <si>
    <t>(460)271-9448</t>
  </si>
  <si>
    <t>110.39</t>
  </si>
  <si>
    <t>17503.06</t>
  </si>
  <si>
    <t>Christine Rodriguez</t>
  </si>
  <si>
    <t>bonnie61@example.net</t>
  </si>
  <si>
    <t>PSC 5325, Box 8792, APO AA 81245</t>
  </si>
  <si>
    <t>449-423-5915x5918</t>
  </si>
  <si>
    <t>10.04</t>
  </si>
  <si>
    <t>17098.43</t>
  </si>
  <si>
    <t>Richard Robinson</t>
  </si>
  <si>
    <t>brandijackson@example.org</t>
  </si>
  <si>
    <t>PSC 8835, Box 6445, APO AP 21291</t>
  </si>
  <si>
    <t>241.868.3392x46926</t>
  </si>
  <si>
    <t>5.2</t>
  </si>
  <si>
    <t>364.64</t>
  </si>
  <si>
    <t>Sheila Pitts</t>
  </si>
  <si>
    <t>meganolsen@example.com</t>
  </si>
  <si>
    <t>75833 Walton Neck, Philipshire, CT 62848</t>
  </si>
  <si>
    <t>281-769-5512x481</t>
  </si>
  <si>
    <t>76.74</t>
  </si>
  <si>
    <t>62253.36</t>
  </si>
  <si>
    <t>Tammie Luna</t>
  </si>
  <si>
    <t>daniel43@example.com</t>
  </si>
  <si>
    <t>3028 Sharon Inlet, East Charles, FM 85110</t>
  </si>
  <si>
    <t>411-981-4040x11349</t>
  </si>
  <si>
    <t>74.13</t>
  </si>
  <si>
    <t>3153.4999999999995</t>
  </si>
  <si>
    <t>Stephen Hawkins</t>
  </si>
  <si>
    <t>jimwilliams@example.org</t>
  </si>
  <si>
    <t>Unit 7961 Box 2151, DPO AE 13627</t>
  </si>
  <si>
    <t>(383)585-6561x4151</t>
  </si>
  <si>
    <t>146.14</t>
  </si>
  <si>
    <t>59485.4</t>
  </si>
  <si>
    <t>Christopher Jones</t>
  </si>
  <si>
    <t>857 Mcdonald Drives, East Josefort, MS 68264</t>
  </si>
  <si>
    <t>(382)243-2513x855</t>
  </si>
  <si>
    <t>22939.500000000004</t>
  </si>
  <si>
    <t>Anna Sullivan</t>
  </si>
  <si>
    <t>farrellkathy@example.org</t>
  </si>
  <si>
    <t>903 Anderson Divide Apt. 088, Jordanhaven, NM 95945</t>
  </si>
  <si>
    <t>(762)295-0840x30421</t>
  </si>
  <si>
    <t>119.38</t>
  </si>
  <si>
    <t>18880.699999999997</t>
  </si>
  <si>
    <t>Mariah Moore</t>
  </si>
  <si>
    <t>edward22@example.org</t>
  </si>
  <si>
    <t>PSC 0255, Box 5512, APO AA 35812</t>
  </si>
  <si>
    <t>774-898-1942</t>
  </si>
  <si>
    <t>33.67</t>
  </si>
  <si>
    <t>64557.23</t>
  </si>
  <si>
    <t>Jeanette Schwartz</t>
  </si>
  <si>
    <t>kevinwarner@example.com</t>
  </si>
  <si>
    <t>60675 Benjamin Motorway, New Renee, AR 13088</t>
  </si>
  <si>
    <t>669.867.7268x1020</t>
  </si>
  <si>
    <t>258.23</t>
  </si>
  <si>
    <t>14626.57</t>
  </si>
  <si>
    <t>Devin Valencia</t>
  </si>
  <si>
    <t>richardharris@example.org</t>
  </si>
  <si>
    <t>5746 Oliver Crest Suite 283, West Christine, IN 06339</t>
  </si>
  <si>
    <t>(295)521-2796</t>
  </si>
  <si>
    <t>19473.37</t>
  </si>
  <si>
    <t>Mrs. Patricia Camacho</t>
  </si>
  <si>
    <t>john12@example.org</t>
  </si>
  <si>
    <t>8944 Jimenez Prairie, Mckeeton, ME 31030</t>
  </si>
  <si>
    <t>57.77</t>
  </si>
  <si>
    <t>27059.989999999998</t>
  </si>
  <si>
    <t>Kayla Garza</t>
  </si>
  <si>
    <t>425 Charles Way, North Elizabeth, WI 17632</t>
  </si>
  <si>
    <t>(629)421-0053</t>
  </si>
  <si>
    <t>74.32</t>
  </si>
  <si>
    <t>8297.91</t>
  </si>
  <si>
    <t>Diana Chung</t>
  </si>
  <si>
    <t>yvette78@example.org</t>
  </si>
  <si>
    <t>76475 Alexander Harbor Suite 808, Curtismouth, GA 53504</t>
  </si>
  <si>
    <t>+1-218-567-4934x6834</t>
  </si>
  <si>
    <t>29.6</t>
  </si>
  <si>
    <t>13470.779999999999</t>
  </si>
  <si>
    <t>Kevin Sandoval</t>
  </si>
  <si>
    <t>karen49@example.com</t>
  </si>
  <si>
    <t>52333 Megan Wells Apt. 160, Lake Tracey, MT 85887</t>
  </si>
  <si>
    <t>196.66</t>
  </si>
  <si>
    <t>30312.5</t>
  </si>
  <si>
    <t>Brian Christian</t>
  </si>
  <si>
    <t>clinekimberly@example.com</t>
  </si>
  <si>
    <t>80492 Chavez Corners Apt. 758, Jacobborough, AZ 79743</t>
  </si>
  <si>
    <t>51702.060000000005</t>
  </si>
  <si>
    <t>George Rangel DDS</t>
  </si>
  <si>
    <t>johnwatson@example.com</t>
  </si>
  <si>
    <t>0980 Arthur Burgs, Huertafurt, PW 21079</t>
  </si>
  <si>
    <t>001-442-671-9516x3686</t>
  </si>
  <si>
    <t>29753.78</t>
  </si>
  <si>
    <t>Joann Scott DDS</t>
  </si>
  <si>
    <t>sarah16@example.com</t>
  </si>
  <si>
    <t>19067 Lisa Knolls Apt. 850, Jenniferstad, MI 29398</t>
  </si>
  <si>
    <t>+1-305-811-0768x4410</t>
  </si>
  <si>
    <t>90.49</t>
  </si>
  <si>
    <t>49351.98</t>
  </si>
  <si>
    <t>Edward Perez</t>
  </si>
  <si>
    <t>davidmata@example.org</t>
  </si>
  <si>
    <t>632 Knapp Pine, Hallstad, NM 48962</t>
  </si>
  <si>
    <t>478-475-8422x2153</t>
  </si>
  <si>
    <t>103.18</t>
  </si>
  <si>
    <t>25374.2</t>
  </si>
  <si>
    <t>Emily Russo</t>
  </si>
  <si>
    <t>ruthbuck@example.org</t>
  </si>
  <si>
    <t>132 Vanessa Ridges Apt. 304, East Josetown, WA 08441</t>
  </si>
  <si>
    <t>50689.350000000006</t>
  </si>
  <si>
    <t>Shannon Chavez</t>
  </si>
  <si>
    <t>phillipsstanley@example.net</t>
  </si>
  <si>
    <t>88368 Le Lock Apt. 763, Townsendtown, MI 16815</t>
  </si>
  <si>
    <t>756-324-4952x352</t>
  </si>
  <si>
    <t>53.62</t>
  </si>
  <si>
    <t>43653.83</t>
  </si>
  <si>
    <t>Jennifer Boyer</t>
  </si>
  <si>
    <t>3651 Terrell Mountains, North Davidtown, ID 32379</t>
  </si>
  <si>
    <t>(770)883-8328</t>
  </si>
  <si>
    <t>99.03</t>
  </si>
  <si>
    <t>31255.09</t>
  </si>
  <si>
    <t>Raymond Silva</t>
  </si>
  <si>
    <t>omunoz@example.net</t>
  </si>
  <si>
    <t>82277 Mejia Dam, Lake William, MT 27653</t>
  </si>
  <si>
    <t>817.410.4561x28218</t>
  </si>
  <si>
    <t>41095.04</t>
  </si>
  <si>
    <t>192.35</t>
  </si>
  <si>
    <t>40902.69</t>
  </si>
  <si>
    <t>Donna Leon</t>
  </si>
  <si>
    <t>kaitlyn10@example.com</t>
  </si>
  <si>
    <t>69535 Theresa Isle, Bradbury, WI 54932</t>
  </si>
  <si>
    <t>12.07</t>
  </si>
  <si>
    <t>1467.29</t>
  </si>
  <si>
    <t>Heather Miller</t>
  </si>
  <si>
    <t>april29@example.org</t>
  </si>
  <si>
    <t>PSC 1992, Box 6209, APO AP 97109</t>
  </si>
  <si>
    <t>630.294.8886x061</t>
  </si>
  <si>
    <t>90.91</t>
  </si>
  <si>
    <t>57315.89</t>
  </si>
  <si>
    <t>Linda Patton</t>
  </si>
  <si>
    <t>areid@example.org</t>
  </si>
  <si>
    <t>5100 Margaret Corner Suite 553, West Matthew, MA 03810</t>
  </si>
  <si>
    <t>(253)761-5065x7823</t>
  </si>
  <si>
    <t>8688.73</t>
  </si>
  <si>
    <t>Anne Lang</t>
  </si>
  <si>
    <t>jennifer32@example.org</t>
  </si>
  <si>
    <t>442 Matthew Parks Suite 772, Lopezshire, AS 83904</t>
  </si>
  <si>
    <t>(734)225-3051x9556</t>
  </si>
  <si>
    <t>148.2</t>
  </si>
  <si>
    <t>12246.449999999999</t>
  </si>
  <si>
    <t>Seth Bell</t>
  </si>
  <si>
    <t>jenniferlewis@example.org</t>
  </si>
  <si>
    <t>11896 Patterson Walk Apt. 477, New Bryan, FM 41770</t>
  </si>
  <si>
    <t>84.28</t>
  </si>
  <si>
    <t>33404.64</t>
  </si>
  <si>
    <t>Adrienne Hall</t>
  </si>
  <si>
    <t>dianeolsen@example.net</t>
  </si>
  <si>
    <t>2171 John Mission, Murphymouth, IN 73314</t>
  </si>
  <si>
    <t>755.461.7685</t>
  </si>
  <si>
    <t>30957.18</t>
  </si>
  <si>
    <t>Timothy Rodriguez</t>
  </si>
  <si>
    <t>3954 Villarreal Station Apt. 244, South Chase, WY 39419</t>
  </si>
  <si>
    <t>432-674-4536</t>
  </si>
  <si>
    <t>3.16</t>
  </si>
  <si>
    <t>23315.12</t>
  </si>
  <si>
    <t>Melanie Sandoval</t>
  </si>
  <si>
    <t>0102 Andrea Island, West Gracefort, ID 07379</t>
  </si>
  <si>
    <t>34982.649999999994</t>
  </si>
  <si>
    <t>154.31</t>
  </si>
  <si>
    <t>34828.34</t>
  </si>
  <si>
    <t>Katherine Ortega</t>
  </si>
  <si>
    <t>2988 Maynard Stream, Heatherfurt, NY 03317</t>
  </si>
  <si>
    <t>001-737-608-2645x7208</t>
  </si>
  <si>
    <t>20632.149999999998</t>
  </si>
  <si>
    <t>Laurie Watts</t>
  </si>
  <si>
    <t>timothymiller@example.org</t>
  </si>
  <si>
    <t>5579 Barnett Ferry, South Shane, TN 09128</t>
  </si>
  <si>
    <t>1.02</t>
  </si>
  <si>
    <t>2402.94</t>
  </si>
  <si>
    <t>Shirley Baker</t>
  </si>
  <si>
    <t>mcgeeerica@example.com</t>
  </si>
  <si>
    <t>6296 Thomas Bypass, East Rosefurt, OR 92287</t>
  </si>
  <si>
    <t>(835)315-6100x697</t>
  </si>
  <si>
    <t>60.58</t>
  </si>
  <si>
    <t>60939.87</t>
  </si>
  <si>
    <t>Richard Collier</t>
  </si>
  <si>
    <t>madisonchurch@example.org</t>
  </si>
  <si>
    <t>21693 Williams Avenue, Leahburgh, WI 99016</t>
  </si>
  <si>
    <t>435-818-7715x8180</t>
  </si>
  <si>
    <t>59812.03</t>
  </si>
  <si>
    <t>Gregory Rose</t>
  </si>
  <si>
    <t>katherinerobertson@example.org</t>
  </si>
  <si>
    <t>4951 Salas Groves, Port Crystalton, NJ 87632</t>
  </si>
  <si>
    <t>(497)288-4309x0650</t>
  </si>
  <si>
    <t>21.19</t>
  </si>
  <si>
    <t>207.63</t>
  </si>
  <si>
    <t>Carl Hester</t>
  </si>
  <si>
    <t>6338 Joe Pines, Richardfurt, NH 48301</t>
  </si>
  <si>
    <t>49.18</t>
  </si>
  <si>
    <t>26221.149999999998</t>
  </si>
  <si>
    <t>Kevin Fisher Jr.</t>
  </si>
  <si>
    <t>31089 Freeman Shoals, Lake Ricky, MO 69313</t>
  </si>
  <si>
    <t>(894)419-2243x44795</t>
  </si>
  <si>
    <t>46203.5</t>
  </si>
  <si>
    <t>40.39</t>
  </si>
  <si>
    <t>46163.11</t>
  </si>
  <si>
    <t>Maria Bowers</t>
  </si>
  <si>
    <t>kelseydavila@example.net</t>
  </si>
  <si>
    <t>451 Miller Valley, Mullinsburgh, OR 51437</t>
  </si>
  <si>
    <t>535.826.7879x8773</t>
  </si>
  <si>
    <t>118.07</t>
  </si>
  <si>
    <t>40979.98</t>
  </si>
  <si>
    <t>Katie James</t>
  </si>
  <si>
    <t>04532 Taylor Vista Suite 089, Janetown, PR 26472</t>
  </si>
  <si>
    <t>136.28</t>
  </si>
  <si>
    <t>83454.64</t>
  </si>
  <si>
    <t>Samantha Smith</t>
  </si>
  <si>
    <t>lawrence81@example.org</t>
  </si>
  <si>
    <t>138 Nicholas Island Suite 037, Davidstad, NY 52994</t>
  </si>
  <si>
    <t>001-543-227-3153x9177</t>
  </si>
  <si>
    <t>17813.269999999997</t>
  </si>
  <si>
    <t>Donald Patel</t>
  </si>
  <si>
    <t>bnguyen@example.com</t>
  </si>
  <si>
    <t>8754 Marsh Stravenue Suite 577, Tonyview, MT 96077</t>
  </si>
  <si>
    <t>001-373-448-0594</t>
  </si>
  <si>
    <t>28.56</t>
  </si>
  <si>
    <t>21460.24</t>
  </si>
  <si>
    <t>Jose Mckay</t>
  </si>
  <si>
    <t>64816 Davidson Rapid Suite 102, Justinstad, MA 46658</t>
  </si>
  <si>
    <t>376-367-6244</t>
  </si>
  <si>
    <t>102.53</t>
  </si>
  <si>
    <t>10987.42</t>
  </si>
  <si>
    <t>Gabriel Tucker</t>
  </si>
  <si>
    <t>4213 Brett Gardens, Martinezfurt, MI 23399</t>
  </si>
  <si>
    <t>001-764-597-7698x8614</t>
  </si>
  <si>
    <t>24.87</t>
  </si>
  <si>
    <t>65210.13</t>
  </si>
  <si>
    <t>Christopher Richardson</t>
  </si>
  <si>
    <t>mary57@example.org</t>
  </si>
  <si>
    <t>PSC 9519, Box 6246, APO AP 85108</t>
  </si>
  <si>
    <t>+1-593-743-0300x7344</t>
  </si>
  <si>
    <t>17127.54</t>
  </si>
  <si>
    <t>76.82</t>
  </si>
  <si>
    <t>17050.72</t>
  </si>
  <si>
    <t>Anthony Palmer</t>
  </si>
  <si>
    <t>rebeccawade@example.com</t>
  </si>
  <si>
    <t>58127 Eric Point, Nicholashaven, PW 17910</t>
  </si>
  <si>
    <t>(962)652-3818</t>
  </si>
  <si>
    <t>25446.06</t>
  </si>
  <si>
    <t>Samantha Cortez</t>
  </si>
  <si>
    <t>gerald49@example.org</t>
  </si>
  <si>
    <t>83505 Kendra Fork Suite 186, West Henry, TN 05558</t>
  </si>
  <si>
    <t>697-241-6814x08328</t>
  </si>
  <si>
    <t>117.54</t>
  </si>
  <si>
    <t>24844.5</t>
  </si>
  <si>
    <t>Tamara Campbell</t>
  </si>
  <si>
    <t>douglas17@example.net</t>
  </si>
  <si>
    <t>4232 Hooper Mews Suite 053, South Megan, MP 50773</t>
  </si>
  <si>
    <t>+1-262-599-1183x39498</t>
  </si>
  <si>
    <t>148.46</t>
  </si>
  <si>
    <t>493.65</t>
  </si>
  <si>
    <t>03-27-2023</t>
  </si>
  <si>
    <t>Tanya Williams</t>
  </si>
  <si>
    <t>samanthacrosby@example.net</t>
  </si>
  <si>
    <t>46970 Jorge Port Suite 742, Claytonchester, MO 66763</t>
  </si>
  <si>
    <t>254-718-2430x56685</t>
  </si>
  <si>
    <t>22.13</t>
  </si>
  <si>
    <t>40240.92</t>
  </si>
  <si>
    <t>Rebecca Alvarez</t>
  </si>
  <si>
    <t>joelmartin@example.com</t>
  </si>
  <si>
    <t>6667 Crosby Lodge Suite 758, Smithbury, MT 25298</t>
  </si>
  <si>
    <t>(354)254-7791</t>
  </si>
  <si>
    <t>33.05</t>
  </si>
  <si>
    <t>40081.77999999999</t>
  </si>
  <si>
    <t>Curtis Stanley</t>
  </si>
  <si>
    <t>adamscolton@example.net</t>
  </si>
  <si>
    <t>78534 Thornton Fork Apt. 382, Clarkland, MO 52622</t>
  </si>
  <si>
    <t>744.587.8891x72911</t>
  </si>
  <si>
    <t>185.12</t>
  </si>
  <si>
    <t>46948.78</t>
  </si>
  <si>
    <t>Shelby Villarreal</t>
  </si>
  <si>
    <t>nbrown@example.net</t>
  </si>
  <si>
    <t>Unit 5332 Box 3728, DPO AE 56290</t>
  </si>
  <si>
    <t>421.896.5878</t>
  </si>
  <si>
    <t>22824.300000000003</t>
  </si>
  <si>
    <t>Tamara Lee DDS</t>
  </si>
  <si>
    <t>promero@example.org</t>
  </si>
  <si>
    <t>212 Amber Crossroad, North Cynthia, KY 95358</t>
  </si>
  <si>
    <t>719.735.6750x82821</t>
  </si>
  <si>
    <t>117.14</t>
  </si>
  <si>
    <t>26925.07</t>
  </si>
  <si>
    <t>Amy Charles</t>
  </si>
  <si>
    <t>belldarrell@example.org</t>
  </si>
  <si>
    <t>1297 Werner Drive, West Heatherchester, ND 91615</t>
  </si>
  <si>
    <t>001-658-999-0670x5234</t>
  </si>
  <si>
    <t>93.9</t>
  </si>
  <si>
    <t>25419.719999999998</t>
  </si>
  <si>
    <t>Amber Klein</t>
  </si>
  <si>
    <t>emilypena@example.com</t>
  </si>
  <si>
    <t>298 Sampson Landing, North Carriehaven, NJ 65208</t>
  </si>
  <si>
    <t>001-219-419-2398x1947</t>
  </si>
  <si>
    <t>41.58</t>
  </si>
  <si>
    <t>26307.239999999998</t>
  </si>
  <si>
    <t>Martin Cummings</t>
  </si>
  <si>
    <t>jtaylor@example.org</t>
  </si>
  <si>
    <t>47359 Jackson Stravenue Suite 445, New Shelley, IN 11191</t>
  </si>
  <si>
    <t>(753)210-2011x25926</t>
  </si>
  <si>
    <t>64.35</t>
  </si>
  <si>
    <t>46146.100000000006</t>
  </si>
  <si>
    <t>Heidi Pena</t>
  </si>
  <si>
    <t>jeremiahrussell@example.com</t>
  </si>
  <si>
    <t>892 Sanchez Cove Apt. 236, Coffeyshire, VI 62566</t>
  </si>
  <si>
    <t>548.979.2077x890</t>
  </si>
  <si>
    <t>2577.4399999999996</t>
  </si>
  <si>
    <t>Mr. John Schmitt</t>
  </si>
  <si>
    <t>melissaboyd@example.net</t>
  </si>
  <si>
    <t>6005 Davis Roads Suite 713, Steventon, NC 73037</t>
  </si>
  <si>
    <t>001-321-558-9135x823</t>
  </si>
  <si>
    <t>52143.95</t>
  </si>
  <si>
    <t>192.37</t>
  </si>
  <si>
    <t>51951.579999999994</t>
  </si>
  <si>
    <t>Frank Riggs</t>
  </si>
  <si>
    <t>krystal97@example.com</t>
  </si>
  <si>
    <t>27771 Hansen Island Apt. 743, Reedstad, KY 77001</t>
  </si>
  <si>
    <t>(379)778-5413x885</t>
  </si>
  <si>
    <t>5736.05</t>
  </si>
  <si>
    <t>Patrick Hall</t>
  </si>
  <si>
    <t>margaretnorman@example.com</t>
  </si>
  <si>
    <t>8574 Williamson Heights, Juliaberg, VA 10347</t>
  </si>
  <si>
    <t>3195.5200000000004</t>
  </si>
  <si>
    <t>Eric Anderson</t>
  </si>
  <si>
    <t>fgomez@example.net</t>
  </si>
  <si>
    <t>122 Benjamin Villages, Beasleyberg, SC 61759</t>
  </si>
  <si>
    <t>609-220-7001</t>
  </si>
  <si>
    <t>155.48</t>
  </si>
  <si>
    <t>44359.869999999995</t>
  </si>
  <si>
    <t>Jason Thomas</t>
  </si>
  <si>
    <t>davidholmes@example.net</t>
  </si>
  <si>
    <t>5566 Jessica Shore, Mcclaintown, NV 45137</t>
  </si>
  <si>
    <t>(580)375-3228x912</t>
  </si>
  <si>
    <t>26.12</t>
  </si>
  <si>
    <t>27882.88</t>
  </si>
  <si>
    <t>Megan Reed</t>
  </si>
  <si>
    <t>zgonzalez@example.com</t>
  </si>
  <si>
    <t>24669 Jefferson Mission, Zacharyside, MS 83320</t>
  </si>
  <si>
    <t>001-582-954-5512x28030</t>
  </si>
  <si>
    <t>57.54</t>
  </si>
  <si>
    <t>3603.58</t>
  </si>
  <si>
    <t>James Little</t>
  </si>
  <si>
    <t>wstrong@example.com</t>
  </si>
  <si>
    <t>3349 Samuel Heights, South Stevenview, AK 19144</t>
  </si>
  <si>
    <t>001-837-735-7457x628</t>
  </si>
  <si>
    <t>48.34</t>
  </si>
  <si>
    <t>20826.86</t>
  </si>
  <si>
    <t>Richard Ross</t>
  </si>
  <si>
    <t>1153 Schneider Route Apt. 961, Josephton, NJ 08421</t>
  </si>
  <si>
    <t>630-438-1277x11397</t>
  </si>
  <si>
    <t>148.32</t>
  </si>
  <si>
    <t>62358.24</t>
  </si>
  <si>
    <t>Melvin Williamson</t>
  </si>
  <si>
    <t>howard19@example.org</t>
  </si>
  <si>
    <t>720 John Heights, Floresville, NJ 08530</t>
  </si>
  <si>
    <t>636-574-2736</t>
  </si>
  <si>
    <t>93161.55</t>
  </si>
  <si>
    <t>Terrance Lambert</t>
  </si>
  <si>
    <t>zvalentine@example.org</t>
  </si>
  <si>
    <t>23088 Johnson Circle, Johnport, ND 19822</t>
  </si>
  <si>
    <t>11.08</t>
  </si>
  <si>
    <t>5898.34</t>
  </si>
  <si>
    <t>Jacob Wallace</t>
  </si>
  <si>
    <t>ihernandez@example.org</t>
  </si>
  <si>
    <t>202 Katelyn Gateway, Port Melissa, MP 76987</t>
  </si>
  <si>
    <t>842-572-1122</t>
  </si>
  <si>
    <t>17847.96</t>
  </si>
  <si>
    <t>47.81</t>
  </si>
  <si>
    <t>17800.149999999998</t>
  </si>
  <si>
    <t>Kent Washington</t>
  </si>
  <si>
    <t>johnfinley@example.com</t>
  </si>
  <si>
    <t>4964 King Mountain Apt. 217, North Michaelside, TN 42506</t>
  </si>
  <si>
    <t>35461.12</t>
  </si>
  <si>
    <t>11-18-2021</t>
  </si>
  <si>
    <t>Jeffrey Owens</t>
  </si>
  <si>
    <t>robertkim@example.org</t>
  </si>
  <si>
    <t>9094 Brown Tunnel, New Steven, DC 80589</t>
  </si>
  <si>
    <t>119.37</t>
  </si>
  <si>
    <t>8894.699999999999</t>
  </si>
  <si>
    <t>Sarah Blair</t>
  </si>
  <si>
    <t>iwarren@example.org</t>
  </si>
  <si>
    <t>3053 Joshua Glen Apt. 340, South James, WV 47326</t>
  </si>
  <si>
    <t>29.59</t>
  </si>
  <si>
    <t>33168.89</t>
  </si>
  <si>
    <t>Charlene Sanchez</t>
  </si>
  <si>
    <t>parkerjessica@example.org</t>
  </si>
  <si>
    <t>6440 Butler Rapid, South David, KY 48402</t>
  </si>
  <si>
    <t>391-908-4783</t>
  </si>
  <si>
    <t>19.38</t>
  </si>
  <si>
    <t>37223.0</t>
  </si>
  <si>
    <t>Jason Mclaughlin</t>
  </si>
  <si>
    <t>maldonadostephanie@example.com</t>
  </si>
  <si>
    <t>206 Savage Courts, Migueltown, HI 90764</t>
  </si>
  <si>
    <t>(798)512-1951x6782</t>
  </si>
  <si>
    <t>6.64</t>
  </si>
  <si>
    <t>548.12</t>
  </si>
  <si>
    <t>Terri Haas</t>
  </si>
  <si>
    <t>pamelasampson@example.org</t>
  </si>
  <si>
    <t>367 Clark Pine, Montoyamouth, GU 61556</t>
  </si>
  <si>
    <t>001-219-520-8487x5165</t>
  </si>
  <si>
    <t>15656.400000000001</t>
  </si>
  <si>
    <t>67.72</t>
  </si>
  <si>
    <t>15588.680000000002</t>
  </si>
  <si>
    <t>Judy Lee</t>
  </si>
  <si>
    <t>daniel12@example.org</t>
  </si>
  <si>
    <t>6937 Jonathon Shore, Jessicahaven, UT 72485</t>
  </si>
  <si>
    <t>936.782.9937x6605</t>
  </si>
  <si>
    <t>68.5</t>
  </si>
  <si>
    <t>74566.25</t>
  </si>
  <si>
    <t>Mr. Justin Morrison</t>
  </si>
  <si>
    <t>davidscott@example.com</t>
  </si>
  <si>
    <t>33182 James Via Apt. 291, South Lori, SD 35690</t>
  </si>
  <si>
    <t>348.636.9994x34909</t>
  </si>
  <si>
    <t>3458.1299999999997</t>
  </si>
  <si>
    <t>Robert Jefferson</t>
  </si>
  <si>
    <t>tpratt@example.org</t>
  </si>
  <si>
    <t>627 Mcmillan Expressway Apt. 211, North Joshua, AS 46752</t>
  </si>
  <si>
    <t>211.377.0947</t>
  </si>
  <si>
    <t>13.54</t>
  </si>
  <si>
    <t>5627.27</t>
  </si>
  <si>
    <t>Mindy Bush</t>
  </si>
  <si>
    <t>krista10@example.net</t>
  </si>
  <si>
    <t>3725 Pollard Drive, Danielborough, NJ 02357</t>
  </si>
  <si>
    <t>1939.83</t>
  </si>
  <si>
    <t>cartergabrielle@example.org</t>
  </si>
  <si>
    <t>737 Kevin Skyway Suite 639, East Jessicamouth, KY 80158</t>
  </si>
  <si>
    <t>001-421-981-5886x68257</t>
  </si>
  <si>
    <t>3693.7</t>
  </si>
  <si>
    <t>Fred Lopez</t>
  </si>
  <si>
    <t>dennis36@example.net</t>
  </si>
  <si>
    <t>154 Crawford Gardens, South Carolfort, UT 05811</t>
  </si>
  <si>
    <t>+1-863-888-1893x3323</t>
  </si>
  <si>
    <t>5.22</t>
  </si>
  <si>
    <t>5904.2</t>
  </si>
  <si>
    <t>Brittany Carrillo</t>
  </si>
  <si>
    <t>greenjoseph@example.org</t>
  </si>
  <si>
    <t>359 Devin Rapid Suite 108, Armstrongport, GU 87920</t>
  </si>
  <si>
    <t>588-460-4586x940</t>
  </si>
  <si>
    <t>91346.88</t>
  </si>
  <si>
    <t>23.38</t>
  </si>
  <si>
    <t>91323.5</t>
  </si>
  <si>
    <t>Joshua French</t>
  </si>
  <si>
    <t>vincent04@example.com</t>
  </si>
  <si>
    <t>573 Shaffer Forges, New Chelseaview, UT 48078</t>
  </si>
  <si>
    <t>383-957-8065x63582</t>
  </si>
  <si>
    <t>68.87</t>
  </si>
  <si>
    <t>12018.58</t>
  </si>
  <si>
    <t>Zoe Barnes</t>
  </si>
  <si>
    <t>michelle46@example.org</t>
  </si>
  <si>
    <t>55393 Chang Port, Williammouth, GU 55172</t>
  </si>
  <si>
    <t>1560.59</t>
  </si>
  <si>
    <t>Jennifer Woods</t>
  </si>
  <si>
    <t>tracyjohnson@example.org</t>
  </si>
  <si>
    <t>70865 Sherry Parkways, North Michaelbury, SD 68353</t>
  </si>
  <si>
    <t>37443.06</t>
  </si>
  <si>
    <t>170.36</t>
  </si>
  <si>
    <t>37272.7</t>
  </si>
  <si>
    <t>Brian Flynn</t>
  </si>
  <si>
    <t>jonathanstephenson@example.org</t>
  </si>
  <si>
    <t>Unit 2871 Box 2912, DPO AA 04950</t>
  </si>
  <si>
    <t>39792.14</t>
  </si>
  <si>
    <t>Amy Wall</t>
  </si>
  <si>
    <t>marqueztyler@example.org</t>
  </si>
  <si>
    <t>702 Joshua Forest Apt. 218, Fosterberg, AR 57822</t>
  </si>
  <si>
    <t>819-253-2286x45512</t>
  </si>
  <si>
    <t>147.34</t>
  </si>
  <si>
    <t>34175.26</t>
  </si>
  <si>
    <t>Leah Ramirez</t>
  </si>
  <si>
    <t>plopez@example.com</t>
  </si>
  <si>
    <t>34779 Chen Walks Apt. 144, North Teresa, PR 16215</t>
  </si>
  <si>
    <t>+1-281-326-7947x50057</t>
  </si>
  <si>
    <t>228.14</t>
  </si>
  <si>
    <t>3132.6200000000003</t>
  </si>
  <si>
    <t>Evelyn Flores</t>
  </si>
  <si>
    <t>robbinsjennifer@example.net</t>
  </si>
  <si>
    <t>78203 Morgan Lane, Mcmahonland, GU 33599</t>
  </si>
  <si>
    <t>001-412-278-5232x521</t>
  </si>
  <si>
    <t>1140.37</t>
  </si>
  <si>
    <t>Kathy Pierce PhD</t>
  </si>
  <si>
    <t>garrett17@example.net</t>
  </si>
  <si>
    <t>0383 Hogan Overpass Apt. 285, New Luisland, AL 27135</t>
  </si>
  <si>
    <t>+1-327-949-8062x4643</t>
  </si>
  <si>
    <t>5576.820000000001</t>
  </si>
  <si>
    <t>5562.210000000001</t>
  </si>
  <si>
    <t>nlawrence@example.com</t>
  </si>
  <si>
    <t>131 Vaughan Plain Apt. 340, New Michellestad, NY 13260</t>
  </si>
  <si>
    <t>800.970.2707</t>
  </si>
  <si>
    <t>20009.88</t>
  </si>
  <si>
    <t>Christina Carter</t>
  </si>
  <si>
    <t>torresnatalie@example.net</t>
  </si>
  <si>
    <t>4297 Hendricks Spur Suite 646, South Maryton, MH 72426</t>
  </si>
  <si>
    <t>127.16</t>
  </si>
  <si>
    <t>35697.52</t>
  </si>
  <si>
    <t>Brittany Hunter</t>
  </si>
  <si>
    <t>troymerritt@example.net</t>
  </si>
  <si>
    <t>30635 Gabriela Tunnel, Jameschester, WV 75590</t>
  </si>
  <si>
    <t>5784.05</t>
  </si>
  <si>
    <t>Jimmy Ware</t>
  </si>
  <si>
    <t>96633 Bates Mews Suite 667, Andersonfort, CA 54918</t>
  </si>
  <si>
    <t>96.65</t>
  </si>
  <si>
    <t>336.45000000000005</t>
  </si>
  <si>
    <t>Randy Melendez</t>
  </si>
  <si>
    <t>harrisonjerry@example.com</t>
  </si>
  <si>
    <t>3412 Michael Prairie Apt. 928, Lake Scott, DC 96086</t>
  </si>
  <si>
    <t>+1-651-713-1541x82562</t>
  </si>
  <si>
    <t>205.63</t>
  </si>
  <si>
    <t>75916.76999999999</t>
  </si>
  <si>
    <t>Robert Mccann</t>
  </si>
  <si>
    <t>hallvirginia@example.org</t>
  </si>
  <si>
    <t>611 Angela Islands, Garciachester, MA 84842</t>
  </si>
  <si>
    <t>780.934.7159</t>
  </si>
  <si>
    <t>130.54</t>
  </si>
  <si>
    <t>50596.15</t>
  </si>
  <si>
    <t>Vanessa Santiago</t>
  </si>
  <si>
    <t>837 Wu Tunnel, Lake Timothyfurt, VA 98241</t>
  </si>
  <si>
    <t>408.454.4372x4649</t>
  </si>
  <si>
    <t>23101.75</t>
  </si>
  <si>
    <t>23034.37</t>
  </si>
  <si>
    <t>parksluis@example.com</t>
  </si>
  <si>
    <t>4312 Kenneth Glens, Rachelstad, MO 52298</t>
  </si>
  <si>
    <t>(927)803-5366x65335</t>
  </si>
  <si>
    <t>27069.53</t>
  </si>
  <si>
    <t>Ashley Mitchell</t>
  </si>
  <si>
    <t>walshalbert@example.net</t>
  </si>
  <si>
    <t>517 Johnson Tunnel, West Nicholas, MD 68594</t>
  </si>
  <si>
    <t>(830)264-5157</t>
  </si>
  <si>
    <t>58599.9</t>
  </si>
  <si>
    <t>112.69</t>
  </si>
  <si>
    <t>58487.21</t>
  </si>
  <si>
    <t>Dr. Travis Lucero</t>
  </si>
  <si>
    <t>ohurst@example.net</t>
  </si>
  <si>
    <t>163 Cheyenne Squares, Heatherburgh, AR 01443</t>
  </si>
  <si>
    <t>+1-401-475-9191x06092</t>
  </si>
  <si>
    <t>3779.4199999999996</t>
  </si>
  <si>
    <t>Claire Collins</t>
  </si>
  <si>
    <t>candacegarcia@example.org</t>
  </si>
  <si>
    <t>8658 Rachel Wall, Port Crystalland, ID 35620</t>
  </si>
  <si>
    <t>001-871-699-8131x899</t>
  </si>
  <si>
    <t>31469.82</t>
  </si>
  <si>
    <t>Erica Cortez</t>
  </si>
  <si>
    <t>youngdavid@example.org</t>
  </si>
  <si>
    <t>87734 Spencer Neck, New Jennaport, AK 35737</t>
  </si>
  <si>
    <t>(281)233-5316x523</t>
  </si>
  <si>
    <t>238.45</t>
  </si>
  <si>
    <t>27726.739999999998</t>
  </si>
  <si>
    <t>Anita Costa</t>
  </si>
  <si>
    <t>zjohnson@example.com</t>
  </si>
  <si>
    <t>47013 Rachel Keys, Lisaview, OR 83978</t>
  </si>
  <si>
    <t>887-862-0118</t>
  </si>
  <si>
    <t>7.48</t>
  </si>
  <si>
    <t>2032.8200000000002</t>
  </si>
  <si>
    <t>Timothy Wagner</t>
  </si>
  <si>
    <t>john96@example.com</t>
  </si>
  <si>
    <t>537 Gilmore Village Suite 887, Farrellchester, CO 78032</t>
  </si>
  <si>
    <t>001-778-486-6132x88203</t>
  </si>
  <si>
    <t>139.88</t>
  </si>
  <si>
    <t>28508.96</t>
  </si>
  <si>
    <t>Andrew Hall</t>
  </si>
  <si>
    <t>trantammy@example.com</t>
  </si>
  <si>
    <t>5075 Miranda Plaza, Tristanstad, IA 16146</t>
  </si>
  <si>
    <t>506.335.3159x66706</t>
  </si>
  <si>
    <t>51437.69</t>
  </si>
  <si>
    <t>156.58</t>
  </si>
  <si>
    <t>51281.11</t>
  </si>
  <si>
    <t>850 Munoz Lodge Suite 609, Tonyatown, MN 57495</t>
  </si>
  <si>
    <t>+1-563-445-0720x9276</t>
  </si>
  <si>
    <t>178.45</t>
  </si>
  <si>
    <t>74013.8</t>
  </si>
  <si>
    <t>Juan Wood</t>
  </si>
  <si>
    <t>mcgeematthew@example.com</t>
  </si>
  <si>
    <t>4263 Cantu Inlet Suite 855, New Christine, NY 48203</t>
  </si>
  <si>
    <t>235.488.2678</t>
  </si>
  <si>
    <t>133.38</t>
  </si>
  <si>
    <t>25915.019999999997</t>
  </si>
  <si>
    <t>Steven Humphrey</t>
  </si>
  <si>
    <t>samantha60@example.com</t>
  </si>
  <si>
    <t>96393 Carey Walks, Watsonland, IA 58898</t>
  </si>
  <si>
    <t>001-242-507-7610x992</t>
  </si>
  <si>
    <t>139.17</t>
  </si>
  <si>
    <t>17474.280000000002</t>
  </si>
  <si>
    <t>Annette Miller</t>
  </si>
  <si>
    <t>cynthia48@example.com</t>
  </si>
  <si>
    <t>63697 Mason Mountain Apt. 777, Julianshire, AL 71752</t>
  </si>
  <si>
    <t>+1-686-378-6056x572</t>
  </si>
  <si>
    <t>42.62</t>
  </si>
  <si>
    <t>7133.2300000000005</t>
  </si>
  <si>
    <t>Corey Mendoza</t>
  </si>
  <si>
    <t>jonathan90@example.com</t>
  </si>
  <si>
    <t>3508 Marcus Row Apt. 880, Davidland, PW 79995</t>
  </si>
  <si>
    <t>001-776-678-5479</t>
  </si>
  <si>
    <t>77297.48000000001</t>
  </si>
  <si>
    <t>4.75</t>
  </si>
  <si>
    <t>77292.73000000001</t>
  </si>
  <si>
    <t>Linda Velazquez</t>
  </si>
  <si>
    <t>43681 Stokes Route Apt. 343, North Jose, HI 46369</t>
  </si>
  <si>
    <t>001-282-481-6185x025</t>
  </si>
  <si>
    <t>20355.7</t>
  </si>
  <si>
    <t>28.01</t>
  </si>
  <si>
    <t>20327.690000000002</t>
  </si>
  <si>
    <t>John Mcgrath</t>
  </si>
  <si>
    <t>amanda16@example.net</t>
  </si>
  <si>
    <t>78849 Andrea Fords Suite 457, Williamberg, OR 36236</t>
  </si>
  <si>
    <t>+1-857-228-1760x37468</t>
  </si>
  <si>
    <t>8891.11</t>
  </si>
  <si>
    <t>53.33</t>
  </si>
  <si>
    <t>8837.78</t>
  </si>
  <si>
    <t>Juan Willis</t>
  </si>
  <si>
    <t>kingkevin@example.org</t>
  </si>
  <si>
    <t>Unit 1337 Box 9468, DPO AE 96865</t>
  </si>
  <si>
    <t>(334)259-1072x906</t>
  </si>
  <si>
    <t>76.84</t>
  </si>
  <si>
    <t>30472.91</t>
  </si>
  <si>
    <t>Thomas Hayes</t>
  </si>
  <si>
    <t>woodmarie@example.org</t>
  </si>
  <si>
    <t>91477 Miranda Common, East Melvin, NJ 25709</t>
  </si>
  <si>
    <t>3974.93</t>
  </si>
  <si>
    <t>Jessica Hopkins</t>
  </si>
  <si>
    <t>melissabradley@example.net</t>
  </si>
  <si>
    <t>9960 Key Forge Suite 388, Larryberg, ID 99063</t>
  </si>
  <si>
    <t>+1-243-524-4093x4384</t>
  </si>
  <si>
    <t>39066.6</t>
  </si>
  <si>
    <t>60.84</t>
  </si>
  <si>
    <t>39005.76</t>
  </si>
  <si>
    <t>Angela Hoffman</t>
  </si>
  <si>
    <t>393 Brennan Well, South Benjaminland, OH 81348</t>
  </si>
  <si>
    <t>(236)359-1217x074</t>
  </si>
  <si>
    <t>90.19</t>
  </si>
  <si>
    <t>37971.009999999995</t>
  </si>
  <si>
    <t>Christopher Ortiz DDS</t>
  </si>
  <si>
    <t>anthony12@example.net</t>
  </si>
  <si>
    <t>822 Marc Rapid, Lake Natalie, FL 71054</t>
  </si>
  <si>
    <t>542.499.7791x6488</t>
  </si>
  <si>
    <t>54.52</t>
  </si>
  <si>
    <t>60439.16000000001</t>
  </si>
  <si>
    <t>Michael Chandler</t>
  </si>
  <si>
    <t>mcosta@example.org</t>
  </si>
  <si>
    <t>28161 Lucas Fields, South Jamesburgh, PW 34646</t>
  </si>
  <si>
    <t>553.767.1573x76689</t>
  </si>
  <si>
    <t>13096.0</t>
  </si>
  <si>
    <t>Linda Aguilar</t>
  </si>
  <si>
    <t>bullockeric@example.org</t>
  </si>
  <si>
    <t>Unit 7074 Box 5444, DPO AE 04078</t>
  </si>
  <si>
    <t>52.49</t>
  </si>
  <si>
    <t>11935.85</t>
  </si>
  <si>
    <t>Ralph Fuller</t>
  </si>
  <si>
    <t>jason42@example.com</t>
  </si>
  <si>
    <t>1502 George Cliffs, Kerrtown, NC 54857</t>
  </si>
  <si>
    <t>(207)293-3680x38349</t>
  </si>
  <si>
    <t>35811.05</t>
  </si>
  <si>
    <t>106.19</t>
  </si>
  <si>
    <t>35704.86</t>
  </si>
  <si>
    <t>James Davies</t>
  </si>
  <si>
    <t>powerslaurie@example.com</t>
  </si>
  <si>
    <t>93337 Mayo Fort, Drakebury, ND 78428</t>
  </si>
  <si>
    <t>437.218.9240</t>
  </si>
  <si>
    <t>3194.17</t>
  </si>
  <si>
    <t>Daniel Coleman</t>
  </si>
  <si>
    <t>phatfield@example.net</t>
  </si>
  <si>
    <t>759 Bethany Mountains, North James, AS 80461</t>
  </si>
  <si>
    <t>(301)372-7558x4232</t>
  </si>
  <si>
    <t>53937.24</t>
  </si>
  <si>
    <t>19.75</t>
  </si>
  <si>
    <t>53917.49</t>
  </si>
  <si>
    <t>Charlotte Ferguson</t>
  </si>
  <si>
    <t>nguyenscott@example.com</t>
  </si>
  <si>
    <t>60820 Carolyn Oval Apt. 543, Jenniferberg, NY 92398</t>
  </si>
  <si>
    <t>001-211-925-5687x16691</t>
  </si>
  <si>
    <t>38142.299999999996</t>
  </si>
  <si>
    <t>218.26</t>
  </si>
  <si>
    <t>37924.03999999999</t>
  </si>
  <si>
    <t>Stacy Bailey</t>
  </si>
  <si>
    <t>davisbrenda@example.org</t>
  </si>
  <si>
    <t>1990 Washington Rest, Hannahside, MI 66325</t>
  </si>
  <si>
    <t>001-944-487-6201x64469</t>
  </si>
  <si>
    <t>2.53</t>
  </si>
  <si>
    <t>17577.440000000002</t>
  </si>
  <si>
    <t>ronald22@example.com</t>
  </si>
  <si>
    <t>03390 Sanders Path Suite 049, New Alicia, WA 79465</t>
  </si>
  <si>
    <t>001-984-495-3161x247</t>
  </si>
  <si>
    <t>6.87</t>
  </si>
  <si>
    <t>270.51</t>
  </si>
  <si>
    <t>Greg Anderson</t>
  </si>
  <si>
    <t>PSC 8324, Box 0677, APO AA 83232</t>
  </si>
  <si>
    <t>164.0</t>
  </si>
  <si>
    <t>17170.75</t>
  </si>
  <si>
    <t>Bryce Dixon</t>
  </si>
  <si>
    <t>elizabeth14@example.net</t>
  </si>
  <si>
    <t>8353 Potter Port Suite 747, East Mary, NC 67879</t>
  </si>
  <si>
    <t>(590)893-2396</t>
  </si>
  <si>
    <t>14.96</t>
  </si>
  <si>
    <t>4337.68</t>
  </si>
  <si>
    <t>dcarter@example.net</t>
  </si>
  <si>
    <t>6248 Daniel Walks Suite 241, Lake Gina, IL 34756</t>
  </si>
  <si>
    <t>162.56</t>
  </si>
  <si>
    <t>8301.87</t>
  </si>
  <si>
    <t>diazjeffery@example.org</t>
  </si>
  <si>
    <t>Unit 0698 Box 9372, DPO AA 44576</t>
  </si>
  <si>
    <t>317.804.3394x9662</t>
  </si>
  <si>
    <t>41503.25</t>
  </si>
  <si>
    <t>Andre Soto</t>
  </si>
  <si>
    <t>vlee@example.com</t>
  </si>
  <si>
    <t>9406 Meza Mall Apt. 283, Serranofort, CO 69189</t>
  </si>
  <si>
    <t>(904)563-9005x025</t>
  </si>
  <si>
    <t>44947.700000000004</t>
  </si>
  <si>
    <t>153.75</t>
  </si>
  <si>
    <t>44793.950000000004</t>
  </si>
  <si>
    <t>Angela Barton</t>
  </si>
  <si>
    <t>angelajones@example.org</t>
  </si>
  <si>
    <t>PSC 7544, Box 9250, APO AP 73005</t>
  </si>
  <si>
    <t>001-898-464-3337x7409</t>
  </si>
  <si>
    <t>91.1</t>
  </si>
  <si>
    <t>37477.24</t>
  </si>
  <si>
    <t>Elijah Blair</t>
  </si>
  <si>
    <t>PSC 9837, Box 5949, APO AA 32579</t>
  </si>
  <si>
    <t>981-988-2129</t>
  </si>
  <si>
    <t>64082.979999999996</t>
  </si>
  <si>
    <t>Michael Harvey</t>
  </si>
  <si>
    <t>danielnelson@example.com</t>
  </si>
  <si>
    <t>327 Chad Forest Apt. 468, Garciatown, MO 60213</t>
  </si>
  <si>
    <t>934.206.6021</t>
  </si>
  <si>
    <t>16017.220000000001</t>
  </si>
  <si>
    <t>clarkrichard@example.com</t>
  </si>
  <si>
    <t>3352 Mcguire Walk Suite 059, Michaelfurt, PR 20394</t>
  </si>
  <si>
    <t>+1-921-565-3673x91994</t>
  </si>
  <si>
    <t>177.73</t>
  </si>
  <si>
    <t>43512.15</t>
  </si>
  <si>
    <t>Michael Daniels</t>
  </si>
  <si>
    <t>1387 Rose Hollow Apt. 950, Lake Angelaton, DE 95821</t>
  </si>
  <si>
    <t>706-384-2658x21941</t>
  </si>
  <si>
    <t>15.86</t>
  </si>
  <si>
    <t>1004.2900000000001</t>
  </si>
  <si>
    <t>Casey Brooks</t>
  </si>
  <si>
    <t>mgentry@example.net</t>
  </si>
  <si>
    <t>248 Raymond Meadows Suite 649, Jonesmouth, RI 45720</t>
  </si>
  <si>
    <t>675-423-1989</t>
  </si>
  <si>
    <t>177.22</t>
  </si>
  <si>
    <t>16751.64</t>
  </si>
  <si>
    <t>Margaret Sutton</t>
  </si>
  <si>
    <t>gibsonchad@example.org</t>
  </si>
  <si>
    <t>PSC 7255, Box 5657, APO AE 73166</t>
  </si>
  <si>
    <t>250.216.5277</t>
  </si>
  <si>
    <t>11.22</t>
  </si>
  <si>
    <t>78133.98</t>
  </si>
  <si>
    <t>Jose White</t>
  </si>
  <si>
    <t>2553 Jackson Common Apt. 259, North Scotthaven, OH 40217</t>
  </si>
  <si>
    <t>913.750.7816x19574</t>
  </si>
  <si>
    <t>36.98</t>
  </si>
  <si>
    <t>28031.32</t>
  </si>
  <si>
    <t>Chris Jordan</t>
  </si>
  <si>
    <t>alexis23@example.net</t>
  </si>
  <si>
    <t>742 Thompson Isle Suite 905, West Matthewbury, DC 16026</t>
  </si>
  <si>
    <t>558.716.9386x2992</t>
  </si>
  <si>
    <t>1837.6999999999998</t>
  </si>
  <si>
    <t>Kristine Brown</t>
  </si>
  <si>
    <t>christine10@example.org</t>
  </si>
  <si>
    <t>90632 Travis Plains, Padillashire, NY 46400</t>
  </si>
  <si>
    <t>(889)809-5143x5408</t>
  </si>
  <si>
    <t>100.9</t>
  </si>
  <si>
    <t>26572.429999999997</t>
  </si>
  <si>
    <t>Mark Williams</t>
  </si>
  <si>
    <t>kelly42@example.org</t>
  </si>
  <si>
    <t>4032 Colleen Canyon Apt. 944, West Andreaside, NV 50499</t>
  </si>
  <si>
    <t>(854)938-4790</t>
  </si>
  <si>
    <t>120.15</t>
  </si>
  <si>
    <t>27788.85</t>
  </si>
  <si>
    <t>Roy Mathis</t>
  </si>
  <si>
    <t>rmurphy@example.net</t>
  </si>
  <si>
    <t>932 Tracey Well Suite 186, Kevinfort, NM 18958</t>
  </si>
  <si>
    <t>93.21</t>
  </si>
  <si>
    <t>31211.65</t>
  </si>
  <si>
    <t>Emily Johnson</t>
  </si>
  <si>
    <t>anna74@example.com</t>
  </si>
  <si>
    <t>3312 Serrano Rapids, Loganstad, KS 51662</t>
  </si>
  <si>
    <t>200.969.3219x443</t>
  </si>
  <si>
    <t>39542.869999999995</t>
  </si>
  <si>
    <t>Susan Evans</t>
  </si>
  <si>
    <t>adamscaleb@example.net</t>
  </si>
  <si>
    <t>Unit 9477 Box 8533, DPO AE 69901</t>
  </si>
  <si>
    <t>(495)522-6022</t>
  </si>
  <si>
    <t>39546.579999999994</t>
  </si>
  <si>
    <t>Terri Carter</t>
  </si>
  <si>
    <t>khall@example.com</t>
  </si>
  <si>
    <t>8822 Pierce Junctions Suite 404, Mirandaborough, KS 70517</t>
  </si>
  <si>
    <t>(503)938-6980x61304</t>
  </si>
  <si>
    <t>179.36</t>
  </si>
  <si>
    <t>3541.8399999999997</t>
  </si>
  <si>
    <t>Stacy Douglas</t>
  </si>
  <si>
    <t>djohnson@example.org</t>
  </si>
  <si>
    <t>892 Jenna Branch Apt. 336, South Selena, NY 03872</t>
  </si>
  <si>
    <t>+1-886-256-4640x4846</t>
  </si>
  <si>
    <t>21159.18</t>
  </si>
  <si>
    <t>40.76</t>
  </si>
  <si>
    <t>21118.420000000002</t>
  </si>
  <si>
    <t>Terry Woods</t>
  </si>
  <si>
    <t>clarkallen@example.com</t>
  </si>
  <si>
    <t>5677 Middleton Row Suite 742, West Jamie, RI 58437</t>
  </si>
  <si>
    <t>+1-901-953-9215x2323</t>
  </si>
  <si>
    <t>193.11</t>
  </si>
  <si>
    <t>1552.5900000000001</t>
  </si>
  <si>
    <t>Kelli Koch</t>
  </si>
  <si>
    <t>jimenezmary@example.net</t>
  </si>
  <si>
    <t>8040 Lee Plaza, Lake Deborahhaven, NH 12734</t>
  </si>
  <si>
    <t>987.680.2780</t>
  </si>
  <si>
    <t>98.21</t>
  </si>
  <si>
    <t>21936.28</t>
  </si>
  <si>
    <t>Benjamin Navarro</t>
  </si>
  <si>
    <t>todd50@example.net</t>
  </si>
  <si>
    <t>276 Rebecca Parks Apt. 530, West Jennifer, MH 06921</t>
  </si>
  <si>
    <t>(644)810-8080x47403</t>
  </si>
  <si>
    <t>140.73</t>
  </si>
  <si>
    <t>11646.9</t>
  </si>
  <si>
    <t>Brandon Palmer</t>
  </si>
  <si>
    <t>heather58@example.org</t>
  </si>
  <si>
    <t>24410 Bishop Lane, Frederickstad, WY 57068</t>
  </si>
  <si>
    <t>237.738.1055x94512</t>
  </si>
  <si>
    <t>29.87</t>
  </si>
  <si>
    <t>13937.85</t>
  </si>
  <si>
    <t>Mrs. Valerie Schultz MD</t>
  </si>
  <si>
    <t>theath@example.com</t>
  </si>
  <si>
    <t>41983 Barrera Shoals Suite 724, Hinesburgh, OK 79361</t>
  </si>
  <si>
    <t>(407)346-0727</t>
  </si>
  <si>
    <t>48.38</t>
  </si>
  <si>
    <t>35129.490000000005</t>
  </si>
  <si>
    <t>Richard Dickson</t>
  </si>
  <si>
    <t>fhughes@example.net</t>
  </si>
  <si>
    <t>1356 Deanna Square Suite 316, Donovanville, CO 17188</t>
  </si>
  <si>
    <t>870-855-5064</t>
  </si>
  <si>
    <t>37110.26</t>
  </si>
  <si>
    <t>Charles Harris</t>
  </si>
  <si>
    <t>markmunoz@example.net</t>
  </si>
  <si>
    <t>USNV Carroll, FPO AA 22624</t>
  </si>
  <si>
    <t>001-856-728-3590x321</t>
  </si>
  <si>
    <t>65.88</t>
  </si>
  <si>
    <t>23684.219999999998</t>
  </si>
  <si>
    <t>Emily Hart</t>
  </si>
  <si>
    <t>782 Ariel Place, Robertsburgh, AR 09787</t>
  </si>
  <si>
    <t>001-681-958-2097x622</t>
  </si>
  <si>
    <t>2448.36</t>
  </si>
  <si>
    <t>2437.44</t>
  </si>
  <si>
    <t>Christina David</t>
  </si>
  <si>
    <t>alison88@example.net</t>
  </si>
  <si>
    <t>PSC 2882, Box 2664, APO AA 47609</t>
  </si>
  <si>
    <t>519.748.8751x524</t>
  </si>
  <si>
    <t>8.99</t>
  </si>
  <si>
    <t>796.84</t>
  </si>
  <si>
    <t>David Murillo</t>
  </si>
  <si>
    <t>victor70@example.net</t>
  </si>
  <si>
    <t>5020 Albert Crest Apt. 118, New Rebecca, AZ 90073</t>
  </si>
  <si>
    <t>724-204-2360x1639</t>
  </si>
  <si>
    <t>126.43</t>
  </si>
  <si>
    <t>59412.77</t>
  </si>
  <si>
    <t>Jacob Lewis</t>
  </si>
  <si>
    <t>kellycortez@example.net</t>
  </si>
  <si>
    <t>321 Dickerson Roads Apt. 129, Paulberg, KY 87839</t>
  </si>
  <si>
    <t>2866.2599999999998</t>
  </si>
  <si>
    <t>7.26</t>
  </si>
  <si>
    <t>2858.9999999999995</t>
  </si>
  <si>
    <t>Anna Allen</t>
  </si>
  <si>
    <t>ericgomez@example.net</t>
  </si>
  <si>
    <t>Unit 8279 Box 6699, DPO AP 95733</t>
  </si>
  <si>
    <t>15677.06</t>
  </si>
  <si>
    <t>118.4</t>
  </si>
  <si>
    <t>15558.66</t>
  </si>
  <si>
    <t>Lauren Ballard</t>
  </si>
  <si>
    <t>john29@example.com</t>
  </si>
  <si>
    <t>226 Donna Tunnel Suite 233, Beverlyhaven, MO 16831</t>
  </si>
  <si>
    <t>69.22</t>
  </si>
  <si>
    <t>41454.85</t>
  </si>
  <si>
    <t>Tammy Webb</t>
  </si>
  <si>
    <t>david98@example.org</t>
  </si>
  <si>
    <t>118 Joseph Row, Port Sonyamouth, VI 94857</t>
  </si>
  <si>
    <t>831-540-8497</t>
  </si>
  <si>
    <t>63.77</t>
  </si>
  <si>
    <t>21156.420000000002</t>
  </si>
  <si>
    <t>Jaime Benson</t>
  </si>
  <si>
    <t>brentdiaz@example.com</t>
  </si>
  <si>
    <t>3129 Jeremy Forge, Kingstad, GA 60920</t>
  </si>
  <si>
    <t>(906)446-9560</t>
  </si>
  <si>
    <t>273.34</t>
  </si>
  <si>
    <t>51823.46</t>
  </si>
  <si>
    <t>Nicholas Preston</t>
  </si>
  <si>
    <t>1460 Gillespie Turnpike Apt. 622, Williammouth, NY 50751</t>
  </si>
  <si>
    <t>001-984-852-3123x43736</t>
  </si>
  <si>
    <t>51.96</t>
  </si>
  <si>
    <t>2107.14</t>
  </si>
  <si>
    <t>David Torres</t>
  </si>
  <si>
    <t>rosejacob@example.net</t>
  </si>
  <si>
    <t>329 Murphy Port, West Jeffrey, MT 67014</t>
  </si>
  <si>
    <t>001-769-754-2859</t>
  </si>
  <si>
    <t>102.67</t>
  </si>
  <si>
    <t>56190.060000000005</t>
  </si>
  <si>
    <t>Brandy Burton</t>
  </si>
  <si>
    <t>64991 Christine Landing, Martinezstad, MO 28147</t>
  </si>
  <si>
    <t>443.938.7697</t>
  </si>
  <si>
    <t>28.79</t>
  </si>
  <si>
    <t>18161.41</t>
  </si>
  <si>
    <t>zgraves@example.org</t>
  </si>
  <si>
    <t>7581 Andrew Alley, Garciaburgh, WA 73175</t>
  </si>
  <si>
    <t>001-946-914-1860x51854</t>
  </si>
  <si>
    <t>32085.309999999998</t>
  </si>
  <si>
    <t>7.14</t>
  </si>
  <si>
    <t>32078.17</t>
  </si>
  <si>
    <t>Jennifer Brown</t>
  </si>
  <si>
    <t>andremckay@example.net</t>
  </si>
  <si>
    <t>8216 Sylvia Place, Wellshaven, NV 55503</t>
  </si>
  <si>
    <t>99.93</t>
  </si>
  <si>
    <t>36280.47</t>
  </si>
  <si>
    <t>Sara Mccormick</t>
  </si>
  <si>
    <t>christopher80@example.org</t>
  </si>
  <si>
    <t>4086 Owens Springs, Davidport, KY 88345</t>
  </si>
  <si>
    <t>001-246-980-5806x32275</t>
  </si>
  <si>
    <t>41603.4</t>
  </si>
  <si>
    <t>41543.07</t>
  </si>
  <si>
    <t>Anne Lopez</t>
  </si>
  <si>
    <t>charles28@example.org</t>
  </si>
  <si>
    <t>202 Natalie Lake Suite 514, South Matthew, RI 07461</t>
  </si>
  <si>
    <t>830-656-4002</t>
  </si>
  <si>
    <t>0.05</t>
  </si>
  <si>
    <t>1201.93</t>
  </si>
  <si>
    <t>Hannah Rodriguez</t>
  </si>
  <si>
    <t>colemanpeter@example.net</t>
  </si>
  <si>
    <t>9612 Donna Field Apt. 690, Port Jessica, DE 38988</t>
  </si>
  <si>
    <t>203.06</t>
  </si>
  <si>
    <t>53185.03</t>
  </si>
  <si>
    <t>Christopher Wolfe</t>
  </si>
  <si>
    <t>sharonmelendez@example.org</t>
  </si>
  <si>
    <t>97407 Lori Circle Suite 307, Jimenezton, TX 87641</t>
  </si>
  <si>
    <t>(345)298-3990</t>
  </si>
  <si>
    <t>59.58</t>
  </si>
  <si>
    <t>38210.85</t>
  </si>
  <si>
    <t>Steven Curry</t>
  </si>
  <si>
    <t>matthew03@example.com</t>
  </si>
  <si>
    <t>5485 Howell Plaza, Jenniferchester, KS 55349</t>
  </si>
  <si>
    <t>(323)957-1047x22865</t>
  </si>
  <si>
    <t>52540.659999999996</t>
  </si>
  <si>
    <t>178.44</t>
  </si>
  <si>
    <t>52362.219999999994</t>
  </si>
  <si>
    <t>Deborah Allen MD</t>
  </si>
  <si>
    <t>wademichael@example.net</t>
  </si>
  <si>
    <t>5692 Terry Ville, Lake Brett, FL 91587</t>
  </si>
  <si>
    <t>842.216.7471x30007</t>
  </si>
  <si>
    <t>71.01</t>
  </si>
  <si>
    <t>6481.17</t>
  </si>
  <si>
    <t>Taylor Thornton</t>
  </si>
  <si>
    <t>ninamcintosh@example.net</t>
  </si>
  <si>
    <t>10853 Elliott Brooks, North Heatherport, WA 40760</t>
  </si>
  <si>
    <t>001-495-914-4415x925</t>
  </si>
  <si>
    <t>281.03</t>
  </si>
  <si>
    <t>84405.14</t>
  </si>
  <si>
    <t>allison10@example.com</t>
  </si>
  <si>
    <t>2852 Cruz Track Apt. 981, Garrisonview, OK 44210</t>
  </si>
  <si>
    <t>504-521-1113x0589</t>
  </si>
  <si>
    <t>10.59</t>
  </si>
  <si>
    <t>2300.91</t>
  </si>
  <si>
    <t>Adrienne Marshall</t>
  </si>
  <si>
    <t>PSC 4354, Box 0831, APO AE 66396</t>
  </si>
  <si>
    <t>979.990.7288</t>
  </si>
  <si>
    <t>41992.57000000001</t>
  </si>
  <si>
    <t>David Zuniga</t>
  </si>
  <si>
    <t>wnorman@example.com</t>
  </si>
  <si>
    <t>USCGC Stark, FPO AA 02967</t>
  </si>
  <si>
    <t>+1-636-841-3481x54814</t>
  </si>
  <si>
    <t>15446.07</t>
  </si>
  <si>
    <t>Joel White</t>
  </si>
  <si>
    <t>mooredanielle@example.com</t>
  </si>
  <si>
    <t>4964 Tina Crossroad, Port Meganborough, LA 37662</t>
  </si>
  <si>
    <t>4853.73</t>
  </si>
  <si>
    <t>70.87</t>
  </si>
  <si>
    <t>4782.86</t>
  </si>
  <si>
    <t>Erica Oconnor</t>
  </si>
  <si>
    <t>monicaalvarez@example.net</t>
  </si>
  <si>
    <t>71698 Jeffrey Way Suite 431, Gatesborough, DE 91030</t>
  </si>
  <si>
    <t>717-913-0863x754</t>
  </si>
  <si>
    <t>134.5</t>
  </si>
  <si>
    <t>43669.049999999996</t>
  </si>
  <si>
    <t>Peter Leblanc</t>
  </si>
  <si>
    <t>phoover@example.com</t>
  </si>
  <si>
    <t>74903 John Meadows, Robertsonfurt, CO 33156</t>
  </si>
  <si>
    <t>4151.41</t>
  </si>
  <si>
    <t>Natasha Hill</t>
  </si>
  <si>
    <t>gregbecker@example.org</t>
  </si>
  <si>
    <t>860 Krystal Court Suite 826, West Joeshire, WV 36831</t>
  </si>
  <si>
    <t>001-931-643-1220</t>
  </si>
  <si>
    <t>170.55</t>
  </si>
  <si>
    <t>27827.18</t>
  </si>
  <si>
    <t>Stephen Gonzalez</t>
  </si>
  <si>
    <t>jordanjames@example.net</t>
  </si>
  <si>
    <t>Unit 6675 Box 3073, DPO AE 01688</t>
  </si>
  <si>
    <t>929-790-5560x4345</t>
  </si>
  <si>
    <t>21756.160000000003</t>
  </si>
  <si>
    <t>Melissa Strickland</t>
  </si>
  <si>
    <t>andrewskelly@example.com</t>
  </si>
  <si>
    <t>2535 Anderson Pine, South Lancestad, KS 87617</t>
  </si>
  <si>
    <t>+1-778-707-5277x34135</t>
  </si>
  <si>
    <t>197.24</t>
  </si>
  <si>
    <t>66177.77</t>
  </si>
  <si>
    <t>Kiara Romero</t>
  </si>
  <si>
    <t>carol63@example.com</t>
  </si>
  <si>
    <t>60073 Jeremy Groves, Turnerburgh, IA 20164</t>
  </si>
  <si>
    <t>001-387-539-9312</t>
  </si>
  <si>
    <t>11068.87</t>
  </si>
  <si>
    <t>186.73</t>
  </si>
  <si>
    <t>10882.140000000001</t>
  </si>
  <si>
    <t>Molly Martinez</t>
  </si>
  <si>
    <t>aaronpayne@example.org</t>
  </si>
  <si>
    <t>PSC 5656, Box 0681, APO AE 46962</t>
  </si>
  <si>
    <t>186.13</t>
  </si>
  <si>
    <t>14582.400000000001</t>
  </si>
  <si>
    <t>Anthony Benitez</t>
  </si>
  <si>
    <t>qwashington@example.com</t>
  </si>
  <si>
    <t>9711 Sharon Ridge Apt. 088, South Latoyaville, SD 51992</t>
  </si>
  <si>
    <t>447.837.2434x1187</t>
  </si>
  <si>
    <t>120.8</t>
  </si>
  <si>
    <t>7256.639999999999</t>
  </si>
  <si>
    <t>Jason Garcia PhD</t>
  </si>
  <si>
    <t>grantdonna@example.net</t>
  </si>
  <si>
    <t>8069 Martha Lodge, South Andrew, AK 44175</t>
  </si>
  <si>
    <t>81.18</t>
  </si>
  <si>
    <t>57977.97</t>
  </si>
  <si>
    <t>Corey Cox</t>
  </si>
  <si>
    <t>sharon02@example.org</t>
  </si>
  <si>
    <t>33428 Washington Ridges, Evelynhaven, IA 33668</t>
  </si>
  <si>
    <t>001-252-490-4917x6588</t>
  </si>
  <si>
    <t>293.28</t>
  </si>
  <si>
    <t>87278.16</t>
  </si>
  <si>
    <t>Heather Sanchez</t>
  </si>
  <si>
    <t>29584 Gardner Stravenue, North Alexanderchester, GA 73387</t>
  </si>
  <si>
    <t>360.208.4614x69629</t>
  </si>
  <si>
    <t>119.49</t>
  </si>
  <si>
    <t>6404.01</t>
  </si>
  <si>
    <t>Sean Daniels</t>
  </si>
  <si>
    <t>ianmorris@example.org</t>
  </si>
  <si>
    <t>525 Tyler Row, Jameston, MH 34384</t>
  </si>
  <si>
    <t>41719.36</t>
  </si>
  <si>
    <t>Dr. Taylor Harris</t>
  </si>
  <si>
    <t>yatesjared@example.com</t>
  </si>
  <si>
    <t>56409 Richard Center Apt. 251, Hunterview, CO 31556</t>
  </si>
  <si>
    <t>54.9</t>
  </si>
  <si>
    <t>43255.1</t>
  </si>
  <si>
    <t>Crystal Hancock</t>
  </si>
  <si>
    <t>rtaylor@example.com</t>
  </si>
  <si>
    <t>73415 Sarah Pass, Pateltown, AL 31205</t>
  </si>
  <si>
    <t>(667)775-6559x95574</t>
  </si>
  <si>
    <t>29.18</t>
  </si>
  <si>
    <t>36371.82</t>
  </si>
  <si>
    <t>Chloe Burke</t>
  </si>
  <si>
    <t>harpergabriel@example.com</t>
  </si>
  <si>
    <t>757 Linda Islands, Danielborough, WI 37791</t>
  </si>
  <si>
    <t>743-748-1373x6482</t>
  </si>
  <si>
    <t>3968.4599999999996</t>
  </si>
  <si>
    <t>Amy Burton</t>
  </si>
  <si>
    <t>umccarthy@example.net</t>
  </si>
  <si>
    <t>3937 Williams Underpass, Berryport, AL 71722</t>
  </si>
  <si>
    <t>977-480-8745</t>
  </si>
  <si>
    <t>70.02</t>
  </si>
  <si>
    <t>19852.58</t>
  </si>
  <si>
    <t>Rebecca Ross</t>
  </si>
  <si>
    <t>Unit 2492 Box 0756, DPO AP 87368</t>
  </si>
  <si>
    <t>+1-458-993-2320x84355</t>
  </si>
  <si>
    <t>6929.6</t>
  </si>
  <si>
    <t>6921.39</t>
  </si>
  <si>
    <t>Thomas Baker</t>
  </si>
  <si>
    <t>victorwiley@example.org</t>
  </si>
  <si>
    <t>110 Williams Flats, Port Bradleyside, NY 37503</t>
  </si>
  <si>
    <t>940.857.2104</t>
  </si>
  <si>
    <t>48.73</t>
  </si>
  <si>
    <t>26353.27</t>
  </si>
  <si>
    <t>Nicole Browning DVM</t>
  </si>
  <si>
    <t>mary07@example.com</t>
  </si>
  <si>
    <t>848 Jordan Stream, East Christianfort, IA 11032</t>
  </si>
  <si>
    <t>(714)472-6766</t>
  </si>
  <si>
    <t>279.6</t>
  </si>
  <si>
    <t>43490.78</t>
  </si>
  <si>
    <t>Andre Torres</t>
  </si>
  <si>
    <t>ramseybrandi@example.com</t>
  </si>
  <si>
    <t>90271 James Lights, Port Sarah, IL 40061</t>
  </si>
  <si>
    <t>13.5</t>
  </si>
  <si>
    <t>3999.09</t>
  </si>
  <si>
    <t>Mr. Jonathan Ramirez</t>
  </si>
  <si>
    <t>jeffreyfuller@example.net</t>
  </si>
  <si>
    <t>48680 Hernandez Via Apt. 335, Aaronfort, MD 02055</t>
  </si>
  <si>
    <t>118.21</t>
  </si>
  <si>
    <t>9833.09</t>
  </si>
  <si>
    <t>Dylan Martinez</t>
  </si>
  <si>
    <t>ggutierrez@example.com</t>
  </si>
  <si>
    <t>715 Butler Summit, Prestonfurt, ID 92346</t>
  </si>
  <si>
    <t>955.363.8322x255</t>
  </si>
  <si>
    <t>1608.6100000000001</t>
  </si>
  <si>
    <t>Rebecca Holt</t>
  </si>
  <si>
    <t>jonathan10@example.net</t>
  </si>
  <si>
    <t>80417 Johnson Valleys, Robertshire, NC 71583</t>
  </si>
  <si>
    <t>741.733.7815</t>
  </si>
  <si>
    <t>167.66</t>
  </si>
  <si>
    <t>64414.99</t>
  </si>
  <si>
    <t>Amanda Espinoza</t>
  </si>
  <si>
    <t>ramirezgabriel@example.com</t>
  </si>
  <si>
    <t>USNV Gregory, FPO AA 51574</t>
  </si>
  <si>
    <t>(323)411-4752</t>
  </si>
  <si>
    <t>29509.76</t>
  </si>
  <si>
    <t>122.23</t>
  </si>
  <si>
    <t>29387.53</t>
  </si>
  <si>
    <t>lestercorey@example.com</t>
  </si>
  <si>
    <t>USNV Pollard, FPO AP 37332</t>
  </si>
  <si>
    <t>(311)272-0697</t>
  </si>
  <si>
    <t>16.86</t>
  </si>
  <si>
    <t>92281.55</t>
  </si>
  <si>
    <t>Jason Porter</t>
  </si>
  <si>
    <t>rodriguezrobin@example.net</t>
  </si>
  <si>
    <t>961 Kirk Squares, South Julianburgh, TX 98507</t>
  </si>
  <si>
    <t>+1-644-424-8177x7540</t>
  </si>
  <si>
    <t>135.56</t>
  </si>
  <si>
    <t>38000.89</t>
  </si>
  <si>
    <t>Barry Chan</t>
  </si>
  <si>
    <t>lsingleton@example.com</t>
  </si>
  <si>
    <t>459 Nathan Loop Suite 926, Johnsonborough, RI 17010</t>
  </si>
  <si>
    <t>56766.89</t>
  </si>
  <si>
    <t>Tami Delgado</t>
  </si>
  <si>
    <t>torresdonna@example.net</t>
  </si>
  <si>
    <t>9928 Gonzalez Drive Apt. 610, West Heatherbury, AZ 59429</t>
  </si>
  <si>
    <t>(852)591-7172</t>
  </si>
  <si>
    <t>14.02</t>
  </si>
  <si>
    <t>2162.3</t>
  </si>
  <si>
    <t>Amy Barker</t>
  </si>
  <si>
    <t>deandonna@example.com</t>
  </si>
  <si>
    <t>97001 Gonzalez Union Suite 559, New Jamesville, MP 64101</t>
  </si>
  <si>
    <t>677.246.6279</t>
  </si>
  <si>
    <t>62044.7</t>
  </si>
  <si>
    <t>23.92</t>
  </si>
  <si>
    <t>62020.78</t>
  </si>
  <si>
    <t>John Gonzales</t>
  </si>
  <si>
    <t>williamjefferson@example.org</t>
  </si>
  <si>
    <t>715 Carey Loaf Apt. 993, Jonesfort, CA 42852</t>
  </si>
  <si>
    <t>971-440-3698</t>
  </si>
  <si>
    <t>20951.58</t>
  </si>
  <si>
    <t>60.04</t>
  </si>
  <si>
    <t>20891.54</t>
  </si>
  <si>
    <t>Monica Gonzales</t>
  </si>
  <si>
    <t>yvettewhitehead@example.org</t>
  </si>
  <si>
    <t>376 Garrett Plaza Suite 960, Crystalberg, IA 75269</t>
  </si>
  <si>
    <t>001-841-586-5507x874</t>
  </si>
  <si>
    <t>1.39</t>
  </si>
  <si>
    <t>6595.58</t>
  </si>
  <si>
    <t>Manuel Bell</t>
  </si>
  <si>
    <t>masondonald@example.com</t>
  </si>
  <si>
    <t>8032 Heather Village Suite 313, Troyhaven, CO 71068</t>
  </si>
  <si>
    <t>1088.16</t>
  </si>
  <si>
    <t>7.16</t>
  </si>
  <si>
    <t>1081.0</t>
  </si>
  <si>
    <t>oliviasmith@example.net</t>
  </si>
  <si>
    <t>50965 Ronald Plain Apt. 349, Fordberg, OR 93108</t>
  </si>
  <si>
    <t>+1-498-851-5554x441</t>
  </si>
  <si>
    <t>145.89</t>
  </si>
  <si>
    <t>10414.91</t>
  </si>
  <si>
    <t>Philip Evans</t>
  </si>
  <si>
    <t>james38@example.net</t>
  </si>
  <si>
    <t>53902 Simmons Fork, West Brendachester, CA 64154</t>
  </si>
  <si>
    <t>665.533.1356</t>
  </si>
  <si>
    <t>19982.13</t>
  </si>
  <si>
    <t>276.6</t>
  </si>
  <si>
    <t>19705.530000000002</t>
  </si>
  <si>
    <t>04-15-2022</t>
  </si>
  <si>
    <t>Lisa Davis</t>
  </si>
  <si>
    <t>USS Pugh, FPO AA 18948</t>
  </si>
  <si>
    <t>912.326.9878x11184</t>
  </si>
  <si>
    <t>174.64</t>
  </si>
  <si>
    <t>31138.160000000003</t>
  </si>
  <si>
    <t>Brian Adams</t>
  </si>
  <si>
    <t>chasecarr@example.com</t>
  </si>
  <si>
    <t>5020 Darrell Grove, Lake Jonathan, RI 23735</t>
  </si>
  <si>
    <t>(546)601-1080x08968</t>
  </si>
  <si>
    <t>66607.09999999999</t>
  </si>
  <si>
    <t>66518.26999999999</t>
  </si>
  <si>
    <t>10-19-2021</t>
  </si>
  <si>
    <t>Stephanie Maldonado</t>
  </si>
  <si>
    <t>fingram@example.org</t>
  </si>
  <si>
    <t>487 Meghan Trail, Kristenfort, CO 93900</t>
  </si>
  <si>
    <t>(814)773-3533x0785</t>
  </si>
  <si>
    <t>9.56</t>
  </si>
  <si>
    <t>1793.4099999999999</t>
  </si>
  <si>
    <t>Abigail Johnson</t>
  </si>
  <si>
    <t>emily09@example.net</t>
  </si>
  <si>
    <t>83197 Lisa Dale Apt. 401, South Daniellestad, SD 85601</t>
  </si>
  <si>
    <t>001-205-974-1628x0232</t>
  </si>
  <si>
    <t>215.82</t>
  </si>
  <si>
    <t>52324.84</t>
  </si>
  <si>
    <t>Brittany Perez</t>
  </si>
  <si>
    <t>swilliams@example.org</t>
  </si>
  <si>
    <t>008 Christine View, Robertside, WV 44104</t>
  </si>
  <si>
    <t>787-697-8147x5589</t>
  </si>
  <si>
    <t>13.65</t>
  </si>
  <si>
    <t>5155.110000000001</t>
  </si>
  <si>
    <t>Mr. Clinton Myers DVM</t>
  </si>
  <si>
    <t>94177 Amber Square, Lake Louistown, NJ 47182</t>
  </si>
  <si>
    <t>537-622-3871x002</t>
  </si>
  <si>
    <t>33.65</t>
  </si>
  <si>
    <t>7671.67</t>
  </si>
  <si>
    <t>Rachel Lynn</t>
  </si>
  <si>
    <t>chloe31@example.org</t>
  </si>
  <si>
    <t>88634 Buchanan Well Suite 117, Alexhaven, GU 12953</t>
  </si>
  <si>
    <t>001-758-541-0216x808</t>
  </si>
  <si>
    <t>54.79</t>
  </si>
  <si>
    <t>17402.21</t>
  </si>
  <si>
    <t>Elizabeth Bennett</t>
  </si>
  <si>
    <t>perkinskenneth@example.com</t>
  </si>
  <si>
    <t>77845 Gaines Roads, Clarkview, ID 05961</t>
  </si>
  <si>
    <t>001-856-577-2764x042</t>
  </si>
  <si>
    <t>44725.729999999996</t>
  </si>
  <si>
    <t>68.66</t>
  </si>
  <si>
    <t>44657.06999999999</t>
  </si>
  <si>
    <t>Rachel Russell</t>
  </si>
  <si>
    <t>tyler81@example.org</t>
  </si>
  <si>
    <t>77192 Jocelyn Highway Apt. 526, Rachelshire, AZ 10019</t>
  </si>
  <si>
    <t>172.37</t>
  </si>
  <si>
    <t>32029.969999999998</t>
  </si>
  <si>
    <t>Christina Hernandez</t>
  </si>
  <si>
    <t>ckeller@example.com</t>
  </si>
  <si>
    <t>500 Regina Prairie Apt. 348, Williamhaven, MT 23835</t>
  </si>
  <si>
    <t>001-511-712-2073x1958</t>
  </si>
  <si>
    <t>42845.920000000006</t>
  </si>
  <si>
    <t>Eric Jacobs</t>
  </si>
  <si>
    <t>khanson@example.com</t>
  </si>
  <si>
    <t>55370 John Fort Suite 284, Morrisonchester, SC 33900</t>
  </si>
  <si>
    <t>713-341-6745x295</t>
  </si>
  <si>
    <t>3889.94</t>
  </si>
  <si>
    <t>3833.93</t>
  </si>
  <si>
    <t>Meghan Rivera</t>
  </si>
  <si>
    <t>jamesroth@example.com</t>
  </si>
  <si>
    <t>64644 Owens Divide Suite 568, Mooreton, PW 57217</t>
  </si>
  <si>
    <t>851-760-2530</t>
  </si>
  <si>
    <t>58.28</t>
  </si>
  <si>
    <t>6656.97</t>
  </si>
  <si>
    <t>Matthew Flores</t>
  </si>
  <si>
    <t>aaronmatthews@example.com</t>
  </si>
  <si>
    <t>150 Claire Pass, Stevenshire, VI 50657</t>
  </si>
  <si>
    <t>+1-251-871-5985x99033</t>
  </si>
  <si>
    <t>39804.369999999995</t>
  </si>
  <si>
    <t>Donald Miller</t>
  </si>
  <si>
    <t>icarr@example.net</t>
  </si>
  <si>
    <t>USCGC Moreno, FPO AE 61974</t>
  </si>
  <si>
    <t>468-566-1840x00955</t>
  </si>
  <si>
    <t>48.89</t>
  </si>
  <si>
    <t>9272.84</t>
  </si>
  <si>
    <t>Anthony Ruiz</t>
  </si>
  <si>
    <t>erica63@example.com</t>
  </si>
  <si>
    <t>Unit 0324 Box 4071, DPO AA 69270</t>
  </si>
  <si>
    <t>(672)416-5473</t>
  </si>
  <si>
    <t>2.16</t>
  </si>
  <si>
    <t>1494.06</t>
  </si>
  <si>
    <t>Andrew Powell</t>
  </si>
  <si>
    <t>smithbryan@example.com</t>
  </si>
  <si>
    <t>4114 Leah Points Apt. 023, Frankville, VI 17449</t>
  </si>
  <si>
    <t>211.41</t>
  </si>
  <si>
    <t>8352.36</t>
  </si>
  <si>
    <t>Brandon Craig</t>
  </si>
  <si>
    <t>irwinashley@example.net</t>
  </si>
  <si>
    <t>89609 Lori Mountain, Lake Jennifermouth, NE 98216</t>
  </si>
  <si>
    <t>601.490.0381x149</t>
  </si>
  <si>
    <t>17704.62</t>
  </si>
  <si>
    <t>10.91</t>
  </si>
  <si>
    <t>17693.71</t>
  </si>
  <si>
    <t>Nancy Fisher</t>
  </si>
  <si>
    <t>latasha31@example.com</t>
  </si>
  <si>
    <t>915 Aaron Drives, Lake Elizabethtown, AL 24027</t>
  </si>
  <si>
    <t>(376)750-6903</t>
  </si>
  <si>
    <t>261.05</t>
  </si>
  <si>
    <t>44254.299999999996</t>
  </si>
  <si>
    <t>Maria Camacho</t>
  </si>
  <si>
    <t>koneal@example.net</t>
  </si>
  <si>
    <t>2269 Mitchell Village, Stephanieville, GA 09630</t>
  </si>
  <si>
    <t>11.19</t>
  </si>
  <si>
    <t>497.34</t>
  </si>
  <si>
    <t>Dean Petersen</t>
  </si>
  <si>
    <t>duranjanet@example.net</t>
  </si>
  <si>
    <t>7393 Vincent Island Apt. 716, West Jennifer, MH 34741</t>
  </si>
  <si>
    <t>001-451-577-1824x3201</t>
  </si>
  <si>
    <t>42903.25</t>
  </si>
  <si>
    <t>39.48</t>
  </si>
  <si>
    <t>42863.77</t>
  </si>
  <si>
    <t>Jessica Bartlett</t>
  </si>
  <si>
    <t>crosbykelsey@example.net</t>
  </si>
  <si>
    <t>411 Miller Summit, East Patrick, AR 01574</t>
  </si>
  <si>
    <t>+1-394-303-5345x1916</t>
  </si>
  <si>
    <t>172.94</t>
  </si>
  <si>
    <t>48100.96</t>
  </si>
  <si>
    <t>ystevenson@example.net</t>
  </si>
  <si>
    <t>866 Wilkerson Rapids, Lake Adamside, FL 28775</t>
  </si>
  <si>
    <t>(754)524-5458</t>
  </si>
  <si>
    <t>32.0</t>
  </si>
  <si>
    <t>3629.12</t>
  </si>
  <si>
    <t>Nicole Shepard</t>
  </si>
  <si>
    <t>angelachristensen@example.org</t>
  </si>
  <si>
    <t>27995 Trevor Tunnel, North Jessicaport, OK 48027</t>
  </si>
  <si>
    <t>0.18</t>
  </si>
  <si>
    <t>9100.07</t>
  </si>
  <si>
    <t>Daniel Young</t>
  </si>
  <si>
    <t>obriensandra@example.com</t>
  </si>
  <si>
    <t>592 Cook Haven, Glennhaven, GU 84932</t>
  </si>
  <si>
    <t>429.973.1935</t>
  </si>
  <si>
    <t>7.0</t>
  </si>
  <si>
    <t>1888.4299999999998</t>
  </si>
  <si>
    <t>Joseph Bender</t>
  </si>
  <si>
    <t>80685 Brandy Burg, North Carrie, ND 96665</t>
  </si>
  <si>
    <t>+1-942-659-0167x5063</t>
  </si>
  <si>
    <t>205.73</t>
  </si>
  <si>
    <t>53079.95</t>
  </si>
  <si>
    <t>Paul Young</t>
  </si>
  <si>
    <t>justin51@example.net</t>
  </si>
  <si>
    <t>692 Larry Brooks, Hawkinsport, FM 95659</t>
  </si>
  <si>
    <t>935.728.4665x061</t>
  </si>
  <si>
    <t>35.17</t>
  </si>
  <si>
    <t>26288.610000000004</t>
  </si>
  <si>
    <t>Teresa Livingston</t>
  </si>
  <si>
    <t>phillipschristopher@example.com</t>
  </si>
  <si>
    <t>45015 Nichole Centers, North Melissahaven, MN 15813</t>
  </si>
  <si>
    <t>674.647.7285x801</t>
  </si>
  <si>
    <t>249.6</t>
  </si>
  <si>
    <t>82533.51</t>
  </si>
  <si>
    <t>Curtis Hurley</t>
  </si>
  <si>
    <t>michaelgreen@example.com</t>
  </si>
  <si>
    <t>8016 Shelley Views, West Sandra, OH 16364</t>
  </si>
  <si>
    <t>001-544-978-5159</t>
  </si>
  <si>
    <t>25403.88</t>
  </si>
  <si>
    <t>Jessica Silva</t>
  </si>
  <si>
    <t>fitzgeraldangela@example.net</t>
  </si>
  <si>
    <t>06851 Adrian Dale Apt. 888, East Jessicaton, KS 16468</t>
  </si>
  <si>
    <t>812.371.4729x397</t>
  </si>
  <si>
    <t>220.05</t>
  </si>
  <si>
    <t>81278.38</t>
  </si>
  <si>
    <t>Sabrina Wallace</t>
  </si>
  <si>
    <t>wolfjesse@example.org</t>
  </si>
  <si>
    <t>141 Hunt Ranch Apt. 451, New Kyliemouth, TX 50431</t>
  </si>
  <si>
    <t>994.862.8796x16802</t>
  </si>
  <si>
    <t>42969.5</t>
  </si>
  <si>
    <t>Patty Vargas</t>
  </si>
  <si>
    <t>gregory89@example.net</t>
  </si>
  <si>
    <t>93745 Laurie Prairie, West Susan, WY 32540</t>
  </si>
  <si>
    <t>(413)807-0027</t>
  </si>
  <si>
    <t>87.95</t>
  </si>
  <si>
    <t>33260.75000000001</t>
  </si>
  <si>
    <t>James Hester</t>
  </si>
  <si>
    <t>cali@example.com</t>
  </si>
  <si>
    <t>28861 Jerry Circles, Harmonbury, DE 60539</t>
  </si>
  <si>
    <t>(577)358-3639</t>
  </si>
  <si>
    <t>69772.5</t>
  </si>
  <si>
    <t>270.48</t>
  </si>
  <si>
    <t>69502.02</t>
  </si>
  <si>
    <t>04-19-2022</t>
  </si>
  <si>
    <t>Sandra Anderson</t>
  </si>
  <si>
    <t>cmoore@example.net</t>
  </si>
  <si>
    <t>256 Elizabeth Ports Apt. 509, New Shellychester, PR 53497</t>
  </si>
  <si>
    <t>(772)880-7671x4752</t>
  </si>
  <si>
    <t>36036.99</t>
  </si>
  <si>
    <t>39.83</t>
  </si>
  <si>
    <t>35997.159999999996</t>
  </si>
  <si>
    <t>Kelly Clark</t>
  </si>
  <si>
    <t>290 Kathryn Streets, North Tonyton, OH 77117</t>
  </si>
  <si>
    <t>001-801-314-7930x8239</t>
  </si>
  <si>
    <t>229.74</t>
  </si>
  <si>
    <t>22650.869999999995</t>
  </si>
  <si>
    <t>Derek Stewart</t>
  </si>
  <si>
    <t>82252 Sean Circle, South John, NC 44320</t>
  </si>
  <si>
    <t>912-320-0037x7704</t>
  </si>
  <si>
    <t>111.4</t>
  </si>
  <si>
    <t>47732.509999999995</t>
  </si>
  <si>
    <t>Jessica Peterson</t>
  </si>
  <si>
    <t>shannonosborne@example.net</t>
  </si>
  <si>
    <t>1749 Barber Rapid Suite 048, Lucasshire, IN 34727</t>
  </si>
  <si>
    <t>(949)713-0214x416</t>
  </si>
  <si>
    <t>86.78</t>
  </si>
  <si>
    <t>19345.120000000003</t>
  </si>
  <si>
    <t>Donald Duran</t>
  </si>
  <si>
    <t>kevinarcher@example.net</t>
  </si>
  <si>
    <t>358 James Ville, Johnsonchester, WV 25403</t>
  </si>
  <si>
    <t>74.54</t>
  </si>
  <si>
    <t>22494.079999999998</t>
  </si>
  <si>
    <t>Michele Boyd</t>
  </si>
  <si>
    <t>kristen95@example.com</t>
  </si>
  <si>
    <t>USCGC Miller, FPO AE 08460</t>
  </si>
  <si>
    <t>+1-441-794-1055x32684</t>
  </si>
  <si>
    <t>100.3</t>
  </si>
  <si>
    <t>39553.439999999995</t>
  </si>
  <si>
    <t>Connie Fleming</t>
  </si>
  <si>
    <t>seth11@example.org</t>
  </si>
  <si>
    <t>315 Gibson Well Apt. 015, Lake Ericton, OK 45197</t>
  </si>
  <si>
    <t>941-807-3879x3787</t>
  </si>
  <si>
    <t>57.26</t>
  </si>
  <si>
    <t>55164.2</t>
  </si>
  <si>
    <t>Dr. Joshua Smith</t>
  </si>
  <si>
    <t>waltersjake@example.org</t>
  </si>
  <si>
    <t>117 Diana Drives Apt. 102, West James, OH 13132</t>
  </si>
  <si>
    <t>001-681-574-7773x467</t>
  </si>
  <si>
    <t>11.61</t>
  </si>
  <si>
    <t>9695.849999999999</t>
  </si>
  <si>
    <t>Ryan Carter</t>
  </si>
  <si>
    <t>floydcharles@example.net</t>
  </si>
  <si>
    <t>16239 Rivera Islands, Garciafort, MI 46166</t>
  </si>
  <si>
    <t>(921)848-6584x2542</t>
  </si>
  <si>
    <t>21.23</t>
  </si>
  <si>
    <t>9818.03</t>
  </si>
  <si>
    <t>Alejandra Jones</t>
  </si>
  <si>
    <t>deborah42@example.com</t>
  </si>
  <si>
    <t>4684 Evans Harbors Apt. 196, West Jacob, AZ 59042</t>
  </si>
  <si>
    <t>001-936-688-3448x751</t>
  </si>
  <si>
    <t>35.36</t>
  </si>
  <si>
    <t>11054.59</t>
  </si>
  <si>
    <t>Carrie Edwards</t>
  </si>
  <si>
    <t>jerry89@example.com</t>
  </si>
  <si>
    <t>88146 Janice Greens, Port Austinside, VA 78944</t>
  </si>
  <si>
    <t>705-767-7508x36363</t>
  </si>
  <si>
    <t>30637.26</t>
  </si>
  <si>
    <t>Shawna Price</t>
  </si>
  <si>
    <t>qblake@example.org</t>
  </si>
  <si>
    <t>USNV Hamilton, FPO AA 34691</t>
  </si>
  <si>
    <t>846-723-7204x365</t>
  </si>
  <si>
    <t>6869.589999999999</t>
  </si>
  <si>
    <t>Kelly Johnson</t>
  </si>
  <si>
    <t>kvega@example.com</t>
  </si>
  <si>
    <t>088 Green Bridge, Murphyhaven, IL 50972</t>
  </si>
  <si>
    <t>+1-647-556-9057x30428</t>
  </si>
  <si>
    <t>49.76</t>
  </si>
  <si>
    <t>48325.84</t>
  </si>
  <si>
    <t>Sara Abbott</t>
  </si>
  <si>
    <t>danieljefferson@example.org</t>
  </si>
  <si>
    <t>8804 Mcknight Underpass, Bakertown, MT 11255</t>
  </si>
  <si>
    <t>(425)386-1344</t>
  </si>
  <si>
    <t>63.84</t>
  </si>
  <si>
    <t>40647.560000000005</t>
  </si>
  <si>
    <t>Samuel Wilcox</t>
  </si>
  <si>
    <t>lharper@example.com</t>
  </si>
  <si>
    <t>569 Davis Place Apt. 237, North Deniseshire, NH 14464</t>
  </si>
  <si>
    <t>(785)298-3000x134</t>
  </si>
  <si>
    <t>11738.460000000001</t>
  </si>
  <si>
    <t>Miss Sherri Torres</t>
  </si>
  <si>
    <t>aaronleblanc@example.com</t>
  </si>
  <si>
    <t>216 Salazar Bridge, Lake Jacquelineborough, GA 93329</t>
  </si>
  <si>
    <t>21121.6</t>
  </si>
  <si>
    <t>12.85</t>
  </si>
  <si>
    <t>21108.75</t>
  </si>
  <si>
    <t>Elizabeth Wells</t>
  </si>
  <si>
    <t>amandaclark@example.com</t>
  </si>
  <si>
    <t>771 Michelle Mountains, Rileyberg, TN 25238</t>
  </si>
  <si>
    <t>001-930-599-6986x596</t>
  </si>
  <si>
    <t>110.96</t>
  </si>
  <si>
    <t>13447.92</t>
  </si>
  <si>
    <t>Brandon Parker</t>
  </si>
  <si>
    <t>sflores@example.com</t>
  </si>
  <si>
    <t>PSC 0005, Box 2622, APO AA 86931</t>
  </si>
  <si>
    <t>001-945-582-3969</t>
  </si>
  <si>
    <t>48267.88</t>
  </si>
  <si>
    <t>Savannah Vazquez</t>
  </si>
  <si>
    <t>rhonda76@example.net</t>
  </si>
  <si>
    <t>02485 Chapman Mission, Lake Lindsey, MO 41653</t>
  </si>
  <si>
    <t>001-713-368-6569x111</t>
  </si>
  <si>
    <t>178.04</t>
  </si>
  <si>
    <t>Anita Hernandez</t>
  </si>
  <si>
    <t>brownjames@example.com</t>
  </si>
  <si>
    <t>Unit 3183 Box 5006, DPO AP 44350</t>
  </si>
  <si>
    <t>(673)406-2129x5100</t>
  </si>
  <si>
    <t>11.23</t>
  </si>
  <si>
    <t>6166.91</t>
  </si>
  <si>
    <t>Ariel Weaver</t>
  </si>
  <si>
    <t>qfoster@example.com</t>
  </si>
  <si>
    <t>3801 Juarez Key Suite 989, Gloverfurt, PW 30842</t>
  </si>
  <si>
    <t>688.917.4258x0921</t>
  </si>
  <si>
    <t>17.75</t>
  </si>
  <si>
    <t>1935.58</t>
  </si>
  <si>
    <t>Catherine Carney</t>
  </si>
  <si>
    <t>katelynserrano@example.org</t>
  </si>
  <si>
    <t>42123 Gabrielle Park, Rodriguezburgh, NV 31310</t>
  </si>
  <si>
    <t>453.655.9434</t>
  </si>
  <si>
    <t>179.89</t>
  </si>
  <si>
    <t>44179.91</t>
  </si>
  <si>
    <t>Molly Bowen</t>
  </si>
  <si>
    <t>ortizlaura@example.org</t>
  </si>
  <si>
    <t>378 Riley Summit, Sullivanbury, SC 37522</t>
  </si>
  <si>
    <t>666.319.8428</t>
  </si>
  <si>
    <t>5633.970000000001</t>
  </si>
  <si>
    <t>russellbrooke@example.org</t>
  </si>
  <si>
    <t>PSC 7440, Box 5746, APO AE 14956</t>
  </si>
  <si>
    <t>478-493-4527x83218</t>
  </si>
  <si>
    <t>57.96</t>
  </si>
  <si>
    <t>31464.9</t>
  </si>
  <si>
    <t>Patricia Harrell</t>
  </si>
  <si>
    <t>849 Wells Heights Suite 620, Lanefurt, MN 69014</t>
  </si>
  <si>
    <t>+1-801-647-1765x531</t>
  </si>
  <si>
    <t>36.17</t>
  </si>
  <si>
    <t>72280.11</t>
  </si>
  <si>
    <t>Mr. Matthew Reyes</t>
  </si>
  <si>
    <t>34174 Stein Ramp, Dennisborough, OR 08350</t>
  </si>
  <si>
    <t>001-653-800-3542x67813</t>
  </si>
  <si>
    <t>27735.6</t>
  </si>
  <si>
    <t>36.65</t>
  </si>
  <si>
    <t>27698.949999999997</t>
  </si>
  <si>
    <t>Michael Lucero</t>
  </si>
  <si>
    <t>mjackson@example.org</t>
  </si>
  <si>
    <t>521 Katie Squares Apt. 831, Kristiborough, LA 86197</t>
  </si>
  <si>
    <t>421.968.1371</t>
  </si>
  <si>
    <t>66844.98</t>
  </si>
  <si>
    <t>Roberta Williams</t>
  </si>
  <si>
    <t>6791 Wells Neck Suite 645, East Victoriastad, ND 02936</t>
  </si>
  <si>
    <t>(833)772-2443</t>
  </si>
  <si>
    <t>323.92</t>
  </si>
  <si>
    <t>Savannah Walters</t>
  </si>
  <si>
    <t>hillnicole@example.com</t>
  </si>
  <si>
    <t>48183 Patricia Bridge Apt. 088, Lake Barbaraburgh, MS 05417</t>
  </si>
  <si>
    <t>+1-613-244-0332x88084</t>
  </si>
  <si>
    <t>3.65</t>
  </si>
  <si>
    <t>32045.75</t>
  </si>
  <si>
    <t>Rebecca Kirk</t>
  </si>
  <si>
    <t>millerholly@example.net</t>
  </si>
  <si>
    <t>67023 Estrada Inlet Apt. 879, Port Maria, SD 87919</t>
  </si>
  <si>
    <t>001-232-637-9790x7888</t>
  </si>
  <si>
    <t>104.03</t>
  </si>
  <si>
    <t>25409.59</t>
  </si>
  <si>
    <t>Elizabeth Archer</t>
  </si>
  <si>
    <t>laurenpayne@example.org</t>
  </si>
  <si>
    <t>18883 Adam Plains Suite 503, New Jeffery, MA 37404</t>
  </si>
  <si>
    <t>591.269.7767</t>
  </si>
  <si>
    <t>97494.61</t>
  </si>
  <si>
    <t>Destiny Clark</t>
  </si>
  <si>
    <t>sflores@example.net</t>
  </si>
  <si>
    <t>602 Huang Green Apt. 588, Jamesbury, AR 48771</t>
  </si>
  <si>
    <t>(576)702-6380x08993</t>
  </si>
  <si>
    <t>39.88</t>
  </si>
  <si>
    <t>24922.16</t>
  </si>
  <si>
    <t>Larry Newman</t>
  </si>
  <si>
    <t>Unit 8160 Box 3401, DPO AP 78556</t>
  </si>
  <si>
    <t>215-211-8485x21264</t>
  </si>
  <si>
    <t>91.7</t>
  </si>
  <si>
    <t>52748.65</t>
  </si>
  <si>
    <t>Cynthia Rivera</t>
  </si>
  <si>
    <t>joelwoodward@example.org</t>
  </si>
  <si>
    <t>1860 Lindsay Road Apt. 585, Jameston, MI 53608</t>
  </si>
  <si>
    <t>237.13</t>
  </si>
  <si>
    <t>26648.95</t>
  </si>
  <si>
    <t>Christine Wood</t>
  </si>
  <si>
    <t>7708 Stacie Viaduct, Port April, OK 47564</t>
  </si>
  <si>
    <t>275-411-8292x303</t>
  </si>
  <si>
    <t>1407.91</t>
  </si>
  <si>
    <t>Heather Orr</t>
  </si>
  <si>
    <t>gregorykirby@example.org</t>
  </si>
  <si>
    <t>8512 Jennifer Junctions, South Ernest, MO 77201</t>
  </si>
  <si>
    <t>911.405.7743</t>
  </si>
  <si>
    <t>117.51</t>
  </si>
  <si>
    <t>25359.870000000003</t>
  </si>
  <si>
    <t>Jeffery Jones</t>
  </si>
  <si>
    <t>jperez@example.org</t>
  </si>
  <si>
    <t>PSC 6096, Box 2101, APO AP 41713</t>
  </si>
  <si>
    <t>790-593-0751x1751</t>
  </si>
  <si>
    <t>5834.14</t>
  </si>
  <si>
    <t>Seth Fischer</t>
  </si>
  <si>
    <t>caitlin59@example.net</t>
  </si>
  <si>
    <t>48377 Alvarez Turnpike Suite 960, North Heathermouth, MO 25558</t>
  </si>
  <si>
    <t>712.974.1898x0663</t>
  </si>
  <si>
    <t>0.28</t>
  </si>
  <si>
    <t>3223.04</t>
  </si>
  <si>
    <t>Rebecca Gibson</t>
  </si>
  <si>
    <t>alantorres@example.com</t>
  </si>
  <si>
    <t>PSC 2945, Box 4820, APO AP 00559</t>
  </si>
  <si>
    <t>103.66</t>
  </si>
  <si>
    <t>20004.65</t>
  </si>
  <si>
    <t>Keith Thomas</t>
  </si>
  <si>
    <t>kristin91@example.com</t>
  </si>
  <si>
    <t>2115 Derrick Vista, Port Paulburgh, CA 61096</t>
  </si>
  <si>
    <t>+1-942-850-5003x0578</t>
  </si>
  <si>
    <t>248.31</t>
  </si>
  <si>
    <t>46802.33</t>
  </si>
  <si>
    <t>Ashley Byrd</t>
  </si>
  <si>
    <t>zhernandez@example.com</t>
  </si>
  <si>
    <t>Unit 7439 Box 7511, DPO AA 24767</t>
  </si>
  <si>
    <t>335-950-6202x23366</t>
  </si>
  <si>
    <t>5862.47</t>
  </si>
  <si>
    <t>Larry Barron</t>
  </si>
  <si>
    <t>abowen@example.org</t>
  </si>
  <si>
    <t>09121 Perez Garden Suite 785, Port Natashahaven, NE 09089</t>
  </si>
  <si>
    <t>896-334-4255x53026</t>
  </si>
  <si>
    <t>81.71</t>
  </si>
  <si>
    <t>35422.22</t>
  </si>
  <si>
    <t>Alexis Robinson</t>
  </si>
  <si>
    <t>valenciajoseph@example.net</t>
  </si>
  <si>
    <t>05915 Pitts Route, New Amber, TN 11238</t>
  </si>
  <si>
    <t>(953)614-3201x9886</t>
  </si>
  <si>
    <t>47.16</t>
  </si>
  <si>
    <t>9781.11</t>
  </si>
  <si>
    <t>Rebecca Andrade</t>
  </si>
  <si>
    <t>hernandezphilip@example.net</t>
  </si>
  <si>
    <t>PSC 4804, Box 7846, APO AA 49645</t>
  </si>
  <si>
    <t>(387)317-9803x37660</t>
  </si>
  <si>
    <t>66.02</t>
  </si>
  <si>
    <t>73870.7</t>
  </si>
  <si>
    <t>Samantha Johnson</t>
  </si>
  <si>
    <t>williamsnicholas@example.net</t>
  </si>
  <si>
    <t>USS Johnson, FPO AE 82580</t>
  </si>
  <si>
    <t>220.465.5882</t>
  </si>
  <si>
    <t>81.8</t>
  </si>
  <si>
    <t>38323.6</t>
  </si>
  <si>
    <t>Linda Walker</t>
  </si>
  <si>
    <t>brendaperez@example.org</t>
  </si>
  <si>
    <t>70012 Rose Spurs Suite 121, New David, MN 82335</t>
  </si>
  <si>
    <t>566.214.9706</t>
  </si>
  <si>
    <t>45616.18</t>
  </si>
  <si>
    <t>Johnny Salazar</t>
  </si>
  <si>
    <t>dawnmcdaniel@example.com</t>
  </si>
  <si>
    <t>28600 Marcia Forge Apt. 924, North Vanessa, MD 31498</t>
  </si>
  <si>
    <t>(682)426-4104x7031</t>
  </si>
  <si>
    <t>29769.6</t>
  </si>
  <si>
    <t>87.2</t>
  </si>
  <si>
    <t>29682.399999999998</t>
  </si>
  <si>
    <t>Mark Floyd</t>
  </si>
  <si>
    <t>popesusan@example.com</t>
  </si>
  <si>
    <t>35195 Johnson Unions, Lake Nicole, IA 94836</t>
  </si>
  <si>
    <t>761.496.2225x6687</t>
  </si>
  <si>
    <t>250.56</t>
  </si>
  <si>
    <t>38762.17</t>
  </si>
  <si>
    <t>John Nunez</t>
  </si>
  <si>
    <t>torresshelly@example.org</t>
  </si>
  <si>
    <t>PSC 6053, Box 3686, APO AP 99472</t>
  </si>
  <si>
    <t>335-936-5762</t>
  </si>
  <si>
    <t>94.64</t>
  </si>
  <si>
    <t>14466.550000000001</t>
  </si>
  <si>
    <t>victoriahaney@example.org</t>
  </si>
  <si>
    <t>224 Andrews Trafficway Apt. 181, Kaylatown, LA 12612</t>
  </si>
  <si>
    <t>407-878-9102x56736</t>
  </si>
  <si>
    <t>75.48</t>
  </si>
  <si>
    <t>17397.0</t>
  </si>
  <si>
    <t>Jordan Owen</t>
  </si>
  <si>
    <t>bking@example.net</t>
  </si>
  <si>
    <t>USS Rogers, FPO AP 03649</t>
  </si>
  <si>
    <t>(423)228-1066x496</t>
  </si>
  <si>
    <t>2629.95</t>
  </si>
  <si>
    <t>Randy Campbell</t>
  </si>
  <si>
    <t>jose95@example.com</t>
  </si>
  <si>
    <t>08490 Owens Estate, North Tiffany, MT 78373</t>
  </si>
  <si>
    <t>85.04</t>
  </si>
  <si>
    <t>17736.309999999998</t>
  </si>
  <si>
    <t>78320 Susan Street, Lake Steven, DC 57427</t>
  </si>
  <si>
    <t>686-569-2813x04883</t>
  </si>
  <si>
    <t>612.09</t>
  </si>
  <si>
    <t>19.85</t>
  </si>
  <si>
    <t>592.24</t>
  </si>
  <si>
    <t>Robert Rodriguez</t>
  </si>
  <si>
    <t>adamscynthia@example.com</t>
  </si>
  <si>
    <t>66937 Dunn Ridges Suite 599, Thomashaven, WY 02696</t>
  </si>
  <si>
    <t>(949)227-7399x628</t>
  </si>
  <si>
    <t>84666.45</t>
  </si>
  <si>
    <t>84610.59999999999</t>
  </si>
  <si>
    <t>Shawn Watson</t>
  </si>
  <si>
    <t>sarah33@example.org</t>
  </si>
  <si>
    <t>USS Beck, FPO AE 59542</t>
  </si>
  <si>
    <t>684-859-8477x27131</t>
  </si>
  <si>
    <t>21472.56</t>
  </si>
  <si>
    <t>Chelsea Miller</t>
  </si>
  <si>
    <t>amandajordan@example.com</t>
  </si>
  <si>
    <t>Unit 6890 Box 1267, DPO AP 43884</t>
  </si>
  <si>
    <t>567.481.7955</t>
  </si>
  <si>
    <t>71.44</t>
  </si>
  <si>
    <t>29812.460000000003</t>
  </si>
  <si>
    <t>Lawrence Lane</t>
  </si>
  <si>
    <t>natashaberg@example.com</t>
  </si>
  <si>
    <t>917 Jones Corner, Gomezview, MA 00638</t>
  </si>
  <si>
    <t>(265)667-6642</t>
  </si>
  <si>
    <t>130.98</t>
  </si>
  <si>
    <t>7031.2300000000005</t>
  </si>
  <si>
    <t>713 Anthony Expressway Suite 430, Farmerton, VI 77922</t>
  </si>
  <si>
    <t>001-621-244-9157x71977</t>
  </si>
  <si>
    <t>151.51</t>
  </si>
  <si>
    <t>33682.909999999996</t>
  </si>
  <si>
    <t>Austin Carter</t>
  </si>
  <si>
    <t>robertwaller@example.net</t>
  </si>
  <si>
    <t>7073 Jamie Islands Apt. 945, Tylertown, ND 61689</t>
  </si>
  <si>
    <t>886-941-2650x9222</t>
  </si>
  <si>
    <t>20384.559999999998</t>
  </si>
  <si>
    <t>20344.199999999997</t>
  </si>
  <si>
    <t>Joshua Rivera</t>
  </si>
  <si>
    <t>david31@example.com</t>
  </si>
  <si>
    <t>630 Sabrina Flats Suite 115, West Jamesland, MP 90972</t>
  </si>
  <si>
    <t>+1-795-779-3032x072</t>
  </si>
  <si>
    <t>227.75</t>
  </si>
  <si>
    <t>48533.62</t>
  </si>
  <si>
    <t>Mr. John Brown MD</t>
  </si>
  <si>
    <t>nhowe@example.net</t>
  </si>
  <si>
    <t>008 Kevin Pines Suite 752, East Daniellemouth, MP 24428</t>
  </si>
  <si>
    <t>216.919.9648x36731</t>
  </si>
  <si>
    <t>44883.399999999994</t>
  </si>
  <si>
    <t>44866.869999999995</t>
  </si>
  <si>
    <t>Brittney Rose</t>
  </si>
  <si>
    <t>destiny02@example.net</t>
  </si>
  <si>
    <t>USNS Bryant, FPO AP 33426</t>
  </si>
  <si>
    <t>(209)318-2117x417</t>
  </si>
  <si>
    <t>12356.060000000001</t>
  </si>
  <si>
    <t>77.26</t>
  </si>
  <si>
    <t>12278.800000000001</t>
  </si>
  <si>
    <t>Francisco Acevedo</t>
  </si>
  <si>
    <t>amanda75@example.org</t>
  </si>
  <si>
    <t>45524 Carrillo Courts Suite 029, Rossberg, SD 89015</t>
  </si>
  <si>
    <t>+1-731-508-3107x8254</t>
  </si>
  <si>
    <t>15253.74</t>
  </si>
  <si>
    <t>167.11</t>
  </si>
  <si>
    <t>15086.63</t>
  </si>
  <si>
    <t>Cynthia Figueroa</t>
  </si>
  <si>
    <t>timothymartinez@example.net</t>
  </si>
  <si>
    <t>Unit 4177 Box 3561, DPO AP 26948</t>
  </si>
  <si>
    <t>294-881-0632x1308</t>
  </si>
  <si>
    <t>100.28</t>
  </si>
  <si>
    <t>14589.38</t>
  </si>
  <si>
    <t>Susan Gomez</t>
  </si>
  <si>
    <t>sherry66@example.com</t>
  </si>
  <si>
    <t>33043 Ramirez Village Apt. 968, East Marktown, TX 05423</t>
  </si>
  <si>
    <t>(772)228-7548x82839</t>
  </si>
  <si>
    <t>189.01</t>
  </si>
  <si>
    <t>11530.97</t>
  </si>
  <si>
    <t>Eugene Wall</t>
  </si>
  <si>
    <t>craig72@example.org</t>
  </si>
  <si>
    <t>63219 Bailey Path Apt. 912, Lake Bryan, NE 21793</t>
  </si>
  <si>
    <t>(801)514-7288x34470</t>
  </si>
  <si>
    <t>5.46</t>
  </si>
  <si>
    <t>2583.4199999999996</t>
  </si>
  <si>
    <t>Jason Brown</t>
  </si>
  <si>
    <t>kmccullough@example.net</t>
  </si>
  <si>
    <t>77021 Smith Mount, West Chad, ME 37727</t>
  </si>
  <si>
    <t>367.863.8932</t>
  </si>
  <si>
    <t>198.48</t>
  </si>
  <si>
    <t>23989.32</t>
  </si>
  <si>
    <t>Dawn Hughes</t>
  </si>
  <si>
    <t>david06@example.org</t>
  </si>
  <si>
    <t>3546 Rodriguez Parkways, New Julie, AR 97736</t>
  </si>
  <si>
    <t>(601)239-5468x84831</t>
  </si>
  <si>
    <t>10.46</t>
  </si>
  <si>
    <t>1792.5099999999998</t>
  </si>
  <si>
    <t>USCGC Ramirez, FPO AE 22904</t>
  </si>
  <si>
    <t>+1-520-232-4758x141</t>
  </si>
  <si>
    <t>21704.730000000003</t>
  </si>
  <si>
    <t>sbell@example.com</t>
  </si>
  <si>
    <t>05227 Robinson Lake, Deannastad, VA 13059</t>
  </si>
  <si>
    <t>001-750-635-6755x04085</t>
  </si>
  <si>
    <t>22.98</t>
  </si>
  <si>
    <t>60874.939999999995</t>
  </si>
  <si>
    <t>Johnny Mitchell</t>
  </si>
  <si>
    <t>salazarjessica@example.org</t>
  </si>
  <si>
    <t>966 John Mount Suite 562, Robertview, NM 59770</t>
  </si>
  <si>
    <t>639.916.4501x53308</t>
  </si>
  <si>
    <t>9068.22</t>
  </si>
  <si>
    <t>105.87</t>
  </si>
  <si>
    <t>8962.349999999999</t>
  </si>
  <si>
    <t>Joseph Henson</t>
  </si>
  <si>
    <t>sgonzales@example.org</t>
  </si>
  <si>
    <t>44787 Hernandez Lakes, Robertmouth, GA 71067</t>
  </si>
  <si>
    <t>001-328-782-6297</t>
  </si>
  <si>
    <t>193.74</t>
  </si>
  <si>
    <t>67600.65999999999</t>
  </si>
  <si>
    <t>Kristen Whitaker</t>
  </si>
  <si>
    <t>mharvey@example.org</t>
  </si>
  <si>
    <t>671 Ronnie Spur Suite 674, New Baileyberg, CT 92740</t>
  </si>
  <si>
    <t>245-297-4454</t>
  </si>
  <si>
    <t>149.24</t>
  </si>
  <si>
    <t>34520.26</t>
  </si>
  <si>
    <t>juarezjonathon@example.com</t>
  </si>
  <si>
    <t>55793 Davis Turnpike Apt. 076, Coxview, VI 56372</t>
  </si>
  <si>
    <t>+1-731-471-7877x950</t>
  </si>
  <si>
    <t>69.76</t>
  </si>
  <si>
    <t>21687.65</t>
  </si>
  <si>
    <t>qramirez@example.com</t>
  </si>
  <si>
    <t>7798 Jackson Land Suite 050, Kevinfort, MI 95019</t>
  </si>
  <si>
    <t>(982)620-2128</t>
  </si>
  <si>
    <t>6509.570000000001</t>
  </si>
  <si>
    <t>Jessica Howe</t>
  </si>
  <si>
    <t>rdaniels@example.com</t>
  </si>
  <si>
    <t>USNV Brock, FPO AP 31819</t>
  </si>
  <si>
    <t>(655)441-1030</t>
  </si>
  <si>
    <t>58.89</t>
  </si>
  <si>
    <t>19848.45</t>
  </si>
  <si>
    <t>Kevin Serrano</t>
  </si>
  <si>
    <t>bradley24@example.com</t>
  </si>
  <si>
    <t>5560 Fields Court Apt. 120, Debrafort, IA 47136</t>
  </si>
  <si>
    <t>107.82</t>
  </si>
  <si>
    <t>8881.720000000001</t>
  </si>
  <si>
    <t>Nicholas Young</t>
  </si>
  <si>
    <t>tsandoval@example.com</t>
  </si>
  <si>
    <t>8919 Susan Vista, Wilsonland, FM 08071</t>
  </si>
  <si>
    <t>+1-438-677-1651x8138</t>
  </si>
  <si>
    <t>150.16</t>
  </si>
  <si>
    <t>59389.03999999999</t>
  </si>
  <si>
    <t>Michael Evans</t>
  </si>
  <si>
    <t>2884 Howard Village, Younghaven, CA 75204</t>
  </si>
  <si>
    <t>001-708-236-7604x8605</t>
  </si>
  <si>
    <t>1688.75</t>
  </si>
  <si>
    <t>09-22-2023</t>
  </si>
  <si>
    <t>Gregory Kelley</t>
  </si>
  <si>
    <t>jturner@example.net</t>
  </si>
  <si>
    <t>973 Calvin Brook Suite 702, Port Loretta, FL 14480</t>
  </si>
  <si>
    <t>+1-776-547-5445x3651</t>
  </si>
  <si>
    <t>12.53</t>
  </si>
  <si>
    <t>11000.48</t>
  </si>
  <si>
    <t>Christopher Cook</t>
  </si>
  <si>
    <t>udavidson@example.com</t>
  </si>
  <si>
    <t>3799 Morton Pike, Davidborough, AS 73344</t>
  </si>
  <si>
    <t>001-764-767-3179x90278</t>
  </si>
  <si>
    <t>188.14</t>
  </si>
  <si>
    <t>26873.91</t>
  </si>
  <si>
    <t>Rebecca Petty</t>
  </si>
  <si>
    <t>jamesgutierrez@example.net</t>
  </si>
  <si>
    <t>5191 Cervantes Field, North Derekchester, FL 99446</t>
  </si>
  <si>
    <t>648.634.5351x0213</t>
  </si>
  <si>
    <t>162.52</t>
  </si>
  <si>
    <t>3690.14</t>
  </si>
  <si>
    <t>Mark Garcia</t>
  </si>
  <si>
    <t>theodore51@example.org</t>
  </si>
  <si>
    <t>359 Robert Ridge, New Lindaview, OH 93004</t>
  </si>
  <si>
    <t>+1-969-446-0692x69456</t>
  </si>
  <si>
    <t>81456.95000000001</t>
  </si>
  <si>
    <t>Antonio Edwards</t>
  </si>
  <si>
    <t>ellensmith@example.com</t>
  </si>
  <si>
    <t>802 Galvan Lock Suite 226, Annland, KY 27498</t>
  </si>
  <si>
    <t>296-708-0382x7609</t>
  </si>
  <si>
    <t>6958.26</t>
  </si>
  <si>
    <t>14.19</t>
  </si>
  <si>
    <t>6944.070000000001</t>
  </si>
  <si>
    <t>Randall Serrano</t>
  </si>
  <si>
    <t>colleenday@example.net</t>
  </si>
  <si>
    <t>3020 Brown Mews, Tylermouth, KY 59176</t>
  </si>
  <si>
    <t>+1-775-877-3769x56729</t>
  </si>
  <si>
    <t>95.08</t>
  </si>
  <si>
    <t>3770.62</t>
  </si>
  <si>
    <t>Virginia Diaz</t>
  </si>
  <si>
    <t>8476 Susan Mission Apt. 365, West Tylerstad, SC 66706</t>
  </si>
  <si>
    <t>19173.72</t>
  </si>
  <si>
    <t>Kari Austin</t>
  </si>
  <si>
    <t>roywelch@example.net</t>
  </si>
  <si>
    <t>112 Cummings Mall, New Jesse, NH 87620</t>
  </si>
  <si>
    <t>(972)798-0891x32238</t>
  </si>
  <si>
    <t>27.97</t>
  </si>
  <si>
    <t>32004.909999999996</t>
  </si>
  <si>
    <t>Brian Simpson</t>
  </si>
  <si>
    <t>17886 Jonathan Ridge Apt. 269, East Logan, FL 71894</t>
  </si>
  <si>
    <t>(381)277-7290x67646</t>
  </si>
  <si>
    <t>105.8</t>
  </si>
  <si>
    <t>77857.76</t>
  </si>
  <si>
    <t>02-28-2022</t>
  </si>
  <si>
    <t>Joseph Maldonado</t>
  </si>
  <si>
    <t>jeremyrodriguez@example.com</t>
  </si>
  <si>
    <t>41888 Alex Alley, Port Kevinberg, TX 95297</t>
  </si>
  <si>
    <t>(455)924-1564</t>
  </si>
  <si>
    <t>3.01</t>
  </si>
  <si>
    <t>17392.640000000003</t>
  </si>
  <si>
    <t>Steven Hernandez</t>
  </si>
  <si>
    <t>nhensley@example.org</t>
  </si>
  <si>
    <t>7372 Golden Squares, South Loganbury, AZ 46507</t>
  </si>
  <si>
    <t>974.851.0431x73001</t>
  </si>
  <si>
    <t>27.63</t>
  </si>
  <si>
    <t>16357.58</t>
  </si>
  <si>
    <t>Victoria Ward</t>
  </si>
  <si>
    <t>jbarton@example.org</t>
  </si>
  <si>
    <t>46902 Keith Squares Apt. 661, East Lisa, LA 26596</t>
  </si>
  <si>
    <t>221-768-1074x72024</t>
  </si>
  <si>
    <t>115.66</t>
  </si>
  <si>
    <t>35062.21</t>
  </si>
  <si>
    <t>Donna Davis</t>
  </si>
  <si>
    <t>nancy52@example.net</t>
  </si>
  <si>
    <t>334 John Overpass Apt. 138, Port Kellyfurt, AL 90263</t>
  </si>
  <si>
    <t>72.16</t>
  </si>
  <si>
    <t>10940.85</t>
  </si>
  <si>
    <t>David Ortiz</t>
  </si>
  <si>
    <t>kathleen11@example.net</t>
  </si>
  <si>
    <t>9217 Gibbs Lane, Lake Johnport, MP 60295</t>
  </si>
  <si>
    <t>(552)568-9538</t>
  </si>
  <si>
    <t>72.74</t>
  </si>
  <si>
    <t>73195.06999999999</t>
  </si>
  <si>
    <t>Nicholas Randolph</t>
  </si>
  <si>
    <t>careyamy@example.org</t>
  </si>
  <si>
    <t>42512 Diane Mission Apt. 793, Cindyville, KS 68097</t>
  </si>
  <si>
    <t>429.482.1763x98485</t>
  </si>
  <si>
    <t>35.5</t>
  </si>
  <si>
    <t>46174.950000000004</t>
  </si>
  <si>
    <t>Heather Lewis</t>
  </si>
  <si>
    <t>mcdonaldsharon@example.com</t>
  </si>
  <si>
    <t>47779 Mark Burg, Monicaburgh, MA 45288</t>
  </si>
  <si>
    <t>001-236-727-4263</t>
  </si>
  <si>
    <t>4.97</t>
  </si>
  <si>
    <t>13463.4</t>
  </si>
  <si>
    <t>Louis Castillo</t>
  </si>
  <si>
    <t>scarpenter@example.net</t>
  </si>
  <si>
    <t>914 House Fall Apt. 121, Jennifermouth, LA 34725</t>
  </si>
  <si>
    <t>262.443.2830x845</t>
  </si>
  <si>
    <t>36.14</t>
  </si>
  <si>
    <t>30502.89</t>
  </si>
  <si>
    <t>Joshua Cline</t>
  </si>
  <si>
    <t>xberger@example.net</t>
  </si>
  <si>
    <t>0980 Curry Gardens, New Andrew, SD 49653</t>
  </si>
  <si>
    <t>(918)820-2623x86868</t>
  </si>
  <si>
    <t>11.4</t>
  </si>
  <si>
    <t>804.7200000000001</t>
  </si>
  <si>
    <t>Kathy Curtis</t>
  </si>
  <si>
    <t>bradleymary@example.org</t>
  </si>
  <si>
    <t>69775 Jason Keys Suite 615, Lake Ericahaven, MH 84169</t>
  </si>
  <si>
    <t>672.913.7757x2132</t>
  </si>
  <si>
    <t>5842.47</t>
  </si>
  <si>
    <t>Joseph Day</t>
  </si>
  <si>
    <t>aprilturner@example.org</t>
  </si>
  <si>
    <t>PSC 1813, Box 2745, APO AP 67871</t>
  </si>
  <si>
    <t>(519)554-9912</t>
  </si>
  <si>
    <t>145.48</t>
  </si>
  <si>
    <t>47745.35</t>
  </si>
  <si>
    <t>Cynthia Lawrence</t>
  </si>
  <si>
    <t>vgonzalez@example.org</t>
  </si>
  <si>
    <t>63991 Roy Square, East Amyhaven, CT 44519</t>
  </si>
  <si>
    <t>18771.5</t>
  </si>
  <si>
    <t>Michelle Allen</t>
  </si>
  <si>
    <t>fdavis@example.net</t>
  </si>
  <si>
    <t>79774 Griffith Summit Apt. 107, Porterchester, IN 18088</t>
  </si>
  <si>
    <t>810-443-7645x049</t>
  </si>
  <si>
    <t>2675.6099999999997</t>
  </si>
  <si>
    <t>Cindy Davis</t>
  </si>
  <si>
    <t>rachelthompson@example.org</t>
  </si>
  <si>
    <t>01634 Diaz Gardens, West Tinatown, VT 63247</t>
  </si>
  <si>
    <t>688.727.3458</t>
  </si>
  <si>
    <t>38507.27</t>
  </si>
  <si>
    <t>Hannah Noble</t>
  </si>
  <si>
    <t>300 Willis Circles Suite 617, Coryshire, WV 64531</t>
  </si>
  <si>
    <t>921.671.0544x793</t>
  </si>
  <si>
    <t>188.78</t>
  </si>
  <si>
    <t>34133.82</t>
  </si>
  <si>
    <t>Laura Gibson</t>
  </si>
  <si>
    <t>stephen55@example.org</t>
  </si>
  <si>
    <t>0842 Gibbs Unions, North Ronniefort, MO 47900</t>
  </si>
  <si>
    <t>(610)220-5518x878</t>
  </si>
  <si>
    <t>283.18</t>
  </si>
  <si>
    <t>18624.29</t>
  </si>
  <si>
    <t>Tony Tapia</t>
  </si>
  <si>
    <t>lindseyrivas@example.net</t>
  </si>
  <si>
    <t>07302 Grant Mill, Walterland, GA 63908</t>
  </si>
  <si>
    <t>001-604-306-6152</t>
  </si>
  <si>
    <t>182.19</t>
  </si>
  <si>
    <t>22291.660000000003</t>
  </si>
  <si>
    <t>Jennifer Thornton</t>
  </si>
  <si>
    <t>marymoore@example.org</t>
  </si>
  <si>
    <t>76737 Kristy Mountains Apt. 645, Murrayshire, WI 55274</t>
  </si>
  <si>
    <t>(504)231-0637x21866</t>
  </si>
  <si>
    <t>136.6</t>
  </si>
  <si>
    <t>33525.95</t>
  </si>
  <si>
    <t>Robert Wilson</t>
  </si>
  <si>
    <t>jeffery31@example.com</t>
  </si>
  <si>
    <t>0690 James Lodge Apt. 912, East Kathrynton, MN 20984</t>
  </si>
  <si>
    <t>(422)563-1502</t>
  </si>
  <si>
    <t>71.76</t>
  </si>
  <si>
    <t>31597.11</t>
  </si>
  <si>
    <t>Edward Burns</t>
  </si>
  <si>
    <t>benjamincooper@example.org</t>
  </si>
  <si>
    <t>35101 Jones Trace, South Gabriel, DC 67061</t>
  </si>
  <si>
    <t>523.359.6971x3618</t>
  </si>
  <si>
    <t>101.53</t>
  </si>
  <si>
    <t>37145.07</t>
  </si>
  <si>
    <t>Bryan Nelson</t>
  </si>
  <si>
    <t>jessica08@example.net</t>
  </si>
  <si>
    <t>772 Glenn Causeway, Clementsland, MS 30623</t>
  </si>
  <si>
    <t>+1-245-605-3491x111</t>
  </si>
  <si>
    <t>8336.71</t>
  </si>
  <si>
    <t>Wesley Burton</t>
  </si>
  <si>
    <t>joshuagross@example.net</t>
  </si>
  <si>
    <t>891 Wells Fork Apt. 636, Port Vanessaborough, FM 26244</t>
  </si>
  <si>
    <t>001-734-218-5334x796</t>
  </si>
  <si>
    <t>172.12</t>
  </si>
  <si>
    <t>51574.64</t>
  </si>
  <si>
    <t>Cynthia Harrington</t>
  </si>
  <si>
    <t>tony25@example.net</t>
  </si>
  <si>
    <t>497 Natalie Well, South Amanda, MS 63724</t>
  </si>
  <si>
    <t>735.363.0647x6074</t>
  </si>
  <si>
    <t>290.07</t>
  </si>
  <si>
    <t>14636.880000000001</t>
  </si>
  <si>
    <t>Jonathan Rhodes</t>
  </si>
  <si>
    <t>ymatthews@example.com</t>
  </si>
  <si>
    <t>USS Mccoy, FPO AE 83027</t>
  </si>
  <si>
    <t>(588)770-4969x637</t>
  </si>
  <si>
    <t>224.2</t>
  </si>
  <si>
    <t>4816.9400000000005</t>
  </si>
  <si>
    <t>William Barton</t>
  </si>
  <si>
    <t>tammyturner@example.net</t>
  </si>
  <si>
    <t>361 Sarah Tunnel, West Jennifer, WA 69401</t>
  </si>
  <si>
    <t>001-753-243-2816</t>
  </si>
  <si>
    <t>23525.32</t>
  </si>
  <si>
    <t>145.78</t>
  </si>
  <si>
    <t>23379.54</t>
  </si>
  <si>
    <t>Benjamin Jones</t>
  </si>
  <si>
    <t>michaelschultz@example.net</t>
  </si>
  <si>
    <t>94542 Wilson Summit Suite 425, Craigfurt, MI 94055</t>
  </si>
  <si>
    <t>10.16</t>
  </si>
  <si>
    <t>84732.84</t>
  </si>
  <si>
    <t>Heather Johnson</t>
  </si>
  <si>
    <t>jason88@example.com</t>
  </si>
  <si>
    <t>0009 Mcclain Way Apt. 188, North Savannah, AL 26740</t>
  </si>
  <si>
    <t>990-689-8612x5285</t>
  </si>
  <si>
    <t>37.58</t>
  </si>
  <si>
    <t>20751.22</t>
  </si>
  <si>
    <t>Stephanie Randolph</t>
  </si>
  <si>
    <t>vazquezwilliam@example.org</t>
  </si>
  <si>
    <t>222 Stone Flat, Hernandezhaven, SC 18871</t>
  </si>
  <si>
    <t>302.844.0035x8441</t>
  </si>
  <si>
    <t>9.5</t>
  </si>
  <si>
    <t>2579.3799999999997</t>
  </si>
  <si>
    <t>Joseph Stone</t>
  </si>
  <si>
    <t>juliewilson@example.net</t>
  </si>
  <si>
    <t>19608 Bethany Points, North Christopher, HI 92653</t>
  </si>
  <si>
    <t>001-207-217-0578x327</t>
  </si>
  <si>
    <t>27.29</t>
  </si>
  <si>
    <t>37857.2</t>
  </si>
  <si>
    <t>Terry Ramos</t>
  </si>
  <si>
    <t>joseph67@example.net</t>
  </si>
  <si>
    <t>344 Amanda Row Apt. 463, South Catherinemouth, CO 34718</t>
  </si>
  <si>
    <t>(837)544-2710x5696</t>
  </si>
  <si>
    <t>18.24</t>
  </si>
  <si>
    <t>2158.0800000000004</t>
  </si>
  <si>
    <t>09-20-2023</t>
  </si>
  <si>
    <t>Suzanne Church</t>
  </si>
  <si>
    <t>melinda68@example.com</t>
  </si>
  <si>
    <t>7770 Andrea Knolls, Christinaview, ND 47849</t>
  </si>
  <si>
    <t>626.806.9736</t>
  </si>
  <si>
    <t>3274.8900000000003</t>
  </si>
  <si>
    <t>Cindy Young</t>
  </si>
  <si>
    <t>marie55@example.net</t>
  </si>
  <si>
    <t>65485 Lee Trail, Port John, VI 11731</t>
  </si>
  <si>
    <t>001-918-316-7495x530</t>
  </si>
  <si>
    <t>34.02</t>
  </si>
  <si>
    <t>22802.7</t>
  </si>
  <si>
    <t>Barbara Wells</t>
  </si>
  <si>
    <t>kristendavis@example.com</t>
  </si>
  <si>
    <t>4677 Armstrong Way, New Katherine, PA 32911</t>
  </si>
  <si>
    <t>934.266.3901x965</t>
  </si>
  <si>
    <t>133.68</t>
  </si>
  <si>
    <t>11393.57</t>
  </si>
  <si>
    <t>Frank Smith</t>
  </si>
  <si>
    <t>kathy27@example.com</t>
  </si>
  <si>
    <t>021 Tyler Trail Suite 511, Morahaven, UT 63434</t>
  </si>
  <si>
    <t>+1-230-292-2264x14079</t>
  </si>
  <si>
    <t>87.39</t>
  </si>
  <si>
    <t>20200.57</t>
  </si>
  <si>
    <t>gonzalezmadison@example.net</t>
  </si>
  <si>
    <t>003 Young Fall, West Brooke, GA 48116</t>
  </si>
  <si>
    <t>482-488-6750</t>
  </si>
  <si>
    <t>188.44</t>
  </si>
  <si>
    <t>83707.12999999999</t>
  </si>
  <si>
    <t>Brian Barajas</t>
  </si>
  <si>
    <t>hancockrodney@example.com</t>
  </si>
  <si>
    <t>2693 Smith Meadows Apt. 943, Port Maryfurt, UT 06523</t>
  </si>
  <si>
    <t>79.79</t>
  </si>
  <si>
    <t>10337.97</t>
  </si>
  <si>
    <t>Allison Morris</t>
  </si>
  <si>
    <t>ericrogers@example.org</t>
  </si>
  <si>
    <t>USNS Lopez, FPO AA 72613</t>
  </si>
  <si>
    <t>+1-573-517-7712x72004</t>
  </si>
  <si>
    <t>51.36</t>
  </si>
  <si>
    <t>5044.78</t>
  </si>
  <si>
    <t>Kim Allen</t>
  </si>
  <si>
    <t>2097 Joseph Drive Suite 238, West Sarahborough, MO 04836</t>
  </si>
  <si>
    <t>16745.399999999998</t>
  </si>
  <si>
    <t>257.12</t>
  </si>
  <si>
    <t>16488.28</t>
  </si>
  <si>
    <t>Heidi Wright</t>
  </si>
  <si>
    <t>fordanthony@example.org</t>
  </si>
  <si>
    <t>USNS Harrington, FPO AA 41889</t>
  </si>
  <si>
    <t>370-836-9491x4914</t>
  </si>
  <si>
    <t>19.49</t>
  </si>
  <si>
    <t>7607.8</t>
  </si>
  <si>
    <t>Angela Payne</t>
  </si>
  <si>
    <t>josephfisher@example.net</t>
  </si>
  <si>
    <t>2423 Jackson Meadows Suite 268, New Joanburgh, GU 24002</t>
  </si>
  <si>
    <t>561-746-3425x06924</t>
  </si>
  <si>
    <t>286.53</t>
  </si>
  <si>
    <t>70367.7</t>
  </si>
  <si>
    <t>Kyle Walker</t>
  </si>
  <si>
    <t>alexis24@example.com</t>
  </si>
  <si>
    <t>4314 Ellis Dam, Heatherstad, NE 22048</t>
  </si>
  <si>
    <t>160.25</t>
  </si>
  <si>
    <t>65711.8</t>
  </si>
  <si>
    <t>Kimberly Wong</t>
  </si>
  <si>
    <t>2010 Brown Manor Suite 128, South Janetmouth, GU 96836</t>
  </si>
  <si>
    <t>605.800.0476</t>
  </si>
  <si>
    <t>289.26</t>
  </si>
  <si>
    <t>87282.18000000001</t>
  </si>
  <si>
    <t>Dr. Jacqueline Sexton</t>
  </si>
  <si>
    <t>430 Michelle Drives, Port Jeremiahfort, RI 85470</t>
  </si>
  <si>
    <t>+1-906-410-0934x430</t>
  </si>
  <si>
    <t>66.04</t>
  </si>
  <si>
    <t>10077.939999999999</t>
  </si>
  <si>
    <t>Anna Wilkinson</t>
  </si>
  <si>
    <t>villanuevacameron@example.org</t>
  </si>
  <si>
    <t>258 Kristen Valleys Suite 138, Bennettbury, SD 84909</t>
  </si>
  <si>
    <t>(679)529-7345x422</t>
  </si>
  <si>
    <t>76895.31999999999</t>
  </si>
  <si>
    <t>William Camacho</t>
  </si>
  <si>
    <t>ebishop@example.org</t>
  </si>
  <si>
    <t>42434 Austin Dam Suite 523, East Benjaminburgh, WY 86276</t>
  </si>
  <si>
    <t>(247)970-9477</t>
  </si>
  <si>
    <t>54605.170000000006</t>
  </si>
  <si>
    <t>William Burgess</t>
  </si>
  <si>
    <t>pross@example.com</t>
  </si>
  <si>
    <t>6262 Alexis Place Suite 949, Russellland, NJ 36114</t>
  </si>
  <si>
    <t>001-479-698-6693x92005</t>
  </si>
  <si>
    <t>1681.6100000000001</t>
  </si>
  <si>
    <t>Mr. Gabriel Kline</t>
  </si>
  <si>
    <t>karacampbell@example.org</t>
  </si>
  <si>
    <t>784 Walker Square, South Cynthia, MA 71697</t>
  </si>
  <si>
    <t>639.453.8162</t>
  </si>
  <si>
    <t>73.31</t>
  </si>
  <si>
    <t>3833.35</t>
  </si>
  <si>
    <t>Derrick Hill</t>
  </si>
  <si>
    <t>ihaley@example.net</t>
  </si>
  <si>
    <t>70629 Ebony Harbors Suite 315, Johnfurt, DE 07355</t>
  </si>
  <si>
    <t>(808)381-3794x47886</t>
  </si>
  <si>
    <t>186.58</t>
  </si>
  <si>
    <t>3773.72</t>
  </si>
  <si>
    <t>Fernando Williams</t>
  </si>
  <si>
    <t>marshdavid@example.com</t>
  </si>
  <si>
    <t>6879 Johnson Flats Suite 783, Petersonmouth, IL 73675</t>
  </si>
  <si>
    <t>+1-917-633-2891x41941</t>
  </si>
  <si>
    <t>228.19</t>
  </si>
  <si>
    <t>31615.97</t>
  </si>
  <si>
    <t>Megan Mcneil</t>
  </si>
  <si>
    <t>tonicalhoun@example.org</t>
  </si>
  <si>
    <t>542 Alicia Spring Suite 766, New Robert, PW 52700</t>
  </si>
  <si>
    <t>506-620-9203</t>
  </si>
  <si>
    <t>24.32</t>
  </si>
  <si>
    <t>55446.88</t>
  </si>
  <si>
    <t>Dustin Rogers</t>
  </si>
  <si>
    <t>olsonjoseph@example.org</t>
  </si>
  <si>
    <t>6944 Santiago Divide Suite 101, Heatherberg, NV 16258</t>
  </si>
  <si>
    <t>(968)474-5095</t>
  </si>
  <si>
    <t>108.69</t>
  </si>
  <si>
    <t>32893.81</t>
  </si>
  <si>
    <t>Meredith Jones</t>
  </si>
  <si>
    <t>sarahgraham@example.org</t>
  </si>
  <si>
    <t>6430 Cobb Green Apt. 805, Josephshire, NC 66978</t>
  </si>
  <si>
    <t>875-919-4779x33222</t>
  </si>
  <si>
    <t>49295.77999999999</t>
  </si>
  <si>
    <t>Derrick Chavez</t>
  </si>
  <si>
    <t>floresmaria@example.org</t>
  </si>
  <si>
    <t>279 Anderson Gardens Apt. 460, South Michaelstad, NE 20950</t>
  </si>
  <si>
    <t>(838)545-7223x277</t>
  </si>
  <si>
    <t>126.17</t>
  </si>
  <si>
    <t>29383.59</t>
  </si>
  <si>
    <t>Mary Johnson</t>
  </si>
  <si>
    <t>pricedustin@example.net</t>
  </si>
  <si>
    <t>7984 Carol Prairie Suite 892, Castromouth, MI 05784</t>
  </si>
  <si>
    <t>73.55</t>
  </si>
  <si>
    <t>78064.12</t>
  </si>
  <si>
    <t>Cindy Sanders</t>
  </si>
  <si>
    <t>bateswilliam@example.org</t>
  </si>
  <si>
    <t>955 Kenneth Freeway, Jonesville, OR 13448</t>
  </si>
  <si>
    <t>001-527-753-8248</t>
  </si>
  <si>
    <t>226.03</t>
  </si>
  <si>
    <t>55226.51</t>
  </si>
  <si>
    <t>Kyle Jacobs</t>
  </si>
  <si>
    <t>vlewis@example.net</t>
  </si>
  <si>
    <t>8617 Ashley Pine Suite 784, Robertborough, NV 04262</t>
  </si>
  <si>
    <t>293.655.9308x3184</t>
  </si>
  <si>
    <t>21.84</t>
  </si>
  <si>
    <t>40689.560000000005</t>
  </si>
  <si>
    <t>Wendy Jacobson</t>
  </si>
  <si>
    <t>farmersusan@example.org</t>
  </si>
  <si>
    <t>73591 Boyer Burgs, Williammouth, NE 22037</t>
  </si>
  <si>
    <t>816-829-2368</t>
  </si>
  <si>
    <t>10.33</t>
  </si>
  <si>
    <t>2439.86</t>
  </si>
  <si>
    <t>William Hanna</t>
  </si>
  <si>
    <t>james00@example.net</t>
  </si>
  <si>
    <t>70424 Natasha Forges, East Calebchester, CA 77518</t>
  </si>
  <si>
    <t>373-231-8386</t>
  </si>
  <si>
    <t>86388.86</t>
  </si>
  <si>
    <t>Philip Morales</t>
  </si>
  <si>
    <t>vwilliams@example.org</t>
  </si>
  <si>
    <t>30878 Scott Village, New Shelby, PA 16808</t>
  </si>
  <si>
    <t>001-624-215-6212</t>
  </si>
  <si>
    <t>287.89</t>
  </si>
  <si>
    <t>12648.800000000001</t>
  </si>
  <si>
    <t>Terri Reilly</t>
  </si>
  <si>
    <t>nancy36@example.net</t>
  </si>
  <si>
    <t>702 Richardson Road Apt. 160, Colleenview, GU 30649</t>
  </si>
  <si>
    <t>658.304.0402x4724</t>
  </si>
  <si>
    <t>24878.25</t>
  </si>
  <si>
    <t>199.66</t>
  </si>
  <si>
    <t>24678.59</t>
  </si>
  <si>
    <t>William Glenn</t>
  </si>
  <si>
    <t>janicegraham@example.org</t>
  </si>
  <si>
    <t>193 Palmer Fall Apt. 366, Westview, ME 76586</t>
  </si>
  <si>
    <t>+1-998-600-7706x557</t>
  </si>
  <si>
    <t>126.0</t>
  </si>
  <si>
    <t>42196.15</t>
  </si>
  <si>
    <t>Tammy Bernard</t>
  </si>
  <si>
    <t>danielkrueger@example.org</t>
  </si>
  <si>
    <t>815 Dean Forges Suite 734, South Sethmouth, WY 84950</t>
  </si>
  <si>
    <t>56764.299999999996</t>
  </si>
  <si>
    <t>31.98</t>
  </si>
  <si>
    <t>56732.31999999999</t>
  </si>
  <si>
    <t>Mariah Olson</t>
  </si>
  <si>
    <t>wangjennifer@example.net</t>
  </si>
  <si>
    <t>92152 Jacqueline Parkway Suite 453, North Michaelside, MS 97166</t>
  </si>
  <si>
    <t>+1-567-929-5338x941</t>
  </si>
  <si>
    <t>142.27</t>
  </si>
  <si>
    <t>44784.32000000001</t>
  </si>
  <si>
    <t>10-15-2022</t>
  </si>
  <si>
    <t>Joseph Jones</t>
  </si>
  <si>
    <t>dawsondylan@example.net</t>
  </si>
  <si>
    <t>24916 Anna Plaza, East Jacquelineland, LA 61952</t>
  </si>
  <si>
    <t>954-233-3782x879</t>
  </si>
  <si>
    <t>6370.51</t>
  </si>
  <si>
    <t>Jennifer Olsen</t>
  </si>
  <si>
    <t>laurenwells@example.org</t>
  </si>
  <si>
    <t>5479 Russell Trail Suite 213, Caseyside, AZ 53758</t>
  </si>
  <si>
    <t>+1-413-846-4554x0077</t>
  </si>
  <si>
    <t>140.58</t>
  </si>
  <si>
    <t>71890.97</t>
  </si>
  <si>
    <t>Susan Ross</t>
  </si>
  <si>
    <t>dmartinez@example.net</t>
  </si>
  <si>
    <t>662 Carolyn Mews Apt. 087, North Melinda, RI 61338</t>
  </si>
  <si>
    <t>787.420.5748</t>
  </si>
  <si>
    <t>15533.170000000002</t>
  </si>
  <si>
    <t>Charles Bryant</t>
  </si>
  <si>
    <t>emilypitts@example.org</t>
  </si>
  <si>
    <t>Unit 1804 Box 9642, DPO AP 54324</t>
  </si>
  <si>
    <t>001-457-665-5412</t>
  </si>
  <si>
    <t>22521.2</t>
  </si>
  <si>
    <t>90.88</t>
  </si>
  <si>
    <t>22430.32</t>
  </si>
  <si>
    <t>Colleen Phelps</t>
  </si>
  <si>
    <t>meghan92@example.org</t>
  </si>
  <si>
    <t>077 Susan Ville Suite 250, West Dawn, DE 20175</t>
  </si>
  <si>
    <t>220.49</t>
  </si>
  <si>
    <t>54968.25</t>
  </si>
  <si>
    <t>Brittany Young</t>
  </si>
  <si>
    <t>gstevens@example.com</t>
  </si>
  <si>
    <t>540 Reynolds Underpass Apt. 828, South Shane, NC 19302</t>
  </si>
  <si>
    <t>289-698-7885x979</t>
  </si>
  <si>
    <t>136.34</t>
  </si>
  <si>
    <t>2503.8599999999997</t>
  </si>
  <si>
    <t>Todd Martin</t>
  </si>
  <si>
    <t>eric30@example.org</t>
  </si>
  <si>
    <t>8761 Linda Shore, West Joshuaburgh, MA 55191</t>
  </si>
  <si>
    <t>+1-996-540-6768x12538</t>
  </si>
  <si>
    <t>91.5</t>
  </si>
  <si>
    <t>22088.4</t>
  </si>
  <si>
    <t>floresmichelle@example.com</t>
  </si>
  <si>
    <t>109 Luis Bridge Apt. 531, Lake David, ID 53961</t>
  </si>
  <si>
    <t>(440)958-9274</t>
  </si>
  <si>
    <t>108.02</t>
  </si>
  <si>
    <t>69381.23999999999</t>
  </si>
  <si>
    <t>Chelsea Turner</t>
  </si>
  <si>
    <t>fjohnson@example.net</t>
  </si>
  <si>
    <t>551 Lang Flats, West Brian, RI 44692</t>
  </si>
  <si>
    <t>001-842-325-7325x0285</t>
  </si>
  <si>
    <t>182.55</t>
  </si>
  <si>
    <t>8164.88</t>
  </si>
  <si>
    <t>Justin Wang</t>
  </si>
  <si>
    <t>61433 Walker Rest Apt. 506, Lake Deannachester, NV 18108</t>
  </si>
  <si>
    <t>+1-596-616-2415x30866</t>
  </si>
  <si>
    <t>7.97</t>
  </si>
  <si>
    <t>3324.5200000000004</t>
  </si>
  <si>
    <t>Tami Malone</t>
  </si>
  <si>
    <t>sandra27@example.net</t>
  </si>
  <si>
    <t>59405 Pineda Burg Apt. 229, Jimfurt, NH 56052</t>
  </si>
  <si>
    <t>846-663-2744x52113</t>
  </si>
  <si>
    <t>41.25</t>
  </si>
  <si>
    <t>9111.55</t>
  </si>
  <si>
    <t>Heather Lopez</t>
  </si>
  <si>
    <t>hsilva@example.com</t>
  </si>
  <si>
    <t>307 Sharon Crescent, Connormouth, CO 50775</t>
  </si>
  <si>
    <t>111.46</t>
  </si>
  <si>
    <t>35846.700000000004</t>
  </si>
  <si>
    <t>James Lewis</t>
  </si>
  <si>
    <t>deborah75@example.net</t>
  </si>
  <si>
    <t>8478 Richards Flats Suite 011, North Terrenceshire, ND 82030</t>
  </si>
  <si>
    <t>205-892-5321x0367</t>
  </si>
  <si>
    <t>85.6</t>
  </si>
  <si>
    <t>39707.75</t>
  </si>
  <si>
    <t>Jeffrey Wilson</t>
  </si>
  <si>
    <t>amandawillis@example.org</t>
  </si>
  <si>
    <t>18461 Tamara Parkway Suite 721, South Jacob, MD 15029</t>
  </si>
  <si>
    <t>59.6</t>
  </si>
  <si>
    <t>41951.100000000006</t>
  </si>
  <si>
    <t>Janet Clay</t>
  </si>
  <si>
    <t>kingdenise@example.org</t>
  </si>
  <si>
    <t>73280 Denise Inlet, Timothymouth, VI 15879</t>
  </si>
  <si>
    <t>250.413.5093</t>
  </si>
  <si>
    <t>142.94</t>
  </si>
  <si>
    <t>36388.659999999996</t>
  </si>
  <si>
    <t>Brenda Spence</t>
  </si>
  <si>
    <t>584 Kathleen Landing, New Andrew, MN 28660</t>
  </si>
  <si>
    <t>979-897-5995x035</t>
  </si>
  <si>
    <t>0.09</t>
  </si>
  <si>
    <t>4624.59</t>
  </si>
  <si>
    <t>Mike Alexander</t>
  </si>
  <si>
    <t>ncontreras@example.com</t>
  </si>
  <si>
    <t>76391 Harrison Mall, Kevinbury, MA 75550</t>
  </si>
  <si>
    <t>(221)930-7091x046</t>
  </si>
  <si>
    <t>1554.31</t>
  </si>
  <si>
    <t>Logan Hudson</t>
  </si>
  <si>
    <t>mendozathomas@example.com</t>
  </si>
  <si>
    <t>3950 Wendy Corners Apt. 241, Lake Troy, OK 42405</t>
  </si>
  <si>
    <t>8.51</t>
  </si>
  <si>
    <t>36047.77</t>
  </si>
  <si>
    <t>Omar Randolph</t>
  </si>
  <si>
    <t>USNV Gregory, FPO AA 94493</t>
  </si>
  <si>
    <t>+1-302-576-8099x61671</t>
  </si>
  <si>
    <t>85.88</t>
  </si>
  <si>
    <t>40359.82000000001</t>
  </si>
  <si>
    <t>Jamie Owens</t>
  </si>
  <si>
    <t>brittany13@example.net</t>
  </si>
  <si>
    <t>33049 Andrea Viaduct Apt. 896, Aaronfurt, NV 69688</t>
  </si>
  <si>
    <t>375-674-4432</t>
  </si>
  <si>
    <t>27204.309999999998</t>
  </si>
  <si>
    <t>27.49</t>
  </si>
  <si>
    <t>27176.819999999996</t>
  </si>
  <si>
    <t>Sarah Benson</t>
  </si>
  <si>
    <t>david70@example.net</t>
  </si>
  <si>
    <t>USNV Miller, FPO AP 09779</t>
  </si>
  <si>
    <t>728.740.0052x16675</t>
  </si>
  <si>
    <t>33091.149999999994</t>
  </si>
  <si>
    <t>richard08@example.org</t>
  </si>
  <si>
    <t>84530 Byrd Meadow Apt. 671, Carlview, KS 52376</t>
  </si>
  <si>
    <t>001-737-350-7957</t>
  </si>
  <si>
    <t>241.69</t>
  </si>
  <si>
    <t>64462.35</t>
  </si>
  <si>
    <t>David Vasquez</t>
  </si>
  <si>
    <t>riveraelizabeth@example.com</t>
  </si>
  <si>
    <t>72804 Dana Row, North Jenniferhaven, OR 78230</t>
  </si>
  <si>
    <t>001-516-394-9129x371</t>
  </si>
  <si>
    <t>1965.1100000000001</t>
  </si>
  <si>
    <t>Veronica Williams</t>
  </si>
  <si>
    <t>patricia68@example.org</t>
  </si>
  <si>
    <t>8500 Susan Curve Suite 219, New Nataliefort, UT 50682</t>
  </si>
  <si>
    <t>249.53</t>
  </si>
  <si>
    <t>57793.8</t>
  </si>
  <si>
    <t>Catherine Skinner</t>
  </si>
  <si>
    <t>arroyojennifer@example.com</t>
  </si>
  <si>
    <t>2738 Powell Throughway, North Samantha, WV 23880</t>
  </si>
  <si>
    <t>(669)447-7606x1995</t>
  </si>
  <si>
    <t>166.92</t>
  </si>
  <si>
    <t>18974.53</t>
  </si>
  <si>
    <t>Barbara Scott</t>
  </si>
  <si>
    <t>lopezamanda@example.com</t>
  </si>
  <si>
    <t>789 Jill Islands, South Anna, AZ 72325</t>
  </si>
  <si>
    <t>396.356.4671x4627</t>
  </si>
  <si>
    <t>181.4</t>
  </si>
  <si>
    <t>8220.500000000002</t>
  </si>
  <si>
    <t>Jay Daniels</t>
  </si>
  <si>
    <t>3814 Catherine Spring, New Jasmineshire, CO 89176</t>
  </si>
  <si>
    <t>001-339-514-1332x0319</t>
  </si>
  <si>
    <t>183.42</t>
  </si>
  <si>
    <t>57900.979999999996</t>
  </si>
  <si>
    <t>James Hall</t>
  </si>
  <si>
    <t>richardsonsteven@example.net</t>
  </si>
  <si>
    <t>3986 Watson Falls Apt. 149, Roberthaven, MO 09720</t>
  </si>
  <si>
    <t>53.03</t>
  </si>
  <si>
    <t>36915.33</t>
  </si>
  <si>
    <t>Jeffrey Johnston</t>
  </si>
  <si>
    <t>asullivan@example.net</t>
  </si>
  <si>
    <t>961 Mary Road Apt. 030, Mitchellhaven, NV 49363</t>
  </si>
  <si>
    <t>+1-745-432-9958x994</t>
  </si>
  <si>
    <t>187.13</t>
  </si>
  <si>
    <t>7641.070000000001</t>
  </si>
  <si>
    <t>David Larson</t>
  </si>
  <si>
    <t>rachaelhunt@example.com</t>
  </si>
  <si>
    <t>267 Nelson Road, Matthewchester, UT 98691</t>
  </si>
  <si>
    <t>001-829-975-0239</t>
  </si>
  <si>
    <t>67.01</t>
  </si>
  <si>
    <t>5344.969999999999</t>
  </si>
  <si>
    <t>Michael Douglas</t>
  </si>
  <si>
    <t>cortezgreg@example.org</t>
  </si>
  <si>
    <t>USNS Dodson, FPO AE 24371</t>
  </si>
  <si>
    <t>77.78</t>
  </si>
  <si>
    <t>10398.01</t>
  </si>
  <si>
    <t>Randy James</t>
  </si>
  <si>
    <t>catherineruiz@example.com</t>
  </si>
  <si>
    <t>414 Stevens Cliff Apt. 067, Ellisport, CO 43629</t>
  </si>
  <si>
    <t>(362)369-5235</t>
  </si>
  <si>
    <t>143.74</t>
  </si>
  <si>
    <t>16785.12</t>
  </si>
  <si>
    <t>Valerie Johnson</t>
  </si>
  <si>
    <t>collinsjames@example.net</t>
  </si>
  <si>
    <t>620 Armstrong Walks, Rodriguezview, ND 02306</t>
  </si>
  <si>
    <t>439.754.9407x31882</t>
  </si>
  <si>
    <t>35.55</t>
  </si>
  <si>
    <t>3443.58</t>
  </si>
  <si>
    <t>James Mccoy</t>
  </si>
  <si>
    <t>07146 Davis Lodge, West Aliceside, LA 50174</t>
  </si>
  <si>
    <t>+1-265-421-8659x287</t>
  </si>
  <si>
    <t>3.43</t>
  </si>
  <si>
    <t>2513.59</t>
  </si>
  <si>
    <t>Sean Johnson</t>
  </si>
  <si>
    <t>crossdavid@example.org</t>
  </si>
  <si>
    <t>712 Andrew Turnpike Apt. 880, East Darin, LA 18918</t>
  </si>
  <si>
    <t>94.08</t>
  </si>
  <si>
    <t>3812.58</t>
  </si>
  <si>
    <t>Angela Johnson</t>
  </si>
  <si>
    <t>xibarra@example.net</t>
  </si>
  <si>
    <t>49100 Cooper Squares Suite 773, Myersstad, AK 73460</t>
  </si>
  <si>
    <t>+1-322-625-5868x07519</t>
  </si>
  <si>
    <t>41.35</t>
  </si>
  <si>
    <t>59278.75</t>
  </si>
  <si>
    <t>Sharon Lopez</t>
  </si>
  <si>
    <t>lance44@example.com</t>
  </si>
  <si>
    <t>PSC 3662, Box 7658, APO AE 51045</t>
  </si>
  <si>
    <t>258.294.7678</t>
  </si>
  <si>
    <t>41.87</t>
  </si>
  <si>
    <t>21070.71</t>
  </si>
  <si>
    <t>Stephanie Taylor</t>
  </si>
  <si>
    <t>Unit 9274 Box 3638, DPO AE 18301</t>
  </si>
  <si>
    <t>183.1</t>
  </si>
  <si>
    <t>67728.79999999999</t>
  </si>
  <si>
    <t>Connie Marshall</t>
  </si>
  <si>
    <t>smithleslie@example.org</t>
  </si>
  <si>
    <t>017 Carney Row, Christopherfort, FL 42727</t>
  </si>
  <si>
    <t>(735)469-9540x969</t>
  </si>
  <si>
    <t>8.84</t>
  </si>
  <si>
    <t>16644.98</t>
  </si>
  <si>
    <t>Shannon Woodard</t>
  </si>
  <si>
    <t>bmcbride@example.com</t>
  </si>
  <si>
    <t>902 Chris Mews Apt. 276, Austinview, WY 44807</t>
  </si>
  <si>
    <t>(654)327-0505x3038</t>
  </si>
  <si>
    <t>39.64</t>
  </si>
  <si>
    <t>8440.910000000002</t>
  </si>
  <si>
    <t>Pamela Salazar</t>
  </si>
  <si>
    <t>patrickparker@example.com</t>
  </si>
  <si>
    <t>5994 Pope Village, East Johntown, MP 52057</t>
  </si>
  <si>
    <t>858-932-1077x998</t>
  </si>
  <si>
    <t>32.34</t>
  </si>
  <si>
    <t>92997.66</t>
  </si>
  <si>
    <t>Cassandra Miller</t>
  </si>
  <si>
    <t>leeeric@example.net</t>
  </si>
  <si>
    <t>601 Jonathan Mission, Baxtermouth, MH 23989</t>
  </si>
  <si>
    <t>001-495-820-0595</t>
  </si>
  <si>
    <t>73.93</t>
  </si>
  <si>
    <t>26599.399999999998</t>
  </si>
  <si>
    <t>Jamie Mullen</t>
  </si>
  <si>
    <t>fyoung@example.net</t>
  </si>
  <si>
    <t>61343 Schmidt Club, Lake Suzanneshire, DC 76818</t>
  </si>
  <si>
    <t>+1-440-871-5031x6922</t>
  </si>
  <si>
    <t>16.92</t>
  </si>
  <si>
    <t>11424.08</t>
  </si>
  <si>
    <t>Julian Gonzalez</t>
  </si>
  <si>
    <t>gordontaylor@example.org</t>
  </si>
  <si>
    <t>471 Mendoza Islands Suite 639, Chavezstad, WI 83268</t>
  </si>
  <si>
    <t>974-232-7293x25195</t>
  </si>
  <si>
    <t>30625.06</t>
  </si>
  <si>
    <t>Brittany Scott</t>
  </si>
  <si>
    <t>tonyavasquez@example.com</t>
  </si>
  <si>
    <t>0925 Elizabeth Mission Apt. 512, West Tiffany, MO 25826</t>
  </si>
  <si>
    <t>857.248.9637</t>
  </si>
  <si>
    <t>136.29</t>
  </si>
  <si>
    <t>22548.84</t>
  </si>
  <si>
    <t>Crystal Barker</t>
  </si>
  <si>
    <t>michelle27@example.org</t>
  </si>
  <si>
    <t>26022 Johns Drive, Ashleyhaven, OK 21194</t>
  </si>
  <si>
    <t>001-645-837-8780</t>
  </si>
  <si>
    <t>120.13</t>
  </si>
  <si>
    <t>41457.47000000001</t>
  </si>
  <si>
    <t>David Joseph</t>
  </si>
  <si>
    <t>carrjose@example.com</t>
  </si>
  <si>
    <t>369 Valenzuela Curve, Griffithstad, PR 91499</t>
  </si>
  <si>
    <t>50.72</t>
  </si>
  <si>
    <t>15107.78</t>
  </si>
  <si>
    <t>Gabriela Rodriguez</t>
  </si>
  <si>
    <t>cortezpamela@example.net</t>
  </si>
  <si>
    <t>9248 Sarah Parkway, Jackbury, VI 15670</t>
  </si>
  <si>
    <t>+1-483-561-8260x69426</t>
  </si>
  <si>
    <t>4.6</t>
  </si>
  <si>
    <t>1197.38</t>
  </si>
  <si>
    <t>Deborah Peters</t>
  </si>
  <si>
    <t>xpatton@example.org</t>
  </si>
  <si>
    <t>01037 Williams Throughway, Austinview, AS 80747</t>
  </si>
  <si>
    <t>+1-439-272-4962x80348</t>
  </si>
  <si>
    <t>66.54</t>
  </si>
  <si>
    <t>15585.89</t>
  </si>
  <si>
    <t>Tyler Phillips</t>
  </si>
  <si>
    <t>tjimenez@example.net</t>
  </si>
  <si>
    <t>3945 Samuel Vista, Mitchellshire, WI 04593</t>
  </si>
  <si>
    <t>(390)285-4299x82132</t>
  </si>
  <si>
    <t>71649.36</t>
  </si>
  <si>
    <t>15.19</t>
  </si>
  <si>
    <t>71634.17</t>
  </si>
  <si>
    <t>Bradley Mitchell</t>
  </si>
  <si>
    <t>lewisdavid@example.com</t>
  </si>
  <si>
    <t>9627 Kenneth Stravenue, Carriemouth, LA 26545</t>
  </si>
  <si>
    <t>+1-220-484-9256x9270</t>
  </si>
  <si>
    <t>191.75</t>
  </si>
  <si>
    <t>20994.0</t>
  </si>
  <si>
    <t>Victoria Salinas</t>
  </si>
  <si>
    <t>bcardenas@example.net</t>
  </si>
  <si>
    <t>USNS Welch, FPO AE 16451</t>
  </si>
  <si>
    <t>986.855.5828</t>
  </si>
  <si>
    <t>4346.240000000001</t>
  </si>
  <si>
    <t>Jessica Knight</t>
  </si>
  <si>
    <t>lee76@example.net</t>
  </si>
  <si>
    <t>524 Mark Isle, Peterchester, MO 41644</t>
  </si>
  <si>
    <t>4.3</t>
  </si>
  <si>
    <t>4348.34</t>
  </si>
  <si>
    <t>Latoya King</t>
  </si>
  <si>
    <t>johnbailey@example.net</t>
  </si>
  <si>
    <t>2008 Holly Spring Apt. 891, Hernandezmouth, IA 37660</t>
  </si>
  <si>
    <t>769-287-4514</t>
  </si>
  <si>
    <t>190.7</t>
  </si>
  <si>
    <t>30411.47</t>
  </si>
  <si>
    <t>Lauren Lewis</t>
  </si>
  <si>
    <t>aharris@example.net</t>
  </si>
  <si>
    <t>4241 Ruth Garden, Michaelstad, NH 69808</t>
  </si>
  <si>
    <t>38653.399999999994</t>
  </si>
  <si>
    <t>Autumn Tapia</t>
  </si>
  <si>
    <t>PSC 9092, Box 5483, APO AE 35710</t>
  </si>
  <si>
    <t>(246)299-2627x038</t>
  </si>
  <si>
    <t>28.69</t>
  </si>
  <si>
    <t>47547.81</t>
  </si>
  <si>
    <t>Diana Rivas</t>
  </si>
  <si>
    <t>09002 David Crescent Apt. 038, Kayleeside, NH 42489</t>
  </si>
  <si>
    <t>63005.72000000001</t>
  </si>
  <si>
    <t>Christopher Hardy</t>
  </si>
  <si>
    <t>nwilliams@example.com</t>
  </si>
  <si>
    <t>Unit 4445 Box 5254, DPO AE 15680</t>
  </si>
  <si>
    <t>995.998.3678x13085</t>
  </si>
  <si>
    <t>40092.39</t>
  </si>
  <si>
    <t>Briana Ford</t>
  </si>
  <si>
    <t>ykemp@example.org</t>
  </si>
  <si>
    <t>8004 Jennifer Isle Apt. 261, Heatherton, NJ 42603</t>
  </si>
  <si>
    <t>(673)625-6980</t>
  </si>
  <si>
    <t>33531.63</t>
  </si>
  <si>
    <t>ryoung@example.net</t>
  </si>
  <si>
    <t>242 Arthur Island, East Debbieside, NV 74158</t>
  </si>
  <si>
    <t>223.99</t>
  </si>
  <si>
    <t>33817.16</t>
  </si>
  <si>
    <t>Donald Fitzgerald</t>
  </si>
  <si>
    <t>mrios@example.com</t>
  </si>
  <si>
    <t>074 Shawn Views Apt. 335, North Austinfort, VT 60987</t>
  </si>
  <si>
    <t>783-200-8790x388</t>
  </si>
  <si>
    <t>40.87</t>
  </si>
  <si>
    <t>8279.81</t>
  </si>
  <si>
    <t>Renee Ramirez</t>
  </si>
  <si>
    <t>3063 Williams Mountain, Thomaston, VT 92302</t>
  </si>
  <si>
    <t>001-828-522-8722</t>
  </si>
  <si>
    <t>261.7</t>
  </si>
  <si>
    <t>36020.0</t>
  </si>
  <si>
    <t>Jordan Young</t>
  </si>
  <si>
    <t>robertparker@example.org</t>
  </si>
  <si>
    <t>566 Catherine Haven, West Dawnfort, AR 39508</t>
  </si>
  <si>
    <t>925-433-4043x1815</t>
  </si>
  <si>
    <t>37.41</t>
  </si>
  <si>
    <t>26249.35</t>
  </si>
  <si>
    <t>Melissa Palmer</t>
  </si>
  <si>
    <t>collinscheryl@example.net</t>
  </si>
  <si>
    <t>7864 Michael Mission Apt. 134, South Steven, WA 37450</t>
  </si>
  <si>
    <t>558-861-1946</t>
  </si>
  <si>
    <t>145.62</t>
  </si>
  <si>
    <t>13028.789999999999</t>
  </si>
  <si>
    <t>Erin Lam</t>
  </si>
  <si>
    <t>lopezanna@example.net</t>
  </si>
  <si>
    <t>5150 Pineda Estates, Nicoleside, NJ 75873</t>
  </si>
  <si>
    <t>(460)964-6204x565</t>
  </si>
  <si>
    <t>50.33</t>
  </si>
  <si>
    <t>8905.84</t>
  </si>
  <si>
    <t>goodtracy@example.net</t>
  </si>
  <si>
    <t>8849 Thomas Expressway Apt. 869, North Timothy, DC 49462</t>
  </si>
  <si>
    <t>(206)528-9581x71610</t>
  </si>
  <si>
    <t>46.15</t>
  </si>
  <si>
    <t>1773.8999999999999</t>
  </si>
  <si>
    <t>Misty Hunter</t>
  </si>
  <si>
    <t>rsandoval@example.org</t>
  </si>
  <si>
    <t>142 Kaitlyn Spurs Apt. 283, Johnstonport, PR 40553</t>
  </si>
  <si>
    <t>90.62</t>
  </si>
  <si>
    <t>7071.59</t>
  </si>
  <si>
    <t>Michelle Flynn</t>
  </si>
  <si>
    <t>jeremiahblake@example.com</t>
  </si>
  <si>
    <t>479 Jason Plaza Suite 807, New Debra, NH 49541</t>
  </si>
  <si>
    <t>43.26</t>
  </si>
  <si>
    <t>58388.75</t>
  </si>
  <si>
    <t>brandy89@example.com</t>
  </si>
  <si>
    <t>USNS Brown, FPO AP 97774</t>
  </si>
  <si>
    <t>+1-924-599-6950x97024</t>
  </si>
  <si>
    <t>45538.49999999999</t>
  </si>
  <si>
    <t>Benjamin Lam</t>
  </si>
  <si>
    <t>webbrobert@example.org</t>
  </si>
  <si>
    <t>30595 Kristin Streets Suite 904, Shelbychester, TX 04074</t>
  </si>
  <si>
    <t>001-461-694-1830x9379</t>
  </si>
  <si>
    <t>127.27</t>
  </si>
  <si>
    <t>54670.130000000005</t>
  </si>
  <si>
    <t>Rachel Johnson</t>
  </si>
  <si>
    <t>215 Sanders Neck, Heatherborough, ID 32523</t>
  </si>
  <si>
    <t>837-808-8239</t>
  </si>
  <si>
    <t>248.41</t>
  </si>
  <si>
    <t>8153.490000000002</t>
  </si>
  <si>
    <t>Kelly Fischer</t>
  </si>
  <si>
    <t>brian32@example.org</t>
  </si>
  <si>
    <t>5037 Dorothy Land, South Colleenside, AS 68236</t>
  </si>
  <si>
    <t>+1-919-386-2007x34655</t>
  </si>
  <si>
    <t>49.36</t>
  </si>
  <si>
    <t>45615.14</t>
  </si>
  <si>
    <t>William Collier</t>
  </si>
  <si>
    <t>laura39@example.com</t>
  </si>
  <si>
    <t>67872 Aguirre Landing Apt. 136, North Loriton, TX 20594</t>
  </si>
  <si>
    <t>+1-904-925-4640x67087</t>
  </si>
  <si>
    <t>222.91</t>
  </si>
  <si>
    <t>6498.610000000001</t>
  </si>
  <si>
    <t>02-18-2022</t>
  </si>
  <si>
    <t>Phillip Rodriguez</t>
  </si>
  <si>
    <t>jenniferporter@example.org</t>
  </si>
  <si>
    <t>18918 Walker Radial, Coreybury, FL 19430</t>
  </si>
  <si>
    <t>(640)712-0909</t>
  </si>
  <si>
    <t>55.51</t>
  </si>
  <si>
    <t>22638.590000000004</t>
  </si>
  <si>
    <t>Charles Russell</t>
  </si>
  <si>
    <t>754 Thompson Crossroad, Patricktown, MT 40696</t>
  </si>
  <si>
    <t>001-605-553-1703x92212</t>
  </si>
  <si>
    <t>159.26</t>
  </si>
  <si>
    <t>39363.969999999994</t>
  </si>
  <si>
    <t>Connie Burnett</t>
  </si>
  <si>
    <t>ortegajose@example.org</t>
  </si>
  <si>
    <t>48107 Brian Corners, New Kristenberg, AR 09592</t>
  </si>
  <si>
    <t>556-294-3750</t>
  </si>
  <si>
    <t>9.55</t>
  </si>
  <si>
    <t>19422.350000000002</t>
  </si>
  <si>
    <t>Edwin Hamilton</t>
  </si>
  <si>
    <t>youngerin@example.com</t>
  </si>
  <si>
    <t>55344 Nancy Islands, Rodgersburgh, MI 82290</t>
  </si>
  <si>
    <t>001-857-596-3684x3266</t>
  </si>
  <si>
    <t>44.08</t>
  </si>
  <si>
    <t>16917.02</t>
  </si>
  <si>
    <t>Sarah Cervantes</t>
  </si>
  <si>
    <t>vanessa12@example.net</t>
  </si>
  <si>
    <t>25069 Pierce Way Suite 565, South Kelseyview, MN 56855</t>
  </si>
  <si>
    <t>+1-323-991-1377x9723</t>
  </si>
  <si>
    <t>132.36</t>
  </si>
  <si>
    <t>44815.340000000004</t>
  </si>
  <si>
    <t>Alicia Ray</t>
  </si>
  <si>
    <t>05709 Sanchez Lakes, Williamstad, NC 64345</t>
  </si>
  <si>
    <t>415-648-8625</t>
  </si>
  <si>
    <t>30.49</t>
  </si>
  <si>
    <t>10243.27</t>
  </si>
  <si>
    <t>45825 Julie Plains Suite 711, New Stevestad, AR 32464</t>
  </si>
  <si>
    <t>+1-514-500-9041x3383</t>
  </si>
  <si>
    <t>335.16999999999996</t>
  </si>
  <si>
    <t>Erin Butler</t>
  </si>
  <si>
    <t>rossvicki@example.net</t>
  </si>
  <si>
    <t>3855 Andrea Crossing Apt. 728, Tuckerborough, NC 03890</t>
  </si>
  <si>
    <t>(825)810-6167x693</t>
  </si>
  <si>
    <t>15254.58</t>
  </si>
  <si>
    <t>133.21</t>
  </si>
  <si>
    <t>15121.37</t>
  </si>
  <si>
    <t>Jacqueline Moore</t>
  </si>
  <si>
    <t>joshuaallen@example.com</t>
  </si>
  <si>
    <t>6034 Anthony Plaza Suite 668, East Joseborough, AZ 02592</t>
  </si>
  <si>
    <t>+1-795-548-1809x81871</t>
  </si>
  <si>
    <t>202.76</t>
  </si>
  <si>
    <t>52729.21</t>
  </si>
  <si>
    <t>Bradley Holder</t>
  </si>
  <si>
    <t>170 Samuel Lake, West Justin, IA 61828</t>
  </si>
  <si>
    <t>+1-560-317-6195x043</t>
  </si>
  <si>
    <t>1487.8700000000001</t>
  </si>
  <si>
    <t>Eric Avila</t>
  </si>
  <si>
    <t>jennifer30@example.org</t>
  </si>
  <si>
    <t>7547 Garrett Islands Suite 224, Christopherstad, AZ 76949</t>
  </si>
  <si>
    <t>(722)813-4456</t>
  </si>
  <si>
    <t>84.65</t>
  </si>
  <si>
    <t>6411.85</t>
  </si>
  <si>
    <t>Michael King</t>
  </si>
  <si>
    <t>brittney99@example.com</t>
  </si>
  <si>
    <t>22452 Lauren Lakes Suite 732, Port Tina, WV 04765</t>
  </si>
  <si>
    <t>707.543.9730x1512</t>
  </si>
  <si>
    <t>90.64</t>
  </si>
  <si>
    <t>19172.66</t>
  </si>
  <si>
    <t>hollowayjodi@example.com</t>
  </si>
  <si>
    <t>10401 Charles Gateway Apt. 823, East Andrew, KY 94932</t>
  </si>
  <si>
    <t>156.23</t>
  </si>
  <si>
    <t>26192.59</t>
  </si>
  <si>
    <t>Ronald Bell</t>
  </si>
  <si>
    <t>362 Jason Circle, Lake Davidchester, AK 79857</t>
  </si>
  <si>
    <t>(287)773-7474x032</t>
  </si>
  <si>
    <t>105.06</t>
  </si>
  <si>
    <t>6804.0599999999995</t>
  </si>
  <si>
    <t>Jonathan Wolfe</t>
  </si>
  <si>
    <t>nicole59@example.com</t>
  </si>
  <si>
    <t>2258 Melissa Parkway, Robinsonstad, UT 82354</t>
  </si>
  <si>
    <t>(879)778-0797</t>
  </si>
  <si>
    <t>4.33</t>
  </si>
  <si>
    <t>1058.96</t>
  </si>
  <si>
    <t>Cynthia Hall</t>
  </si>
  <si>
    <t>janet16@example.net</t>
  </si>
  <si>
    <t>02090 Martin Throughway, South Michaelland, RI 85771</t>
  </si>
  <si>
    <t>556-844-1336x3611</t>
  </si>
  <si>
    <t>125.9</t>
  </si>
  <si>
    <t>21096.0</t>
  </si>
  <si>
    <t>Larry Smith</t>
  </si>
  <si>
    <t>william34@example.org</t>
  </si>
  <si>
    <t>PSC 4410, Box 2781, APO AP 05778</t>
  </si>
  <si>
    <t>669.337.7851x23391</t>
  </si>
  <si>
    <t>2028.17</t>
  </si>
  <si>
    <t>Desiree Flores</t>
  </si>
  <si>
    <t>035 Frank Club Apt. 163, Braunborough, AK 83169</t>
  </si>
  <si>
    <t>92.5</t>
  </si>
  <si>
    <t>13873.1</t>
  </si>
  <si>
    <t>Eric Pope</t>
  </si>
  <si>
    <t>feliciafisher@example.com</t>
  </si>
  <si>
    <t>PSC 3977, Box 0444, APO AE 38057</t>
  </si>
  <si>
    <t>(999)411-0050x4456</t>
  </si>
  <si>
    <t>128.73</t>
  </si>
  <si>
    <t>51963.05</t>
  </si>
  <si>
    <t>Thomas Reid</t>
  </si>
  <si>
    <t>zanderson@example.net</t>
  </si>
  <si>
    <t>854 Acosta Roads, East Jenniferland, AK 27959</t>
  </si>
  <si>
    <t>+1-616-668-6972x19030</t>
  </si>
  <si>
    <t>2.59</t>
  </si>
  <si>
    <t>4574.179999999999</t>
  </si>
  <si>
    <t>Tiffany Watson</t>
  </si>
  <si>
    <t>ngarcia@example.org</t>
  </si>
  <si>
    <t>7836 James Oval, Port Lynnport, CO 38693</t>
  </si>
  <si>
    <t>(970)614-2355x251</t>
  </si>
  <si>
    <t>42.71</t>
  </si>
  <si>
    <t>2988.9900000000002</t>
  </si>
  <si>
    <t>Audrey Klein</t>
  </si>
  <si>
    <t>vsnow@example.com</t>
  </si>
  <si>
    <t>0015 Anthony Flats, Wallacetown, MO 62802</t>
  </si>
  <si>
    <t>+1-556-523-6250x6482</t>
  </si>
  <si>
    <t>61.95</t>
  </si>
  <si>
    <t>8258.73</t>
  </si>
  <si>
    <t>Michael Ellis MD</t>
  </si>
  <si>
    <t>matthew94@example.com</t>
  </si>
  <si>
    <t>753 Jeffery Drive, Blakeview, CT 38419</t>
  </si>
  <si>
    <t>65655.56999999999</t>
  </si>
  <si>
    <t>40.38</t>
  </si>
  <si>
    <t>65615.18999999999</t>
  </si>
  <si>
    <t>brandon85@example.com</t>
  </si>
  <si>
    <t>79426 Smith Causeway Suite 730, Lake Ericstad, NV 11872</t>
  </si>
  <si>
    <t>585-767-4784</t>
  </si>
  <si>
    <t>14.52</t>
  </si>
  <si>
    <t>71350.23</t>
  </si>
  <si>
    <t>Roberto Ferrell</t>
  </si>
  <si>
    <t>mercerangela@example.org</t>
  </si>
  <si>
    <t>362 Woods Meadow Suite 411, Rodriguezfort, MD 37674</t>
  </si>
  <si>
    <t>(918)407-6949</t>
  </si>
  <si>
    <t>200.54</t>
  </si>
  <si>
    <t>76873.39</t>
  </si>
  <si>
    <t>Chelsey Giles</t>
  </si>
  <si>
    <t>gilbertjerome@example.net</t>
  </si>
  <si>
    <t>8995 Erin Flat, West Evelyn, OH 80727</t>
  </si>
  <si>
    <t>4752.6</t>
  </si>
  <si>
    <t>Robert Jacobs</t>
  </si>
  <si>
    <t>ofoster@example.org</t>
  </si>
  <si>
    <t>4187 Davis Dam Apt. 473, North Rodneychester, DC 04041</t>
  </si>
  <si>
    <t>874-856-2137x7422</t>
  </si>
  <si>
    <t>104.45</t>
  </si>
  <si>
    <t>20644.6</t>
  </si>
  <si>
    <t>Emily Garrison</t>
  </si>
  <si>
    <t>ericmorales@example.com</t>
  </si>
  <si>
    <t>21056 Samantha Dale, West Robin, AL 36182</t>
  </si>
  <si>
    <t>(224)655-9208</t>
  </si>
  <si>
    <t>68.43</t>
  </si>
  <si>
    <t>25673.519999999997</t>
  </si>
  <si>
    <t>Beverly Roach</t>
  </si>
  <si>
    <t>delacruzdillon@example.net</t>
  </si>
  <si>
    <t>55722 Williams Point Suite 543, Simsbury, AR 56650</t>
  </si>
  <si>
    <t>731.311.4322</t>
  </si>
  <si>
    <t>121.22</t>
  </si>
  <si>
    <t>6334.039999999999</t>
  </si>
  <si>
    <t>David Bryant</t>
  </si>
  <si>
    <t>sean40@example.org</t>
  </si>
  <si>
    <t>Unit 7641 Box 9412, DPO AP 07575</t>
  </si>
  <si>
    <t>232-751-3608x62551</t>
  </si>
  <si>
    <t>212.38</t>
  </si>
  <si>
    <t>55240.16</t>
  </si>
  <si>
    <t>Thomas Miller</t>
  </si>
  <si>
    <t>charles85@example.net</t>
  </si>
  <si>
    <t>1643 Tran Street Suite 649, Lake Jefffort, MN 58047</t>
  </si>
  <si>
    <t>220-332-7835</t>
  </si>
  <si>
    <t>27716.9</t>
  </si>
  <si>
    <t>Patrick Welch</t>
  </si>
  <si>
    <t>samuelroberts@example.org</t>
  </si>
  <si>
    <t>0820 Darius Summit, New Jamesstad, NH 23576</t>
  </si>
  <si>
    <t>223.984.7172x911</t>
  </si>
  <si>
    <t>121.66</t>
  </si>
  <si>
    <t>39173.96</t>
  </si>
  <si>
    <t>Anne Love</t>
  </si>
  <si>
    <t>859 Tracy Viaduct Apt. 680, Aguilarborough, VT 90822</t>
  </si>
  <si>
    <t>232-379-0237x0385</t>
  </si>
  <si>
    <t>38398.63</t>
  </si>
  <si>
    <t>Kim Keller</t>
  </si>
  <si>
    <t>neil65@example.org</t>
  </si>
  <si>
    <t>8608 Blake Keys Apt. 451, East Robertstad, ME 93902</t>
  </si>
  <si>
    <t>350.240.3957x5024</t>
  </si>
  <si>
    <t>87.79</t>
  </si>
  <si>
    <t>17733.559999999998</t>
  </si>
  <si>
    <t>Christopher Washington</t>
  </si>
  <si>
    <t>tracynewton@example.net</t>
  </si>
  <si>
    <t>8898 Miller Lodge, South Robertberg, LA 65196</t>
  </si>
  <si>
    <t>(426)502-1161x2340</t>
  </si>
  <si>
    <t>68009.8</t>
  </si>
  <si>
    <t>Andrea Jackson</t>
  </si>
  <si>
    <t>zlee@example.org</t>
  </si>
  <si>
    <t>9083 Vincent Track Suite 045, South Joseph, ID 41923</t>
  </si>
  <si>
    <t>+1-298-702-7032x448</t>
  </si>
  <si>
    <t>83.66</t>
  </si>
  <si>
    <t>32663.95</t>
  </si>
  <si>
    <t>Alexander King</t>
  </si>
  <si>
    <t>carolyn37@example.com</t>
  </si>
  <si>
    <t>0869 Mark Parks Suite 318, Roberttown, IA 78824</t>
  </si>
  <si>
    <t>001-258-900-6638</t>
  </si>
  <si>
    <t>11.92</t>
  </si>
  <si>
    <t>1348.28</t>
  </si>
  <si>
    <t>Michael Fleming</t>
  </si>
  <si>
    <t>estradamary@example.com</t>
  </si>
  <si>
    <t>997 Jeffery Ridge Suite 386, South Sharonfort, DC 62863</t>
  </si>
  <si>
    <t>62452.72</t>
  </si>
  <si>
    <t>James Graham</t>
  </si>
  <si>
    <t>barbara23@example.org</t>
  </si>
  <si>
    <t>69181 April Row, Leemouth, AK 76738</t>
  </si>
  <si>
    <t>922-534-0599x18133</t>
  </si>
  <si>
    <t>2265.27</t>
  </si>
  <si>
    <t>9.63</t>
  </si>
  <si>
    <t>2255.64</t>
  </si>
  <si>
    <t>Ruth Parks</t>
  </si>
  <si>
    <t>edwinknight@example.com</t>
  </si>
  <si>
    <t>603 David Gardens Suite 208, South Barbara, KY 61782</t>
  </si>
  <si>
    <t>109.46</t>
  </si>
  <si>
    <t>41345.26</t>
  </si>
  <si>
    <t>Morgan Hatfield</t>
  </si>
  <si>
    <t>manderson@example.org</t>
  </si>
  <si>
    <t>903 Abbott Lock Suite 659, Port Paula, RI 16513</t>
  </si>
  <si>
    <t>224.75</t>
  </si>
  <si>
    <t>72338.65</t>
  </si>
  <si>
    <t>Sean Sharp</t>
  </si>
  <si>
    <t>timothy89@example.org</t>
  </si>
  <si>
    <t>USCGC Torres, FPO AE 31740</t>
  </si>
  <si>
    <t>+1-639-652-0074x67409</t>
  </si>
  <si>
    <t>56.7</t>
  </si>
  <si>
    <t>1489.58</t>
  </si>
  <si>
    <t>Katherine King</t>
  </si>
  <si>
    <t>nhamilton@example.org</t>
  </si>
  <si>
    <t>27166 David Locks, Karenstad, MP 75555</t>
  </si>
  <si>
    <t>+1-341-865-1273x2638</t>
  </si>
  <si>
    <t>80.3</t>
  </si>
  <si>
    <t>3386.6499999999996</t>
  </si>
  <si>
    <t>Kimberly Watts</t>
  </si>
  <si>
    <t>amandalopez@example.org</t>
  </si>
  <si>
    <t>1297 Brandon Corner, Cisnerosmouth, IN 26906</t>
  </si>
  <si>
    <t>210.433.6619</t>
  </si>
  <si>
    <t>88.88</t>
  </si>
  <si>
    <t>14471.52</t>
  </si>
  <si>
    <t>Lance Brooks</t>
  </si>
  <si>
    <t>6624 Williams Green, Garnerchester, HI 62934</t>
  </si>
  <si>
    <t>485.617.9680</t>
  </si>
  <si>
    <t>14838.45</t>
  </si>
  <si>
    <t>180.71</t>
  </si>
  <si>
    <t>14657.740000000002</t>
  </si>
  <si>
    <t>Lauren Watkins</t>
  </si>
  <si>
    <t>7981 Scott Brooks, New Jamie, DE 06581</t>
  </si>
  <si>
    <t>(427)929-6435</t>
  </si>
  <si>
    <t>173.63</t>
  </si>
  <si>
    <t>37010.32000000001</t>
  </si>
  <si>
    <t>Kathryn Rogers</t>
  </si>
  <si>
    <t>nkelley@example.com</t>
  </si>
  <si>
    <t>Unit 5460 Box 0421, DPO AA 94408</t>
  </si>
  <si>
    <t>(948)572-5326x328</t>
  </si>
  <si>
    <t>5.43</t>
  </si>
  <si>
    <t>23049.07</t>
  </si>
  <si>
    <t>Mary Banks</t>
  </si>
  <si>
    <t>patriciacraig@example.net</t>
  </si>
  <si>
    <t>023 Richard Villages, South Kimberly, ME 25958</t>
  </si>
  <si>
    <t>234.38</t>
  </si>
  <si>
    <t>74400.37</t>
  </si>
  <si>
    <t>Alexa Reid</t>
  </si>
  <si>
    <t>sanchezsean@example.net</t>
  </si>
  <si>
    <t>68599 Richard Ports, Lake Morganberg, AS 18041</t>
  </si>
  <si>
    <t>698.773.0643</t>
  </si>
  <si>
    <t>18.42</t>
  </si>
  <si>
    <t>21948.300000000003</t>
  </si>
  <si>
    <t>Sarah Dixon</t>
  </si>
  <si>
    <t>barneselizabeth@example.com</t>
  </si>
  <si>
    <t>977 Timothy Glens Apt. 077, Jeffreytown, PA 63992</t>
  </si>
  <si>
    <t>001-895-273-2444x129</t>
  </si>
  <si>
    <t>127.18</t>
  </si>
  <si>
    <t>24060.62</t>
  </si>
  <si>
    <t>Samuel Boone</t>
  </si>
  <si>
    <t>kimberly96@example.com</t>
  </si>
  <si>
    <t>511 Lisa Field, New Haley, VT 47952</t>
  </si>
  <si>
    <t>(633)339-3112x7323</t>
  </si>
  <si>
    <t>15272.38</t>
  </si>
  <si>
    <t>Dennis Jacobs</t>
  </si>
  <si>
    <t>joneserica@example.com</t>
  </si>
  <si>
    <t>46076 Lance Square, Briantown, PR 88368</t>
  </si>
  <si>
    <t>001-501-537-7816</t>
  </si>
  <si>
    <t>62.15</t>
  </si>
  <si>
    <t>24980.14</t>
  </si>
  <si>
    <t>Regina Garcia</t>
  </si>
  <si>
    <t>brentbrown@example.net</t>
  </si>
  <si>
    <t>31565 Michelle Highway, Port Tonyfort, OR 73361</t>
  </si>
  <si>
    <t>170.64</t>
  </si>
  <si>
    <t>87370.12</t>
  </si>
  <si>
    <t>Paul Rios</t>
  </si>
  <si>
    <t>kkaiser@example.org</t>
  </si>
  <si>
    <t>03818 Isaiah Place Apt. 171, Carterville, IA 08469</t>
  </si>
  <si>
    <t>+1-807-221-2397x47524</t>
  </si>
  <si>
    <t>1.82</t>
  </si>
  <si>
    <t>34579.93</t>
  </si>
  <si>
    <t>Arthur Mcfarland</t>
  </si>
  <si>
    <t>nkramer@example.com</t>
  </si>
  <si>
    <t>51771 Lorraine Causeway, New Chad, MA 54386</t>
  </si>
  <si>
    <t>681-327-1118x740</t>
  </si>
  <si>
    <t>62596.48</t>
  </si>
  <si>
    <t>Gloria Williams</t>
  </si>
  <si>
    <t>thomasbowman@example.org</t>
  </si>
  <si>
    <t>697 Jones Ferry, East Robertville, SD 52219</t>
  </si>
  <si>
    <t>612-937-4064x9543</t>
  </si>
  <si>
    <t>161.89</t>
  </si>
  <si>
    <t>72284.66</t>
  </si>
  <si>
    <t>Devin Dillon</t>
  </si>
  <si>
    <t>kentjose@example.org</t>
  </si>
  <si>
    <t>633 John Lock Apt. 404, Lake Dawnborough, WA 56665</t>
  </si>
  <si>
    <t>001-401-545-0463x889</t>
  </si>
  <si>
    <t>99.72</t>
  </si>
  <si>
    <t>33290.0</t>
  </si>
  <si>
    <t>Sarah Whitaker</t>
  </si>
  <si>
    <t>26156 James Haven Suite 545, Lake Rhondashire, OR 28541</t>
  </si>
  <si>
    <t>(367)218-6152</t>
  </si>
  <si>
    <t>2034.12</t>
  </si>
  <si>
    <t>10.3</t>
  </si>
  <si>
    <t>2023.82</t>
  </si>
  <si>
    <t>Jackie Moore</t>
  </si>
  <si>
    <t>johnrichmond@example.net</t>
  </si>
  <si>
    <t>1186 Maxwell Canyon, Ryanchester, GU 19390</t>
  </si>
  <si>
    <t>+1-794-983-3040x2797</t>
  </si>
  <si>
    <t>45.35</t>
  </si>
  <si>
    <t>72518.04999999999</t>
  </si>
  <si>
    <t>Edward Heath</t>
  </si>
  <si>
    <t>joshua36@example.net</t>
  </si>
  <si>
    <t>146 Wade Views Suite 901, Davidside, VT 03895</t>
  </si>
  <si>
    <t>+1-469-323-5872x7358</t>
  </si>
  <si>
    <t>79.7</t>
  </si>
  <si>
    <t>9142.099999999999</t>
  </si>
  <si>
    <t>Catherine Salazar</t>
  </si>
  <si>
    <t>nathanmiller@example.net</t>
  </si>
  <si>
    <t>254 Garcia Circles Suite 443, Jacobmouth, CO 09160</t>
  </si>
  <si>
    <t>(717)925-0914x5101</t>
  </si>
  <si>
    <t>4248.66</t>
  </si>
  <si>
    <t>Ronald Burns</t>
  </si>
  <si>
    <t>susanyoung@example.net</t>
  </si>
  <si>
    <t>48987 Mary Ford, Samuelmouth, VA 02323</t>
  </si>
  <si>
    <t>001-489-350-2826x742</t>
  </si>
  <si>
    <t>177.03</t>
  </si>
  <si>
    <t>61795.32</t>
  </si>
  <si>
    <t>Crystal Robinson</t>
  </si>
  <si>
    <t>charleswilson@example.org</t>
  </si>
  <si>
    <t>69557 Davis Ferry Apt. 265, South David, NH 75415</t>
  </si>
  <si>
    <t>(867)243-1891x440</t>
  </si>
  <si>
    <t>56695.619999999995</t>
  </si>
  <si>
    <t>Lori Mendoza</t>
  </si>
  <si>
    <t>gregoryclark@example.org</t>
  </si>
  <si>
    <t>239 Barrett Extensions Apt. 055, Kelliville, ND 37191</t>
  </si>
  <si>
    <t>116.65</t>
  </si>
  <si>
    <t>18526.809999999998</t>
  </si>
  <si>
    <t>Michael Ortiz</t>
  </si>
  <si>
    <t>scott40@example.net</t>
  </si>
  <si>
    <t>7754 Brian Walks, Brendamouth, TX 04582</t>
  </si>
  <si>
    <t>787.206.8081x98644</t>
  </si>
  <si>
    <t>3150.5800000000004</t>
  </si>
  <si>
    <t>Hannah Stewart</t>
  </si>
  <si>
    <t>martinezvanessa@example.com</t>
  </si>
  <si>
    <t>35516 Smith Mews Suite 576, Lake Michael, AR 54549</t>
  </si>
  <si>
    <t>36.74</t>
  </si>
  <si>
    <t>31661.999999999996</t>
  </si>
  <si>
    <t>Vincent Young</t>
  </si>
  <si>
    <t>brian55@example.org</t>
  </si>
  <si>
    <t>3468 Mary Springs Suite 100, Dixonbury, WI 72246</t>
  </si>
  <si>
    <t>494-914-8202</t>
  </si>
  <si>
    <t>94.12</t>
  </si>
  <si>
    <t>52093.88</t>
  </si>
  <si>
    <t>Antonio Becker</t>
  </si>
  <si>
    <t>taylorchristopher@example.com</t>
  </si>
  <si>
    <t>Unit 4717 Box 4744, DPO AA 47572</t>
  </si>
  <si>
    <t>54145.05</t>
  </si>
  <si>
    <t>42.84</t>
  </si>
  <si>
    <t>54102.21000000001</t>
  </si>
  <si>
    <t>Robin Thompson</t>
  </si>
  <si>
    <t>ernestreeves@example.net</t>
  </si>
  <si>
    <t>81275 Lacey Plaza Apt. 824, Jameshaven, AK 91521</t>
  </si>
  <si>
    <t>845.548.3770</t>
  </si>
  <si>
    <t>46.45</t>
  </si>
  <si>
    <t>47719.79</t>
  </si>
  <si>
    <t>Pamela Chavez</t>
  </si>
  <si>
    <t>lisaking@example.org</t>
  </si>
  <si>
    <t>0605 Schmidt Trail, West Markmouth, IL 58789</t>
  </si>
  <si>
    <t>(837)664-7873</t>
  </si>
  <si>
    <t>58.16</t>
  </si>
  <si>
    <t>2964.58</t>
  </si>
  <si>
    <t>Joseph Brown</t>
  </si>
  <si>
    <t>tapialeslie@example.org</t>
  </si>
  <si>
    <t>0112 Ford Pike Suite 919, Wellsfurt, OK 05506</t>
  </si>
  <si>
    <t>+1-337-939-0450x16080</t>
  </si>
  <si>
    <t>94.56</t>
  </si>
  <si>
    <t>35083.310000000005</t>
  </si>
  <si>
    <t>Kevin Casey</t>
  </si>
  <si>
    <t>josesandoval@example.org</t>
  </si>
  <si>
    <t>318 Kristin Park Suite 517, Robertview, NC 41683</t>
  </si>
  <si>
    <t>(890)881-3904x49395</t>
  </si>
  <si>
    <t>241.17</t>
  </si>
  <si>
    <t>29612.730000000003</t>
  </si>
  <si>
    <t>Crystal Keith</t>
  </si>
  <si>
    <t>jacksonjoseph@example.org</t>
  </si>
  <si>
    <t>PSC 8530, Box 0182, APO AE 03715</t>
  </si>
  <si>
    <t>(454)614-5663</t>
  </si>
  <si>
    <t>170.52</t>
  </si>
  <si>
    <t>24569.26</t>
  </si>
  <si>
    <t>Stephanie Barnett</t>
  </si>
  <si>
    <t>juanpace@example.com</t>
  </si>
  <si>
    <t>7174 Sean Circle Apt. 755, Dennisbury, NJ 42786</t>
  </si>
  <si>
    <t>437-217-0244x2505</t>
  </si>
  <si>
    <t>14644.48</t>
  </si>
  <si>
    <t>57.15</t>
  </si>
  <si>
    <t>14587.33</t>
  </si>
  <si>
    <t>Clinton Baldwin</t>
  </si>
  <si>
    <t>cadams@example.net</t>
  </si>
  <si>
    <t>7835 Isabel Harbor Suite 648, West Martha, NM 97096</t>
  </si>
  <si>
    <t>742.3000000000001</t>
  </si>
  <si>
    <t>Stephanie Conner</t>
  </si>
  <si>
    <t>erhodes@example.org</t>
  </si>
  <si>
    <t>35786 Ford Rapids Apt. 618, North Frank, CT 20415</t>
  </si>
  <si>
    <t>875-714-9147x1339</t>
  </si>
  <si>
    <t>37.2</t>
  </si>
  <si>
    <t>11946.47</t>
  </si>
  <si>
    <t>Jose Thompson</t>
  </si>
  <si>
    <t>andersonalexander@example.org</t>
  </si>
  <si>
    <t>638 Nathan Isle, Michelleton, TN 33983</t>
  </si>
  <si>
    <t>001-588-377-1241x69562</t>
  </si>
  <si>
    <t>128.38</t>
  </si>
  <si>
    <t>22825.920000000002</t>
  </si>
  <si>
    <t>Jennifer Taylor MD</t>
  </si>
  <si>
    <t>zsmith@example.com</t>
  </si>
  <si>
    <t>49501 Richards Mall, Jamesburgh, AZ 16356</t>
  </si>
  <si>
    <t>(841)543-2119</t>
  </si>
  <si>
    <t>37.69</t>
  </si>
  <si>
    <t>25748.870000000003</t>
  </si>
  <si>
    <t>Teresa Jackson</t>
  </si>
  <si>
    <t>upadilla@example.org</t>
  </si>
  <si>
    <t>66080 Ingram Walk, Lake Jonathanview, CT 82936</t>
  </si>
  <si>
    <t>001-460-965-4089x429</t>
  </si>
  <si>
    <t>26975.42</t>
  </si>
  <si>
    <t>April Humphrey</t>
  </si>
  <si>
    <t>yhudson@example.com</t>
  </si>
  <si>
    <t>40903 Butler Trace, Jonathanton, WI 11469</t>
  </si>
  <si>
    <t>+1-212-259-0796x568</t>
  </si>
  <si>
    <t>127.41</t>
  </si>
  <si>
    <t>63664.469999999994</t>
  </si>
  <si>
    <t>Rachel Webster</t>
  </si>
  <si>
    <t>chase67@example.net</t>
  </si>
  <si>
    <t>7301 Morrow Inlet, Cantuhaven, KY 05716</t>
  </si>
  <si>
    <t>(788)389-6659x3527</t>
  </si>
  <si>
    <t>22887.99</t>
  </si>
  <si>
    <t>22727.820000000003</t>
  </si>
  <si>
    <t>William Estes</t>
  </si>
  <si>
    <t>chapmanamy@example.net</t>
  </si>
  <si>
    <t>29667 Gomez Circles Apt. 317, Mooreberg, PR 00817</t>
  </si>
  <si>
    <t>940.361.9593x2065</t>
  </si>
  <si>
    <t>111.35</t>
  </si>
  <si>
    <t>9673.9</t>
  </si>
  <si>
    <t>David Marquez</t>
  </si>
  <si>
    <t>gdavidson@example.com</t>
  </si>
  <si>
    <t>52913 Alvarado Drive Apt. 873, West Andrewview, IA 68969</t>
  </si>
  <si>
    <t>+1-557-471-0723x0051</t>
  </si>
  <si>
    <t>20101.64</t>
  </si>
  <si>
    <t>19.63</t>
  </si>
  <si>
    <t>20082.01</t>
  </si>
  <si>
    <t>Phillip Ball</t>
  </si>
  <si>
    <t>icrawford@example.net</t>
  </si>
  <si>
    <t>41246 Margaret Islands Apt. 648, Woodview, SD 93726</t>
  </si>
  <si>
    <t>718.692.7025</t>
  </si>
  <si>
    <t>4019.85</t>
  </si>
  <si>
    <t>Joseph Gonzalez</t>
  </si>
  <si>
    <t>erica32@example.com</t>
  </si>
  <si>
    <t>8063 William Landing, New Alejandroborough, OR 97450</t>
  </si>
  <si>
    <t>(228)257-4627x8118</t>
  </si>
  <si>
    <t>184.96</t>
  </si>
  <si>
    <t>73308.73999999999</t>
  </si>
  <si>
    <t>Max Carter</t>
  </si>
  <si>
    <t>7358 Bray Spring Suite 947, Nicholashaven, NM 68317</t>
  </si>
  <si>
    <t>+1-496-212-8394x3927</t>
  </si>
  <si>
    <t>12009.570000000002</t>
  </si>
  <si>
    <t>Kelsey Harding</t>
  </si>
  <si>
    <t>cory39@example.org</t>
  </si>
  <si>
    <t>6324 Andrea Parkways Apt. 357, East Ryantown, TN 48296</t>
  </si>
  <si>
    <t>24738.23</t>
  </si>
  <si>
    <t>Chloe Hayes</t>
  </si>
  <si>
    <t>179 Mark Roads Suite 604, Ferrellmouth, MH 63437</t>
  </si>
  <si>
    <t>599-722-6432</t>
  </si>
  <si>
    <t>231.09</t>
  </si>
  <si>
    <t>77906.58</t>
  </si>
  <si>
    <t>Robert Quinn</t>
  </si>
  <si>
    <t>frodgers@example.org</t>
  </si>
  <si>
    <t>2110 Harris Parks Suite 146, North Hannah, FM 82153</t>
  </si>
  <si>
    <t>(874)554-8230</t>
  </si>
  <si>
    <t>52.81</t>
  </si>
  <si>
    <t>19018.5</t>
  </si>
  <si>
    <t>Meredith Oliver</t>
  </si>
  <si>
    <t>angela18@example.org</t>
  </si>
  <si>
    <t>780 Hoffman Ville, Port Meredith, CA 32399</t>
  </si>
  <si>
    <t>+1-606-671-5890x46487</t>
  </si>
  <si>
    <t>25.27</t>
  </si>
  <si>
    <t>31497.59</t>
  </si>
  <si>
    <t>Jennifer Bell</t>
  </si>
  <si>
    <t>brandifrost@example.com</t>
  </si>
  <si>
    <t>USNS West, FPO AE 50703</t>
  </si>
  <si>
    <t>558.494.3518</t>
  </si>
  <si>
    <t>39.13</t>
  </si>
  <si>
    <t>7213.34</t>
  </si>
  <si>
    <t>Vanessa Pierce</t>
  </si>
  <si>
    <t>54748 Sullivan Flats Apt. 820, Staffordview, MD 52970</t>
  </si>
  <si>
    <t>+1-266-410-5136x5916</t>
  </si>
  <si>
    <t>63633.92</t>
  </si>
  <si>
    <t>Luis Davis</t>
  </si>
  <si>
    <t>steven02@example.org</t>
  </si>
  <si>
    <t>0899 Ashley Lights, Greenfurt, HI 12185</t>
  </si>
  <si>
    <t>397-567-3863x04564</t>
  </si>
  <si>
    <t>96.23</t>
  </si>
  <si>
    <t>5682.76</t>
  </si>
  <si>
    <t>Glenn Smith</t>
  </si>
  <si>
    <t>jeffreywalton@example.com</t>
  </si>
  <si>
    <t>73739 Collins Stream, Port William, SC 32759</t>
  </si>
  <si>
    <t>248-499-2613x461</t>
  </si>
  <si>
    <t>95.15</t>
  </si>
  <si>
    <t>53199.98</t>
  </si>
  <si>
    <t>Sonia Kelly</t>
  </si>
  <si>
    <t>martinezmegan@example.net</t>
  </si>
  <si>
    <t>2067 Leah Grove Apt. 464, Brentbury, NC 14517</t>
  </si>
  <si>
    <t>876-906-6382x6093</t>
  </si>
  <si>
    <t>167.15</t>
  </si>
  <si>
    <t>73559.26</t>
  </si>
  <si>
    <t>Ryan Bennett</t>
  </si>
  <si>
    <t>kaitlyn65@example.net</t>
  </si>
  <si>
    <t>Unit 2552 Box 6297, DPO AA 54813</t>
  </si>
  <si>
    <t>001-313-202-1029x236</t>
  </si>
  <si>
    <t>160.01</t>
  </si>
  <si>
    <t>32429.32</t>
  </si>
  <si>
    <t>Julia Perez</t>
  </si>
  <si>
    <t>8624 Brandon Crossing Apt. 652, New Ethanstad, MO 62082</t>
  </si>
  <si>
    <t>(498)291-0668</t>
  </si>
  <si>
    <t>72.1</t>
  </si>
  <si>
    <t>52019.68000000001</t>
  </si>
  <si>
    <t>Randall Johnson</t>
  </si>
  <si>
    <t>ebeck@example.org</t>
  </si>
  <si>
    <t>59957 Jennifer Field Suite 869, North Madisonport, AR 95784</t>
  </si>
  <si>
    <t>+1-222-866-5685x1905</t>
  </si>
  <si>
    <t>132.24</t>
  </si>
  <si>
    <t>62966.25</t>
  </si>
  <si>
    <t>Brittany Lopez</t>
  </si>
  <si>
    <t>mariagray@example.org</t>
  </si>
  <si>
    <t>71306 Smith Mountains, South Brittney, IN 93931</t>
  </si>
  <si>
    <t>(360)523-9256x92408</t>
  </si>
  <si>
    <t>18474.84</t>
  </si>
  <si>
    <t>Justin Walker</t>
  </si>
  <si>
    <t>davidvasquez@example.net</t>
  </si>
  <si>
    <t>95893 Galvan Landing Suite 679, South Leahmouth, LA 30008</t>
  </si>
  <si>
    <t>229-629-7537x538</t>
  </si>
  <si>
    <t>131.41</t>
  </si>
  <si>
    <t>10429.39</t>
  </si>
  <si>
    <t>Victoria Mcknight</t>
  </si>
  <si>
    <t>cobbgeorge@example.org</t>
  </si>
  <si>
    <t>941 Sutton Lodge, Pacefurt, MT 38166</t>
  </si>
  <si>
    <t>97.22</t>
  </si>
  <si>
    <t>42779.68</t>
  </si>
  <si>
    <t>Loretta Pena</t>
  </si>
  <si>
    <t>colleen60@example.net</t>
  </si>
  <si>
    <t>66601 Hull Junction Apt. 678, Keyville, DC 31916</t>
  </si>
  <si>
    <t>515.968.2915x3454</t>
  </si>
  <si>
    <t>58463.17</t>
  </si>
  <si>
    <t>shawn16@example.net</t>
  </si>
  <si>
    <t>07622 Christopher Springs Apt. 528, Allisontown, CO 89217</t>
  </si>
  <si>
    <t>(817)368-9615</t>
  </si>
  <si>
    <t>32471.88</t>
  </si>
  <si>
    <t>32446.530000000002</t>
  </si>
  <si>
    <t>11-21-2021</t>
  </si>
  <si>
    <t>Mr. Martin Mccoy</t>
  </si>
  <si>
    <t>eclements@example.org</t>
  </si>
  <si>
    <t>15728 Wise Canyon, Austinside, ID 40485</t>
  </si>
  <si>
    <t>854-220-0452x09468</t>
  </si>
  <si>
    <t>194.7</t>
  </si>
  <si>
    <t>39083.55</t>
  </si>
  <si>
    <t>Jason Alvarez</t>
  </si>
  <si>
    <t>oconner@example.net</t>
  </si>
  <si>
    <t>334 Mariah Ville, New Amanda, IN 03850</t>
  </si>
  <si>
    <t>535.796.0914x1127</t>
  </si>
  <si>
    <t>34.38</t>
  </si>
  <si>
    <t>46074.62</t>
  </si>
  <si>
    <t>Andrew Young</t>
  </si>
  <si>
    <t>jordanscott@example.org</t>
  </si>
  <si>
    <t>PSC 3222, Box 9400, APO AE 31209</t>
  </si>
  <si>
    <t>660.692.5679x828</t>
  </si>
  <si>
    <t>230.1</t>
  </si>
  <si>
    <t>56547.71</t>
  </si>
  <si>
    <t>02-25-2023</t>
  </si>
  <si>
    <t>David Morris</t>
  </si>
  <si>
    <t>rachel86@example.net</t>
  </si>
  <si>
    <t>4114 Kimberly Extensions, Lake Michelleview, IN 74225</t>
  </si>
  <si>
    <t>(825)315-5129</t>
  </si>
  <si>
    <t>10341.910000000002</t>
  </si>
  <si>
    <t>Sara Woods</t>
  </si>
  <si>
    <t>clarklori@example.org</t>
  </si>
  <si>
    <t>124 James Orchard Apt. 477, East Kelsey, VI 12767</t>
  </si>
  <si>
    <t>537.393.7603</t>
  </si>
  <si>
    <t>15.48</t>
  </si>
  <si>
    <t>38511.119999999995</t>
  </si>
  <si>
    <t>Gary Mcintyre</t>
  </si>
  <si>
    <t>scott35@example.com</t>
  </si>
  <si>
    <t>017 Lisa Hill Suite 168, Bradleyton, MN 32854</t>
  </si>
  <si>
    <t>+1-790-649-3523x1161</t>
  </si>
  <si>
    <t>199.39000000000004</t>
  </si>
  <si>
    <t>Eduardo Rasmussen Jr.</t>
  </si>
  <si>
    <t>0218 Francisco Underpass Apt. 201, Harrisburgh, DC 71568</t>
  </si>
  <si>
    <t>(476)861-2070x35287</t>
  </si>
  <si>
    <t>4.89</t>
  </si>
  <si>
    <t>1150.86</t>
  </si>
  <si>
    <t>Dawn Carlson</t>
  </si>
  <si>
    <t>wduffy@example.org</t>
  </si>
  <si>
    <t>4666 Fernando Shore Apt. 910, Gatesbury, PW 36151</t>
  </si>
  <si>
    <t>781.767.6371</t>
  </si>
  <si>
    <t>139.8</t>
  </si>
  <si>
    <t>23997.15</t>
  </si>
  <si>
    <t>Deborah Murphy</t>
  </si>
  <si>
    <t>073 Wood Harbor, Port Whitneyshire, FM 57762</t>
  </si>
  <si>
    <t>994-664-1014x55870</t>
  </si>
  <si>
    <t>165.06</t>
  </si>
  <si>
    <t>36948.21000000001</t>
  </si>
  <si>
    <t>Anthony Velazquez</t>
  </si>
  <si>
    <t>scott38@example.net</t>
  </si>
  <si>
    <t>884 Julie Spurs Suite 740, Erinbury, AK 88450</t>
  </si>
  <si>
    <t>+1-953-837-4778x06590</t>
  </si>
  <si>
    <t>5491.02</t>
  </si>
  <si>
    <t>Megan Schmidt</t>
  </si>
  <si>
    <t>nicholas84@example.org</t>
  </si>
  <si>
    <t>27659 Durham Pines Suite 005, New Amanda, WV 34952</t>
  </si>
  <si>
    <t>001-294-444-7404</t>
  </si>
  <si>
    <t>154.23</t>
  </si>
  <si>
    <t>4412.22</t>
  </si>
  <si>
    <t>Autumn Smith</t>
  </si>
  <si>
    <t>mmiller@example.org</t>
  </si>
  <si>
    <t>02501 Blevins Harbor, West Laurenport, MN 57848</t>
  </si>
  <si>
    <t>643.628.0399x5718</t>
  </si>
  <si>
    <t>32017.67</t>
  </si>
  <si>
    <t>John Cooper</t>
  </si>
  <si>
    <t>angelaharris@example.com</t>
  </si>
  <si>
    <t>444 Amanda Rapids Suite 055, South Sarah, KS 65679</t>
  </si>
  <si>
    <t>536.628.8416x9976</t>
  </si>
  <si>
    <t>80.79</t>
  </si>
  <si>
    <t>3373.77</t>
  </si>
  <si>
    <t>Andrea Johnson</t>
  </si>
  <si>
    <t>xbrown@example.net</t>
  </si>
  <si>
    <t>5926 Schneider Mill Apt. 343, North Frank, PR 90584</t>
  </si>
  <si>
    <t>001-676-852-8870x50551</t>
  </si>
  <si>
    <t>917.4899999999999</t>
  </si>
  <si>
    <t>04-13-2022</t>
  </si>
  <si>
    <t>Kenneth Mcbride</t>
  </si>
  <si>
    <t>harperkathleen@example.org</t>
  </si>
  <si>
    <t>Unit 4462 Box 2148, DPO AP 72445</t>
  </si>
  <si>
    <t>(897)928-4970x01873</t>
  </si>
  <si>
    <t>90.99</t>
  </si>
  <si>
    <t>16318.17</t>
  </si>
  <si>
    <t>Amanda Garcia</t>
  </si>
  <si>
    <t>lsimon@example.org</t>
  </si>
  <si>
    <t>845 Burns Lodge, North Jacqueline, MI 08155</t>
  </si>
  <si>
    <t>450.574.1103</t>
  </si>
  <si>
    <t>30.4</t>
  </si>
  <si>
    <t>5461.280000000001</t>
  </si>
  <si>
    <t>James Morgan</t>
  </si>
  <si>
    <t>brittanybrown@example.com</t>
  </si>
  <si>
    <t>4455 Zachary Viaduct, Gloverfort, LA 74387</t>
  </si>
  <si>
    <t>783.915.6381x39394</t>
  </si>
  <si>
    <t>11016.59</t>
  </si>
  <si>
    <t>207.64</t>
  </si>
  <si>
    <t>10808.95</t>
  </si>
  <si>
    <t>Larry Collins</t>
  </si>
  <si>
    <t>85158 Wagner Center, Williamhaven, FL 83913</t>
  </si>
  <si>
    <t>214-383-6208</t>
  </si>
  <si>
    <t>7693.17</t>
  </si>
  <si>
    <t>Cynthia Jackson</t>
  </si>
  <si>
    <t>mary49@example.net</t>
  </si>
  <si>
    <t>758 Jessica Port Suite 439, Samanthatown, UT 04431</t>
  </si>
  <si>
    <t>001-244-963-5930x0626</t>
  </si>
  <si>
    <t>16.28</t>
  </si>
  <si>
    <t>57956.83</t>
  </si>
  <si>
    <t>Jacqueline Anderson</t>
  </si>
  <si>
    <t>kristinsnow@example.com</t>
  </si>
  <si>
    <t>58855 Shah Courts, Port Jonathon, ME 56795</t>
  </si>
  <si>
    <t>791.549.8467x94022</t>
  </si>
  <si>
    <t>16475.04</t>
  </si>
  <si>
    <t>36.83</t>
  </si>
  <si>
    <t>16438.21</t>
  </si>
  <si>
    <t>Shawn Kemp</t>
  </si>
  <si>
    <t>fsmith@example.org</t>
  </si>
  <si>
    <t>1702 Anderson Light Suite 646, Jacksonshire, ID 05925</t>
  </si>
  <si>
    <t>905.200.4729x54553</t>
  </si>
  <si>
    <t>233.37</t>
  </si>
  <si>
    <t>24972.33</t>
  </si>
  <si>
    <t>Andrea Blankenship</t>
  </si>
  <si>
    <t>thomasjohnson@example.com</t>
  </si>
  <si>
    <t>0320 Scott Unions Suite 017, Hoodborough, NC 61406</t>
  </si>
  <si>
    <t>336.304.8505x64078</t>
  </si>
  <si>
    <t>100.15</t>
  </si>
  <si>
    <t>25744.559999999998</t>
  </si>
  <si>
    <t>Thomas Lee</t>
  </si>
  <si>
    <t>hhenderson@example.com</t>
  </si>
  <si>
    <t>4693 Ashley Stravenue, East Tylerbury, WI 77889</t>
  </si>
  <si>
    <t>31.19</t>
  </si>
  <si>
    <t>34760.11</t>
  </si>
  <si>
    <t>Lisa Ruiz</t>
  </si>
  <si>
    <t>nelsonrobert@example.org</t>
  </si>
  <si>
    <t>6639 Jeffrey Causeway, East Holly, MI 87561</t>
  </si>
  <si>
    <t>481-817-8317x30269</t>
  </si>
  <si>
    <t>23.39</t>
  </si>
  <si>
    <t>12332.670000000002</t>
  </si>
  <si>
    <t>Amanda Thomas</t>
  </si>
  <si>
    <t>bwhite@example.org</t>
  </si>
  <si>
    <t>PSC 3454, Box 8474, APO AP 33507</t>
  </si>
  <si>
    <t>001-497-311-0089x58845</t>
  </si>
  <si>
    <t>277.71</t>
  </si>
  <si>
    <t>22559.010000000002</t>
  </si>
  <si>
    <t>04-23-2023</t>
  </si>
  <si>
    <t>Marissa Huber</t>
  </si>
  <si>
    <t>youngaaron@example.org</t>
  </si>
  <si>
    <t>1486 Mccormick River Suite 259, East Michael, KY 09065</t>
  </si>
  <si>
    <t>001-545-742-6127x561</t>
  </si>
  <si>
    <t>134.77</t>
  </si>
  <si>
    <t>50276.630000000005</t>
  </si>
  <si>
    <t>Brent Le</t>
  </si>
  <si>
    <t>brianjohnson@example.com</t>
  </si>
  <si>
    <t>5400 Perez Shoal, East Ashlee, MT 20043</t>
  </si>
  <si>
    <t>259.547.9214</t>
  </si>
  <si>
    <t>169.52</t>
  </si>
  <si>
    <t>24708.73</t>
  </si>
  <si>
    <t>Matthew Green</t>
  </si>
  <si>
    <t>gregory57@example.net</t>
  </si>
  <si>
    <t>9674 Rojas Valley Apt. 574, Javierburgh, WA 76421</t>
  </si>
  <si>
    <t>521-978-4069</t>
  </si>
  <si>
    <t>1912.2300000000002</t>
  </si>
  <si>
    <t>Donna Baker</t>
  </si>
  <si>
    <t>rsmith@example.com</t>
  </si>
  <si>
    <t>88553 Joshua Well Apt. 453, Rebeccafort, MD 26123</t>
  </si>
  <si>
    <t>651.655.5874</t>
  </si>
  <si>
    <t>202.73</t>
  </si>
  <si>
    <t>54529.42</t>
  </si>
  <si>
    <t>Daniel Brock</t>
  </si>
  <si>
    <t>fmatthews@example.com</t>
  </si>
  <si>
    <t>84066 Robinson Estates Suite 549, East Nicholas, VI 21578</t>
  </si>
  <si>
    <t>2.33</t>
  </si>
  <si>
    <t>5370.46</t>
  </si>
  <si>
    <t>William Bolton</t>
  </si>
  <si>
    <t>amandamontgomery@example.org</t>
  </si>
  <si>
    <t>351 Wu Glens, Port Brian, AS 78072</t>
  </si>
  <si>
    <t>528.728.2009x67630</t>
  </si>
  <si>
    <t>28566.460000000003</t>
  </si>
  <si>
    <t>86.06</t>
  </si>
  <si>
    <t>28480.4</t>
  </si>
  <si>
    <t>Mark Flores</t>
  </si>
  <si>
    <t>4604 James Run Suite 592, West Bethanyberg, GA 98606</t>
  </si>
  <si>
    <t>001-344-316-6567x8348</t>
  </si>
  <si>
    <t>60668.55</t>
  </si>
  <si>
    <t>88.99</t>
  </si>
  <si>
    <t>60579.560000000005</t>
  </si>
  <si>
    <t>alisha73@example.org</t>
  </si>
  <si>
    <t>11956 Ethan Landing, South Kelly, MD 53891</t>
  </si>
  <si>
    <t>(567)290-8128x65269</t>
  </si>
  <si>
    <t>13.28</t>
  </si>
  <si>
    <t>2899.2099999999996</t>
  </si>
  <si>
    <t>daywendy@example.net</t>
  </si>
  <si>
    <t>58073 Smith Tunnel, Vincentborough, MN 13767</t>
  </si>
  <si>
    <t>310-221-2198x239</t>
  </si>
  <si>
    <t>104.3</t>
  </si>
  <si>
    <t>30258.0</t>
  </si>
  <si>
    <t>Mark Grant</t>
  </si>
  <si>
    <t>josephhayes@example.com</t>
  </si>
  <si>
    <t>942 Christine Point, Richardchester, UT 81389</t>
  </si>
  <si>
    <t>+1-248-755-3177x617</t>
  </si>
  <si>
    <t>5679.26</t>
  </si>
  <si>
    <t>Jonathon Brown</t>
  </si>
  <si>
    <t>nathaniel19@example.net</t>
  </si>
  <si>
    <t>USCGC Savage, FPO AE 78455</t>
  </si>
  <si>
    <t>701.796.1225x533</t>
  </si>
  <si>
    <t>19.3</t>
  </si>
  <si>
    <t>51464.59999999999</t>
  </si>
  <si>
    <t>Andrea Clarke</t>
  </si>
  <si>
    <t>joshuastewart@example.org</t>
  </si>
  <si>
    <t>3501 Dennis Skyway, North Lori, CO 14405</t>
  </si>
  <si>
    <t>14119.55</t>
  </si>
  <si>
    <t>Amanda Navarro</t>
  </si>
  <si>
    <t>perrymichelle@example.org</t>
  </si>
  <si>
    <t>3273 Zachary Mountains, North Brianport, PW 11837</t>
  </si>
  <si>
    <t>(476)723-6666x01036</t>
  </si>
  <si>
    <t>4561.639999999999</t>
  </si>
  <si>
    <t>Jonathan Peters IV</t>
  </si>
  <si>
    <t>whitestefanie@example.org</t>
  </si>
  <si>
    <t>41183 Jacqueline Via, Port Staceyville, PA 28083</t>
  </si>
  <si>
    <t>(228)413-9199x76358</t>
  </si>
  <si>
    <t>28.9</t>
  </si>
  <si>
    <t>21626.1</t>
  </si>
  <si>
    <t>Jill Marsh</t>
  </si>
  <si>
    <t>johnsonkristen@example.net</t>
  </si>
  <si>
    <t>6052 Wilson Key Suite 313, Nicholsland, KS 66939</t>
  </si>
  <si>
    <t>305-802-6392</t>
  </si>
  <si>
    <t>61.42</t>
  </si>
  <si>
    <t>12695.39</t>
  </si>
  <si>
    <t>Mitchell Ward</t>
  </si>
  <si>
    <t>lopezjay@example.org</t>
  </si>
  <si>
    <t>Unit 5534 Box 0029, DPO AA 71757</t>
  </si>
  <si>
    <t>214-667-4208x198</t>
  </si>
  <si>
    <t>107.06</t>
  </si>
  <si>
    <t>48654.310000000005</t>
  </si>
  <si>
    <t>Kevin Heath</t>
  </si>
  <si>
    <t>rodriguezrandall@example.com</t>
  </si>
  <si>
    <t>835 Candice Forks, North Seanhaven, UT 15493</t>
  </si>
  <si>
    <t>(867)971-1740</t>
  </si>
  <si>
    <t>48537.299999999996</t>
  </si>
  <si>
    <t>17.58</t>
  </si>
  <si>
    <t>48519.719999999994</t>
  </si>
  <si>
    <t>Jeremy Flowers</t>
  </si>
  <si>
    <t>rwilkins@example.org</t>
  </si>
  <si>
    <t>Unit 9671 Box 4186, DPO AA 39502</t>
  </si>
  <si>
    <t>287-559-7336</t>
  </si>
  <si>
    <t>22788.850000000002</t>
  </si>
  <si>
    <t>22783.86</t>
  </si>
  <si>
    <t>Jennifer Marshall</t>
  </si>
  <si>
    <t>ariel37@example.net</t>
  </si>
  <si>
    <t>2416 Williams Station Suite 543, Lorichester, VA 22574</t>
  </si>
  <si>
    <t>365.517.1335</t>
  </si>
  <si>
    <t>260.43</t>
  </si>
  <si>
    <t>51836.369999999995</t>
  </si>
  <si>
    <t>Margaret Downs</t>
  </si>
  <si>
    <t>kimberly89@example.com</t>
  </si>
  <si>
    <t>11366 James Plaza, Port Michael, AL 38659</t>
  </si>
  <si>
    <t>(587)885-1895x9473</t>
  </si>
  <si>
    <t>141.68</t>
  </si>
  <si>
    <t>46908.96</t>
  </si>
  <si>
    <t>Amy Orozco</t>
  </si>
  <si>
    <t>michael16@example.net</t>
  </si>
  <si>
    <t>298 Kelly Unions Apt. 168, Kyleville, NJ 41460</t>
  </si>
  <si>
    <t>980.868.4832</t>
  </si>
  <si>
    <t>177.45</t>
  </si>
  <si>
    <t>54515.79</t>
  </si>
  <si>
    <t>Monica Vargas</t>
  </si>
  <si>
    <t>williamsonnatasha@example.net</t>
  </si>
  <si>
    <t>81799 Campbell Plaza, Aprilland, OK 44905</t>
  </si>
  <si>
    <t>+1-768-496-3941x7620</t>
  </si>
  <si>
    <t>168.26</t>
  </si>
  <si>
    <t>50062.69</t>
  </si>
  <si>
    <t>Elizabeth Mccarty</t>
  </si>
  <si>
    <t>megan98@example.net</t>
  </si>
  <si>
    <t>03528 Miller Forest, Port Annview, IN 40264</t>
  </si>
  <si>
    <t>+1-951-228-7868x9803</t>
  </si>
  <si>
    <t>16718.129999999997</t>
  </si>
  <si>
    <t>Haley Jennings</t>
  </si>
  <si>
    <t>loweryjessica@example.org</t>
  </si>
  <si>
    <t>8434 Ward Land Apt. 709, Jonesburgh, NV 70148</t>
  </si>
  <si>
    <t>832-357-2232</t>
  </si>
  <si>
    <t>37.16</t>
  </si>
  <si>
    <t>2917.55</t>
  </si>
  <si>
    <t>Lori Torres</t>
  </si>
  <si>
    <t>174 Sarah Lock, Yvettechester, TN 55766</t>
  </si>
  <si>
    <t>51.13</t>
  </si>
  <si>
    <t>29069.67</t>
  </si>
  <si>
    <t>Melvin Hunt</t>
  </si>
  <si>
    <t>holmesdeborah@example.net</t>
  </si>
  <si>
    <t>29686 Herrera Burgs Suite 400, New Scottchester, PW 19837</t>
  </si>
  <si>
    <t>+1-855-674-4326x9383</t>
  </si>
  <si>
    <t>84.77</t>
  </si>
  <si>
    <t>301.8</t>
  </si>
  <si>
    <t>Amanda Frank</t>
  </si>
  <si>
    <t>louisevans@example.org</t>
  </si>
  <si>
    <t>930 Matthew Views Suite 156, Andersonfurt, WV 61415</t>
  </si>
  <si>
    <t>321.825.4334x2129</t>
  </si>
  <si>
    <t>110.29</t>
  </si>
  <si>
    <t>1734.07</t>
  </si>
  <si>
    <t>Larry Hicks</t>
  </si>
  <si>
    <t>qgonzalez@example.net</t>
  </si>
  <si>
    <t>0517 Peggy Brook Apt. 993, Trujilloland, MI 29064</t>
  </si>
  <si>
    <t>97.62</t>
  </si>
  <si>
    <t>33920.53999999999</t>
  </si>
  <si>
    <t>Lauren Davis</t>
  </si>
  <si>
    <t>hwood@example.net</t>
  </si>
  <si>
    <t>875 Davidson Stream, South Donport, IN 58137</t>
  </si>
  <si>
    <t>449-516-3133</t>
  </si>
  <si>
    <t>119.39</t>
  </si>
  <si>
    <t>27517.09</t>
  </si>
  <si>
    <t>Albert Vance</t>
  </si>
  <si>
    <t>1467 Hansen Passage Suite 800, Susanside, HI 38774</t>
  </si>
  <si>
    <t>819.211.2614x6405</t>
  </si>
  <si>
    <t>189.1</t>
  </si>
  <si>
    <t>28377.360000000004</t>
  </si>
  <si>
    <t>Amy Williams</t>
  </si>
  <si>
    <t>amandagarcia@example.net</t>
  </si>
  <si>
    <t>25079 Peters Skyway, Port Jasonshire, PW 59753</t>
  </si>
  <si>
    <t>(388)842-8691</t>
  </si>
  <si>
    <t>20291.670000000002</t>
  </si>
  <si>
    <t>Zachary Evans</t>
  </si>
  <si>
    <t>jessicachen@example.com</t>
  </si>
  <si>
    <t>937 Fields Ridges Apt. 481, Lake Laurie, PR 92136</t>
  </si>
  <si>
    <t>+1-821-838-9892x09916</t>
  </si>
  <si>
    <t>39.5</t>
  </si>
  <si>
    <t>15671.800000000001</t>
  </si>
  <si>
    <t>Jeremiah Sampson</t>
  </si>
  <si>
    <t>cindycole@example.com</t>
  </si>
  <si>
    <t>125 Brian Drive Suite 214, Angelamouth, ME 24258</t>
  </si>
  <si>
    <t>499-645-1555</t>
  </si>
  <si>
    <t>253.78</t>
  </si>
  <si>
    <t>48507.590000000004</t>
  </si>
  <si>
    <t>Edward Kaufman</t>
  </si>
  <si>
    <t>carpenterheather@example.com</t>
  </si>
  <si>
    <t>2094 Mccarty Knoll, Wolfeport, VA 26352</t>
  </si>
  <si>
    <t>819.935.0484x1326</t>
  </si>
  <si>
    <t>54810.92</t>
  </si>
  <si>
    <t>Jesse Cole</t>
  </si>
  <si>
    <t>gward@example.com</t>
  </si>
  <si>
    <t>568 Joseph Common, Lake Jessicamouth, FM 19912</t>
  </si>
  <si>
    <t>(840)912-3426</t>
  </si>
  <si>
    <t>47.55</t>
  </si>
  <si>
    <t>57560.549999999996</t>
  </si>
  <si>
    <t>Kaitlyn West</t>
  </si>
  <si>
    <t>1000 Amanda Rue Suite 219, Robertotown, MP 94110</t>
  </si>
  <si>
    <t>834-544-9718x654</t>
  </si>
  <si>
    <t>20.05</t>
  </si>
  <si>
    <t>53007.049999999996</t>
  </si>
  <si>
    <t>Amanda King</t>
  </si>
  <si>
    <t>2051 Calvin Passage, Lake Kathleentown, MA 98783</t>
  </si>
  <si>
    <t>959.924.7720x3552</t>
  </si>
  <si>
    <t>166.69</t>
  </si>
  <si>
    <t>61682.759999999995</t>
  </si>
  <si>
    <t>Jennifer Martinez</t>
  </si>
  <si>
    <t>phill@example.org</t>
  </si>
  <si>
    <t>763 Ryan Trace, Port Josemouth, HI 47335</t>
  </si>
  <si>
    <t>118.41</t>
  </si>
  <si>
    <t>22769.58</t>
  </si>
  <si>
    <t>Claudia Perez</t>
  </si>
  <si>
    <t>portervictoria@example.com</t>
  </si>
  <si>
    <t>75323 Conley Manor, South Carlos, MO 67054</t>
  </si>
  <si>
    <t>001-693-701-1276x13050</t>
  </si>
  <si>
    <t>234.15</t>
  </si>
  <si>
    <t>88144.35</t>
  </si>
  <si>
    <t>Shannon Peterson</t>
  </si>
  <si>
    <t>ramoscody@example.net</t>
  </si>
  <si>
    <t>69937 Dustin Mews, Cherylborough, MI 94640</t>
  </si>
  <si>
    <t>852.798.2520</t>
  </si>
  <si>
    <t>31.69</t>
  </si>
  <si>
    <t>33213.329999999994</t>
  </si>
  <si>
    <t>11-27-2022</t>
  </si>
  <si>
    <t>Jason Jenkins</t>
  </si>
  <si>
    <t>jamesharrison@example.net</t>
  </si>
  <si>
    <t>2904 Liu Villages, Waltermouth, NY 97600</t>
  </si>
  <si>
    <t>(375)548-1609x712</t>
  </si>
  <si>
    <t>98.89</t>
  </si>
  <si>
    <t>33682.91</t>
  </si>
  <si>
    <t>Michael Norris</t>
  </si>
  <si>
    <t>636 Megan Trace, Tamaraburgh, VT 39050</t>
  </si>
  <si>
    <t>712.597.2732x8281</t>
  </si>
  <si>
    <t>71.68</t>
  </si>
  <si>
    <t>2951.06</t>
  </si>
  <si>
    <t>Christine Garcia</t>
  </si>
  <si>
    <t>ericdominguez@example.net</t>
  </si>
  <si>
    <t>03690 Michael Isle, Port Donald, ND 61636</t>
  </si>
  <si>
    <t>001-208-205-9183</t>
  </si>
  <si>
    <t>175.44</t>
  </si>
  <si>
    <t>17161.530000000002</t>
  </si>
  <si>
    <t>Meghan Hess</t>
  </si>
  <si>
    <t>krystaltucker@example.org</t>
  </si>
  <si>
    <t>451 Kristi Ranch Apt. 056, East Taylorland, PA 51882</t>
  </si>
  <si>
    <t>853-621-3770</t>
  </si>
  <si>
    <t>126.5</t>
  </si>
  <si>
    <t>64984.5</t>
  </si>
  <si>
    <t>William Jones</t>
  </si>
  <si>
    <t>ruizmichael@example.org</t>
  </si>
  <si>
    <t>723 Fletcher Prairie Apt. 519, South Allison, SD 12342</t>
  </si>
  <si>
    <t>570-903-3464x435</t>
  </si>
  <si>
    <t>89.27</t>
  </si>
  <si>
    <t>34492.48</t>
  </si>
  <si>
    <t>Tara Flores</t>
  </si>
  <si>
    <t>michelle13@example.com</t>
  </si>
  <si>
    <t>6277 Patterson Stream, Fernandezburgh, WA 13598</t>
  </si>
  <si>
    <t>+1-757-797-6520x611</t>
  </si>
  <si>
    <t>54.34</t>
  </si>
  <si>
    <t>13911.26</t>
  </si>
  <si>
    <t>Katie Frazier</t>
  </si>
  <si>
    <t>schmidtshelby@example.com</t>
  </si>
  <si>
    <t>90583 Cline Parkway Apt. 835, East Robinbury, MI 28555</t>
  </si>
  <si>
    <t>(621)625-6373</t>
  </si>
  <si>
    <t>37.73</t>
  </si>
  <si>
    <t>26249.03</t>
  </si>
  <si>
    <t>Johnny Richardson</t>
  </si>
  <si>
    <t>glassjessica@example.net</t>
  </si>
  <si>
    <t>26291 Blake Pines Apt. 557, Lake Ashleyburgh, AL 43242</t>
  </si>
  <si>
    <t>(440)569-7904x5247</t>
  </si>
  <si>
    <t>117.78</t>
  </si>
  <si>
    <t>42632.4</t>
  </si>
  <si>
    <t>Kevin Moreno</t>
  </si>
  <si>
    <t>dmartin@example.com</t>
  </si>
  <si>
    <t>75072 Cheryl Way, Perryland, PR 68758</t>
  </si>
  <si>
    <t>(413)562-1130x6476</t>
  </si>
  <si>
    <t>35287.98</t>
  </si>
  <si>
    <t>118.74</t>
  </si>
  <si>
    <t>35169.240000000005</t>
  </si>
  <si>
    <t>Barbara James</t>
  </si>
  <si>
    <t>sedwards@example.net</t>
  </si>
  <si>
    <t>Unit 6457 Box 0774, DPO AP 35924</t>
  </si>
  <si>
    <t>001-402-672-3053</t>
  </si>
  <si>
    <t>47.71</t>
  </si>
  <si>
    <t>8647.45</t>
  </si>
  <si>
    <t>Richard Simmons</t>
  </si>
  <si>
    <t>077 Elizabeth Walks, Benjaminhaven, CT 92424</t>
  </si>
  <si>
    <t>308.792.3637</t>
  </si>
  <si>
    <t>171.18</t>
  </si>
  <si>
    <t>19399.32</t>
  </si>
  <si>
    <t>Dr. Michelle Rogers DDS</t>
  </si>
  <si>
    <t>hallwendy@example.com</t>
  </si>
  <si>
    <t>49379 Michael Groves Suite 006, East Jessicafort, MI 19134</t>
  </si>
  <si>
    <t>(305)612-4741x260</t>
  </si>
  <si>
    <t>44196.65</t>
  </si>
  <si>
    <t>Tammy Browning</t>
  </si>
  <si>
    <t>castanedaharold@example.com</t>
  </si>
  <si>
    <t>980 Brown Islands Apt. 596, East Matthewland, DC 51443</t>
  </si>
  <si>
    <t>(615)496-9258x9206</t>
  </si>
  <si>
    <t>57809.94</t>
  </si>
  <si>
    <t>Deborah Williams</t>
  </si>
  <si>
    <t>laurendavis@example.com</t>
  </si>
  <si>
    <t>USCGC Yu, FPO AA 79661</t>
  </si>
  <si>
    <t>(750)935-0201x9446</t>
  </si>
  <si>
    <t>45.83</t>
  </si>
  <si>
    <t>6870.5199999999995</t>
  </si>
  <si>
    <t>Michele Woods</t>
  </si>
  <si>
    <t>judithmerritt@example.com</t>
  </si>
  <si>
    <t>USCGC Richards, FPO AE 52786</t>
  </si>
  <si>
    <t>788-303-0602x9207</t>
  </si>
  <si>
    <t>5.64</t>
  </si>
  <si>
    <t>606.45</t>
  </si>
  <si>
    <t>Brian Rivas</t>
  </si>
  <si>
    <t>50262 Sanchez Terrace, Belltown, TX 38309</t>
  </si>
  <si>
    <t>614.543.3095x5091</t>
  </si>
  <si>
    <t>200.52</t>
  </si>
  <si>
    <t>30308.64</t>
  </si>
  <si>
    <t>Robert Bryan</t>
  </si>
  <si>
    <t>richard13@example.com</t>
  </si>
  <si>
    <t>PSC 5460, Box 8395, APO AA 61557</t>
  </si>
  <si>
    <t>(949)961-1816x460</t>
  </si>
  <si>
    <t>68.89</t>
  </si>
  <si>
    <t>8795.240000000002</t>
  </si>
  <si>
    <t>Caitlin Graham</t>
  </si>
  <si>
    <t>utaylor@example.org</t>
  </si>
  <si>
    <t>USS Nguyen, FPO AP 34820</t>
  </si>
  <si>
    <t>(492)423-0695</t>
  </si>
  <si>
    <t>112.45</t>
  </si>
  <si>
    <t>69546.65000000001</t>
  </si>
  <si>
    <t>Linda Patel</t>
  </si>
  <si>
    <t>williamtaylor@example.com</t>
  </si>
  <si>
    <t>422 Carr Islands, North Alanmouth, DE 66329</t>
  </si>
  <si>
    <t>156.91</t>
  </si>
  <si>
    <t>52214.09</t>
  </si>
  <si>
    <t>Jason Baldwin</t>
  </si>
  <si>
    <t>xmitchell@example.net</t>
  </si>
  <si>
    <t>USNS Robinson, FPO AE 71620</t>
  </si>
  <si>
    <t>81755.26</t>
  </si>
  <si>
    <t>Melissa Chavez</t>
  </si>
  <si>
    <t>wrighttoni@example.com</t>
  </si>
  <si>
    <t>71318 Vicki Circle Suite 409, Lake Courtney, KY 27176</t>
  </si>
  <si>
    <t>+1-540-821-4668x802</t>
  </si>
  <si>
    <t>12861.380000000001</t>
  </si>
  <si>
    <t>Donna Frazier</t>
  </si>
  <si>
    <t>hdominguez@example.com</t>
  </si>
  <si>
    <t>070 Peter Brooks, South Kara, KS 04718</t>
  </si>
  <si>
    <t>525-447-6300</t>
  </si>
  <si>
    <t>192.85</t>
  </si>
  <si>
    <t>77770.70999999999</t>
  </si>
  <si>
    <t>Amanda Hunt</t>
  </si>
  <si>
    <t>michelleporter@example.org</t>
  </si>
  <si>
    <t>44381 Stanley Branch, Sheltonville, CO 75773</t>
  </si>
  <si>
    <t>96.85</t>
  </si>
  <si>
    <t>41913.850000000006</t>
  </si>
  <si>
    <t>Omar Hill</t>
  </si>
  <si>
    <t>paula67@example.net</t>
  </si>
  <si>
    <t>50583 Tapia Shoals, Martinfort, LA 51264</t>
  </si>
  <si>
    <t>938.659.5226x04816</t>
  </si>
  <si>
    <t>125.27</t>
  </si>
  <si>
    <t>5845.509999999999</t>
  </si>
  <si>
    <t>Jennifer Harris</t>
  </si>
  <si>
    <t>angela28@example.com</t>
  </si>
  <si>
    <t>363 James Cliffs Suite 205, East Carolport, HI 10282</t>
  </si>
  <si>
    <t>10.43</t>
  </si>
  <si>
    <t>25834.28</t>
  </si>
  <si>
    <t>Daniel Cordova</t>
  </si>
  <si>
    <t>christie57@example.net</t>
  </si>
  <si>
    <t>596 Ronald Stream, South Mary, WY 01973</t>
  </si>
  <si>
    <t>75.99</t>
  </si>
  <si>
    <t>23293.079999999998</t>
  </si>
  <si>
    <t>Anthony Todd</t>
  </si>
  <si>
    <t>nicholskatie@example.com</t>
  </si>
  <si>
    <t>8771 Walker Ways Suite 372, Lake Steven, NV 64606</t>
  </si>
  <si>
    <t>21460.01</t>
  </si>
  <si>
    <t>Cheryl Larson</t>
  </si>
  <si>
    <t>harrissusan@example.org</t>
  </si>
  <si>
    <t>Unit 0157 Box 6909, DPO AP 27722</t>
  </si>
  <si>
    <t>001-738-902-9068x906</t>
  </si>
  <si>
    <t>19366.31</t>
  </si>
  <si>
    <t>Judith Raymond</t>
  </si>
  <si>
    <t>0404 Taylor Keys, Jonathanland, LA 19670</t>
  </si>
  <si>
    <t>914.237.7895x4152</t>
  </si>
  <si>
    <t>231.8</t>
  </si>
  <si>
    <t>13211.240000000002</t>
  </si>
  <si>
    <t>Cynthia Cline</t>
  </si>
  <si>
    <t>vchavez@example.org</t>
  </si>
  <si>
    <t>010 Hunter Passage Suite 727, Berrytown, OR 77623</t>
  </si>
  <si>
    <t>001-801-415-2740x7289</t>
  </si>
  <si>
    <t>165.74</t>
  </si>
  <si>
    <t>26477.1</t>
  </si>
  <si>
    <t>Jesus Diaz</t>
  </si>
  <si>
    <t>maldonadolorraine@example.org</t>
  </si>
  <si>
    <t>08088 Michelle View Apt. 480, North Michael, NH 80270</t>
  </si>
  <si>
    <t>(923)215-2248x59395</t>
  </si>
  <si>
    <t>223.11</t>
  </si>
  <si>
    <t>4534.54</t>
  </si>
  <si>
    <t>Dr. Tyler Simmons</t>
  </si>
  <si>
    <t>barretterica@example.com</t>
  </si>
  <si>
    <t>7792 John Mill, New Williamburgh, IN 66234</t>
  </si>
  <si>
    <t>46316.85</t>
  </si>
  <si>
    <t>20.25</t>
  </si>
  <si>
    <t>46296.6</t>
  </si>
  <si>
    <t>Michael Kaiser</t>
  </si>
  <si>
    <t>quinnjennifer@example.org</t>
  </si>
  <si>
    <t>338 Boyle Drive, Paulafurt, NV 53893</t>
  </si>
  <si>
    <t>001-983-608-8702x8432</t>
  </si>
  <si>
    <t>76949.10999999999</t>
  </si>
  <si>
    <t>billy43@example.com</t>
  </si>
  <si>
    <t>3504 Andrea Corners, East April, LA 32175</t>
  </si>
  <si>
    <t>(860)736-7096</t>
  </si>
  <si>
    <t>47.14</t>
  </si>
  <si>
    <t>22373.920000000002</t>
  </si>
  <si>
    <t>juliawoodard@example.org</t>
  </si>
  <si>
    <t>05686 Flores Wall Apt. 071, Rebeccaborough, MP 51000</t>
  </si>
  <si>
    <t>236-616-5921x405</t>
  </si>
  <si>
    <t>140.99</t>
  </si>
  <si>
    <t>80161.20999999999</t>
  </si>
  <si>
    <t>Thomas Ward</t>
  </si>
  <si>
    <t>brownharry@example.net</t>
  </si>
  <si>
    <t>2670 Jean Extension, Marytown, KY 60175</t>
  </si>
  <si>
    <t>001-382-802-3426x41368</t>
  </si>
  <si>
    <t>125.87</t>
  </si>
  <si>
    <t>58618.579999999994</t>
  </si>
  <si>
    <t>Kristen Weaver</t>
  </si>
  <si>
    <t>christinawatson@example.net</t>
  </si>
  <si>
    <t>84596 Taylor Hollow Suite 481, Florestown, AS 99413</t>
  </si>
  <si>
    <t>702.678.8077x01496</t>
  </si>
  <si>
    <t>62681.509999999995</t>
  </si>
  <si>
    <t>Jenny Brown</t>
  </si>
  <si>
    <t>shannonnicholson@example.net</t>
  </si>
  <si>
    <t>28220 Nicholas Centers, Port Carlton, WI 01042</t>
  </si>
  <si>
    <t>564-544-1597x463</t>
  </si>
  <si>
    <t>99.23</t>
  </si>
  <si>
    <t>20256.47</t>
  </si>
  <si>
    <t>Joe Moore</t>
  </si>
  <si>
    <t>kevin72@example.com</t>
  </si>
  <si>
    <t>3757 Newman Alley, Port Erinfort, KS 72090</t>
  </si>
  <si>
    <t>+1-774-645-5986x1037</t>
  </si>
  <si>
    <t>247.24</t>
  </si>
  <si>
    <t>47759.51</t>
  </si>
  <si>
    <t>Chelsea Hicks</t>
  </si>
  <si>
    <t>67034 Jacqueline Ranch, Cannonburgh, AK 42805</t>
  </si>
  <si>
    <t>649.804.3328x563</t>
  </si>
  <si>
    <t>57.51</t>
  </si>
  <si>
    <t>25069.54</t>
  </si>
  <si>
    <t>Lawrence Daniels</t>
  </si>
  <si>
    <t>patriciaporter@example.net</t>
  </si>
  <si>
    <t>3289 Veronica Isle Apt. 445, Josephberg, WA 23617</t>
  </si>
  <si>
    <t>851.508.1753</t>
  </si>
  <si>
    <t>229.82</t>
  </si>
  <si>
    <t>46820.82</t>
  </si>
  <si>
    <t>Chelsea Mendez</t>
  </si>
  <si>
    <t>4437 Crystal Ranch, Christineland, SC 78799</t>
  </si>
  <si>
    <t>184.61</t>
  </si>
  <si>
    <t>6991.240000000001</t>
  </si>
  <si>
    <t>Katherine Cherry</t>
  </si>
  <si>
    <t>ryanosborn@example.com</t>
  </si>
  <si>
    <t>872 Kevin Crossroad Apt. 151, Tinachester, MH 35785</t>
  </si>
  <si>
    <t>+1-608-320-5297x91038</t>
  </si>
  <si>
    <t>149.89</t>
  </si>
  <si>
    <t>13024.52</t>
  </si>
  <si>
    <t>Lisa Silva</t>
  </si>
  <si>
    <t>regina42@example.org</t>
  </si>
  <si>
    <t>6634 Matthew Garden Apt. 186, Christopherland, AZ 96934</t>
  </si>
  <si>
    <t>713.909.9834x434</t>
  </si>
  <si>
    <t>91948.31999999999</t>
  </si>
  <si>
    <t>Wendy Davis</t>
  </si>
  <si>
    <t>stevensandrew@example.com</t>
  </si>
  <si>
    <t>453 Ingram Summit Apt. 664, Christopherberg, NJ 63070</t>
  </si>
  <si>
    <t>001-379-646-1135x261</t>
  </si>
  <si>
    <t>127.04</t>
  </si>
  <si>
    <t>45450.66</t>
  </si>
  <si>
    <t>Kristopher Robinson</t>
  </si>
  <si>
    <t>alex81@example.org</t>
  </si>
  <si>
    <t>PSC 8616, Box 9753, APO AP 35624</t>
  </si>
  <si>
    <t>205-532-2912x78503</t>
  </si>
  <si>
    <t>188.43</t>
  </si>
  <si>
    <t>55255.77</t>
  </si>
  <si>
    <t>Stephanie Mccoy</t>
  </si>
  <si>
    <t>9416 Ronnie Mission, New Jonathonport, NJ 54285</t>
  </si>
  <si>
    <t>634-252-0740</t>
  </si>
  <si>
    <t>1.91</t>
  </si>
  <si>
    <t>1292.5299999999997</t>
  </si>
  <si>
    <t>Nicholas Fuller</t>
  </si>
  <si>
    <t>joshua77@example.com</t>
  </si>
  <si>
    <t>0784 Mcpherson Island, Waterschester, GA 08817</t>
  </si>
  <si>
    <t>179.94</t>
  </si>
  <si>
    <t>64998.719999999994</t>
  </si>
  <si>
    <t>06-26-2023</t>
  </si>
  <si>
    <t>Carlos Sutton</t>
  </si>
  <si>
    <t>aaron62@example.com</t>
  </si>
  <si>
    <t>1372 Gutierrez Crossroad, Johnsonshire, RI 43362</t>
  </si>
  <si>
    <t>+1-826-500-4968x66651</t>
  </si>
  <si>
    <t>66470.98</t>
  </si>
  <si>
    <t>Cynthia Robinson</t>
  </si>
  <si>
    <t>sanchezrichard@example.net</t>
  </si>
  <si>
    <t>599 Acosta Shoals Apt. 316, East Emily, DE 48147</t>
  </si>
  <si>
    <t>894.592.6017</t>
  </si>
  <si>
    <t>69.02</t>
  </si>
  <si>
    <t>20286.68</t>
  </si>
  <si>
    <t>Tracy Strong</t>
  </si>
  <si>
    <t>andrea79@example.com</t>
  </si>
  <si>
    <t>USNV Garcia, FPO AE 07190</t>
  </si>
  <si>
    <t>296.563.1655x247</t>
  </si>
  <si>
    <t>247.57</t>
  </si>
  <si>
    <t>49323.64000000001</t>
  </si>
  <si>
    <t>Kendra Herrera</t>
  </si>
  <si>
    <t>mark52@example.net</t>
  </si>
  <si>
    <t>66246 Scott Crescent, Nguyentown, CT 83164</t>
  </si>
  <si>
    <t>+1-732-873-0370x2027</t>
  </si>
  <si>
    <t>53.53</t>
  </si>
  <si>
    <t>36651.17</t>
  </si>
  <si>
    <t>Austin Dyer</t>
  </si>
  <si>
    <t>uryan@example.org</t>
  </si>
  <si>
    <t>78585 Shannon Rue Apt. 187, North Michaelhaven, FL 92180</t>
  </si>
  <si>
    <t>(865)812-8643x0537</t>
  </si>
  <si>
    <t>11957.68</t>
  </si>
  <si>
    <t>kristina03@example.com</t>
  </si>
  <si>
    <t>5293 Zachary Track, West Courtney, OH 34368</t>
  </si>
  <si>
    <t>(892)427-6498</t>
  </si>
  <si>
    <t>89.83</t>
  </si>
  <si>
    <t>26312.17</t>
  </si>
  <si>
    <t>Joshua Matthews</t>
  </si>
  <si>
    <t>donaldsonjoseph@example.net</t>
  </si>
  <si>
    <t>8103 Jennifer Heights Apt. 620, Natashaside, DC 60917</t>
  </si>
  <si>
    <t>416-460-2511</t>
  </si>
  <si>
    <t>56.16</t>
  </si>
  <si>
    <t>749.6700000000001</t>
  </si>
  <si>
    <t>Philip Wright</t>
  </si>
  <si>
    <t>jenniferfreeman@example.com</t>
  </si>
  <si>
    <t>966 Tamara Gardens, Brianchester, AZ 34133</t>
  </si>
  <si>
    <t>362-474-4110x0832</t>
  </si>
  <si>
    <t>209.49</t>
  </si>
  <si>
    <t>30239.469999999998</t>
  </si>
  <si>
    <t>Katherine Vazquez</t>
  </si>
  <si>
    <t>jmurray@example.com</t>
  </si>
  <si>
    <t>7053 Patricia Oval, Joshuaton, OR 32767</t>
  </si>
  <si>
    <t>001-200-856-6077x8769</t>
  </si>
  <si>
    <t>249.9</t>
  </si>
  <si>
    <t>29519.699999999997</t>
  </si>
  <si>
    <t>05-26-2022</t>
  </si>
  <si>
    <t>Stephanie Suarez</t>
  </si>
  <si>
    <t>00561 Zachary Avenue, Tylerfort, OK 09240</t>
  </si>
  <si>
    <t>218.975.7777x379</t>
  </si>
  <si>
    <t>50.91</t>
  </si>
  <si>
    <t>18572.39</t>
  </si>
  <si>
    <t>Katherine Austin</t>
  </si>
  <si>
    <t>9448 Spencer Estate, Bonnieton, GA 76030</t>
  </si>
  <si>
    <t>+1-261-532-4983x758</t>
  </si>
  <si>
    <t>77.92</t>
  </si>
  <si>
    <t>16883.180000000004</t>
  </si>
  <si>
    <t>Martin Cooke</t>
  </si>
  <si>
    <t>kirkshawn@example.org</t>
  </si>
  <si>
    <t>9327 Hamilton Circles Apt. 679, New Scott, MP 60917</t>
  </si>
  <si>
    <t>(943)980-3885</t>
  </si>
  <si>
    <t>16.16</t>
  </si>
  <si>
    <t>41003.77</t>
  </si>
  <si>
    <t>Jacob Peters</t>
  </si>
  <si>
    <t>tcruz@example.org</t>
  </si>
  <si>
    <t>99296 Michael Avenue Suite 889, New Amanda, DC 11138</t>
  </si>
  <si>
    <t>834.230.3459</t>
  </si>
  <si>
    <t>83.01</t>
  </si>
  <si>
    <t>38348.969999999994</t>
  </si>
  <si>
    <t>Kenneth Mathews</t>
  </si>
  <si>
    <t>panderson@example.org</t>
  </si>
  <si>
    <t>705 Megan Fords, Lake Rachel, MP 06082</t>
  </si>
  <si>
    <t>001-872-786-4721x307</t>
  </si>
  <si>
    <t>2.46</t>
  </si>
  <si>
    <t>19874.68</t>
  </si>
  <si>
    <t>Megan Larson</t>
  </si>
  <si>
    <t>hannajohn@example.org</t>
  </si>
  <si>
    <t>236 Wood Trafficway Apt. 068, East Destinymouth, IL 35819</t>
  </si>
  <si>
    <t>(686)376-8809x6087</t>
  </si>
  <si>
    <t>2810.45</t>
  </si>
  <si>
    <t>Daniel Byrd</t>
  </si>
  <si>
    <t>williamsonstephen@example.net</t>
  </si>
  <si>
    <t>Unit 4617 Box 3488, DPO AA 30083</t>
  </si>
  <si>
    <t>575.559.6605x54790</t>
  </si>
  <si>
    <t>2679.3199999999997</t>
  </si>
  <si>
    <t>Jason Pope DDS</t>
  </si>
  <si>
    <t>urubio@example.org</t>
  </si>
  <si>
    <t>40061 Mendoza Place Suite 505, Martinezland, MA 79595</t>
  </si>
  <si>
    <t>(908)795-9680x1450</t>
  </si>
  <si>
    <t>4105.759999999999</t>
  </si>
  <si>
    <t>Bernard Obrien</t>
  </si>
  <si>
    <t>dgonzalez@example.net</t>
  </si>
  <si>
    <t>61473 Charles Dam Suite 182, Marktown, HI 26427</t>
  </si>
  <si>
    <t>577-502-7311</t>
  </si>
  <si>
    <t>158.07</t>
  </si>
  <si>
    <t>40104.979999999996</t>
  </si>
  <si>
    <t>Juan Baker</t>
  </si>
  <si>
    <t>gabrielcalderon@example.net</t>
  </si>
  <si>
    <t>190 Horne Ridge, South Lisatown, NM 85015</t>
  </si>
  <si>
    <t>(883)867-2742x7799</t>
  </si>
  <si>
    <t>28452.59</t>
  </si>
  <si>
    <t>Amy Harris</t>
  </si>
  <si>
    <t>41470 Tiffany Ranch Suite 125, Courtneychester, PW 92471</t>
  </si>
  <si>
    <t>(881)962-8061x04885</t>
  </si>
  <si>
    <t>59.38</t>
  </si>
  <si>
    <t>6655.87</t>
  </si>
  <si>
    <t>Deborah Mata</t>
  </si>
  <si>
    <t>9957 Erin Ridge, Port Kathrynfort, DE 03475</t>
  </si>
  <si>
    <t>(668)933-9879x407</t>
  </si>
  <si>
    <t>159.51</t>
  </si>
  <si>
    <t>8830.03</t>
  </si>
  <si>
    <t>Brian Lane</t>
  </si>
  <si>
    <t>144 Molly Road Apt. 769, South Stephenborough, IL 15284</t>
  </si>
  <si>
    <t>(356)285-9536</t>
  </si>
  <si>
    <t>53.2</t>
  </si>
  <si>
    <t>8175.7</t>
  </si>
  <si>
    <t>Benjamin Schultz</t>
  </si>
  <si>
    <t>gordonmary@example.com</t>
  </si>
  <si>
    <t>773 Evans Mill Apt. 746, Port Carolfort, IL 87100</t>
  </si>
  <si>
    <t>631.964.3610x6010</t>
  </si>
  <si>
    <t>26.22</t>
  </si>
  <si>
    <t>57652.38</t>
  </si>
  <si>
    <t>Douglas Gomez</t>
  </si>
  <si>
    <t>eric55@example.org</t>
  </si>
  <si>
    <t>9969 Gail Station, North Larryshire, OK 07406</t>
  </si>
  <si>
    <t>(482)886-3164x409</t>
  </si>
  <si>
    <t>10.11</t>
  </si>
  <si>
    <t>1146.0600000000002</t>
  </si>
  <si>
    <t>Mark Reed</t>
  </si>
  <si>
    <t>bryan69@example.org</t>
  </si>
  <si>
    <t>9443 Diane Crescent Suite 929, Moorechester, NV 98826</t>
  </si>
  <si>
    <t>001-858-760-0539x06699</t>
  </si>
  <si>
    <t>103.62</t>
  </si>
  <si>
    <t>19099.08</t>
  </si>
  <si>
    <t>Christopher Roberts</t>
  </si>
  <si>
    <t>anita17@example.com</t>
  </si>
  <si>
    <t>668 William Ranch Suite 411, Hannahfurt, OR 63236</t>
  </si>
  <si>
    <t>412-872-9070x7286</t>
  </si>
  <si>
    <t>144.17</t>
  </si>
  <si>
    <t>36675.64</t>
  </si>
  <si>
    <t>Robin Henderson</t>
  </si>
  <si>
    <t>vincent48@example.org</t>
  </si>
  <si>
    <t>8880 Heather Inlet, East Nathanfurt, MO 03289</t>
  </si>
  <si>
    <t>533-843-5260x48304</t>
  </si>
  <si>
    <t>134.01</t>
  </si>
  <si>
    <t>34287.09</t>
  </si>
  <si>
    <t>Rachel Espinoza</t>
  </si>
  <si>
    <t>brucewilliamson@example.net</t>
  </si>
  <si>
    <t>Unit 8080 Box 1149, DPO AE 68513</t>
  </si>
  <si>
    <t>59.23</t>
  </si>
  <si>
    <t>23380.73</t>
  </si>
  <si>
    <t>Elizabeth Liu</t>
  </si>
  <si>
    <t>hartalexander@example.org</t>
  </si>
  <si>
    <t>70304 Cindy Ferry Apt. 806, South Kimberly, MI 07542</t>
  </si>
  <si>
    <t>704-809-3434</t>
  </si>
  <si>
    <t>75.71</t>
  </si>
  <si>
    <t>15887.900000000001</t>
  </si>
  <si>
    <t>Joshua Hardy</t>
  </si>
  <si>
    <t>amyferguson@example.com</t>
  </si>
  <si>
    <t>0836 Emily Street, New Patrickchester, UT 39782</t>
  </si>
  <si>
    <t>(260)689-4318x68958</t>
  </si>
  <si>
    <t>128.58</t>
  </si>
  <si>
    <t>1176.1200000000001</t>
  </si>
  <si>
    <t>Rebecca Becker</t>
  </si>
  <si>
    <t>pughpatrick@example.org</t>
  </si>
  <si>
    <t>288 Ramos Junctions, Jeremystad, PR 92519</t>
  </si>
  <si>
    <t>704.976.0783x25574</t>
  </si>
  <si>
    <t>37.49</t>
  </si>
  <si>
    <t>33266.06</t>
  </si>
  <si>
    <t>Stanley Hayes</t>
  </si>
  <si>
    <t>erinrhodes@example.org</t>
  </si>
  <si>
    <t>45479 Prince Forest, West Brandonstad, MA 37713</t>
  </si>
  <si>
    <t>+1-774-802-7597x904</t>
  </si>
  <si>
    <t>155.32</t>
  </si>
  <si>
    <t>14365.779999999999</t>
  </si>
  <si>
    <t>Anita Watts</t>
  </si>
  <si>
    <t>jillholmes@example.net</t>
  </si>
  <si>
    <t>84753 Gary Locks Suite 891, Youngside, NH 36143</t>
  </si>
  <si>
    <t>475.901.7051x7955</t>
  </si>
  <si>
    <t>61311.52</t>
  </si>
  <si>
    <t>Jorge Campbell</t>
  </si>
  <si>
    <t>zcarlson@example.org</t>
  </si>
  <si>
    <t>1784 Mitchell Inlet Apt. 459, Ellisview, MA 20067</t>
  </si>
  <si>
    <t>001-523-884-0810</t>
  </si>
  <si>
    <t>47.42</t>
  </si>
  <si>
    <t>2494.87</t>
  </si>
  <si>
    <t>10-21-2022</t>
  </si>
  <si>
    <t>Dan Moore</t>
  </si>
  <si>
    <t>heidi55@example.net</t>
  </si>
  <si>
    <t>USNS Perry, FPO AE 77546</t>
  </si>
  <si>
    <t>23115.96</t>
  </si>
  <si>
    <t>23085.93</t>
  </si>
  <si>
    <t>8915 Meyer Junctions Suite 284, Kristinport, OH 99258</t>
  </si>
  <si>
    <t>(459)252-8587x29596</t>
  </si>
  <si>
    <t>49408.49</t>
  </si>
  <si>
    <t>Claudia Peterson</t>
  </si>
  <si>
    <t>miguelbenton@example.com</t>
  </si>
  <si>
    <t>48530 Arroyo Flat, Port Charles, AK 39302</t>
  </si>
  <si>
    <t>25746.920000000002</t>
  </si>
  <si>
    <t>Briana Lewis</t>
  </si>
  <si>
    <t>sydneyrobinson@example.org</t>
  </si>
  <si>
    <t>64940 Waters Drive, West Ashleyfort, KY 03404</t>
  </si>
  <si>
    <t>001-376-805-7809x3282</t>
  </si>
  <si>
    <t>56.19</t>
  </si>
  <si>
    <t>17416.29</t>
  </si>
  <si>
    <t>Jeremy Clark</t>
  </si>
  <si>
    <t>ralphpadilla@example.org</t>
  </si>
  <si>
    <t>4215 Harris Mountain Suite 023, North Megan, ME 95092</t>
  </si>
  <si>
    <t>001-656-543-5642</t>
  </si>
  <si>
    <t>170.97</t>
  </si>
  <si>
    <t>39793.29</t>
  </si>
  <si>
    <t>Robin Rodriguez</t>
  </si>
  <si>
    <t>ryan97@example.com</t>
  </si>
  <si>
    <t>79404 Mullins Locks Suite 122, Vickiview, AR 84304</t>
  </si>
  <si>
    <t>623-999-7360x423</t>
  </si>
  <si>
    <t>33269.85</t>
  </si>
  <si>
    <t>76.69</t>
  </si>
  <si>
    <t>33193.159999999996</t>
  </si>
  <si>
    <t>Jesse Dodson</t>
  </si>
  <si>
    <t>lbrown@example.net</t>
  </si>
  <si>
    <t>757 Kimberly Field Suite 471, Port Brenda, AS 81551</t>
  </si>
  <si>
    <t>(875)765-7761x231</t>
  </si>
  <si>
    <t>2946.35</t>
  </si>
  <si>
    <t>Cynthia Watson</t>
  </si>
  <si>
    <t>robinsonmelanie@example.org</t>
  </si>
  <si>
    <t>33964 Kennedy Radial, East Edwardmouth, WA 33995</t>
  </si>
  <si>
    <t>692-392-5688x765</t>
  </si>
  <si>
    <t>16963.62</t>
  </si>
  <si>
    <t>James Burns</t>
  </si>
  <si>
    <t>brendadurham@example.com</t>
  </si>
  <si>
    <t>74724 Knight Stravenue Suite 247, Sandrabury, WA 21291</t>
  </si>
  <si>
    <t>913.470.4629</t>
  </si>
  <si>
    <t>64.6</t>
  </si>
  <si>
    <t>20081.15</t>
  </si>
  <si>
    <t>Nancy Roberts</t>
  </si>
  <si>
    <t>ochoatracy@example.com</t>
  </si>
  <si>
    <t>2038 Pratt Manor, Port Courtney, MH 42974</t>
  </si>
  <si>
    <t>(395)401-7032x636</t>
  </si>
  <si>
    <t>60.05</t>
  </si>
  <si>
    <t>23916.63</t>
  </si>
  <si>
    <t>Nancy Martin</t>
  </si>
  <si>
    <t>andersonjuan@example.net</t>
  </si>
  <si>
    <t>21966 Gonzalez Station Apt. 243, Mayland, ND 22631</t>
  </si>
  <si>
    <t>001-551-387-0540x17762</t>
  </si>
  <si>
    <t>220.64</t>
  </si>
  <si>
    <t>89341.06</t>
  </si>
  <si>
    <t>Alicia Stewart</t>
  </si>
  <si>
    <t>024 Johnson Fork, North Anthony, RI 20783</t>
  </si>
  <si>
    <t>001-397-466-3552x3118</t>
  </si>
  <si>
    <t>8.52</t>
  </si>
  <si>
    <t>4568.249999999999</t>
  </si>
  <si>
    <t>Paul Walton</t>
  </si>
  <si>
    <t>heather78@example.net</t>
  </si>
  <si>
    <t>6428 Wright Point Apt. 391, Colemanhaven, CO 02563</t>
  </si>
  <si>
    <t>356-608-8250x25531</t>
  </si>
  <si>
    <t>8.45</t>
  </si>
  <si>
    <t>37233.93</t>
  </si>
  <si>
    <t>Carolyn Long</t>
  </si>
  <si>
    <t>harrisdana@example.com</t>
  </si>
  <si>
    <t>0163 Burnett Knoll Suite 925, Christopherchester, TX 47484</t>
  </si>
  <si>
    <t>984-295-2022</t>
  </si>
  <si>
    <t>9.85</t>
  </si>
  <si>
    <t>1377.05</t>
  </si>
  <si>
    <t>Ryan Frank</t>
  </si>
  <si>
    <t>melissa12@example.org</t>
  </si>
  <si>
    <t>871 Jackson Rapids Suite 280, West Mercedesview, MN 82084</t>
  </si>
  <si>
    <t>836.883.5742</t>
  </si>
  <si>
    <t>40002.9</t>
  </si>
  <si>
    <t>80.46</t>
  </si>
  <si>
    <t>39922.44</t>
  </si>
  <si>
    <t>Jamie Walker</t>
  </si>
  <si>
    <t>williamtyler@example.com</t>
  </si>
  <si>
    <t>7384 Brown Trafficway Suite 144, Manuelberg, NC 27416</t>
  </si>
  <si>
    <t>969-655-2184x5118</t>
  </si>
  <si>
    <t>73.04</t>
  </si>
  <si>
    <t>15215.38</t>
  </si>
  <si>
    <t>David Mckenzie</t>
  </si>
  <si>
    <t>cory63@example.net</t>
  </si>
  <si>
    <t>6861 Shawn Springs Suite 420, North Vanessaland, NJ 55928</t>
  </si>
  <si>
    <t>+1-226-574-9456x63282</t>
  </si>
  <si>
    <t>104.8</t>
  </si>
  <si>
    <t>13363.57</t>
  </si>
  <si>
    <t>Christopher Douglas</t>
  </si>
  <si>
    <t>masoncampbell@example.net</t>
  </si>
  <si>
    <t>776 Anthony Locks, Jamieborough, IA 00607</t>
  </si>
  <si>
    <t>+1-467-247-3588x232</t>
  </si>
  <si>
    <t>31400.489999999998</t>
  </si>
  <si>
    <t>219.34</t>
  </si>
  <si>
    <t>31181.149999999998</t>
  </si>
  <si>
    <t>Aaron Harris</t>
  </si>
  <si>
    <t>scopeland@example.com</t>
  </si>
  <si>
    <t>757 Cindy Highway Suite 981, Port Susan, MS 70047</t>
  </si>
  <si>
    <t>515-339-5683x297</t>
  </si>
  <si>
    <t>61.08</t>
  </si>
  <si>
    <t>14981.08</t>
  </si>
  <si>
    <t>Cameron Nolan</t>
  </si>
  <si>
    <t>asimon@example.net</t>
  </si>
  <si>
    <t>5602 Kristina Loop, Reneeport, WA 47928</t>
  </si>
  <si>
    <t>342.925.7575</t>
  </si>
  <si>
    <t>144.14</t>
  </si>
  <si>
    <t>14740.66</t>
  </si>
  <si>
    <t>Brian Hughes</t>
  </si>
  <si>
    <t>qoliver@example.org</t>
  </si>
  <si>
    <t>71299 Cox Streets Apt. 670, South Barrymouth, RI 35762</t>
  </si>
  <si>
    <t>913-399-7055</t>
  </si>
  <si>
    <t>32699.37</t>
  </si>
  <si>
    <t>Lauren Gray</t>
  </si>
  <si>
    <t>sking@example.com</t>
  </si>
  <si>
    <t>889 Lee Shore Apt. 278, East Brian, MN 28349</t>
  </si>
  <si>
    <t>001-451-682-6638x435</t>
  </si>
  <si>
    <t>130.5</t>
  </si>
  <si>
    <t>12916.5</t>
  </si>
  <si>
    <t>07-22-2022</t>
  </si>
  <si>
    <t>Brent Hensley</t>
  </si>
  <si>
    <t>abigailallen@example.net</t>
  </si>
  <si>
    <t>9733 Alyssa Knoll Apt. 655, Kevinfort, OK 75901</t>
  </si>
  <si>
    <t>910.913.9037</t>
  </si>
  <si>
    <t>48.48</t>
  </si>
  <si>
    <t>412.60999999999996</t>
  </si>
  <si>
    <t>Jessica Hayes</t>
  </si>
  <si>
    <t>marcusprice@example.org</t>
  </si>
  <si>
    <t>8734 Davis Spur, Harperland, AS 78661</t>
  </si>
  <si>
    <t>001-706-697-6260x6738</t>
  </si>
  <si>
    <t>50163.799999999996</t>
  </si>
  <si>
    <t>14.73</t>
  </si>
  <si>
    <t>50149.06999999999</t>
  </si>
  <si>
    <t>James Williams</t>
  </si>
  <si>
    <t>zhill@example.org</t>
  </si>
  <si>
    <t>658 Tucker Meadows, Kendramouth, NY 78302</t>
  </si>
  <si>
    <t>51.73</t>
  </si>
  <si>
    <t>17567.41</t>
  </si>
  <si>
    <t>Jessica Pena</t>
  </si>
  <si>
    <t>andrew91@example.com</t>
  </si>
  <si>
    <t>688 Scott Union Apt. 520, Port Coryville, ME 90955</t>
  </si>
  <si>
    <t>817-958-3211</t>
  </si>
  <si>
    <t>101.29</t>
  </si>
  <si>
    <t>11495.81</t>
  </si>
  <si>
    <t>Mrs. Sara Garrett</t>
  </si>
  <si>
    <t>whitestanley@example.org</t>
  </si>
  <si>
    <t>645 Cooper Square, West Tinachester, MD 50481</t>
  </si>
  <si>
    <t>(744)404-6188x127</t>
  </si>
  <si>
    <t>34848.88</t>
  </si>
  <si>
    <t>Richard Evans</t>
  </si>
  <si>
    <t>trevor31@example.org</t>
  </si>
  <si>
    <t>678 Ramos Mountains Apt. 472, Bishopville, MH 77560</t>
  </si>
  <si>
    <t>(715)616-1999</t>
  </si>
  <si>
    <t>1799.85</t>
  </si>
  <si>
    <t>Kevin Scott</t>
  </si>
  <si>
    <t>moralesgabrielle@example.org</t>
  </si>
  <si>
    <t>37452 Ingram Field, Darrenfort, IL 85438</t>
  </si>
  <si>
    <t>+1-842-420-1432x7681</t>
  </si>
  <si>
    <t>37.65</t>
  </si>
  <si>
    <t>3991.5</t>
  </si>
  <si>
    <t>William Powell</t>
  </si>
  <si>
    <t>jordanfreeman@example.net</t>
  </si>
  <si>
    <t>085 Dean Summit Suite 859, Matthewchester, NE 26948</t>
  </si>
  <si>
    <t>19.02</t>
  </si>
  <si>
    <t>30343.28</t>
  </si>
  <si>
    <t>Margaret Dalton</t>
  </si>
  <si>
    <t>fernando84@example.com</t>
  </si>
  <si>
    <t>482 Tracy Heights, Johnsonbury, AK 36672</t>
  </si>
  <si>
    <t>114.03</t>
  </si>
  <si>
    <t>2454.41</t>
  </si>
  <si>
    <t>William Smith</t>
  </si>
  <si>
    <t>alvarezkimberly@example.com</t>
  </si>
  <si>
    <t>60340 Johns Harbor Suite 319, Kennedyhaven, VT 11677</t>
  </si>
  <si>
    <t>52.41</t>
  </si>
  <si>
    <t>12940.59</t>
  </si>
  <si>
    <t>Suzanne Kelley</t>
  </si>
  <si>
    <t>johnsonanthony@example.com</t>
  </si>
  <si>
    <t>0281 Thomas Turnpike, Lake Tracybury, MI 51415</t>
  </si>
  <si>
    <t>(268)558-8769</t>
  </si>
  <si>
    <t>126.94</t>
  </si>
  <si>
    <t>23313.02</t>
  </si>
  <si>
    <t>Cole Woods</t>
  </si>
  <si>
    <t>michellelowe@example.net</t>
  </si>
  <si>
    <t>5052 Reynolds Villages Apt. 660, West Dawn, AS 91444</t>
  </si>
  <si>
    <t>251.709.3335</t>
  </si>
  <si>
    <t>1476.84</t>
  </si>
  <si>
    <t>James Keller</t>
  </si>
  <si>
    <t>carl28@example.org</t>
  </si>
  <si>
    <t>98198 James Loaf Suite 585, Andresland, NC 01812</t>
  </si>
  <si>
    <t>888-942-4466</t>
  </si>
  <si>
    <t>122.88</t>
  </si>
  <si>
    <t>29646.719999999998</t>
  </si>
  <si>
    <t>Angela Maynard</t>
  </si>
  <si>
    <t>704 Fitzgerald Common, New Juanview, MT 29307</t>
  </si>
  <si>
    <t>991.791.6989</t>
  </si>
  <si>
    <t>39017.93</t>
  </si>
  <si>
    <t>James Lee</t>
  </si>
  <si>
    <t>scott93@example.com</t>
  </si>
  <si>
    <t>71950 Andrea Inlet Apt. 656, East Stevenmouth, NM 03877</t>
  </si>
  <si>
    <t>+1-360-498-2857x482</t>
  </si>
  <si>
    <t>86412.15000000001</t>
  </si>
  <si>
    <t>117.31</t>
  </si>
  <si>
    <t>86294.84000000001</t>
  </si>
  <si>
    <t>Michael Carter</t>
  </si>
  <si>
    <t>cynthiamccoy@example.com</t>
  </si>
  <si>
    <t>5213 Schmidt Ridges, South Alexisstad, PR 62291</t>
  </si>
  <si>
    <t>(325)695-5265</t>
  </si>
  <si>
    <t>155.44</t>
  </si>
  <si>
    <t>61229.20999999999</t>
  </si>
  <si>
    <t>Melissa Stanton</t>
  </si>
  <si>
    <t>robin44@example.org</t>
  </si>
  <si>
    <t>861 Eric Land Apt. 877, Mollyfort, CT 51903</t>
  </si>
  <si>
    <t>389.312.9035</t>
  </si>
  <si>
    <t>17182.96</t>
  </si>
  <si>
    <t>08-17-2023</t>
  </si>
  <si>
    <t>Kendra Spencer</t>
  </si>
  <si>
    <t>john88@example.com</t>
  </si>
  <si>
    <t>Unit 3328 Box 2473, DPO AP 73220</t>
  </si>
  <si>
    <t>(436)725-4726x9040</t>
  </si>
  <si>
    <t>10827.5</t>
  </si>
  <si>
    <t>111.91</t>
  </si>
  <si>
    <t>10715.59</t>
  </si>
  <si>
    <t>James Cole</t>
  </si>
  <si>
    <t>2090 Carol Mews, Patelberg, NC 60442</t>
  </si>
  <si>
    <t>001-917-954-9277</t>
  </si>
  <si>
    <t>9.79</t>
  </si>
  <si>
    <t>1418.42</t>
  </si>
  <si>
    <t>Elizabeth Ray</t>
  </si>
  <si>
    <t>hoffmanjasmin@example.com</t>
  </si>
  <si>
    <t>2390 Shaun Cape Suite 424, West Paigestad, NM 09602</t>
  </si>
  <si>
    <t>+1-544-473-2156x591</t>
  </si>
  <si>
    <t>18.28</t>
  </si>
  <si>
    <t>24771.02</t>
  </si>
  <si>
    <t>Justin Green</t>
  </si>
  <si>
    <t>valdezashlee@example.org</t>
  </si>
  <si>
    <t>847 Garner Parkway, North Benjamin, MP 72901</t>
  </si>
  <si>
    <t>308.303.5727x952</t>
  </si>
  <si>
    <t>3231.27</t>
  </si>
  <si>
    <t>Hannah Villa</t>
  </si>
  <si>
    <t>chungjeffery@example.net</t>
  </si>
  <si>
    <t>923 Christine Via, Hammondshire, GA 01745</t>
  </si>
  <si>
    <t>001-584-975-9863</t>
  </si>
  <si>
    <t>181.98</t>
  </si>
  <si>
    <t>73085.83</t>
  </si>
  <si>
    <t>Daniel Yu</t>
  </si>
  <si>
    <t>zlewis@example.net</t>
  </si>
  <si>
    <t>188 Christopher Estates Apt. 391, Basshaven, ND 02826</t>
  </si>
  <si>
    <t>+1-739-279-0139x39370</t>
  </si>
  <si>
    <t>1933.2699999999998</t>
  </si>
  <si>
    <t>Nancy Mcguire</t>
  </si>
  <si>
    <t>dyoung@example.com</t>
  </si>
  <si>
    <t>13347 David Isle, Williamside, NV 61263</t>
  </si>
  <si>
    <t>869-990-7694</t>
  </si>
  <si>
    <t>219.77</t>
  </si>
  <si>
    <t>85319.53</t>
  </si>
  <si>
    <t>Arthur Anderson</t>
  </si>
  <si>
    <t>huangphilip@example.org</t>
  </si>
  <si>
    <t>PSC 8333, Box 0663, APO AP 94128</t>
  </si>
  <si>
    <t>(470)926-5253x59131</t>
  </si>
  <si>
    <t>26521.160000000003</t>
  </si>
  <si>
    <t>Jeanette Aguirre</t>
  </si>
  <si>
    <t>611 April Valley Apt. 574, Tommychester, SD 36301</t>
  </si>
  <si>
    <t>942.923.9245</t>
  </si>
  <si>
    <t>4147.49</t>
  </si>
  <si>
    <t>Mary Watts</t>
  </si>
  <si>
    <t>3481 Henderson Turnpike Suite 190, Port Angel, WI 51378</t>
  </si>
  <si>
    <t>001-745-279-7337x41774</t>
  </si>
  <si>
    <t>11155.71</t>
  </si>
  <si>
    <t>Tammy Martin</t>
  </si>
  <si>
    <t>mariejones@example.org</t>
  </si>
  <si>
    <t>001 Misty Drive Suite 832, Phillipberg, WV 01337</t>
  </si>
  <si>
    <t>+1-977-656-5937x552</t>
  </si>
  <si>
    <t>113.62</t>
  </si>
  <si>
    <t>38301.869999999995</t>
  </si>
  <si>
    <t>Katie Scott</t>
  </si>
  <si>
    <t>0033 Perez Trafficway, Charlestown, MP 04338</t>
  </si>
  <si>
    <t>204.754.6658x83395</t>
  </si>
  <si>
    <t>112.32</t>
  </si>
  <si>
    <t>25933.570000000003</t>
  </si>
  <si>
    <t>Michael Butler</t>
  </si>
  <si>
    <t>owhitney@example.net</t>
  </si>
  <si>
    <t>2515 Stephen Lodge Suite 147, East Andrew, ID 02158</t>
  </si>
  <si>
    <t>+1-744-615-0459x475</t>
  </si>
  <si>
    <t>17780.95</t>
  </si>
  <si>
    <t>Christina Carr</t>
  </si>
  <si>
    <t>kbrown@example.com</t>
  </si>
  <si>
    <t>73343 Christopher Ramp, South Marie, MT 72568</t>
  </si>
  <si>
    <t>001-743-354-0128x3214</t>
  </si>
  <si>
    <t>99.06</t>
  </si>
  <si>
    <t>54513.29000000001</t>
  </si>
  <si>
    <t>Angela Lee</t>
  </si>
  <si>
    <t>jackson43@example.org</t>
  </si>
  <si>
    <t>USCGC Bartlett, FPO AP 36076</t>
  </si>
  <si>
    <t>269-271-2440x18164</t>
  </si>
  <si>
    <t>203.33</t>
  </si>
  <si>
    <t>21829.85</t>
  </si>
  <si>
    <t>Diane Knight</t>
  </si>
  <si>
    <t>andreaconley@example.com</t>
  </si>
  <si>
    <t>124 Brandon Harbors, Kimshire, CT 77025</t>
  </si>
  <si>
    <t>001-235-379-9127</t>
  </si>
  <si>
    <t>233.96</t>
  </si>
  <si>
    <t>11184.400000000001</t>
  </si>
  <si>
    <t>jtrujillo@example.com</t>
  </si>
  <si>
    <t>223 Willis Cape Apt. 810, Larsonbury, AL 36402</t>
  </si>
  <si>
    <t>001-244-219-5040</t>
  </si>
  <si>
    <t>75.79</t>
  </si>
  <si>
    <t>8938.279999999999</t>
  </si>
  <si>
    <t>Kayla Randolph MD</t>
  </si>
  <si>
    <t>kimberly03@example.org</t>
  </si>
  <si>
    <t>11750 Joseph Mills Suite 510, New Tylerview, AR 63190</t>
  </si>
  <si>
    <t>68.68</t>
  </si>
  <si>
    <t>13374.36</t>
  </si>
  <si>
    <t>Megan Medina</t>
  </si>
  <si>
    <t>amber16@example.com</t>
  </si>
  <si>
    <t>Unit 8040 Box 0269, DPO AE 17703</t>
  </si>
  <si>
    <t>929-604-4073x05711</t>
  </si>
  <si>
    <t>11644.66</t>
  </si>
  <si>
    <t>Isaiah Garcia</t>
  </si>
  <si>
    <t>debraowens@example.com</t>
  </si>
  <si>
    <t>PSC 7569, Box 6521, APO AE 29927</t>
  </si>
  <si>
    <t>913-779-4447x084</t>
  </si>
  <si>
    <t>40.86</t>
  </si>
  <si>
    <t>23059.600000000002</t>
  </si>
  <si>
    <t>Brandon Miles</t>
  </si>
  <si>
    <t>Unit 3323 Box 3326, DPO AA 20109</t>
  </si>
  <si>
    <t>+1-994-677-7446x867</t>
  </si>
  <si>
    <t>29.14</t>
  </si>
  <si>
    <t>23071.320000000003</t>
  </si>
  <si>
    <t>Lindsay Lewis</t>
  </si>
  <si>
    <t>timothy88@example.net</t>
  </si>
  <si>
    <t>89546 Evans Isle, Kennethton, VA 84761</t>
  </si>
  <si>
    <t>001-507-957-7518x1413</t>
  </si>
  <si>
    <t>11960.86</t>
  </si>
  <si>
    <t>Crystal Adams</t>
  </si>
  <si>
    <t>jose79@example.org</t>
  </si>
  <si>
    <t>2478 Hudson Rapids Suite 769, South Adrian, NH 16217</t>
  </si>
  <si>
    <t>001-973-611-8044x70950</t>
  </si>
  <si>
    <t>6.49</t>
  </si>
  <si>
    <t>4006.1000000000004</t>
  </si>
  <si>
    <t>Jo Caldwell</t>
  </si>
  <si>
    <t>barneskevin@example.com</t>
  </si>
  <si>
    <t>34777 Smith Flats, New Tonihaven, NC 44045</t>
  </si>
  <si>
    <t>333-302-2297</t>
  </si>
  <si>
    <t>56716.06</t>
  </si>
  <si>
    <t>Brian Ferguson</t>
  </si>
  <si>
    <t>sharon10@example.net</t>
  </si>
  <si>
    <t>811 James Common Suite 172, New Matthewville, OK 69790</t>
  </si>
  <si>
    <t>781-513-0935x8812</t>
  </si>
  <si>
    <t>201.08</t>
  </si>
  <si>
    <t>26147.739999999998</t>
  </si>
  <si>
    <t>Shannon Chen</t>
  </si>
  <si>
    <t>teresarocha@example.com</t>
  </si>
  <si>
    <t>64607 Jones Locks, Morrischester, DE 12454</t>
  </si>
  <si>
    <t>(482)751-8762</t>
  </si>
  <si>
    <t>38.39</t>
  </si>
  <si>
    <t>32348.11</t>
  </si>
  <si>
    <t>Travis Beck</t>
  </si>
  <si>
    <t>christine37@example.net</t>
  </si>
  <si>
    <t>Unit 3303 Box 8749, DPO AA 86876</t>
  </si>
  <si>
    <t>559-783-3250</t>
  </si>
  <si>
    <t>13.4</t>
  </si>
  <si>
    <t>3130.24</t>
  </si>
  <si>
    <t>Drew Hernandez</t>
  </si>
  <si>
    <t>millerbeth@example.net</t>
  </si>
  <si>
    <t>77235 Miller Meadows Apt. 063, Raychester, DC 04972</t>
  </si>
  <si>
    <t>543.76</t>
  </si>
  <si>
    <t>Nicholas Chan</t>
  </si>
  <si>
    <t>stevenwebb@example.org</t>
  </si>
  <si>
    <t>8167 Nicholas Glens Apt. 114, Port Roberthaven, MN 58294</t>
  </si>
  <si>
    <t>(989)283-9926x922</t>
  </si>
  <si>
    <t>36302.75</t>
  </si>
  <si>
    <t>138.67</t>
  </si>
  <si>
    <t>36164.08</t>
  </si>
  <si>
    <t>Paul Castro</t>
  </si>
  <si>
    <t>365 Wolf Spring Apt. 136, Mitchellburgh, MN 82425</t>
  </si>
  <si>
    <t>949-237-5742x847</t>
  </si>
  <si>
    <t>87.16</t>
  </si>
  <si>
    <t>11793.74</t>
  </si>
  <si>
    <t>Holly Fischer</t>
  </si>
  <si>
    <t>elizabethgoodwin@example.org</t>
  </si>
  <si>
    <t>63146 Moody Bypass, Josephfort, MA 70135</t>
  </si>
  <si>
    <t>(443)268-6142x4339</t>
  </si>
  <si>
    <t>73.67</t>
  </si>
  <si>
    <t>37213.25</t>
  </si>
  <si>
    <t>Kevin Kim</t>
  </si>
  <si>
    <t>kprice@example.net</t>
  </si>
  <si>
    <t>1301 Rush Mission, Avilaside, NJ 44494</t>
  </si>
  <si>
    <t>202.39</t>
  </si>
  <si>
    <t>96325.22</t>
  </si>
  <si>
    <t>Hunter Maxwell</t>
  </si>
  <si>
    <t>marylittle@example.org</t>
  </si>
  <si>
    <t>3973 Laura Ranch, South Joycetown, WA 93631</t>
  </si>
  <si>
    <t>649-985-0226x6298</t>
  </si>
  <si>
    <t>35.46</t>
  </si>
  <si>
    <t>19985.09</t>
  </si>
  <si>
    <t>Allen Hart</t>
  </si>
  <si>
    <t>jenniferrivas@example.com</t>
  </si>
  <si>
    <t>9860 Terry Mills Apt. 952, New David, RI 67145</t>
  </si>
  <si>
    <t>001-763-832-7920</t>
  </si>
  <si>
    <t>221.96</t>
  </si>
  <si>
    <t>54966.78</t>
  </si>
  <si>
    <t>April Benson</t>
  </si>
  <si>
    <t>amy53@example.net</t>
  </si>
  <si>
    <t>728 Powers Pike, Martinezchester, CO 48620</t>
  </si>
  <si>
    <t>547-845-5482</t>
  </si>
  <si>
    <t>113.5</t>
  </si>
  <si>
    <t>19210.870000000003</t>
  </si>
  <si>
    <t>Colin Jones</t>
  </si>
  <si>
    <t>bmitchell@example.org</t>
  </si>
  <si>
    <t>Unit 2513 Box 3781, DPO AE 23962</t>
  </si>
  <si>
    <t>001-535-306-6334</t>
  </si>
  <si>
    <t>46515.0</t>
  </si>
  <si>
    <t>258.64</t>
  </si>
  <si>
    <t>46256.36</t>
  </si>
  <si>
    <t>Tiffany Reyes</t>
  </si>
  <si>
    <t>dking@example.com</t>
  </si>
  <si>
    <t>6275 Brown Lights Suite 598, North Johntown, NM 79396</t>
  </si>
  <si>
    <t>896.905.9902x130</t>
  </si>
  <si>
    <t>36813.5</t>
  </si>
  <si>
    <t>71.64</t>
  </si>
  <si>
    <t>36741.86</t>
  </si>
  <si>
    <t>Mary Holmes</t>
  </si>
  <si>
    <t>kennethallen@example.net</t>
  </si>
  <si>
    <t>85438 Lloyd Lodge, Port Markfurt, LA 51359</t>
  </si>
  <si>
    <t>54.42</t>
  </si>
  <si>
    <t>25062.27</t>
  </si>
  <si>
    <t>Maria Nguyen</t>
  </si>
  <si>
    <t>breanna77@example.net</t>
  </si>
  <si>
    <t>545 Hobbs Lock, Bradyport, NM 82592</t>
  </si>
  <si>
    <t>+1-559-480-4531x51506</t>
  </si>
  <si>
    <t>27540.539999999997</t>
  </si>
  <si>
    <t>Maria Kim</t>
  </si>
  <si>
    <t>angela91@example.org</t>
  </si>
  <si>
    <t>117 Alvarez Garden, North Stacy, AS 83136</t>
  </si>
  <si>
    <t>001-540-294-4702x3692</t>
  </si>
  <si>
    <t>237.04</t>
  </si>
  <si>
    <t>9278.259999999998</t>
  </si>
  <si>
    <t>Jose Osborne</t>
  </si>
  <si>
    <t>bruce74@example.net</t>
  </si>
  <si>
    <t>088 Patricia Island, West Michele, NY 92005</t>
  </si>
  <si>
    <t>(734)715-1174</t>
  </si>
  <si>
    <t>44264.64</t>
  </si>
  <si>
    <t>77.29</t>
  </si>
  <si>
    <t>44187.35</t>
  </si>
  <si>
    <t>Brandy Jones MD</t>
  </si>
  <si>
    <t>adamwhite@example.com</t>
  </si>
  <si>
    <t>91246 Espinoza Prairie, New Brandonstad, AR 46804</t>
  </si>
  <si>
    <t>001-856-818-0984x7792</t>
  </si>
  <si>
    <t>7344.83</t>
  </si>
  <si>
    <t>7342.5199999999995</t>
  </si>
  <si>
    <t>Christopher Anderson</t>
  </si>
  <si>
    <t>mariabrown@example.com</t>
  </si>
  <si>
    <t>5778 Salazar Haven Suite 991, Derrickville, WA 73243</t>
  </si>
  <si>
    <t>911.286.4881</t>
  </si>
  <si>
    <t>129.64</t>
  </si>
  <si>
    <t>23127.86</t>
  </si>
  <si>
    <t>Kenneth Graham</t>
  </si>
  <si>
    <t>rickyrivera@example.org</t>
  </si>
  <si>
    <t>52388 Scott Flats, Lake Danamouth, HI 41973</t>
  </si>
  <si>
    <t>554-256-8154x67824</t>
  </si>
  <si>
    <t>30321.059999999998</t>
  </si>
  <si>
    <t>Kyle Hansen</t>
  </si>
  <si>
    <t>ywalker@example.net</t>
  </si>
  <si>
    <t>609 Rogers Path, Johnsonhaven, MI 08597</t>
  </si>
  <si>
    <t>+1-416-532-5096x912</t>
  </si>
  <si>
    <t>14.95</t>
  </si>
  <si>
    <t>6582.02</t>
  </si>
  <si>
    <t>03-14-2023</t>
  </si>
  <si>
    <t>Evelyn York</t>
  </si>
  <si>
    <t>martinjeremy@example.com</t>
  </si>
  <si>
    <t>9682 Caleb Centers, Luisshire, KY 42389</t>
  </si>
  <si>
    <t>(638)541-9975</t>
  </si>
  <si>
    <t>82.61</t>
  </si>
  <si>
    <t>9159.48</t>
  </si>
  <si>
    <t>Kevin Ponce</t>
  </si>
  <si>
    <t>eromero@example.org</t>
  </si>
  <si>
    <t>4148 Lopez Islands, South Kenneth, WY 72492</t>
  </si>
  <si>
    <t>935-349-0532</t>
  </si>
  <si>
    <t>40.48</t>
  </si>
  <si>
    <t>30852.55</t>
  </si>
  <si>
    <t>Ms. Nicole Wilcox</t>
  </si>
  <si>
    <t>justin94@example.net</t>
  </si>
  <si>
    <t>9789 Kristine Pike, North Elizabeth, WA 79618</t>
  </si>
  <si>
    <t>810-661-3427x140</t>
  </si>
  <si>
    <t>76.7</t>
  </si>
  <si>
    <t>42913.48</t>
  </si>
  <si>
    <t>Kristen Wallace</t>
  </si>
  <si>
    <t>nneal@example.net</t>
  </si>
  <si>
    <t>2156 Claudia Walks, Ellisbury, MT 13557</t>
  </si>
  <si>
    <t>001-229-674-8811</t>
  </si>
  <si>
    <t>105.05</t>
  </si>
  <si>
    <t>40054.21</t>
  </si>
  <si>
    <t>Charles Walker</t>
  </si>
  <si>
    <t>acarter@example.com</t>
  </si>
  <si>
    <t>62004 Kaitlin Trace, South Lindaberg, AL 78553</t>
  </si>
  <si>
    <t>56721.479999999996</t>
  </si>
  <si>
    <t>Dana Osborn</t>
  </si>
  <si>
    <t>josephesparza@example.com</t>
  </si>
  <si>
    <t>068 Collier Green Suite 549, New Amy, WV 89795</t>
  </si>
  <si>
    <t>917-300-5767</t>
  </si>
  <si>
    <t>32046.179999999997</t>
  </si>
  <si>
    <t>William Bauer</t>
  </si>
  <si>
    <t>dawsonjonathan@example.org</t>
  </si>
  <si>
    <t>8314 Billy Stravenue, West Jonathanfurt, AZ 88327</t>
  </si>
  <si>
    <t>3282.33</t>
  </si>
  <si>
    <t>11.94</t>
  </si>
  <si>
    <t>3270.39</t>
  </si>
  <si>
    <t>Mr. Michael Medina</t>
  </si>
  <si>
    <t>wardlaura@example.net</t>
  </si>
  <si>
    <t>665 Copeland Port Suite 987, Strongview, DC 42873</t>
  </si>
  <si>
    <t>001-577-412-2115x2258</t>
  </si>
  <si>
    <t>17824.03</t>
  </si>
  <si>
    <t>9864 Wilson Key Suite 115, Sheltonborough, ME 20748</t>
  </si>
  <si>
    <t>(722)478-0594</t>
  </si>
  <si>
    <t>68842.2</t>
  </si>
  <si>
    <t>241.99</t>
  </si>
  <si>
    <t>68600.20999999999</t>
  </si>
  <si>
    <t>Anthony Fitzpatrick</t>
  </si>
  <si>
    <t>mcculloughalexander@example.org</t>
  </si>
  <si>
    <t>7384 Colleen Fork Apt. 704, North Jennifer, WV 14613</t>
  </si>
  <si>
    <t>+1-240-758-6736x61956</t>
  </si>
  <si>
    <t>59.52</t>
  </si>
  <si>
    <t>37288.770000000004</t>
  </si>
  <si>
    <t>Caitlin Phillips</t>
  </si>
  <si>
    <t>smithjose@example.com</t>
  </si>
  <si>
    <t>9712 Chavez Points, Fergusonshire, VI 72409</t>
  </si>
  <si>
    <t>286.289.6167x2036</t>
  </si>
  <si>
    <t>19.25</t>
  </si>
  <si>
    <t>8301.43</t>
  </si>
  <si>
    <t>Robert Stout</t>
  </si>
  <si>
    <t>spearsemily@example.com</t>
  </si>
  <si>
    <t>8284 Sexton Pass Suite 135, Port Rogershire, OK 52420</t>
  </si>
  <si>
    <t>364.771.9447x98766</t>
  </si>
  <si>
    <t>21325.57</t>
  </si>
  <si>
    <t>Richard Gutierrez</t>
  </si>
  <si>
    <t>lopezerika@example.org</t>
  </si>
  <si>
    <t>61714 Traci Estate Suite 972, Dukestad, WI 57268</t>
  </si>
  <si>
    <t>+1-521-798-2657x8161</t>
  </si>
  <si>
    <t>42735.27</t>
  </si>
  <si>
    <t>Wendy Lane</t>
  </si>
  <si>
    <t>cooksteven@example.net</t>
  </si>
  <si>
    <t>290 Isabella Shoals Apt. 019, North Elizabethburgh, MI 11894</t>
  </si>
  <si>
    <t>+1-714-869-5066x0518</t>
  </si>
  <si>
    <t>13.2</t>
  </si>
  <si>
    <t>818.9399999999999</t>
  </si>
  <si>
    <t>Mary Murray</t>
  </si>
  <si>
    <t>hodgesangela@example.com</t>
  </si>
  <si>
    <t>1056 Megan Mall, Lake Nancy, VT 64929</t>
  </si>
  <si>
    <t>001-546-995-6960x633</t>
  </si>
  <si>
    <t>48.08</t>
  </si>
  <si>
    <t>31374.52</t>
  </si>
  <si>
    <t>Michael Lee</t>
  </si>
  <si>
    <t>ageorge@example.com</t>
  </si>
  <si>
    <t>3942 Frederick Lights Suite 626, Lake Brendanview, MI 17201</t>
  </si>
  <si>
    <t>409.744.6895x01653</t>
  </si>
  <si>
    <t>0.17</t>
  </si>
  <si>
    <t>3420.85</t>
  </si>
  <si>
    <t>Anita Sanders</t>
  </si>
  <si>
    <t>andersonjo@example.net</t>
  </si>
  <si>
    <t>3113 Sherman Mountains Suite 408, Port Tyler, NY 40474</t>
  </si>
  <si>
    <t>(911)693-1909x25080</t>
  </si>
  <si>
    <t>198.17</t>
  </si>
  <si>
    <t>2344.12</t>
  </si>
  <si>
    <t>Lindsey Lopez</t>
  </si>
  <si>
    <t>sarah55@example.net</t>
  </si>
  <si>
    <t>USNV Lopez, FPO AP 43693</t>
  </si>
  <si>
    <t>001-616-817-2744</t>
  </si>
  <si>
    <t>49684.0</t>
  </si>
  <si>
    <t>Jacob Sanders</t>
  </si>
  <si>
    <t>stephaniemoore@example.com</t>
  </si>
  <si>
    <t>3382 Evan Fords, Nicoleville, TX 95269</t>
  </si>
  <si>
    <t>001-351-376-7843x735</t>
  </si>
  <si>
    <t>84.51</t>
  </si>
  <si>
    <t>41710.95</t>
  </si>
  <si>
    <t>Colleen Carr</t>
  </si>
  <si>
    <t>james26@example.net</t>
  </si>
  <si>
    <t>8822 Holmes Lodge Apt. 318, East Dawn, NH 16648</t>
  </si>
  <si>
    <t>001-995-872-7605x76185</t>
  </si>
  <si>
    <t>45191.11000000001</t>
  </si>
  <si>
    <t>Lorraine Woods</t>
  </si>
  <si>
    <t>jenniferortiz@example.org</t>
  </si>
  <si>
    <t>PSC 6893, Box 7755, APO AE 42416</t>
  </si>
  <si>
    <t>728-678-6341x1434</t>
  </si>
  <si>
    <t>9.02</t>
  </si>
  <si>
    <t>45177.8</t>
  </si>
  <si>
    <t>john56@example.org</t>
  </si>
  <si>
    <t>827 Woods Mission, New Kristopher, VI 01016</t>
  </si>
  <si>
    <t>392.217.3419</t>
  </si>
  <si>
    <t>34.32</t>
  </si>
  <si>
    <t>62010.38</t>
  </si>
  <si>
    <t>Beth Bell</t>
  </si>
  <si>
    <t>david55@example.org</t>
  </si>
  <si>
    <t>PSC 8130, Box 5920, APO AP 04520</t>
  </si>
  <si>
    <t>001-944-997-3151x337</t>
  </si>
  <si>
    <t>50236.2</t>
  </si>
  <si>
    <t>265.1</t>
  </si>
  <si>
    <t>49971.1</t>
  </si>
  <si>
    <t>Matthew Robertson</t>
  </si>
  <si>
    <t>eric59@example.com</t>
  </si>
  <si>
    <t>9248 Harris Parkways, Smithburgh, WA 03526</t>
  </si>
  <si>
    <t>565.328.4556x16810</t>
  </si>
  <si>
    <t>1893.64</t>
  </si>
  <si>
    <t>Dawn Ware</t>
  </si>
  <si>
    <t>herreramatthew@example.org</t>
  </si>
  <si>
    <t>3934 Ellen Squares, South April, FM 29020</t>
  </si>
  <si>
    <t>+1-959-219-0875x4459</t>
  </si>
  <si>
    <t>99.71</t>
  </si>
  <si>
    <t>33507.89000000001</t>
  </si>
  <si>
    <t>Nancy Elliott</t>
  </si>
  <si>
    <t>diazrobert@example.org</t>
  </si>
  <si>
    <t>2024 Pamela Gardens, South Sarah, DC 77532</t>
  </si>
  <si>
    <t>30179.170000000002</t>
  </si>
  <si>
    <t>19.28</t>
  </si>
  <si>
    <t>30159.890000000003</t>
  </si>
  <si>
    <t>Debbie Ellison</t>
  </si>
  <si>
    <t>ginarodriguez@example.net</t>
  </si>
  <si>
    <t>Unit 9576 Box 2862, DPO AA 70648</t>
  </si>
  <si>
    <t>237.62</t>
  </si>
  <si>
    <t>29169.030000000002</t>
  </si>
  <si>
    <t>Emily David</t>
  </si>
  <si>
    <t>jsantiago@example.net</t>
  </si>
  <si>
    <t>7064 Tracie Street Apt. 270, South Jasonmouth, AS 89809</t>
  </si>
  <si>
    <t>+1-316-275-5413x508</t>
  </si>
  <si>
    <t>53973.76</t>
  </si>
  <si>
    <t>Erik Cummings</t>
  </si>
  <si>
    <t>sherry57@example.com</t>
  </si>
  <si>
    <t>0167 Smith Pines, Petersville, PW 52045</t>
  </si>
  <si>
    <t>229-633-7034x489</t>
  </si>
  <si>
    <t>70.24</t>
  </si>
  <si>
    <t>2615.8600000000006</t>
  </si>
  <si>
    <t>Felicia Lee</t>
  </si>
  <si>
    <t>500 Tasha Hollow Suite 682, Turnerchester, ID 90399</t>
  </si>
  <si>
    <t>749.632.0986</t>
  </si>
  <si>
    <t>30.77</t>
  </si>
  <si>
    <t>30148.4</t>
  </si>
  <si>
    <t>Lance Hall</t>
  </si>
  <si>
    <t>justin82@example.org</t>
  </si>
  <si>
    <t>0882 Blevins Track Suite 971, Port Courtney, FM 92817</t>
  </si>
  <si>
    <t>+1-997-321-2506x638</t>
  </si>
  <si>
    <t>61.0</t>
  </si>
  <si>
    <t>43646.450000000004</t>
  </si>
  <si>
    <t>Emily Cox</t>
  </si>
  <si>
    <t>james49@example.net</t>
  </si>
  <si>
    <t>243 Osborne Mountain Suite 725, Cherylbury, MN 06957</t>
  </si>
  <si>
    <t>28756.79</t>
  </si>
  <si>
    <t>61.55</t>
  </si>
  <si>
    <t>28695.24</t>
  </si>
  <si>
    <t>Brittney Ford</t>
  </si>
  <si>
    <t>danielleroberts@example.net</t>
  </si>
  <si>
    <t>28409 Peters Trail, Lake Ryan, PW 53153</t>
  </si>
  <si>
    <t>161.96</t>
  </si>
  <si>
    <t>75467.92</t>
  </si>
  <si>
    <t>Gary Dean</t>
  </si>
  <si>
    <t>nicole48@example.com</t>
  </si>
  <si>
    <t>592 Richard Burgs Suite 641, Madisonchester, AS 46536</t>
  </si>
  <si>
    <t>926.530.1379x7111</t>
  </si>
  <si>
    <t>225.85</t>
  </si>
  <si>
    <t>69235.84</t>
  </si>
  <si>
    <t>Gary Fuller</t>
  </si>
  <si>
    <t>laura94@example.com</t>
  </si>
  <si>
    <t>3168 Alexa Rue Suite 415, North Angela, GU 00791</t>
  </si>
  <si>
    <t>667-855-0543</t>
  </si>
  <si>
    <t>32.17</t>
  </si>
  <si>
    <t>20842.61</t>
  </si>
  <si>
    <t>09-17-2022</t>
  </si>
  <si>
    <t>Tyler Robinson</t>
  </si>
  <si>
    <t>alvarezdavid@example.com</t>
  </si>
  <si>
    <t>3679 Cummings Brooks, Port Eric, IL 59508</t>
  </si>
  <si>
    <t>001-899-927-8350x102</t>
  </si>
  <si>
    <t>14375.99</t>
  </si>
  <si>
    <t>Mr. Anthony Doyle</t>
  </si>
  <si>
    <t>7886 Cooley Highway Apt. 728, Joshuaside, GA 10343</t>
  </si>
  <si>
    <t>858-819-5074</t>
  </si>
  <si>
    <t>118.82</t>
  </si>
  <si>
    <t>19414.48</t>
  </si>
  <si>
    <t>jillianallen@example.net</t>
  </si>
  <si>
    <t>82194 William Ports, South Christina, NJ 40220</t>
  </si>
  <si>
    <t>(880)666-7951</t>
  </si>
  <si>
    <t>60553.23</t>
  </si>
  <si>
    <t>103.4</t>
  </si>
  <si>
    <t>60449.83</t>
  </si>
  <si>
    <t>Allison Ross</t>
  </si>
  <si>
    <t>mholden@example.com</t>
  </si>
  <si>
    <t>75098 Leonard Dale Apt. 148, Williamton, NH 41051</t>
  </si>
  <si>
    <t>474.611.5290</t>
  </si>
  <si>
    <t>20544.219999999998</t>
  </si>
  <si>
    <t>Craig Bailey</t>
  </si>
  <si>
    <t>fulleraustin@example.net</t>
  </si>
  <si>
    <t>76392 Heather Crest, Port Tristan, CO 43301</t>
  </si>
  <si>
    <t>246-851-6665x87165</t>
  </si>
  <si>
    <t>4647.9400000000005</t>
  </si>
  <si>
    <t>Miss Barbara Mccarthy</t>
  </si>
  <si>
    <t>amanda69@example.com</t>
  </si>
  <si>
    <t>45829 Bryan Meadows, Barberchester, NC 31171</t>
  </si>
  <si>
    <t>+1-595-869-9756x82606</t>
  </si>
  <si>
    <t>22.76</t>
  </si>
  <si>
    <t>28994.940000000002</t>
  </si>
  <si>
    <t>Kenneth Lewis</t>
  </si>
  <si>
    <t>andrea87@example.com</t>
  </si>
  <si>
    <t>324 Davenport Vista Apt. 429, North Travistown, VI 17598</t>
  </si>
  <si>
    <t>31.32</t>
  </si>
  <si>
    <t>37215.28</t>
  </si>
  <si>
    <t>Ryan Ho</t>
  </si>
  <si>
    <t>williamward@example.com</t>
  </si>
  <si>
    <t>69508 Wood Junction Suite 395, Edwardschester, GU 51897</t>
  </si>
  <si>
    <t>+1-228-571-9324x03763</t>
  </si>
  <si>
    <t>98.28</t>
  </si>
  <si>
    <t>81502.38</t>
  </si>
  <si>
    <t>Tammy Thomas</t>
  </si>
  <si>
    <t>martinwatson@example.com</t>
  </si>
  <si>
    <t>647 Bill Shoals, Tapiamouth, NY 37670</t>
  </si>
  <si>
    <t>0.56</t>
  </si>
  <si>
    <t>72643.93000000001</t>
  </si>
  <si>
    <t>Jeffrey Turner</t>
  </si>
  <si>
    <t>simonsean@example.org</t>
  </si>
  <si>
    <t>819 Geoffrey Plaza Apt. 644, Robertville, VT 07093</t>
  </si>
  <si>
    <t>892.377.5180x32378</t>
  </si>
  <si>
    <t>14406.31</t>
  </si>
  <si>
    <t>143.37</t>
  </si>
  <si>
    <t>14262.939999999999</t>
  </si>
  <si>
    <t>Jennifer Young</t>
  </si>
  <si>
    <t>connietaylor@example.org</t>
  </si>
  <si>
    <t>14452 Casey Plains Suite 962, Port Christianchester, MO 12667</t>
  </si>
  <si>
    <t>+1-411-685-1052x576</t>
  </si>
  <si>
    <t>191.89</t>
  </si>
  <si>
    <t>46069.16</t>
  </si>
  <si>
    <t>Bradley Brock</t>
  </si>
  <si>
    <t>davidmason@example.net</t>
  </si>
  <si>
    <t>2343 Cook Fort Suite 634, West Ashleychester, FM 39471</t>
  </si>
  <si>
    <t>666-546-5695x33450</t>
  </si>
  <si>
    <t>1727.28</t>
  </si>
  <si>
    <t>103.5</t>
  </si>
  <si>
    <t>1623.78</t>
  </si>
  <si>
    <t>Paul Hernandez</t>
  </si>
  <si>
    <t>323 Smith Flats Apt. 621, Brianchester, OR 48477</t>
  </si>
  <si>
    <t>001-912-980-7580x38907</t>
  </si>
  <si>
    <t>32.4</t>
  </si>
  <si>
    <t>39621.34</t>
  </si>
  <si>
    <t>Bradley Mccarthy DDS</t>
  </si>
  <si>
    <t>williamgreen@example.net</t>
  </si>
  <si>
    <t>11520 King Summit, Parkerhaven, KY 10042</t>
  </si>
  <si>
    <t>832.753.3232</t>
  </si>
  <si>
    <t>183.32</t>
  </si>
  <si>
    <t>12991.09</t>
  </si>
  <si>
    <t>Robert Rojas</t>
  </si>
  <si>
    <t>moralesjames@example.org</t>
  </si>
  <si>
    <t>330 Brian Path Suite 347, Emilyburgh, NJ 90882</t>
  </si>
  <si>
    <t>(802)461-3631x387</t>
  </si>
  <si>
    <t>187.07</t>
  </si>
  <si>
    <t>79741.45</t>
  </si>
  <si>
    <t>Dustin Rodgers</t>
  </si>
  <si>
    <t>bonnie24@example.com</t>
  </si>
  <si>
    <t>4901 Thompson Pine Apt. 864, Port Danielview, PA 63998</t>
  </si>
  <si>
    <t>001-307-373-8041x67800</t>
  </si>
  <si>
    <t>198.39</t>
  </si>
  <si>
    <t>58046.37</t>
  </si>
  <si>
    <t>Kaitlyn Taylor</t>
  </si>
  <si>
    <t>monique80@example.com</t>
  </si>
  <si>
    <t>42382 Jessica Forges Suite 615, Reidberg, AZ 23354</t>
  </si>
  <si>
    <t>616.487.2466</t>
  </si>
  <si>
    <t>209.22</t>
  </si>
  <si>
    <t>39941.88</t>
  </si>
  <si>
    <t>allenanna@example.net</t>
  </si>
  <si>
    <t>90642 Davis Trail, Jacksonland, MP 21560</t>
  </si>
  <si>
    <t>001-798-748-5195x017</t>
  </si>
  <si>
    <t>147.49</t>
  </si>
  <si>
    <t>39130.76</t>
  </si>
  <si>
    <t>Laura Barnes</t>
  </si>
  <si>
    <t>thomasvictoria@example.net</t>
  </si>
  <si>
    <t>89459 Hernandez Extensions, Susanport, TX 09151</t>
  </si>
  <si>
    <t>001-431-584-1792x6887</t>
  </si>
  <si>
    <t>156.98</t>
  </si>
  <si>
    <t>3232.74</t>
  </si>
  <si>
    <t>Nichole Lee</t>
  </si>
  <si>
    <t>hsanchez@example.com</t>
  </si>
  <si>
    <t>6641 Johnston Crossing, Thompsonfort, KY 79147</t>
  </si>
  <si>
    <t>+1-500-449-4849x4880</t>
  </si>
  <si>
    <t>138.56</t>
  </si>
  <si>
    <t>39690.65</t>
  </si>
  <si>
    <t>Robert Wagner</t>
  </si>
  <si>
    <t>17375 White Crossroad Suite 567, Alexafort, DE 27502</t>
  </si>
  <si>
    <t>001-545-206-6822</t>
  </si>
  <si>
    <t>22651.660000000003</t>
  </si>
  <si>
    <t>Jack Jackson</t>
  </si>
  <si>
    <t>alexiswright@example.com</t>
  </si>
  <si>
    <t>08354 Dana Forges, West Alvinmouth, KS 62146</t>
  </si>
  <si>
    <t>+1-676-279-6801x60675</t>
  </si>
  <si>
    <t>46.34</t>
  </si>
  <si>
    <t>10937.02</t>
  </si>
  <si>
    <t>Jordan Hamilton</t>
  </si>
  <si>
    <t>andrea96@example.net</t>
  </si>
  <si>
    <t>866 Montoya Station Apt. 597, Lake Elizabeth, OH 11118</t>
  </si>
  <si>
    <t>402-507-8500x15821</t>
  </si>
  <si>
    <t>93.01</t>
  </si>
  <si>
    <t>35865.15</t>
  </si>
  <si>
    <t>Kathy Anderson</t>
  </si>
  <si>
    <t>PSC 1113, Box 4922, APO AP 04766</t>
  </si>
  <si>
    <t>(383)836-9021</t>
  </si>
  <si>
    <t>5810.91</t>
  </si>
  <si>
    <t>Lisa Williams</t>
  </si>
  <si>
    <t>ctaylor@example.com</t>
  </si>
  <si>
    <t>62015 Andrew Springs, Ericberg, IA 26488</t>
  </si>
  <si>
    <t>14.78</t>
  </si>
  <si>
    <t>2365.57</t>
  </si>
  <si>
    <t>Bianca Scott</t>
  </si>
  <si>
    <t>angelagarrett@example.com</t>
  </si>
  <si>
    <t>826 Michael Falls, Lake Michelle, MH 26889</t>
  </si>
  <si>
    <t>001-475-717-4249x7784</t>
  </si>
  <si>
    <t>2164.13</t>
  </si>
  <si>
    <t>Andrew Snyder</t>
  </si>
  <si>
    <t>englishchad@example.net</t>
  </si>
  <si>
    <t>022 Cindy Trace, South Tinabury, LA 11634</t>
  </si>
  <si>
    <t>001-803-520-8915</t>
  </si>
  <si>
    <t>5136.88</t>
  </si>
  <si>
    <t>7.09</t>
  </si>
  <si>
    <t>5129.79</t>
  </si>
  <si>
    <t>Dr. Marcus Tanner</t>
  </si>
  <si>
    <t>smalldenise@example.org</t>
  </si>
  <si>
    <t>2747 Charlotte Burgs Suite 700, North Eric, PA 71415</t>
  </si>
  <si>
    <t>2566.21</t>
  </si>
  <si>
    <t>Paula Johnson</t>
  </si>
  <si>
    <t>samuelrocha@example.com</t>
  </si>
  <si>
    <t>043 Leslie Lake, Lake Lindsaychester, IA 42845</t>
  </si>
  <si>
    <t>001-382-699-1056x4757</t>
  </si>
  <si>
    <t>25945.21</t>
  </si>
  <si>
    <t>William Moore</t>
  </si>
  <si>
    <t>968 Craig Mission, East Michelle, DC 81136</t>
  </si>
  <si>
    <t>+1-933-743-5545x68475</t>
  </si>
  <si>
    <t>150.23</t>
  </si>
  <si>
    <t>25591.719999999998</t>
  </si>
  <si>
    <t>Mark Meza</t>
  </si>
  <si>
    <t>jonesroger@example.com</t>
  </si>
  <si>
    <t>USNS Pollard, FPO AE 17810</t>
  </si>
  <si>
    <t>349-914-3565x132</t>
  </si>
  <si>
    <t>69.32</t>
  </si>
  <si>
    <t>3409.81</t>
  </si>
  <si>
    <t>Jennifer Dyer</t>
  </si>
  <si>
    <t>fconway@example.net</t>
  </si>
  <si>
    <t>5355 Lewis Estates, Laurenbury, DC 15155</t>
  </si>
  <si>
    <t>99.53</t>
  </si>
  <si>
    <t>32758.92</t>
  </si>
  <si>
    <t>Douglas Gutierrez</t>
  </si>
  <si>
    <t>holmesmichael@example.com</t>
  </si>
  <si>
    <t>9822 Wiley Parkways, North Nathanielstad, FL 42040</t>
  </si>
  <si>
    <t>433-702-7055x38157</t>
  </si>
  <si>
    <t>39810.82</t>
  </si>
  <si>
    <t>39629.02</t>
  </si>
  <si>
    <t>Amanda Collier</t>
  </si>
  <si>
    <t>tmartin@example.net</t>
  </si>
  <si>
    <t>28900 Nicholas Hollow, South Jennifer, MN 86668</t>
  </si>
  <si>
    <t>+1-688-320-9710x1350</t>
  </si>
  <si>
    <t>151.65</t>
  </si>
  <si>
    <t>53585.369999999995</t>
  </si>
  <si>
    <t>Tanner Berger</t>
  </si>
  <si>
    <t>mollyholmes@example.com</t>
  </si>
  <si>
    <t>7655 Bryan Garden Apt. 692, Davidborough, AZ 10282</t>
  </si>
  <si>
    <t>001-652-348-4765x0079</t>
  </si>
  <si>
    <t>2172.8900000000003</t>
  </si>
  <si>
    <t>David Carpenter</t>
  </si>
  <si>
    <t>84471 David Hill, West Gregory, AS 04410</t>
  </si>
  <si>
    <t>(761)797-1976</t>
  </si>
  <si>
    <t>156.3</t>
  </si>
  <si>
    <t>57792.49</t>
  </si>
  <si>
    <t>Thomas Kelly</t>
  </si>
  <si>
    <t>shepherdsarah@example.net</t>
  </si>
  <si>
    <t>0478 Pearson Creek Suite 798, East Feliciaport, PA 26232</t>
  </si>
  <si>
    <t>105.95</t>
  </si>
  <si>
    <t>31147.329999999998</t>
  </si>
  <si>
    <t>Charlene Robinson</t>
  </si>
  <si>
    <t>randyferguson@example.net</t>
  </si>
  <si>
    <t>155 Jason Cape Apt. 373, Heathborough, IN 16697</t>
  </si>
  <si>
    <t>698-811-1238x80818</t>
  </si>
  <si>
    <t>37062.75</t>
  </si>
  <si>
    <t>petersonsarah@example.org</t>
  </si>
  <si>
    <t>7350 Angela Drives, East Leslietown, MI 22872</t>
  </si>
  <si>
    <t>107.15</t>
  </si>
  <si>
    <t>65571.43000000001</t>
  </si>
  <si>
    <t>Samantha Kennedy</t>
  </si>
  <si>
    <t>brockelizabeth@example.com</t>
  </si>
  <si>
    <t>335 Heather Run, North Amyton, AK 74103</t>
  </si>
  <si>
    <t>+1-426-467-8007x5191</t>
  </si>
  <si>
    <t>172.46</t>
  </si>
  <si>
    <t>18745.690000000002</t>
  </si>
  <si>
    <t>Eric Bridges</t>
  </si>
  <si>
    <t>nathanhendricks@example.net</t>
  </si>
  <si>
    <t>04789 Nichole Islands, Lake Kyle, IA 32627</t>
  </si>
  <si>
    <t>382-397-6179x51517</t>
  </si>
  <si>
    <t>6.78</t>
  </si>
  <si>
    <t>4523.76</t>
  </si>
  <si>
    <t>dale94@example.com</t>
  </si>
  <si>
    <t>6960 Lisa Bridge, West Alexismouth, NC 99526</t>
  </si>
  <si>
    <t>(716)679-1066x559</t>
  </si>
  <si>
    <t>18.19</t>
  </si>
  <si>
    <t>10965.17</t>
  </si>
  <si>
    <t>Jeffrey Ferrell</t>
  </si>
  <si>
    <t>vperez@example.net</t>
  </si>
  <si>
    <t>32397 Campos Station, South Julieberg, NV 37345</t>
  </si>
  <si>
    <t>001-981-778-0961x122</t>
  </si>
  <si>
    <t>5.72</t>
  </si>
  <si>
    <t>55077.229999999996</t>
  </si>
  <si>
    <t>Tyler Sherman</t>
  </si>
  <si>
    <t>glennbrock@example.net</t>
  </si>
  <si>
    <t>061 Amy Groves Apt. 093, Jasonbury, GA 66004</t>
  </si>
  <si>
    <t>815-875-3202x31020</t>
  </si>
  <si>
    <t>52.45</t>
  </si>
  <si>
    <t>7040.97</t>
  </si>
  <si>
    <t>Brandon Carter</t>
  </si>
  <si>
    <t>yprice@example.com</t>
  </si>
  <si>
    <t>20647 Benjamin Knoll Apt. 322, West Jeremyton, IN 62062</t>
  </si>
  <si>
    <t>618.337.2743</t>
  </si>
  <si>
    <t>13044.64</t>
  </si>
  <si>
    <t>Francisco Sullivan</t>
  </si>
  <si>
    <t>justinwu@example.com</t>
  </si>
  <si>
    <t>USNV Stone, FPO AA 67597</t>
  </si>
  <si>
    <t>+1-685-724-8493x0236</t>
  </si>
  <si>
    <t>18178.7</t>
  </si>
  <si>
    <t>matthew45@example.com</t>
  </si>
  <si>
    <t>73152 Bender Forest, Powellton, VT 12776</t>
  </si>
  <si>
    <t>465-871-8258x92333</t>
  </si>
  <si>
    <t>68.96</t>
  </si>
  <si>
    <t>10406.830000000002</t>
  </si>
  <si>
    <t>James Mcfarland</t>
  </si>
  <si>
    <t>peckashley@example.org</t>
  </si>
  <si>
    <t>23384 Julia Mountain, Davisfurt, AS 44410</t>
  </si>
  <si>
    <t>813-656-7599</t>
  </si>
  <si>
    <t>37.78</t>
  </si>
  <si>
    <t>29811.04</t>
  </si>
  <si>
    <t>Cheryl Oliver</t>
  </si>
  <si>
    <t>073 Myers Key Apt. 647, New Mason, MI 21721</t>
  </si>
  <si>
    <t>+1-895-549-5273x973</t>
  </si>
  <si>
    <t>57060.05</t>
  </si>
  <si>
    <t>Jacob Jones</t>
  </si>
  <si>
    <t>kristen11@example.net</t>
  </si>
  <si>
    <t>714 Robert Pine, Erinside, MN 73689</t>
  </si>
  <si>
    <t>(380)528-3535</t>
  </si>
  <si>
    <t>42714.189999999995</t>
  </si>
  <si>
    <t>Bryan Zimmerman</t>
  </si>
  <si>
    <t>luis29@example.net</t>
  </si>
  <si>
    <t>Unit 7991 Box 7435, DPO AP 33284</t>
  </si>
  <si>
    <t>(707)691-6106</t>
  </si>
  <si>
    <t>23883.12</t>
  </si>
  <si>
    <t>182.87</t>
  </si>
  <si>
    <t>23700.25</t>
  </si>
  <si>
    <t>Carla Rodriguez</t>
  </si>
  <si>
    <t>54608 Stacey Bridge, North Jose, MN 45770</t>
  </si>
  <si>
    <t>44.88</t>
  </si>
  <si>
    <t>13871.640000000001</t>
  </si>
  <si>
    <t>Trevor Johnson</t>
  </si>
  <si>
    <t>02824 Denise Glens, New Heatherhaven, OK 39173</t>
  </si>
  <si>
    <t>001-235-404-3035x805</t>
  </si>
  <si>
    <t>16.88</t>
  </si>
  <si>
    <t>8220.640000000001</t>
  </si>
  <si>
    <t>Jessica Robinson</t>
  </si>
  <si>
    <t>0519 Berry Lights, Garybury, CT 05772</t>
  </si>
  <si>
    <t>907-452-8185x22296</t>
  </si>
  <si>
    <t>238.06</t>
  </si>
  <si>
    <t>14885.360000000002</t>
  </si>
  <si>
    <t>Jeffrey Taylor</t>
  </si>
  <si>
    <t>david78@example.net</t>
  </si>
  <si>
    <t>968 Johnson Meadow Suite 075, West Kristinport, ME 20550</t>
  </si>
  <si>
    <t>805-296-1233</t>
  </si>
  <si>
    <t>112.95</t>
  </si>
  <si>
    <t>22675.9</t>
  </si>
  <si>
    <t>Amanda Phillips</t>
  </si>
  <si>
    <t>PSC 9609, Box 0716, APO AP 63823</t>
  </si>
  <si>
    <t>(903)439-1471</t>
  </si>
  <si>
    <t>8537.8</t>
  </si>
  <si>
    <t>Christina Howard</t>
  </si>
  <si>
    <t>hilldavid@example.net</t>
  </si>
  <si>
    <t>5746 Lane Stream, East Erictown, KS 28122</t>
  </si>
  <si>
    <t>459.892.3858x236</t>
  </si>
  <si>
    <t>35.05</t>
  </si>
  <si>
    <t>1918.28</t>
  </si>
  <si>
    <t>Suzanne Hill</t>
  </si>
  <si>
    <t>susanharvey@example.org</t>
  </si>
  <si>
    <t>1622 Welch Stravenue Suite 461, Riversport, IN 96328</t>
  </si>
  <si>
    <t>(644)288-8326</t>
  </si>
  <si>
    <t>25282.550000000003</t>
  </si>
  <si>
    <t>Marilyn Boone</t>
  </si>
  <si>
    <t>margaret13@example.org</t>
  </si>
  <si>
    <t>01050 Bradley Points, New Nathan, KS 50081</t>
  </si>
  <si>
    <t>598.250.4181</t>
  </si>
  <si>
    <t>35.63</t>
  </si>
  <si>
    <t>21015.809999999998</t>
  </si>
  <si>
    <t>Richard Phillips</t>
  </si>
  <si>
    <t>jeanne26@example.org</t>
  </si>
  <si>
    <t>14269 Michael Isle Apt. 894, Danielleberg, WV 88107</t>
  </si>
  <si>
    <t>129.72</t>
  </si>
  <si>
    <t>60870.73</t>
  </si>
  <si>
    <t>Peter Padilla</t>
  </si>
  <si>
    <t>brownjonathan@example.net</t>
  </si>
  <si>
    <t>017 Ball Station, Rivasborough, MP 45269</t>
  </si>
  <si>
    <t>(429)423-5844x5156</t>
  </si>
  <si>
    <t>194.63</t>
  </si>
  <si>
    <t>81406.03</t>
  </si>
  <si>
    <t>Austin Ramos</t>
  </si>
  <si>
    <t>421 Robin Points, Mitchellhaven, MA 48535</t>
  </si>
  <si>
    <t>(385)480-5571x9048</t>
  </si>
  <si>
    <t>3687.5</t>
  </si>
  <si>
    <t>Ann Curry</t>
  </si>
  <si>
    <t>smithjeffrey@example.com</t>
  </si>
  <si>
    <t>368 Tara Corner, New Ryanmouth, DC 64385</t>
  </si>
  <si>
    <t>898.648.1536x27317</t>
  </si>
  <si>
    <t>82.33</t>
  </si>
  <si>
    <t>11201.98</t>
  </si>
  <si>
    <t>Lauren Webb</t>
  </si>
  <si>
    <t>johnpage@example.com</t>
  </si>
  <si>
    <t>34125 Johns Meadows Suite 963, Thomasberg, MA 19173</t>
  </si>
  <si>
    <t>001-381-244-2590x60437</t>
  </si>
  <si>
    <t>109.64</t>
  </si>
  <si>
    <t>49888.729999999996</t>
  </si>
  <si>
    <t>Douglas Rosales</t>
  </si>
  <si>
    <t>wlawrence@example.org</t>
  </si>
  <si>
    <t>0648 Robert Circles Apt. 910, Triciashire, MH 46147</t>
  </si>
  <si>
    <t>+1-961-404-3015x37836</t>
  </si>
  <si>
    <t>232.76</t>
  </si>
  <si>
    <t>77387.38</t>
  </si>
  <si>
    <t>Jose Gibson</t>
  </si>
  <si>
    <t>hahnjoanna@example.com</t>
  </si>
  <si>
    <t>USCGC Garcia, FPO AE 85975</t>
  </si>
  <si>
    <t>+1-784-718-8301x3733</t>
  </si>
  <si>
    <t>1958.7900000000002</t>
  </si>
  <si>
    <t>06-21-2023</t>
  </si>
  <si>
    <t>Anne Rodriguez</t>
  </si>
  <si>
    <t>eugenebartlett@example.net</t>
  </si>
  <si>
    <t>38466 Patricia Route Apt. 141, Murphyhaven, RI 22698</t>
  </si>
  <si>
    <t>306.753.6693x620</t>
  </si>
  <si>
    <t>37.05</t>
  </si>
  <si>
    <t>19678.02</t>
  </si>
  <si>
    <t>Renee Rush</t>
  </si>
  <si>
    <t>solomonolivia@example.com</t>
  </si>
  <si>
    <t>35238 Ronald Prairie, South Carriehaven, NC 69139</t>
  </si>
  <si>
    <t>674-586-7468x6548</t>
  </si>
  <si>
    <t>193.61</t>
  </si>
  <si>
    <t>25012.09</t>
  </si>
  <si>
    <t>Ricky Hall</t>
  </si>
  <si>
    <t>jeremy99@example.com</t>
  </si>
  <si>
    <t>948 Jennifer Turnpike Suite 678, Port Tracyview, VT 46285</t>
  </si>
  <si>
    <t>329-732-6664</t>
  </si>
  <si>
    <t>25.87</t>
  </si>
  <si>
    <t>43316.59</t>
  </si>
  <si>
    <t>Kevin Hart</t>
  </si>
  <si>
    <t>5237 Crystal Forge Suite 855, Danielleside, PA 27661</t>
  </si>
  <si>
    <t>001-775-422-2916x152</t>
  </si>
  <si>
    <t>251.92</t>
  </si>
  <si>
    <t>46356.729999999996</t>
  </si>
  <si>
    <t>Joshua Webb</t>
  </si>
  <si>
    <t>wintersashley@example.org</t>
  </si>
  <si>
    <t>USS Todd, FPO AA 15210</t>
  </si>
  <si>
    <t>218.378.2443</t>
  </si>
  <si>
    <t>77.83</t>
  </si>
  <si>
    <t>5104.01</t>
  </si>
  <si>
    <t>Matthew Bishop</t>
  </si>
  <si>
    <t>jeffrey17@example.org</t>
  </si>
  <si>
    <t>5156 Brown Station Suite 678, Floresport, LA 70085</t>
  </si>
  <si>
    <t>453-476-6996</t>
  </si>
  <si>
    <t>60.96</t>
  </si>
  <si>
    <t>2684.88</t>
  </si>
  <si>
    <t>Joseph Woods</t>
  </si>
  <si>
    <t>colemichelle@example.com</t>
  </si>
  <si>
    <t>60300 Castillo Estates, Wendyshire, AR 79280</t>
  </si>
  <si>
    <t>001-235-899-0561</t>
  </si>
  <si>
    <t>79.53</t>
  </si>
  <si>
    <t>37268.76</t>
  </si>
  <si>
    <t>Mary Anderson</t>
  </si>
  <si>
    <t>egoodwin@example.com</t>
  </si>
  <si>
    <t>016 Michael Highway Suite 673, Gonzalezberg, AS 73706</t>
  </si>
  <si>
    <t>905.940.6683x6693</t>
  </si>
  <si>
    <t>55.72</t>
  </si>
  <si>
    <t>8148.86</t>
  </si>
  <si>
    <t>Zachary Thomas</t>
  </si>
  <si>
    <t>anthonywilliam@example.net</t>
  </si>
  <si>
    <t>1071 Barbara Club Apt. 483, Port Joshua, CT 68448</t>
  </si>
  <si>
    <t>+1-622-440-7146x63939</t>
  </si>
  <si>
    <t>86.64</t>
  </si>
  <si>
    <t>24267.27</t>
  </si>
  <si>
    <t>Matthew Coffey</t>
  </si>
  <si>
    <t>08499 Christina Place Suite 547, South Elizabethtown, KS 33838</t>
  </si>
  <si>
    <t>803-952-2829</t>
  </si>
  <si>
    <t>191.58</t>
  </si>
  <si>
    <t>6331.92</t>
  </si>
  <si>
    <t>Janice Graham</t>
  </si>
  <si>
    <t>bishopanthony@example.org</t>
  </si>
  <si>
    <t>0170 Moore Mews, Port Laurie, VT 46925</t>
  </si>
  <si>
    <t>794-615-8496</t>
  </si>
  <si>
    <t>255.73</t>
  </si>
  <si>
    <t>42538.06999999999</t>
  </si>
  <si>
    <t>Johnathan Adams</t>
  </si>
  <si>
    <t>norr@example.net</t>
  </si>
  <si>
    <t>PSC 4998, Box 0801, APO AE 85240</t>
  </si>
  <si>
    <t>60.18</t>
  </si>
  <si>
    <t>23041.57</t>
  </si>
  <si>
    <t>Joseph Duncan</t>
  </si>
  <si>
    <t>marytaylor@example.com</t>
  </si>
  <si>
    <t>288 Kathy Square, Davisshire, IN 13453</t>
  </si>
  <si>
    <t>001-708-490-6526x5369</t>
  </si>
  <si>
    <t>62.14</t>
  </si>
  <si>
    <t>15191.6</t>
  </si>
  <si>
    <t>Jordan Garcia</t>
  </si>
  <si>
    <t>william03@example.org</t>
  </si>
  <si>
    <t>962 Doyle Plaza Apt. 503, Salazarland, MA 36225</t>
  </si>
  <si>
    <t>+1-416-203-1437x444</t>
  </si>
  <si>
    <t>5075.03</t>
  </si>
  <si>
    <t>Eric George</t>
  </si>
  <si>
    <t>craigwilson@example.net</t>
  </si>
  <si>
    <t>USCGC Palmer, FPO AE 50527</t>
  </si>
  <si>
    <t>(294)963-3268</t>
  </si>
  <si>
    <t>64.98</t>
  </si>
  <si>
    <t>21462.57</t>
  </si>
  <si>
    <t>Charles Sullivan</t>
  </si>
  <si>
    <t>kward@example.net</t>
  </si>
  <si>
    <t>196 Davis Hill, South Kathyton, DE 91974</t>
  </si>
  <si>
    <t>(544)451-1053</t>
  </si>
  <si>
    <t>37.24</t>
  </si>
  <si>
    <t>64448.03</t>
  </si>
  <si>
    <t>Richard West</t>
  </si>
  <si>
    <t>kguzman@example.net</t>
  </si>
  <si>
    <t>178 Timothy Garden, New Crystal, IL 86414</t>
  </si>
  <si>
    <t>(239)550-5503</t>
  </si>
  <si>
    <t>6166.080000000001</t>
  </si>
  <si>
    <t>Sara Clark</t>
  </si>
  <si>
    <t>stoutmichelle@example.com</t>
  </si>
  <si>
    <t>03680 Smith Overpass, Cherylton, IL 60066</t>
  </si>
  <si>
    <t>(650)225-4627x65653</t>
  </si>
  <si>
    <t>78.74</t>
  </si>
  <si>
    <t>21569.179999999997</t>
  </si>
  <si>
    <t>Carolyn Lee</t>
  </si>
  <si>
    <t>knorton@example.net</t>
  </si>
  <si>
    <t>65892 Marco Knolls Apt. 673, Port Judychester, OH 98756</t>
  </si>
  <si>
    <t>+1-785-415-0842x71965</t>
  </si>
  <si>
    <t>114.08</t>
  </si>
  <si>
    <t>21920.409999999996</t>
  </si>
  <si>
    <t>Nicole Chambers</t>
  </si>
  <si>
    <t>xparker@example.net</t>
  </si>
  <si>
    <t>32485 Marsh Fall, Codyton, VT 15416</t>
  </si>
  <si>
    <t>(497)978-6414x488</t>
  </si>
  <si>
    <t>130.95</t>
  </si>
  <si>
    <t>47325.13</t>
  </si>
  <si>
    <t>Miranda Nielsen</t>
  </si>
  <si>
    <t>kenneththompson@example.org</t>
  </si>
  <si>
    <t>329 Reynolds Pike, Port Kathleenmouth, IA 55480</t>
  </si>
  <si>
    <t>882-498-2608x929</t>
  </si>
  <si>
    <t>117.06</t>
  </si>
  <si>
    <t>22998.899999999998</t>
  </si>
  <si>
    <t>Jeffrey Stevens</t>
  </si>
  <si>
    <t>kimjonathan@example.net</t>
  </si>
  <si>
    <t>43071 Montes Lodge, North Gary, AL 95946</t>
  </si>
  <si>
    <t>417-878-2632</t>
  </si>
  <si>
    <t>178.4</t>
  </si>
  <si>
    <t>16982.899999999998</t>
  </si>
  <si>
    <t>Tammy Jackson</t>
  </si>
  <si>
    <t>dominique80@example.org</t>
  </si>
  <si>
    <t>USNS Page, FPO AE 81282</t>
  </si>
  <si>
    <t>540-209-1864</t>
  </si>
  <si>
    <t>19130.16</t>
  </si>
  <si>
    <t>robinsonkristine@example.net</t>
  </si>
  <si>
    <t>1645 Jackson Overpass, South Bruceland, TN 21664</t>
  </si>
  <si>
    <t>482.719.0058x7159</t>
  </si>
  <si>
    <t>217.2</t>
  </si>
  <si>
    <t>54670.5</t>
  </si>
  <si>
    <t>Bradley Smith</t>
  </si>
  <si>
    <t>garciashawn@example.com</t>
  </si>
  <si>
    <t>Unit 6079 Box 2184, DPO AP 21061</t>
  </si>
  <si>
    <t>(449)651-5198x65597</t>
  </si>
  <si>
    <t>88.77</t>
  </si>
  <si>
    <t>33542.82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</si>
</sst>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/>
    <xf numFmtId="0" fontId="0" fillId="33" borderId="0" xfId="0" applyFill="1" applyAlignment="1">
      <alignment horizontal="center"/>
    </xf>
    <xf numFmtId="0" fontId="0" fillId="33" borderId="0" xfId="0" applyFill="1" applyAlignment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1"/>
  <sheetViews>
    <sheetView tabSelected="1" topLeftCell="G1" zoomScale="70" zoomScaleNormal="70" workbookViewId="0">
      <selection activeCell="K4992" sqref="K4992"/>
    </sheetView>
  </sheetViews>
  <sheetFormatPr baseColWidth="10" defaultRowHeight="14.5" x14ac:dyDescent="0.35"/>
  <cols>
    <col min="1" max="1" width="13.54296875" style="1" customWidth="1"/>
    <col min="2" max="2" width="18.36328125" style="3" customWidth="1"/>
    <col min="3" max="3" width="19.81640625" customWidth="1"/>
    <col min="4" max="4" width="18.08984375" customWidth="1"/>
    <col min="5" max="5" width="11.453125" customWidth="1"/>
    <col min="6" max="6" width="16.54296875" customWidth="1"/>
    <col min="7" max="7" width="13.90625" customWidth="1"/>
    <col min="8" max="8" width="16.453125" customWidth="1"/>
    <col min="9" max="9" width="14.08984375" customWidth="1"/>
    <col min="10" max="10" width="17.453125" style="1" customWidth="1"/>
    <col min="11" max="11" width="25.81640625" customWidth="1"/>
    <col min="12" max="12" width="16.26953125" customWidth="1"/>
    <col min="13" max="13" width="14" customWidth="1"/>
    <col min="14" max="14" width="14.26953125" style="1" customWidth="1"/>
    <col min="15" max="15" width="15.1796875" style="1" customWidth="1"/>
    <col min="16" max="16" width="12.26953125" style="1" customWidth="1"/>
    <col min="17" max="17" width="19.36328125" customWidth="1"/>
    <col min="18" max="18" width="14.1796875" style="1" customWidth="1"/>
    <col min="19" max="20" width="10.90625" style="1"/>
    <col min="21" max="21" width="12.7265625" style="1" customWidth="1"/>
    <col min="22" max="22" width="13" style="1" customWidth="1"/>
  </cols>
  <sheetData>
    <row r="1" spans="1:22" s="6" customFormat="1" x14ac:dyDescent="0.3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4" t="s">
        <v>9</v>
      </c>
      <c r="K1" s="6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35">
      <c r="A2" s="2">
        <v>45183</v>
      </c>
      <c r="B2" s="3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s="1" t="s">
        <v>30</v>
      </c>
      <c r="K2" t="s">
        <v>31</v>
      </c>
      <c r="L2" t="s">
        <v>32</v>
      </c>
      <c r="M2">
        <v>6538306661</v>
      </c>
      <c r="N2" s="1" t="s">
        <v>33</v>
      </c>
      <c r="O2" s="1" t="s">
        <v>34</v>
      </c>
      <c r="P2" s="1">
        <v>49</v>
      </c>
      <c r="Q2" t="s">
        <v>35</v>
      </c>
      <c r="R2" s="1" t="s">
        <v>36</v>
      </c>
      <c r="S2" s="1" t="s">
        <v>37</v>
      </c>
      <c r="T2" s="1">
        <v>475</v>
      </c>
      <c r="U2" s="1">
        <v>127</v>
      </c>
      <c r="V2" s="1">
        <v>348</v>
      </c>
    </row>
    <row r="3" spans="1:22" x14ac:dyDescent="0.35">
      <c r="A3" s="2">
        <v>44968</v>
      </c>
      <c r="B3" s="3" t="s">
        <v>38</v>
      </c>
      <c r="C3" t="s">
        <v>23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s="1" t="s">
        <v>45</v>
      </c>
      <c r="K3" t="s">
        <v>46</v>
      </c>
      <c r="L3" t="s">
        <v>47</v>
      </c>
      <c r="N3" s="1" t="s">
        <v>48</v>
      </c>
      <c r="O3" s="1" t="s">
        <v>49</v>
      </c>
      <c r="P3" s="1">
        <v>73</v>
      </c>
      <c r="Q3" t="s">
        <v>50</v>
      </c>
      <c r="R3" s="1" t="s">
        <v>51</v>
      </c>
      <c r="S3" s="1" t="s">
        <v>52</v>
      </c>
      <c r="T3" s="1">
        <v>487</v>
      </c>
      <c r="U3" s="1">
        <v>243</v>
      </c>
      <c r="V3" s="1">
        <v>244</v>
      </c>
    </row>
    <row r="4" spans="1:22" x14ac:dyDescent="0.35">
      <c r="A4" s="2">
        <v>44512</v>
      </c>
      <c r="B4" s="3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s="1" t="s">
        <v>45</v>
      </c>
      <c r="K4" t="s">
        <v>61</v>
      </c>
      <c r="L4" t="s">
        <v>62</v>
      </c>
      <c r="M4">
        <f>1-588-750-7646</f>
        <v>-8983</v>
      </c>
      <c r="N4" s="1" t="s">
        <v>48</v>
      </c>
      <c r="O4" s="1" t="s">
        <v>63</v>
      </c>
      <c r="P4" s="1">
        <v>89</v>
      </c>
      <c r="Q4" t="s">
        <v>64</v>
      </c>
      <c r="R4" s="1" t="s">
        <v>65</v>
      </c>
      <c r="S4" s="1" t="s">
        <v>66</v>
      </c>
      <c r="T4" s="1">
        <v>341</v>
      </c>
      <c r="U4" s="1">
        <v>188</v>
      </c>
      <c r="V4" s="1">
        <v>153</v>
      </c>
    </row>
    <row r="5" spans="1:22" x14ac:dyDescent="0.35">
      <c r="A5" s="1" t="s">
        <v>67</v>
      </c>
      <c r="B5" s="3" t="s">
        <v>68</v>
      </c>
      <c r="C5" t="s">
        <v>69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I5">
        <v>8907712983</v>
      </c>
      <c r="J5" s="1" t="s">
        <v>45</v>
      </c>
      <c r="K5" t="s">
        <v>75</v>
      </c>
      <c r="L5" t="s">
        <v>76</v>
      </c>
      <c r="M5" t="s">
        <v>77</v>
      </c>
      <c r="N5" s="1" t="s">
        <v>78</v>
      </c>
      <c r="O5" s="1" t="s">
        <v>49</v>
      </c>
      <c r="P5" s="1">
        <v>3</v>
      </c>
      <c r="Q5" t="s">
        <v>79</v>
      </c>
      <c r="R5" s="1" t="s">
        <v>80</v>
      </c>
      <c r="S5" s="1" t="s">
        <v>81</v>
      </c>
      <c r="T5" s="1">
        <v>500</v>
      </c>
      <c r="U5" s="1">
        <v>124</v>
      </c>
      <c r="V5" s="1">
        <v>376</v>
      </c>
    </row>
    <row r="6" spans="1:22" x14ac:dyDescent="0.35">
      <c r="A6" s="2">
        <v>45038</v>
      </c>
      <c r="B6" s="3" t="s">
        <v>22</v>
      </c>
      <c r="C6" t="s">
        <v>23</v>
      </c>
      <c r="D6" t="s">
        <v>24</v>
      </c>
      <c r="E6" t="s">
        <v>82</v>
      </c>
      <c r="F6" t="s">
        <v>83</v>
      </c>
      <c r="G6" t="s">
        <v>84</v>
      </c>
      <c r="H6" t="s">
        <v>85</v>
      </c>
      <c r="I6">
        <v>9999921886</v>
      </c>
      <c r="J6" s="1" t="s">
        <v>45</v>
      </c>
      <c r="K6" t="s">
        <v>31</v>
      </c>
      <c r="L6" t="s">
        <v>32</v>
      </c>
      <c r="M6">
        <v>6538306661</v>
      </c>
      <c r="N6" s="1" t="s">
        <v>86</v>
      </c>
      <c r="O6" s="1" t="s">
        <v>63</v>
      </c>
      <c r="P6" s="1">
        <v>75</v>
      </c>
      <c r="Q6" t="s">
        <v>87</v>
      </c>
      <c r="R6" s="1" t="s">
        <v>88</v>
      </c>
      <c r="S6" s="1" t="s">
        <v>89</v>
      </c>
      <c r="T6" s="1">
        <v>429</v>
      </c>
      <c r="U6" s="1">
        <v>351</v>
      </c>
      <c r="V6" s="1">
        <v>78</v>
      </c>
    </row>
    <row r="7" spans="1:22" x14ac:dyDescent="0.35">
      <c r="A7" s="2">
        <v>44903</v>
      </c>
      <c r="B7" s="3" t="s">
        <v>38</v>
      </c>
      <c r="C7" t="s">
        <v>23</v>
      </c>
      <c r="D7" t="s">
        <v>39</v>
      </c>
      <c r="E7" t="s">
        <v>40</v>
      </c>
      <c r="F7" t="s">
        <v>90</v>
      </c>
      <c r="H7" t="s">
        <v>91</v>
      </c>
      <c r="I7" t="s">
        <v>92</v>
      </c>
      <c r="J7" s="1" t="s">
        <v>45</v>
      </c>
      <c r="K7" t="s">
        <v>75</v>
      </c>
      <c r="L7" t="s">
        <v>76</v>
      </c>
      <c r="M7" t="s">
        <v>77</v>
      </c>
      <c r="N7" s="1" t="s">
        <v>93</v>
      </c>
      <c r="O7" s="1" t="s">
        <v>34</v>
      </c>
      <c r="P7" s="1">
        <v>63</v>
      </c>
      <c r="Q7" t="s">
        <v>94</v>
      </c>
      <c r="R7" s="1" t="s">
        <v>95</v>
      </c>
      <c r="S7" s="1" t="s">
        <v>96</v>
      </c>
      <c r="T7" s="1">
        <v>79</v>
      </c>
      <c r="U7" s="1">
        <v>61</v>
      </c>
      <c r="V7" s="1">
        <v>18</v>
      </c>
    </row>
    <row r="8" spans="1:22" x14ac:dyDescent="0.35">
      <c r="A8" s="2">
        <v>45182</v>
      </c>
      <c r="B8" s="3" t="s">
        <v>97</v>
      </c>
      <c r="C8" t="s">
        <v>23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s="1" t="s">
        <v>30</v>
      </c>
      <c r="K8" t="s">
        <v>75</v>
      </c>
      <c r="L8" t="s">
        <v>76</v>
      </c>
      <c r="M8" t="s">
        <v>77</v>
      </c>
      <c r="N8" s="1" t="s">
        <v>33</v>
      </c>
      <c r="O8" s="1" t="s">
        <v>34</v>
      </c>
      <c r="P8" s="1">
        <v>39</v>
      </c>
      <c r="Q8" t="s">
        <v>104</v>
      </c>
      <c r="R8" s="1" t="s">
        <v>105</v>
      </c>
      <c r="S8" s="1" t="s">
        <v>106</v>
      </c>
      <c r="T8" s="1">
        <v>339</v>
      </c>
      <c r="U8" s="1">
        <v>296</v>
      </c>
      <c r="V8" s="1">
        <v>43</v>
      </c>
    </row>
    <row r="9" spans="1:22" x14ac:dyDescent="0.35">
      <c r="A9" s="2">
        <v>45126</v>
      </c>
      <c r="B9" s="3" t="s">
        <v>38</v>
      </c>
      <c r="C9" t="s">
        <v>23</v>
      </c>
      <c r="D9" t="s">
        <v>24</v>
      </c>
      <c r="E9" t="s">
        <v>82</v>
      </c>
      <c r="F9" t="s">
        <v>107</v>
      </c>
      <c r="G9" t="s">
        <v>108</v>
      </c>
      <c r="H9" t="s">
        <v>109</v>
      </c>
      <c r="I9" t="s">
        <v>110</v>
      </c>
      <c r="J9" s="1" t="s">
        <v>30</v>
      </c>
      <c r="K9" t="s">
        <v>111</v>
      </c>
      <c r="L9" t="s">
        <v>112</v>
      </c>
      <c r="M9" t="s">
        <v>113</v>
      </c>
      <c r="N9" s="1" t="s">
        <v>114</v>
      </c>
      <c r="O9" s="1" t="s">
        <v>34</v>
      </c>
      <c r="P9" s="1">
        <v>60</v>
      </c>
      <c r="Q9" t="s">
        <v>115</v>
      </c>
      <c r="R9" s="1" t="s">
        <v>116</v>
      </c>
      <c r="S9" s="1" t="s">
        <v>117</v>
      </c>
      <c r="T9" s="1">
        <v>305</v>
      </c>
      <c r="U9" s="1">
        <v>53</v>
      </c>
      <c r="V9" s="1">
        <v>252</v>
      </c>
    </row>
    <row r="10" spans="1:22" x14ac:dyDescent="0.35">
      <c r="A10" s="2">
        <v>45158</v>
      </c>
      <c r="B10" s="3" t="s">
        <v>118</v>
      </c>
      <c r="C10" t="s">
        <v>69</v>
      </c>
      <c r="D10" t="s">
        <v>119</v>
      </c>
      <c r="E10" t="s">
        <v>120</v>
      </c>
      <c r="F10" t="s">
        <v>121</v>
      </c>
      <c r="H10" t="s">
        <v>122</v>
      </c>
      <c r="I10" t="s">
        <v>123</v>
      </c>
      <c r="J10" s="1" t="s">
        <v>45</v>
      </c>
      <c r="K10" t="s">
        <v>124</v>
      </c>
      <c r="L10" t="s">
        <v>125</v>
      </c>
      <c r="M10" t="s">
        <v>126</v>
      </c>
      <c r="N10" s="1" t="s">
        <v>93</v>
      </c>
      <c r="O10" s="1" t="s">
        <v>49</v>
      </c>
      <c r="P10" s="1">
        <v>92</v>
      </c>
      <c r="Q10" t="s">
        <v>127</v>
      </c>
      <c r="R10" s="1" t="s">
        <v>128</v>
      </c>
      <c r="S10" s="1" t="s">
        <v>129</v>
      </c>
      <c r="T10" s="1">
        <v>440</v>
      </c>
      <c r="U10" s="1">
        <v>338</v>
      </c>
      <c r="V10" s="1">
        <v>102</v>
      </c>
    </row>
    <row r="11" spans="1:22" x14ac:dyDescent="0.35">
      <c r="A11" s="2">
        <v>45122</v>
      </c>
      <c r="B11" s="3" t="s">
        <v>38</v>
      </c>
      <c r="C11" t="s">
        <v>69</v>
      </c>
      <c r="D11" t="s">
        <v>70</v>
      </c>
      <c r="E11" t="s">
        <v>71</v>
      </c>
      <c r="F11" t="s">
        <v>130</v>
      </c>
      <c r="H11" t="s">
        <v>131</v>
      </c>
      <c r="I11" t="s">
        <v>132</v>
      </c>
      <c r="J11" s="1" t="s">
        <v>45</v>
      </c>
      <c r="K11" t="s">
        <v>133</v>
      </c>
      <c r="L11" t="s">
        <v>134</v>
      </c>
      <c r="M11" t="s">
        <v>135</v>
      </c>
      <c r="N11" s="1" t="s">
        <v>48</v>
      </c>
      <c r="O11" s="1" t="s">
        <v>49</v>
      </c>
      <c r="P11" s="1">
        <v>55</v>
      </c>
      <c r="Q11" t="s">
        <v>136</v>
      </c>
      <c r="R11" s="1" t="s">
        <v>137</v>
      </c>
      <c r="S11" s="1" t="s">
        <v>138</v>
      </c>
      <c r="T11" s="1">
        <v>260</v>
      </c>
      <c r="U11" s="1">
        <v>254</v>
      </c>
      <c r="V11" s="1">
        <v>6</v>
      </c>
    </row>
    <row r="12" spans="1:22" x14ac:dyDescent="0.35">
      <c r="A12" s="1" t="s">
        <v>139</v>
      </c>
      <c r="B12" s="3" t="s">
        <v>140</v>
      </c>
      <c r="C12" t="s">
        <v>141</v>
      </c>
      <c r="D12" t="s">
        <v>142</v>
      </c>
      <c r="E12" t="s">
        <v>143</v>
      </c>
      <c r="F12" t="s">
        <v>144</v>
      </c>
      <c r="G12" t="s">
        <v>145</v>
      </c>
      <c r="H12" t="s">
        <v>146</v>
      </c>
      <c r="I12" t="s">
        <v>147</v>
      </c>
      <c r="J12" s="1" t="s">
        <v>45</v>
      </c>
      <c r="K12" t="s">
        <v>148</v>
      </c>
      <c r="L12" t="s">
        <v>149</v>
      </c>
      <c r="M12" t="s">
        <v>150</v>
      </c>
      <c r="N12" s="1" t="s">
        <v>78</v>
      </c>
      <c r="O12" s="1" t="s">
        <v>49</v>
      </c>
      <c r="P12" s="1">
        <v>23</v>
      </c>
      <c r="Q12" t="s">
        <v>151</v>
      </c>
      <c r="R12" s="1" t="s">
        <v>152</v>
      </c>
      <c r="S12" s="1" t="s">
        <v>153</v>
      </c>
      <c r="T12" s="1">
        <v>238</v>
      </c>
      <c r="U12" s="1">
        <v>161</v>
      </c>
      <c r="V12" s="1">
        <v>77</v>
      </c>
    </row>
    <row r="13" spans="1:22" x14ac:dyDescent="0.35">
      <c r="A13" s="2">
        <v>44687</v>
      </c>
      <c r="B13" s="3" t="s">
        <v>97</v>
      </c>
      <c r="C13" t="s">
        <v>23</v>
      </c>
      <c r="D13" t="s">
        <v>98</v>
      </c>
      <c r="E13" t="s">
        <v>154</v>
      </c>
      <c r="F13" t="s">
        <v>155</v>
      </c>
      <c r="G13" t="s">
        <v>156</v>
      </c>
      <c r="H13" t="s">
        <v>157</v>
      </c>
      <c r="I13" t="s">
        <v>158</v>
      </c>
      <c r="J13" s="1" t="s">
        <v>30</v>
      </c>
      <c r="K13" t="s">
        <v>159</v>
      </c>
      <c r="L13" t="s">
        <v>160</v>
      </c>
      <c r="M13" t="s">
        <v>161</v>
      </c>
      <c r="N13" s="1" t="s">
        <v>33</v>
      </c>
      <c r="O13" s="1" t="s">
        <v>63</v>
      </c>
      <c r="P13" s="1">
        <v>1</v>
      </c>
      <c r="Q13" t="s">
        <v>154</v>
      </c>
      <c r="R13" s="1" t="s">
        <v>162</v>
      </c>
      <c r="S13" s="1" t="s">
        <v>163</v>
      </c>
      <c r="T13" s="1">
        <v>121</v>
      </c>
      <c r="U13" s="1">
        <v>13</v>
      </c>
      <c r="V13" s="1">
        <v>108</v>
      </c>
    </row>
    <row r="14" spans="1:22" x14ac:dyDescent="0.35">
      <c r="A14" s="2">
        <v>45188</v>
      </c>
      <c r="B14" s="3" t="s">
        <v>164</v>
      </c>
      <c r="C14" t="s">
        <v>54</v>
      </c>
      <c r="D14" t="s">
        <v>165</v>
      </c>
      <c r="E14" t="s">
        <v>166</v>
      </c>
      <c r="F14" t="s">
        <v>167</v>
      </c>
      <c r="G14" t="s">
        <v>168</v>
      </c>
      <c r="H14" t="s">
        <v>169</v>
      </c>
      <c r="I14">
        <f>1-672-967-4216</f>
        <v>-5854</v>
      </c>
      <c r="J14" s="1" t="s">
        <v>170</v>
      </c>
      <c r="K14" t="s">
        <v>171</v>
      </c>
      <c r="L14" t="s">
        <v>172</v>
      </c>
      <c r="M14" t="s">
        <v>173</v>
      </c>
      <c r="N14" s="1" t="s">
        <v>114</v>
      </c>
      <c r="O14" s="1" t="s">
        <v>34</v>
      </c>
      <c r="P14" s="1">
        <v>93</v>
      </c>
      <c r="Q14" t="s">
        <v>174</v>
      </c>
      <c r="R14" s="1" t="s">
        <v>175</v>
      </c>
      <c r="S14" s="1" t="s">
        <v>176</v>
      </c>
      <c r="T14" s="1">
        <v>290</v>
      </c>
      <c r="U14" s="1">
        <v>147</v>
      </c>
      <c r="V14" s="1">
        <v>143</v>
      </c>
    </row>
    <row r="15" spans="1:22" x14ac:dyDescent="0.35">
      <c r="A15" s="2">
        <v>44853</v>
      </c>
      <c r="B15" s="3" t="s">
        <v>177</v>
      </c>
      <c r="C15" t="s">
        <v>141</v>
      </c>
      <c r="D15" t="s">
        <v>142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s="1" t="s">
        <v>170</v>
      </c>
      <c r="K15" t="s">
        <v>183</v>
      </c>
      <c r="L15" t="s">
        <v>184</v>
      </c>
      <c r="M15" t="s">
        <v>185</v>
      </c>
      <c r="N15" s="1" t="s">
        <v>33</v>
      </c>
      <c r="O15" s="1" t="s">
        <v>63</v>
      </c>
      <c r="P15" s="1">
        <v>60</v>
      </c>
      <c r="Q15" t="s">
        <v>186</v>
      </c>
      <c r="R15" s="1" t="s">
        <v>187</v>
      </c>
      <c r="S15" s="1" t="s">
        <v>188</v>
      </c>
      <c r="T15" s="1">
        <v>319</v>
      </c>
      <c r="U15" s="1">
        <v>94</v>
      </c>
      <c r="V15" s="1">
        <v>225</v>
      </c>
    </row>
    <row r="16" spans="1:22" x14ac:dyDescent="0.35">
      <c r="A16" s="2">
        <v>44803</v>
      </c>
      <c r="B16" s="3" t="s">
        <v>38</v>
      </c>
      <c r="C16" t="s">
        <v>141</v>
      </c>
      <c r="D16" t="s">
        <v>142</v>
      </c>
      <c r="E16" t="s">
        <v>189</v>
      </c>
      <c r="F16" t="s">
        <v>190</v>
      </c>
      <c r="G16" t="s">
        <v>191</v>
      </c>
      <c r="H16" t="s">
        <v>192</v>
      </c>
      <c r="I16" t="s">
        <v>193</v>
      </c>
      <c r="J16" s="1" t="s">
        <v>170</v>
      </c>
      <c r="K16" t="s">
        <v>194</v>
      </c>
      <c r="L16" t="s">
        <v>195</v>
      </c>
      <c r="M16" t="s">
        <v>196</v>
      </c>
      <c r="N16" s="1" t="s">
        <v>33</v>
      </c>
      <c r="O16" s="1" t="s">
        <v>34</v>
      </c>
      <c r="P16" s="1">
        <v>43</v>
      </c>
      <c r="Q16" t="s">
        <v>197</v>
      </c>
      <c r="R16" s="1" t="s">
        <v>198</v>
      </c>
      <c r="S16" s="1" t="s">
        <v>199</v>
      </c>
      <c r="T16" s="1">
        <v>232</v>
      </c>
      <c r="U16" s="1">
        <v>3</v>
      </c>
      <c r="V16" s="1">
        <v>229</v>
      </c>
    </row>
    <row r="17" spans="1:22" x14ac:dyDescent="0.35">
      <c r="A17" s="2">
        <v>44951</v>
      </c>
      <c r="B17" s="3" t="s">
        <v>177</v>
      </c>
      <c r="C17" t="s">
        <v>141</v>
      </c>
      <c r="D17" t="s">
        <v>142</v>
      </c>
      <c r="E17" t="s">
        <v>178</v>
      </c>
      <c r="F17" t="s">
        <v>200</v>
      </c>
      <c r="G17" t="s">
        <v>201</v>
      </c>
      <c r="H17" t="s">
        <v>202</v>
      </c>
      <c r="I17" t="s">
        <v>203</v>
      </c>
      <c r="J17" s="1" t="s">
        <v>30</v>
      </c>
      <c r="K17" t="s">
        <v>61</v>
      </c>
      <c r="L17" t="s">
        <v>62</v>
      </c>
      <c r="M17">
        <f>1-588-750-7646</f>
        <v>-8983</v>
      </c>
      <c r="N17" s="1" t="s">
        <v>93</v>
      </c>
      <c r="O17" s="1" t="s">
        <v>63</v>
      </c>
      <c r="P17" s="1">
        <v>11</v>
      </c>
      <c r="Q17" t="s">
        <v>204</v>
      </c>
      <c r="R17" s="1" t="s">
        <v>205</v>
      </c>
      <c r="S17" s="1" t="s">
        <v>206</v>
      </c>
      <c r="T17" s="1">
        <v>250</v>
      </c>
      <c r="U17" s="1">
        <v>130</v>
      </c>
      <c r="V17" s="1">
        <v>120</v>
      </c>
    </row>
    <row r="18" spans="1:22" x14ac:dyDescent="0.35">
      <c r="A18" s="2">
        <v>44867</v>
      </c>
      <c r="B18" s="3" t="s">
        <v>207</v>
      </c>
      <c r="C18" t="s">
        <v>23</v>
      </c>
      <c r="D18" t="s">
        <v>39</v>
      </c>
      <c r="E18" t="s">
        <v>40</v>
      </c>
      <c r="F18" t="s">
        <v>208</v>
      </c>
      <c r="H18" t="s">
        <v>209</v>
      </c>
      <c r="I18" t="s">
        <v>210</v>
      </c>
      <c r="J18" s="1" t="s">
        <v>30</v>
      </c>
      <c r="K18" t="s">
        <v>183</v>
      </c>
      <c r="L18" t="s">
        <v>184</v>
      </c>
      <c r="M18" t="s">
        <v>185</v>
      </c>
      <c r="N18" s="1" t="s">
        <v>114</v>
      </c>
      <c r="O18" s="1" t="s">
        <v>63</v>
      </c>
      <c r="P18" s="1">
        <v>67</v>
      </c>
      <c r="Q18" t="s">
        <v>211</v>
      </c>
      <c r="R18" s="1" t="s">
        <v>212</v>
      </c>
      <c r="S18" s="1" t="s">
        <v>213</v>
      </c>
      <c r="T18" s="1">
        <v>214</v>
      </c>
      <c r="U18" s="1">
        <v>113</v>
      </c>
      <c r="V18" s="1">
        <v>101</v>
      </c>
    </row>
    <row r="19" spans="1:22" x14ac:dyDescent="0.35">
      <c r="A19" s="2">
        <v>45136</v>
      </c>
      <c r="B19" s="3" t="s">
        <v>214</v>
      </c>
      <c r="C19" t="s">
        <v>23</v>
      </c>
      <c r="D19" t="s">
        <v>98</v>
      </c>
      <c r="E19" t="s">
        <v>215</v>
      </c>
      <c r="F19" t="s">
        <v>216</v>
      </c>
      <c r="H19" t="s">
        <v>217</v>
      </c>
      <c r="I19" t="s">
        <v>218</v>
      </c>
      <c r="J19" s="1" t="s">
        <v>30</v>
      </c>
      <c r="K19" t="s">
        <v>194</v>
      </c>
      <c r="L19" t="s">
        <v>195</v>
      </c>
      <c r="N19" s="1" t="s">
        <v>78</v>
      </c>
      <c r="O19" s="1" t="s">
        <v>49</v>
      </c>
      <c r="P19" s="1">
        <v>51</v>
      </c>
      <c r="Q19" t="s">
        <v>219</v>
      </c>
      <c r="R19" s="1" t="s">
        <v>220</v>
      </c>
      <c r="S19" s="1" t="s">
        <v>221</v>
      </c>
      <c r="T19" s="1">
        <v>412</v>
      </c>
      <c r="U19" s="1">
        <v>41</v>
      </c>
      <c r="V19" s="1">
        <v>371</v>
      </c>
    </row>
    <row r="20" spans="1:22" x14ac:dyDescent="0.35">
      <c r="A20" s="2">
        <v>44601</v>
      </c>
      <c r="B20" s="3" t="s">
        <v>222</v>
      </c>
      <c r="C20" t="s">
        <v>141</v>
      </c>
      <c r="D20" t="s">
        <v>223</v>
      </c>
      <c r="E20" t="s">
        <v>224</v>
      </c>
      <c r="F20" t="s">
        <v>225</v>
      </c>
      <c r="H20" t="s">
        <v>226</v>
      </c>
      <c r="I20" t="s">
        <v>227</v>
      </c>
      <c r="J20" s="1" t="s">
        <v>45</v>
      </c>
      <c r="K20" t="s">
        <v>194</v>
      </c>
      <c r="L20" t="s">
        <v>195</v>
      </c>
      <c r="M20" t="s">
        <v>196</v>
      </c>
      <c r="N20" s="1" t="s">
        <v>48</v>
      </c>
      <c r="O20" s="1" t="s">
        <v>49</v>
      </c>
      <c r="P20" s="1">
        <v>6</v>
      </c>
      <c r="Q20" t="s">
        <v>228</v>
      </c>
      <c r="R20" s="1" t="s">
        <v>229</v>
      </c>
      <c r="S20" s="1" t="s">
        <v>230</v>
      </c>
      <c r="T20" s="1">
        <v>295</v>
      </c>
      <c r="U20" s="1">
        <v>93</v>
      </c>
      <c r="V20" s="1">
        <v>202</v>
      </c>
    </row>
    <row r="21" spans="1:22" x14ac:dyDescent="0.35">
      <c r="A21" s="2">
        <v>45041</v>
      </c>
      <c r="B21" s="3" t="s">
        <v>177</v>
      </c>
      <c r="C21" t="s">
        <v>141</v>
      </c>
      <c r="D21" t="s">
        <v>142</v>
      </c>
      <c r="E21" t="s">
        <v>178</v>
      </c>
      <c r="F21" t="s">
        <v>231</v>
      </c>
      <c r="G21" t="s">
        <v>232</v>
      </c>
      <c r="H21" t="s">
        <v>233</v>
      </c>
      <c r="I21" t="s">
        <v>234</v>
      </c>
      <c r="J21" s="1" t="s">
        <v>45</v>
      </c>
      <c r="K21" t="s">
        <v>183</v>
      </c>
      <c r="L21" t="s">
        <v>184</v>
      </c>
      <c r="M21" t="s">
        <v>185</v>
      </c>
      <c r="N21" s="1" t="s">
        <v>93</v>
      </c>
      <c r="O21" s="1" t="s">
        <v>49</v>
      </c>
      <c r="P21" s="1">
        <v>40</v>
      </c>
      <c r="Q21" t="s">
        <v>235</v>
      </c>
      <c r="R21" s="1" t="s">
        <v>236</v>
      </c>
      <c r="S21" s="1" t="s">
        <v>237</v>
      </c>
      <c r="T21" s="1">
        <v>356</v>
      </c>
      <c r="U21" s="1">
        <v>147</v>
      </c>
      <c r="V21" s="1">
        <v>209</v>
      </c>
    </row>
    <row r="22" spans="1:22" x14ac:dyDescent="0.35">
      <c r="A22" s="2">
        <v>44840</v>
      </c>
      <c r="B22" s="3" t="s">
        <v>238</v>
      </c>
      <c r="C22" t="s">
        <v>23</v>
      </c>
      <c r="D22" t="s">
        <v>98</v>
      </c>
      <c r="E22" t="s">
        <v>239</v>
      </c>
      <c r="F22" t="s">
        <v>240</v>
      </c>
      <c r="G22" t="s">
        <v>241</v>
      </c>
      <c r="H22" t="s">
        <v>242</v>
      </c>
      <c r="I22" t="s">
        <v>243</v>
      </c>
      <c r="J22" s="1" t="s">
        <v>170</v>
      </c>
      <c r="K22" t="s">
        <v>124</v>
      </c>
      <c r="L22" t="s">
        <v>125</v>
      </c>
      <c r="M22" t="s">
        <v>126</v>
      </c>
      <c r="N22" s="1" t="s">
        <v>48</v>
      </c>
      <c r="O22" s="1" t="s">
        <v>34</v>
      </c>
      <c r="P22" s="1">
        <v>86</v>
      </c>
      <c r="Q22" t="s">
        <v>244</v>
      </c>
      <c r="R22" s="1" t="s">
        <v>245</v>
      </c>
      <c r="S22" s="1" t="s">
        <v>246</v>
      </c>
      <c r="T22" s="1">
        <v>457</v>
      </c>
      <c r="U22" s="1">
        <v>133</v>
      </c>
      <c r="V22" s="1">
        <v>324</v>
      </c>
    </row>
    <row r="23" spans="1:22" x14ac:dyDescent="0.35">
      <c r="A23" s="2">
        <v>45189</v>
      </c>
      <c r="B23" s="3" t="s">
        <v>164</v>
      </c>
      <c r="C23" t="s">
        <v>247</v>
      </c>
      <c r="D23" t="s">
        <v>165</v>
      </c>
      <c r="E23" t="s">
        <v>166</v>
      </c>
      <c r="F23" t="s">
        <v>248</v>
      </c>
      <c r="G23" t="s">
        <v>249</v>
      </c>
      <c r="H23" t="s">
        <v>250</v>
      </c>
      <c r="I23" t="s">
        <v>251</v>
      </c>
      <c r="J23" s="1" t="s">
        <v>30</v>
      </c>
      <c r="K23" t="s">
        <v>252</v>
      </c>
      <c r="L23" t="s">
        <v>253</v>
      </c>
      <c r="M23">
        <f>1-838-976-6137</f>
        <v>-7950</v>
      </c>
      <c r="N23" s="1" t="s">
        <v>33</v>
      </c>
      <c r="O23" s="1" t="s">
        <v>63</v>
      </c>
      <c r="P23" s="1">
        <v>68</v>
      </c>
      <c r="Q23" t="s">
        <v>254</v>
      </c>
      <c r="R23" s="1" t="s">
        <v>255</v>
      </c>
      <c r="S23" s="1" t="s">
        <v>256</v>
      </c>
      <c r="T23" s="1">
        <v>346</v>
      </c>
      <c r="U23" s="1">
        <v>269</v>
      </c>
      <c r="V23" s="1">
        <v>77</v>
      </c>
    </row>
    <row r="24" spans="1:22" x14ac:dyDescent="0.35">
      <c r="A24" s="2">
        <v>45063</v>
      </c>
      <c r="B24" s="3" t="s">
        <v>257</v>
      </c>
      <c r="C24" t="s">
        <v>54</v>
      </c>
      <c r="D24" t="s">
        <v>223</v>
      </c>
      <c r="E24" t="s">
        <v>189</v>
      </c>
      <c r="F24" t="s">
        <v>258</v>
      </c>
      <c r="G24" t="s">
        <v>259</v>
      </c>
      <c r="H24" t="s">
        <v>260</v>
      </c>
      <c r="I24">
        <v>3707630116</v>
      </c>
      <c r="J24" s="1" t="s">
        <v>45</v>
      </c>
      <c r="K24" t="s">
        <v>46</v>
      </c>
      <c r="L24" t="s">
        <v>47</v>
      </c>
      <c r="M24" t="s">
        <v>261</v>
      </c>
      <c r="N24" s="1" t="s">
        <v>114</v>
      </c>
      <c r="O24" s="1" t="s">
        <v>63</v>
      </c>
      <c r="P24" s="1">
        <v>8</v>
      </c>
      <c r="Q24" t="s">
        <v>262</v>
      </c>
      <c r="R24" s="1" t="s">
        <v>263</v>
      </c>
      <c r="S24" s="1" t="s">
        <v>264</v>
      </c>
      <c r="T24" s="1">
        <v>321</v>
      </c>
      <c r="U24" s="1">
        <v>104</v>
      </c>
      <c r="V24" s="1">
        <v>217</v>
      </c>
    </row>
    <row r="25" spans="1:22" x14ac:dyDescent="0.35">
      <c r="A25" s="2">
        <v>44670</v>
      </c>
      <c r="B25" s="3" t="s">
        <v>38</v>
      </c>
      <c r="C25" t="s">
        <v>69</v>
      </c>
      <c r="D25" t="s">
        <v>70</v>
      </c>
      <c r="E25" t="s">
        <v>265</v>
      </c>
      <c r="F25" t="s">
        <v>266</v>
      </c>
      <c r="G25" t="s">
        <v>267</v>
      </c>
      <c r="H25" t="s">
        <v>268</v>
      </c>
      <c r="I25" t="s">
        <v>269</v>
      </c>
      <c r="J25" s="1" t="s">
        <v>30</v>
      </c>
      <c r="K25" t="s">
        <v>270</v>
      </c>
      <c r="L25" t="s">
        <v>271</v>
      </c>
      <c r="N25" s="1" t="s">
        <v>33</v>
      </c>
      <c r="O25" s="1" t="s">
        <v>34</v>
      </c>
      <c r="P25" s="1">
        <v>48</v>
      </c>
      <c r="Q25" t="s">
        <v>272</v>
      </c>
      <c r="R25" s="1" t="s">
        <v>273</v>
      </c>
      <c r="S25" s="1" t="s">
        <v>274</v>
      </c>
      <c r="T25" s="1">
        <v>210</v>
      </c>
      <c r="U25" s="1">
        <v>10</v>
      </c>
      <c r="V25" s="1">
        <v>200</v>
      </c>
    </row>
    <row r="26" spans="1:22" x14ac:dyDescent="0.35">
      <c r="A26" s="2">
        <v>44631</v>
      </c>
      <c r="B26" s="3" t="s">
        <v>275</v>
      </c>
      <c r="C26" t="s">
        <v>276</v>
      </c>
      <c r="D26" t="s">
        <v>277</v>
      </c>
      <c r="E26" t="s">
        <v>278</v>
      </c>
      <c r="F26" t="s">
        <v>279</v>
      </c>
      <c r="G26" t="s">
        <v>280</v>
      </c>
      <c r="H26" t="s">
        <v>281</v>
      </c>
      <c r="I26" t="s">
        <v>282</v>
      </c>
      <c r="J26" s="1" t="s">
        <v>30</v>
      </c>
      <c r="K26" t="s">
        <v>133</v>
      </c>
      <c r="L26" t="s">
        <v>134</v>
      </c>
      <c r="M26" t="s">
        <v>135</v>
      </c>
      <c r="N26" s="1" t="s">
        <v>48</v>
      </c>
      <c r="O26" s="1" t="s">
        <v>34</v>
      </c>
      <c r="P26" s="1">
        <v>74</v>
      </c>
      <c r="Q26" t="s">
        <v>283</v>
      </c>
      <c r="R26" s="1" t="s">
        <v>284</v>
      </c>
      <c r="S26" s="1" t="s">
        <v>285</v>
      </c>
      <c r="T26" s="1">
        <v>457</v>
      </c>
      <c r="U26" s="1">
        <v>181</v>
      </c>
      <c r="V26" s="1">
        <v>276</v>
      </c>
    </row>
    <row r="27" spans="1:22" x14ac:dyDescent="0.35">
      <c r="A27" s="2">
        <v>45000</v>
      </c>
      <c r="B27" s="3" t="s">
        <v>68</v>
      </c>
      <c r="C27" t="s">
        <v>69</v>
      </c>
      <c r="D27" t="s">
        <v>70</v>
      </c>
      <c r="E27" t="s">
        <v>189</v>
      </c>
      <c r="F27" t="s">
        <v>286</v>
      </c>
      <c r="G27" t="s">
        <v>287</v>
      </c>
      <c r="H27" t="s">
        <v>288</v>
      </c>
      <c r="I27" t="s">
        <v>289</v>
      </c>
      <c r="J27" s="1" t="s">
        <v>45</v>
      </c>
      <c r="K27" t="s">
        <v>183</v>
      </c>
      <c r="L27" t="s">
        <v>184</v>
      </c>
      <c r="M27" t="s">
        <v>185</v>
      </c>
      <c r="N27" s="1" t="s">
        <v>86</v>
      </c>
      <c r="O27" s="1" t="s">
        <v>63</v>
      </c>
      <c r="P27" s="1">
        <v>58</v>
      </c>
      <c r="Q27" t="s">
        <v>290</v>
      </c>
      <c r="R27" s="1" t="s">
        <v>291</v>
      </c>
      <c r="S27" s="1" t="s">
        <v>292</v>
      </c>
      <c r="T27" s="1">
        <v>253</v>
      </c>
      <c r="U27" s="1">
        <v>65</v>
      </c>
      <c r="V27" s="1">
        <v>188</v>
      </c>
    </row>
    <row r="28" spans="1:22" x14ac:dyDescent="0.35">
      <c r="A28" s="2">
        <v>44762</v>
      </c>
      <c r="B28" s="3" t="s">
        <v>275</v>
      </c>
      <c r="C28" t="s">
        <v>276</v>
      </c>
      <c r="D28" t="s">
        <v>277</v>
      </c>
      <c r="E28" t="s">
        <v>278</v>
      </c>
      <c r="F28" t="s">
        <v>293</v>
      </c>
      <c r="G28" t="s">
        <v>294</v>
      </c>
      <c r="H28" t="s">
        <v>295</v>
      </c>
      <c r="I28" t="s">
        <v>296</v>
      </c>
      <c r="J28" s="1" t="s">
        <v>170</v>
      </c>
      <c r="K28" t="s">
        <v>124</v>
      </c>
      <c r="L28" t="s">
        <v>125</v>
      </c>
      <c r="M28" t="s">
        <v>126</v>
      </c>
      <c r="N28" s="1" t="s">
        <v>78</v>
      </c>
      <c r="O28" s="1" t="s">
        <v>34</v>
      </c>
      <c r="P28" s="1">
        <v>77</v>
      </c>
      <c r="Q28" t="s">
        <v>297</v>
      </c>
      <c r="R28" s="1" t="s">
        <v>298</v>
      </c>
      <c r="S28" s="1" t="s">
        <v>299</v>
      </c>
      <c r="T28" s="1">
        <v>409</v>
      </c>
      <c r="U28" s="1">
        <v>46</v>
      </c>
      <c r="V28" s="1">
        <v>363</v>
      </c>
    </row>
    <row r="29" spans="1:22" x14ac:dyDescent="0.35">
      <c r="A29" s="2">
        <v>45110</v>
      </c>
      <c r="B29" s="3" t="s">
        <v>53</v>
      </c>
      <c r="C29" t="s">
        <v>276</v>
      </c>
      <c r="D29" t="s">
        <v>55</v>
      </c>
      <c r="E29" t="s">
        <v>56</v>
      </c>
      <c r="F29" t="s">
        <v>300</v>
      </c>
      <c r="G29" t="s">
        <v>301</v>
      </c>
      <c r="H29" t="s">
        <v>302</v>
      </c>
      <c r="I29">
        <f>1-754-909-3838</f>
        <v>-5500</v>
      </c>
      <c r="J29" s="1" t="s">
        <v>30</v>
      </c>
      <c r="K29" t="s">
        <v>303</v>
      </c>
      <c r="L29" t="s">
        <v>304</v>
      </c>
      <c r="M29" t="s">
        <v>305</v>
      </c>
      <c r="N29" s="1" t="s">
        <v>78</v>
      </c>
      <c r="O29" s="1" t="s">
        <v>34</v>
      </c>
      <c r="P29" s="1">
        <v>67</v>
      </c>
      <c r="Q29" t="s">
        <v>306</v>
      </c>
      <c r="R29" s="1" t="s">
        <v>307</v>
      </c>
      <c r="S29" s="1" t="s">
        <v>308</v>
      </c>
      <c r="T29" s="1">
        <v>486</v>
      </c>
      <c r="U29" s="1">
        <v>26</v>
      </c>
      <c r="V29" s="1">
        <v>460</v>
      </c>
    </row>
    <row r="30" spans="1:22" x14ac:dyDescent="0.35">
      <c r="A30" s="2">
        <v>44512</v>
      </c>
      <c r="B30" s="3" t="s">
        <v>38</v>
      </c>
      <c r="C30" t="s">
        <v>141</v>
      </c>
      <c r="D30" t="s">
        <v>223</v>
      </c>
      <c r="E30" t="s">
        <v>309</v>
      </c>
      <c r="F30" t="s">
        <v>310</v>
      </c>
      <c r="G30" t="s">
        <v>311</v>
      </c>
      <c r="H30" t="s">
        <v>312</v>
      </c>
      <c r="I30" t="s">
        <v>313</v>
      </c>
      <c r="J30" s="1" t="s">
        <v>170</v>
      </c>
      <c r="K30" t="s">
        <v>133</v>
      </c>
      <c r="L30" t="s">
        <v>134</v>
      </c>
      <c r="M30" t="s">
        <v>135</v>
      </c>
      <c r="N30" s="1" t="s">
        <v>86</v>
      </c>
      <c r="O30" s="1" t="s">
        <v>34</v>
      </c>
      <c r="P30" s="1">
        <v>61</v>
      </c>
      <c r="Q30" t="s">
        <v>314</v>
      </c>
      <c r="R30" s="1" t="s">
        <v>315</v>
      </c>
      <c r="S30" s="1" t="s">
        <v>316</v>
      </c>
      <c r="T30" s="1">
        <v>209</v>
      </c>
      <c r="U30" s="1">
        <v>47</v>
      </c>
      <c r="V30" s="1">
        <v>162</v>
      </c>
    </row>
    <row r="31" spans="1:22" x14ac:dyDescent="0.35">
      <c r="A31" s="2">
        <v>45021</v>
      </c>
      <c r="B31" s="3" t="s">
        <v>317</v>
      </c>
      <c r="C31" t="s">
        <v>23</v>
      </c>
      <c r="D31" t="s">
        <v>98</v>
      </c>
      <c r="E31" t="s">
        <v>318</v>
      </c>
      <c r="F31" t="s">
        <v>319</v>
      </c>
      <c r="G31" t="s">
        <v>320</v>
      </c>
      <c r="H31" t="s">
        <v>321</v>
      </c>
      <c r="I31" t="s">
        <v>322</v>
      </c>
      <c r="J31" s="1" t="s">
        <v>170</v>
      </c>
      <c r="K31" t="s">
        <v>148</v>
      </c>
      <c r="L31" t="s">
        <v>149</v>
      </c>
      <c r="M31" t="s">
        <v>150</v>
      </c>
      <c r="N31" s="1" t="s">
        <v>33</v>
      </c>
      <c r="O31" s="1" t="s">
        <v>49</v>
      </c>
      <c r="P31" s="1">
        <v>24</v>
      </c>
      <c r="Q31" t="s">
        <v>323</v>
      </c>
      <c r="R31" s="1" t="s">
        <v>324</v>
      </c>
      <c r="S31" s="1" t="s">
        <v>325</v>
      </c>
      <c r="T31" s="1">
        <v>100</v>
      </c>
      <c r="U31" s="1">
        <v>40</v>
      </c>
      <c r="V31" s="1">
        <v>60</v>
      </c>
    </row>
    <row r="32" spans="1:22" x14ac:dyDescent="0.35">
      <c r="A32" s="2">
        <v>44573</v>
      </c>
      <c r="B32" s="3" t="s">
        <v>214</v>
      </c>
      <c r="C32" t="s">
        <v>23</v>
      </c>
      <c r="D32" t="s">
        <v>98</v>
      </c>
      <c r="E32" t="s">
        <v>326</v>
      </c>
      <c r="F32" t="s">
        <v>327</v>
      </c>
      <c r="G32" t="s">
        <v>328</v>
      </c>
      <c r="H32" t="s">
        <v>329</v>
      </c>
      <c r="I32">
        <v>5274668873</v>
      </c>
      <c r="J32" s="1" t="s">
        <v>30</v>
      </c>
      <c r="K32" t="s">
        <v>330</v>
      </c>
      <c r="L32" t="s">
        <v>331</v>
      </c>
      <c r="M32" t="s">
        <v>332</v>
      </c>
      <c r="N32" s="1" t="s">
        <v>78</v>
      </c>
      <c r="O32" s="1" t="s">
        <v>49</v>
      </c>
      <c r="P32" s="1">
        <v>28</v>
      </c>
      <c r="Q32" t="s">
        <v>333</v>
      </c>
      <c r="R32" s="1" t="s">
        <v>334</v>
      </c>
      <c r="S32" s="1" t="s">
        <v>335</v>
      </c>
      <c r="T32" s="1">
        <v>327</v>
      </c>
      <c r="U32" s="1">
        <v>170</v>
      </c>
      <c r="V32" s="1">
        <v>157</v>
      </c>
    </row>
    <row r="33" spans="1:22" x14ac:dyDescent="0.35">
      <c r="A33" s="2">
        <v>44583</v>
      </c>
      <c r="B33" s="3" t="s">
        <v>336</v>
      </c>
      <c r="C33" t="s">
        <v>247</v>
      </c>
      <c r="D33" t="s">
        <v>165</v>
      </c>
      <c r="E33" t="s">
        <v>25</v>
      </c>
      <c r="F33" t="s">
        <v>337</v>
      </c>
      <c r="G33" t="s">
        <v>338</v>
      </c>
      <c r="H33" t="s">
        <v>339</v>
      </c>
      <c r="I33" t="s">
        <v>340</v>
      </c>
      <c r="J33" s="1" t="s">
        <v>170</v>
      </c>
      <c r="K33" t="s">
        <v>111</v>
      </c>
      <c r="L33" t="s">
        <v>112</v>
      </c>
      <c r="M33" t="s">
        <v>113</v>
      </c>
      <c r="N33" s="1" t="s">
        <v>93</v>
      </c>
      <c r="O33" s="1" t="s">
        <v>49</v>
      </c>
      <c r="P33" s="1">
        <v>86</v>
      </c>
      <c r="Q33" t="s">
        <v>341</v>
      </c>
      <c r="R33" s="1" t="s">
        <v>342</v>
      </c>
      <c r="S33" s="1" t="s">
        <v>343</v>
      </c>
      <c r="T33" s="1">
        <v>427</v>
      </c>
      <c r="U33" s="1">
        <v>169</v>
      </c>
      <c r="V33" s="1">
        <v>258</v>
      </c>
    </row>
    <row r="34" spans="1:22" x14ac:dyDescent="0.35">
      <c r="A34" s="2">
        <v>44887</v>
      </c>
      <c r="B34" s="3" t="s">
        <v>344</v>
      </c>
      <c r="C34" t="s">
        <v>141</v>
      </c>
      <c r="D34" t="s">
        <v>345</v>
      </c>
      <c r="E34" t="s">
        <v>346</v>
      </c>
      <c r="F34" t="s">
        <v>347</v>
      </c>
      <c r="G34" t="s">
        <v>348</v>
      </c>
      <c r="H34" t="s">
        <v>349</v>
      </c>
      <c r="I34" t="s">
        <v>350</v>
      </c>
      <c r="J34" s="1" t="s">
        <v>170</v>
      </c>
      <c r="K34" t="s">
        <v>303</v>
      </c>
      <c r="L34" t="s">
        <v>304</v>
      </c>
      <c r="M34" t="s">
        <v>305</v>
      </c>
      <c r="N34" s="1" t="s">
        <v>114</v>
      </c>
      <c r="O34" s="1" t="s">
        <v>63</v>
      </c>
      <c r="P34" s="1">
        <v>85</v>
      </c>
      <c r="Q34" t="s">
        <v>351</v>
      </c>
      <c r="R34" s="1" t="s">
        <v>352</v>
      </c>
      <c r="S34" s="1" t="s">
        <v>353</v>
      </c>
      <c r="T34" s="1">
        <v>58</v>
      </c>
      <c r="U34" s="1">
        <v>38</v>
      </c>
      <c r="V34" s="1">
        <v>20</v>
      </c>
    </row>
    <row r="35" spans="1:22" x14ac:dyDescent="0.35">
      <c r="A35" s="2">
        <v>44645</v>
      </c>
      <c r="B35" s="3" t="s">
        <v>68</v>
      </c>
      <c r="C35" t="s">
        <v>69</v>
      </c>
      <c r="D35" t="s">
        <v>70</v>
      </c>
      <c r="E35" t="s">
        <v>265</v>
      </c>
      <c r="F35" t="s">
        <v>354</v>
      </c>
      <c r="G35" t="s">
        <v>355</v>
      </c>
      <c r="H35" t="s">
        <v>356</v>
      </c>
      <c r="I35" t="s">
        <v>357</v>
      </c>
      <c r="J35" s="1" t="s">
        <v>30</v>
      </c>
      <c r="K35" t="s">
        <v>133</v>
      </c>
      <c r="L35" t="s">
        <v>134</v>
      </c>
      <c r="M35" t="s">
        <v>135</v>
      </c>
      <c r="N35" s="1" t="s">
        <v>86</v>
      </c>
      <c r="O35" s="1" t="s">
        <v>49</v>
      </c>
      <c r="P35" s="1">
        <v>13</v>
      </c>
      <c r="Q35" t="s">
        <v>358</v>
      </c>
      <c r="R35" s="1" t="s">
        <v>359</v>
      </c>
      <c r="S35" s="1" t="s">
        <v>360</v>
      </c>
      <c r="T35" s="1">
        <v>349</v>
      </c>
      <c r="U35" s="1">
        <v>161</v>
      </c>
      <c r="V35" s="1">
        <v>188</v>
      </c>
    </row>
    <row r="36" spans="1:22" x14ac:dyDescent="0.35">
      <c r="A36" s="2">
        <v>44838</v>
      </c>
      <c r="B36" s="3" t="s">
        <v>140</v>
      </c>
      <c r="C36" t="s">
        <v>54</v>
      </c>
      <c r="D36" t="s">
        <v>142</v>
      </c>
      <c r="E36" t="s">
        <v>361</v>
      </c>
      <c r="F36" t="s">
        <v>362</v>
      </c>
      <c r="G36" t="s">
        <v>363</v>
      </c>
      <c r="H36" t="s">
        <v>364</v>
      </c>
      <c r="I36" t="s">
        <v>365</v>
      </c>
      <c r="J36" s="1" t="s">
        <v>30</v>
      </c>
      <c r="K36" t="s">
        <v>159</v>
      </c>
      <c r="L36" t="s">
        <v>160</v>
      </c>
      <c r="M36" t="s">
        <v>161</v>
      </c>
      <c r="N36" s="1" t="s">
        <v>93</v>
      </c>
      <c r="O36" s="1" t="s">
        <v>49</v>
      </c>
      <c r="P36" s="1">
        <v>37</v>
      </c>
      <c r="Q36" t="s">
        <v>366</v>
      </c>
      <c r="R36" s="1" t="s">
        <v>367</v>
      </c>
      <c r="S36" s="1" t="s">
        <v>368</v>
      </c>
      <c r="T36" s="1">
        <v>225</v>
      </c>
      <c r="U36" s="1">
        <v>192</v>
      </c>
      <c r="V36" s="1">
        <v>33</v>
      </c>
    </row>
    <row r="37" spans="1:22" x14ac:dyDescent="0.35">
      <c r="A37" s="1" t="s">
        <v>369</v>
      </c>
      <c r="B37" s="3" t="s">
        <v>38</v>
      </c>
      <c r="C37" t="s">
        <v>141</v>
      </c>
      <c r="D37" t="s">
        <v>142</v>
      </c>
      <c r="E37" t="s">
        <v>361</v>
      </c>
      <c r="F37" t="s">
        <v>370</v>
      </c>
      <c r="G37" t="s">
        <v>371</v>
      </c>
      <c r="H37" t="s">
        <v>372</v>
      </c>
      <c r="I37" t="s">
        <v>373</v>
      </c>
      <c r="J37" s="1" t="s">
        <v>45</v>
      </c>
      <c r="K37" t="s">
        <v>159</v>
      </c>
      <c r="L37" t="s">
        <v>160</v>
      </c>
      <c r="M37" t="s">
        <v>161</v>
      </c>
      <c r="N37" s="1" t="s">
        <v>114</v>
      </c>
      <c r="O37" s="1" t="s">
        <v>34</v>
      </c>
      <c r="P37" s="1">
        <v>38</v>
      </c>
      <c r="Q37" t="s">
        <v>374</v>
      </c>
      <c r="R37" s="1" t="s">
        <v>375</v>
      </c>
      <c r="S37" s="1" t="s">
        <v>376</v>
      </c>
      <c r="T37" s="1">
        <v>312</v>
      </c>
      <c r="U37" s="1">
        <v>194</v>
      </c>
      <c r="V37" s="1">
        <v>118</v>
      </c>
    </row>
    <row r="38" spans="1:22" x14ac:dyDescent="0.35">
      <c r="A38" s="2">
        <v>44954</v>
      </c>
      <c r="B38" s="3" t="s">
        <v>238</v>
      </c>
      <c r="C38" t="s">
        <v>23</v>
      </c>
      <c r="D38" t="s">
        <v>98</v>
      </c>
      <c r="E38" t="s">
        <v>377</v>
      </c>
      <c r="F38" t="s">
        <v>378</v>
      </c>
      <c r="G38" t="s">
        <v>379</v>
      </c>
      <c r="H38" t="s">
        <v>380</v>
      </c>
      <c r="I38">
        <v>5716240332</v>
      </c>
      <c r="J38" s="1" t="s">
        <v>45</v>
      </c>
      <c r="K38" t="s">
        <v>381</v>
      </c>
      <c r="L38" t="s">
        <v>382</v>
      </c>
      <c r="M38" t="s">
        <v>383</v>
      </c>
      <c r="N38" s="1" t="s">
        <v>86</v>
      </c>
      <c r="O38" s="1" t="s">
        <v>49</v>
      </c>
      <c r="P38" s="1">
        <v>44</v>
      </c>
      <c r="Q38" t="s">
        <v>384</v>
      </c>
      <c r="R38" s="1" t="s">
        <v>385</v>
      </c>
      <c r="S38" s="1" t="s">
        <v>386</v>
      </c>
      <c r="T38" s="1">
        <v>160</v>
      </c>
      <c r="U38" s="1">
        <v>157</v>
      </c>
      <c r="V38" s="1">
        <v>3</v>
      </c>
    </row>
    <row r="39" spans="1:22" x14ac:dyDescent="0.35">
      <c r="A39" s="2">
        <v>44574</v>
      </c>
      <c r="B39" s="3" t="s">
        <v>22</v>
      </c>
      <c r="C39" t="s">
        <v>23</v>
      </c>
      <c r="D39" t="s">
        <v>24</v>
      </c>
      <c r="E39" t="s">
        <v>387</v>
      </c>
      <c r="F39" t="s">
        <v>388</v>
      </c>
      <c r="G39" t="s">
        <v>389</v>
      </c>
      <c r="H39" t="s">
        <v>390</v>
      </c>
      <c r="I39" t="s">
        <v>391</v>
      </c>
      <c r="J39" s="1" t="s">
        <v>170</v>
      </c>
      <c r="K39" t="s">
        <v>111</v>
      </c>
      <c r="L39" t="s">
        <v>112</v>
      </c>
      <c r="M39" t="s">
        <v>113</v>
      </c>
      <c r="N39" s="1" t="s">
        <v>33</v>
      </c>
      <c r="O39" s="1" t="s">
        <v>34</v>
      </c>
      <c r="P39" s="1">
        <v>92</v>
      </c>
      <c r="Q39" t="s">
        <v>392</v>
      </c>
      <c r="R39" s="1" t="s">
        <v>393</v>
      </c>
      <c r="S39" s="1" t="s">
        <v>394</v>
      </c>
      <c r="T39" s="1">
        <v>147</v>
      </c>
      <c r="U39" s="1">
        <v>69</v>
      </c>
      <c r="V39" s="1">
        <v>78</v>
      </c>
    </row>
    <row r="40" spans="1:22" x14ac:dyDescent="0.35">
      <c r="A40" s="2">
        <v>44661</v>
      </c>
      <c r="B40" s="3" t="s">
        <v>53</v>
      </c>
      <c r="C40" t="s">
        <v>54</v>
      </c>
      <c r="D40" t="s">
        <v>55</v>
      </c>
      <c r="E40" t="s">
        <v>56</v>
      </c>
      <c r="F40" t="s">
        <v>395</v>
      </c>
      <c r="G40" t="s">
        <v>396</v>
      </c>
      <c r="H40" t="s">
        <v>397</v>
      </c>
      <c r="I40" t="s">
        <v>398</v>
      </c>
      <c r="J40" s="1" t="s">
        <v>45</v>
      </c>
      <c r="K40" t="s">
        <v>183</v>
      </c>
      <c r="L40" t="s">
        <v>184</v>
      </c>
      <c r="M40" t="s">
        <v>185</v>
      </c>
      <c r="N40" s="1" t="s">
        <v>33</v>
      </c>
      <c r="O40" s="1" t="s">
        <v>34</v>
      </c>
      <c r="P40" s="1">
        <v>59</v>
      </c>
      <c r="Q40" t="s">
        <v>399</v>
      </c>
      <c r="R40" s="1" t="s">
        <v>400</v>
      </c>
      <c r="S40" s="1" t="s">
        <v>401</v>
      </c>
      <c r="T40" s="1">
        <v>322</v>
      </c>
      <c r="U40" s="1">
        <v>259</v>
      </c>
      <c r="V40" s="1">
        <v>63</v>
      </c>
    </row>
    <row r="41" spans="1:22" x14ac:dyDescent="0.35">
      <c r="A41" s="2">
        <v>44481</v>
      </c>
      <c r="B41" s="3" t="s">
        <v>317</v>
      </c>
      <c r="C41" t="s">
        <v>23</v>
      </c>
      <c r="D41" t="s">
        <v>98</v>
      </c>
      <c r="E41" t="s">
        <v>318</v>
      </c>
      <c r="F41" t="s">
        <v>402</v>
      </c>
      <c r="G41" t="s">
        <v>403</v>
      </c>
      <c r="H41" t="s">
        <v>404</v>
      </c>
      <c r="I41" t="s">
        <v>405</v>
      </c>
      <c r="J41" s="1" t="s">
        <v>170</v>
      </c>
      <c r="K41" t="s">
        <v>381</v>
      </c>
      <c r="L41" t="s">
        <v>382</v>
      </c>
      <c r="M41" t="s">
        <v>383</v>
      </c>
      <c r="N41" s="1" t="s">
        <v>114</v>
      </c>
      <c r="O41" s="1" t="s">
        <v>49</v>
      </c>
      <c r="P41" s="1">
        <v>73</v>
      </c>
      <c r="Q41" t="s">
        <v>406</v>
      </c>
      <c r="R41" s="1" t="s">
        <v>407</v>
      </c>
      <c r="S41" s="1" t="s">
        <v>408</v>
      </c>
      <c r="T41" s="1">
        <v>154</v>
      </c>
      <c r="U41" s="1">
        <v>35</v>
      </c>
      <c r="V41" s="1">
        <v>119</v>
      </c>
    </row>
    <row r="42" spans="1:22" x14ac:dyDescent="0.35">
      <c r="A42" s="2">
        <v>44520</v>
      </c>
      <c r="B42" s="3" t="s">
        <v>38</v>
      </c>
      <c r="C42" t="s">
        <v>54</v>
      </c>
      <c r="D42" t="s">
        <v>409</v>
      </c>
      <c r="E42" t="s">
        <v>410</v>
      </c>
      <c r="F42" t="s">
        <v>411</v>
      </c>
      <c r="G42" t="s">
        <v>412</v>
      </c>
      <c r="H42" t="s">
        <v>413</v>
      </c>
      <c r="I42" t="s">
        <v>414</v>
      </c>
      <c r="J42" s="1" t="s">
        <v>45</v>
      </c>
      <c r="K42" t="s">
        <v>270</v>
      </c>
      <c r="L42" t="s">
        <v>271</v>
      </c>
      <c r="N42" s="1" t="s">
        <v>48</v>
      </c>
      <c r="O42" s="1" t="s">
        <v>63</v>
      </c>
      <c r="P42" s="1">
        <v>55</v>
      </c>
      <c r="Q42" t="s">
        <v>415</v>
      </c>
      <c r="R42" s="1" t="s">
        <v>416</v>
      </c>
      <c r="S42" s="1" t="s">
        <v>417</v>
      </c>
      <c r="T42" s="1">
        <v>55</v>
      </c>
      <c r="U42" s="1">
        <v>26</v>
      </c>
      <c r="V42" s="1">
        <v>29</v>
      </c>
    </row>
    <row r="43" spans="1:22" x14ac:dyDescent="0.35">
      <c r="A43" s="2">
        <v>44608</v>
      </c>
      <c r="B43" s="3" t="s">
        <v>418</v>
      </c>
      <c r="C43" t="s">
        <v>54</v>
      </c>
      <c r="D43" t="s">
        <v>419</v>
      </c>
      <c r="E43" t="s">
        <v>189</v>
      </c>
      <c r="F43" t="s">
        <v>420</v>
      </c>
      <c r="G43" t="s">
        <v>421</v>
      </c>
      <c r="H43" t="s">
        <v>422</v>
      </c>
      <c r="I43" t="s">
        <v>423</v>
      </c>
      <c r="J43" s="1" t="s">
        <v>30</v>
      </c>
      <c r="K43" t="s">
        <v>424</v>
      </c>
      <c r="L43" t="s">
        <v>425</v>
      </c>
      <c r="N43" s="1" t="s">
        <v>93</v>
      </c>
      <c r="O43" s="1" t="s">
        <v>34</v>
      </c>
      <c r="P43" s="1">
        <v>95</v>
      </c>
      <c r="Q43" t="s">
        <v>426</v>
      </c>
      <c r="R43" s="1" t="s">
        <v>427</v>
      </c>
      <c r="S43" s="1" t="s">
        <v>428</v>
      </c>
      <c r="T43" s="1">
        <v>438</v>
      </c>
      <c r="U43" s="1">
        <v>22</v>
      </c>
      <c r="V43" s="1">
        <v>416</v>
      </c>
    </row>
    <row r="44" spans="1:22" x14ac:dyDescent="0.35">
      <c r="A44" s="2">
        <v>44902</v>
      </c>
      <c r="B44" s="3" t="s">
        <v>238</v>
      </c>
      <c r="C44" t="s">
        <v>23</v>
      </c>
      <c r="D44" t="s">
        <v>98</v>
      </c>
      <c r="E44" t="s">
        <v>239</v>
      </c>
      <c r="F44" t="s">
        <v>429</v>
      </c>
      <c r="G44" t="s">
        <v>430</v>
      </c>
      <c r="H44" t="s">
        <v>431</v>
      </c>
      <c r="I44" t="s">
        <v>432</v>
      </c>
      <c r="J44" s="1" t="s">
        <v>170</v>
      </c>
      <c r="K44" t="s">
        <v>424</v>
      </c>
      <c r="L44" t="s">
        <v>425</v>
      </c>
      <c r="M44">
        <v>7724600682</v>
      </c>
      <c r="N44" s="1" t="s">
        <v>86</v>
      </c>
      <c r="O44" s="1" t="s">
        <v>34</v>
      </c>
      <c r="P44" s="1">
        <v>61</v>
      </c>
      <c r="Q44" t="s">
        <v>433</v>
      </c>
      <c r="R44" s="1" t="s">
        <v>434</v>
      </c>
      <c r="S44" s="1" t="s">
        <v>435</v>
      </c>
      <c r="T44" s="1">
        <v>280</v>
      </c>
      <c r="U44" s="1">
        <v>134</v>
      </c>
      <c r="V44" s="1">
        <v>146</v>
      </c>
    </row>
    <row r="45" spans="1:22" x14ac:dyDescent="0.35">
      <c r="A45" s="2">
        <v>44874</v>
      </c>
      <c r="B45" s="3" t="s">
        <v>22</v>
      </c>
      <c r="C45" t="s">
        <v>23</v>
      </c>
      <c r="D45" t="s">
        <v>24</v>
      </c>
      <c r="E45" t="s">
        <v>189</v>
      </c>
      <c r="F45" t="s">
        <v>436</v>
      </c>
      <c r="G45" t="s">
        <v>437</v>
      </c>
      <c r="H45" t="s">
        <v>438</v>
      </c>
      <c r="I45" t="s">
        <v>439</v>
      </c>
      <c r="J45" s="1" t="s">
        <v>45</v>
      </c>
      <c r="K45" t="s">
        <v>148</v>
      </c>
      <c r="L45" t="s">
        <v>149</v>
      </c>
      <c r="M45" t="s">
        <v>150</v>
      </c>
      <c r="N45" s="1" t="s">
        <v>93</v>
      </c>
      <c r="O45" s="1" t="s">
        <v>49</v>
      </c>
      <c r="P45" s="1">
        <v>54</v>
      </c>
      <c r="Q45" t="s">
        <v>440</v>
      </c>
      <c r="R45" s="1" t="s">
        <v>441</v>
      </c>
      <c r="S45" s="1" t="s">
        <v>442</v>
      </c>
      <c r="T45" s="1">
        <v>223</v>
      </c>
      <c r="U45" s="1">
        <v>168</v>
      </c>
      <c r="V45" s="1">
        <v>55</v>
      </c>
    </row>
    <row r="46" spans="1:22" x14ac:dyDescent="0.35">
      <c r="A46" s="2">
        <v>44628</v>
      </c>
      <c r="B46" s="3" t="s">
        <v>164</v>
      </c>
      <c r="C46" t="s">
        <v>247</v>
      </c>
      <c r="D46" t="s">
        <v>165</v>
      </c>
      <c r="E46" t="s">
        <v>166</v>
      </c>
      <c r="F46" t="s">
        <v>443</v>
      </c>
      <c r="G46" t="s">
        <v>444</v>
      </c>
      <c r="H46" t="s">
        <v>445</v>
      </c>
      <c r="I46" t="s">
        <v>446</v>
      </c>
      <c r="J46" s="1" t="s">
        <v>30</v>
      </c>
      <c r="K46" t="s">
        <v>111</v>
      </c>
      <c r="L46" t="s">
        <v>112</v>
      </c>
      <c r="M46" t="s">
        <v>113</v>
      </c>
      <c r="N46" s="1" t="s">
        <v>33</v>
      </c>
      <c r="O46" s="1" t="s">
        <v>34</v>
      </c>
      <c r="P46" s="1">
        <v>59</v>
      </c>
      <c r="Q46" t="s">
        <v>447</v>
      </c>
      <c r="R46" s="1" t="s">
        <v>448</v>
      </c>
      <c r="S46" s="1" t="s">
        <v>449</v>
      </c>
      <c r="T46" s="1">
        <v>441</v>
      </c>
      <c r="U46" s="1">
        <v>107</v>
      </c>
      <c r="V46" s="1">
        <v>334</v>
      </c>
    </row>
    <row r="47" spans="1:22" x14ac:dyDescent="0.35">
      <c r="A47" s="2">
        <v>45087</v>
      </c>
      <c r="B47" s="3" t="s">
        <v>97</v>
      </c>
      <c r="C47" t="s">
        <v>23</v>
      </c>
      <c r="D47" t="s">
        <v>98</v>
      </c>
      <c r="E47" t="s">
        <v>154</v>
      </c>
      <c r="F47" t="s">
        <v>450</v>
      </c>
      <c r="H47" t="s">
        <v>451</v>
      </c>
      <c r="I47" t="s">
        <v>452</v>
      </c>
      <c r="J47" s="1" t="s">
        <v>170</v>
      </c>
      <c r="K47" t="s">
        <v>303</v>
      </c>
      <c r="L47" t="s">
        <v>304</v>
      </c>
      <c r="M47" t="s">
        <v>305</v>
      </c>
      <c r="N47" s="1" t="s">
        <v>33</v>
      </c>
      <c r="O47" s="1" t="s">
        <v>49</v>
      </c>
      <c r="P47" s="1">
        <v>67</v>
      </c>
      <c r="Q47" t="s">
        <v>453</v>
      </c>
      <c r="R47" s="1" t="s">
        <v>454</v>
      </c>
      <c r="S47" s="1" t="s">
        <v>455</v>
      </c>
      <c r="T47" s="1">
        <v>143</v>
      </c>
      <c r="U47" s="1">
        <v>42</v>
      </c>
      <c r="V47" s="1">
        <v>101</v>
      </c>
    </row>
    <row r="48" spans="1:22" x14ac:dyDescent="0.35">
      <c r="A48" s="2">
        <v>44899</v>
      </c>
      <c r="B48" s="3" t="s">
        <v>214</v>
      </c>
      <c r="C48" t="s">
        <v>23</v>
      </c>
      <c r="D48" t="s">
        <v>98</v>
      </c>
      <c r="E48" t="s">
        <v>326</v>
      </c>
      <c r="F48" t="s">
        <v>456</v>
      </c>
      <c r="G48" t="s">
        <v>457</v>
      </c>
      <c r="H48" t="s">
        <v>458</v>
      </c>
      <c r="I48" t="s">
        <v>459</v>
      </c>
      <c r="J48" s="1" t="s">
        <v>170</v>
      </c>
      <c r="K48" t="s">
        <v>194</v>
      </c>
      <c r="L48" t="s">
        <v>195</v>
      </c>
      <c r="M48" t="s">
        <v>196</v>
      </c>
      <c r="N48" s="1" t="s">
        <v>93</v>
      </c>
      <c r="O48" s="1" t="s">
        <v>63</v>
      </c>
      <c r="P48" s="1">
        <v>74</v>
      </c>
      <c r="Q48" t="s">
        <v>460</v>
      </c>
      <c r="R48" s="1" t="s">
        <v>461</v>
      </c>
      <c r="S48" s="1" t="s">
        <v>462</v>
      </c>
      <c r="T48" s="1">
        <v>154</v>
      </c>
      <c r="U48" s="1">
        <v>151</v>
      </c>
      <c r="V48" s="1">
        <v>3</v>
      </c>
    </row>
    <row r="49" spans="1:22" x14ac:dyDescent="0.35">
      <c r="A49" s="2">
        <v>44908</v>
      </c>
      <c r="B49" s="3" t="s">
        <v>140</v>
      </c>
      <c r="C49" t="s">
        <v>141</v>
      </c>
      <c r="D49" t="s">
        <v>142</v>
      </c>
      <c r="E49" t="s">
        <v>143</v>
      </c>
      <c r="F49" t="s">
        <v>463</v>
      </c>
      <c r="G49" t="s">
        <v>464</v>
      </c>
      <c r="H49" t="s">
        <v>465</v>
      </c>
      <c r="I49" t="s">
        <v>466</v>
      </c>
      <c r="J49" s="1" t="s">
        <v>45</v>
      </c>
      <c r="K49" t="s">
        <v>111</v>
      </c>
      <c r="L49" t="s">
        <v>112</v>
      </c>
      <c r="M49" t="s">
        <v>113</v>
      </c>
      <c r="N49" s="1" t="s">
        <v>93</v>
      </c>
      <c r="O49" s="1" t="s">
        <v>34</v>
      </c>
      <c r="P49" s="1">
        <v>87</v>
      </c>
      <c r="Q49" t="s">
        <v>467</v>
      </c>
      <c r="R49" s="1" t="s">
        <v>468</v>
      </c>
      <c r="S49" s="1" t="s">
        <v>469</v>
      </c>
      <c r="T49" s="1">
        <v>479</v>
      </c>
      <c r="U49" s="1">
        <v>105</v>
      </c>
      <c r="V49" s="1">
        <v>374</v>
      </c>
    </row>
    <row r="50" spans="1:22" x14ac:dyDescent="0.35">
      <c r="A50" s="2">
        <v>44759</v>
      </c>
      <c r="B50" s="3" t="s">
        <v>68</v>
      </c>
      <c r="C50" t="s">
        <v>69</v>
      </c>
      <c r="D50" t="s">
        <v>70</v>
      </c>
      <c r="E50" t="s">
        <v>25</v>
      </c>
      <c r="F50" t="s">
        <v>470</v>
      </c>
      <c r="G50" t="s">
        <v>471</v>
      </c>
      <c r="H50" t="s">
        <v>472</v>
      </c>
      <c r="I50" t="s">
        <v>473</v>
      </c>
      <c r="J50" s="1" t="s">
        <v>170</v>
      </c>
      <c r="K50" t="s">
        <v>61</v>
      </c>
      <c r="L50" t="s">
        <v>62</v>
      </c>
      <c r="N50" s="1" t="s">
        <v>33</v>
      </c>
      <c r="O50" s="1" t="s">
        <v>63</v>
      </c>
      <c r="P50" s="1">
        <v>51</v>
      </c>
      <c r="Q50" t="s">
        <v>474</v>
      </c>
      <c r="R50" s="1" t="s">
        <v>475</v>
      </c>
      <c r="S50" s="1" t="s">
        <v>476</v>
      </c>
      <c r="T50" s="1">
        <v>210</v>
      </c>
      <c r="U50" s="1">
        <v>18</v>
      </c>
      <c r="V50" s="1">
        <v>192</v>
      </c>
    </row>
    <row r="51" spans="1:22" x14ac:dyDescent="0.35">
      <c r="A51" s="2">
        <v>44865</v>
      </c>
      <c r="B51" s="3" t="s">
        <v>53</v>
      </c>
      <c r="C51" t="s">
        <v>276</v>
      </c>
      <c r="D51" t="s">
        <v>55</v>
      </c>
      <c r="E51" t="s">
        <v>56</v>
      </c>
      <c r="F51" t="s">
        <v>477</v>
      </c>
      <c r="G51" t="s">
        <v>478</v>
      </c>
      <c r="H51" t="s">
        <v>479</v>
      </c>
      <c r="I51" t="s">
        <v>480</v>
      </c>
      <c r="J51" s="1" t="s">
        <v>170</v>
      </c>
      <c r="K51" t="s">
        <v>148</v>
      </c>
      <c r="L51" t="s">
        <v>149</v>
      </c>
      <c r="M51" t="s">
        <v>150</v>
      </c>
      <c r="N51" s="1" t="s">
        <v>48</v>
      </c>
      <c r="O51" s="1" t="s">
        <v>63</v>
      </c>
      <c r="P51" s="1">
        <v>55</v>
      </c>
      <c r="Q51" t="s">
        <v>481</v>
      </c>
      <c r="R51" s="1" t="s">
        <v>482</v>
      </c>
      <c r="S51" s="1" t="s">
        <v>483</v>
      </c>
      <c r="T51" s="1">
        <v>142</v>
      </c>
      <c r="U51" s="1">
        <v>20</v>
      </c>
      <c r="V51" s="1">
        <v>122</v>
      </c>
    </row>
    <row r="52" spans="1:22" x14ac:dyDescent="0.35">
      <c r="A52" s="2">
        <v>44648</v>
      </c>
      <c r="B52" s="3" t="s">
        <v>336</v>
      </c>
      <c r="C52" t="s">
        <v>247</v>
      </c>
      <c r="D52" t="s">
        <v>165</v>
      </c>
      <c r="E52" t="s">
        <v>484</v>
      </c>
      <c r="F52" t="s">
        <v>485</v>
      </c>
      <c r="G52" t="s">
        <v>486</v>
      </c>
      <c r="H52" t="s">
        <v>487</v>
      </c>
      <c r="I52" t="s">
        <v>488</v>
      </c>
      <c r="J52" s="1" t="s">
        <v>170</v>
      </c>
      <c r="K52" t="s">
        <v>133</v>
      </c>
      <c r="L52" t="s">
        <v>134</v>
      </c>
      <c r="M52" t="s">
        <v>135</v>
      </c>
      <c r="N52" s="1" t="s">
        <v>114</v>
      </c>
      <c r="O52" s="1" t="s">
        <v>63</v>
      </c>
      <c r="P52" s="1">
        <v>32</v>
      </c>
      <c r="Q52" t="s">
        <v>489</v>
      </c>
      <c r="R52" s="1" t="s">
        <v>490</v>
      </c>
      <c r="S52" s="1" t="s">
        <v>491</v>
      </c>
      <c r="T52" s="1">
        <v>211</v>
      </c>
      <c r="U52" s="1">
        <v>51</v>
      </c>
      <c r="V52" s="1">
        <v>160</v>
      </c>
    </row>
    <row r="53" spans="1:22" x14ac:dyDescent="0.35">
      <c r="A53" s="2">
        <v>44870</v>
      </c>
      <c r="B53" s="3" t="s">
        <v>492</v>
      </c>
      <c r="C53" t="s">
        <v>54</v>
      </c>
      <c r="D53" t="s">
        <v>409</v>
      </c>
      <c r="E53" t="s">
        <v>265</v>
      </c>
      <c r="F53" t="s">
        <v>493</v>
      </c>
      <c r="G53" t="s">
        <v>494</v>
      </c>
      <c r="H53" t="s">
        <v>495</v>
      </c>
      <c r="I53" t="s">
        <v>496</v>
      </c>
      <c r="J53" s="1" t="s">
        <v>45</v>
      </c>
      <c r="K53" t="s">
        <v>133</v>
      </c>
      <c r="L53" t="s">
        <v>134</v>
      </c>
      <c r="M53" t="s">
        <v>135</v>
      </c>
      <c r="N53" s="1" t="s">
        <v>78</v>
      </c>
      <c r="O53" s="1" t="s">
        <v>34</v>
      </c>
      <c r="P53" s="1">
        <v>83</v>
      </c>
      <c r="Q53" t="s">
        <v>497</v>
      </c>
      <c r="R53" s="1" t="s">
        <v>498</v>
      </c>
      <c r="S53" s="1" t="s">
        <v>499</v>
      </c>
      <c r="T53" s="1">
        <v>427</v>
      </c>
      <c r="U53" s="1">
        <v>49</v>
      </c>
      <c r="V53" s="1">
        <v>378</v>
      </c>
    </row>
    <row r="54" spans="1:22" x14ac:dyDescent="0.35">
      <c r="A54" s="2">
        <v>44945</v>
      </c>
      <c r="B54" s="3" t="s">
        <v>38</v>
      </c>
      <c r="C54" t="s">
        <v>247</v>
      </c>
      <c r="D54" t="s">
        <v>165</v>
      </c>
      <c r="E54" t="s">
        <v>484</v>
      </c>
      <c r="F54" t="s">
        <v>500</v>
      </c>
      <c r="G54" t="s">
        <v>501</v>
      </c>
      <c r="H54" t="s">
        <v>502</v>
      </c>
      <c r="I54" t="s">
        <v>503</v>
      </c>
      <c r="J54" s="1" t="s">
        <v>30</v>
      </c>
      <c r="K54" t="s">
        <v>381</v>
      </c>
      <c r="L54" t="s">
        <v>382</v>
      </c>
      <c r="M54" t="s">
        <v>383</v>
      </c>
      <c r="N54" s="1" t="s">
        <v>78</v>
      </c>
      <c r="O54" s="1" t="s">
        <v>34</v>
      </c>
      <c r="P54" s="1">
        <v>58</v>
      </c>
      <c r="Q54" t="s">
        <v>504</v>
      </c>
      <c r="R54" s="1" t="s">
        <v>505</v>
      </c>
      <c r="S54" s="1" t="s">
        <v>506</v>
      </c>
      <c r="T54" s="1">
        <v>422</v>
      </c>
      <c r="U54" s="1">
        <v>187</v>
      </c>
      <c r="V54" s="1">
        <v>235</v>
      </c>
    </row>
    <row r="55" spans="1:22" x14ac:dyDescent="0.35">
      <c r="A55" s="2">
        <v>44518</v>
      </c>
      <c r="B55" s="3" t="s">
        <v>207</v>
      </c>
      <c r="C55" t="s">
        <v>23</v>
      </c>
      <c r="D55" t="s">
        <v>39</v>
      </c>
      <c r="E55" t="s">
        <v>40</v>
      </c>
      <c r="F55" t="s">
        <v>507</v>
      </c>
      <c r="G55" t="s">
        <v>508</v>
      </c>
      <c r="H55" t="s">
        <v>509</v>
      </c>
      <c r="I55" t="s">
        <v>510</v>
      </c>
      <c r="J55" s="1" t="s">
        <v>170</v>
      </c>
      <c r="K55" t="s">
        <v>424</v>
      </c>
      <c r="L55" t="s">
        <v>425</v>
      </c>
      <c r="M55">
        <v>7724600682</v>
      </c>
      <c r="N55" s="1" t="s">
        <v>48</v>
      </c>
      <c r="O55" s="1" t="s">
        <v>34</v>
      </c>
      <c r="P55" s="1">
        <v>11</v>
      </c>
      <c r="Q55" t="s">
        <v>511</v>
      </c>
      <c r="R55" s="1" t="s">
        <v>512</v>
      </c>
      <c r="S55" s="1" t="s">
        <v>513</v>
      </c>
      <c r="T55" s="1">
        <v>471</v>
      </c>
      <c r="U55" s="1">
        <v>357</v>
      </c>
      <c r="V55" s="1">
        <v>114</v>
      </c>
    </row>
    <row r="56" spans="1:22" x14ac:dyDescent="0.35">
      <c r="A56" s="2">
        <v>44990</v>
      </c>
      <c r="B56" s="3" t="s">
        <v>118</v>
      </c>
      <c r="C56" t="s">
        <v>69</v>
      </c>
      <c r="D56" t="s">
        <v>119</v>
      </c>
      <c r="E56" t="s">
        <v>265</v>
      </c>
      <c r="F56" t="s">
        <v>514</v>
      </c>
      <c r="G56" t="s">
        <v>515</v>
      </c>
      <c r="H56" t="s">
        <v>516</v>
      </c>
      <c r="I56" t="s">
        <v>517</v>
      </c>
      <c r="J56" s="1" t="s">
        <v>45</v>
      </c>
      <c r="K56" t="s">
        <v>124</v>
      </c>
      <c r="L56" t="s">
        <v>125</v>
      </c>
      <c r="M56" t="s">
        <v>126</v>
      </c>
      <c r="N56" s="1" t="s">
        <v>33</v>
      </c>
      <c r="O56" s="1" t="s">
        <v>49</v>
      </c>
      <c r="P56" s="1">
        <v>17</v>
      </c>
      <c r="Q56" t="s">
        <v>518</v>
      </c>
      <c r="R56" s="1" t="s">
        <v>519</v>
      </c>
      <c r="S56" s="1" t="s">
        <v>520</v>
      </c>
      <c r="T56" s="1">
        <v>500</v>
      </c>
      <c r="U56" s="1">
        <v>355</v>
      </c>
      <c r="V56" s="1">
        <v>145</v>
      </c>
    </row>
    <row r="57" spans="1:22" x14ac:dyDescent="0.35">
      <c r="A57" s="2">
        <v>44877</v>
      </c>
      <c r="B57" s="3" t="s">
        <v>418</v>
      </c>
      <c r="C57" t="s">
        <v>69</v>
      </c>
      <c r="D57" t="s">
        <v>419</v>
      </c>
      <c r="E57" t="s">
        <v>521</v>
      </c>
      <c r="F57" t="s">
        <v>522</v>
      </c>
      <c r="G57" t="s">
        <v>523</v>
      </c>
      <c r="H57" t="s">
        <v>524</v>
      </c>
      <c r="I57" t="s">
        <v>525</v>
      </c>
      <c r="J57" s="1" t="s">
        <v>170</v>
      </c>
      <c r="K57" t="s">
        <v>133</v>
      </c>
      <c r="L57" t="s">
        <v>134</v>
      </c>
      <c r="M57" t="s">
        <v>135</v>
      </c>
      <c r="N57" s="1" t="s">
        <v>78</v>
      </c>
      <c r="O57" s="1" t="s">
        <v>63</v>
      </c>
      <c r="P57" s="1">
        <v>52</v>
      </c>
      <c r="Q57" t="s">
        <v>526</v>
      </c>
      <c r="R57" s="1" t="s">
        <v>527</v>
      </c>
      <c r="S57" s="1" t="s">
        <v>528</v>
      </c>
      <c r="T57" s="1">
        <v>157</v>
      </c>
      <c r="U57" s="1">
        <v>35</v>
      </c>
      <c r="V57" s="1">
        <v>122</v>
      </c>
    </row>
    <row r="58" spans="1:22" x14ac:dyDescent="0.35">
      <c r="A58" s="2">
        <v>44939</v>
      </c>
      <c r="B58" s="3" t="s">
        <v>529</v>
      </c>
      <c r="C58" t="s">
        <v>23</v>
      </c>
      <c r="D58" t="s">
        <v>98</v>
      </c>
      <c r="E58" t="s">
        <v>530</v>
      </c>
      <c r="F58" t="s">
        <v>531</v>
      </c>
      <c r="G58" t="s">
        <v>532</v>
      </c>
      <c r="H58" t="s">
        <v>533</v>
      </c>
      <c r="I58">
        <v>5542580232</v>
      </c>
      <c r="J58" s="1" t="s">
        <v>45</v>
      </c>
      <c r="K58" t="s">
        <v>534</v>
      </c>
      <c r="L58" t="s">
        <v>535</v>
      </c>
      <c r="M58" t="s">
        <v>536</v>
      </c>
      <c r="N58" s="1" t="s">
        <v>114</v>
      </c>
      <c r="O58" s="1" t="s">
        <v>34</v>
      </c>
      <c r="P58" s="1">
        <v>90</v>
      </c>
      <c r="Q58" t="s">
        <v>537</v>
      </c>
      <c r="R58" s="1" t="s">
        <v>538</v>
      </c>
      <c r="S58" s="1" t="s">
        <v>539</v>
      </c>
      <c r="T58" s="1">
        <v>394</v>
      </c>
      <c r="U58" s="1">
        <v>346</v>
      </c>
      <c r="V58" s="1">
        <v>48</v>
      </c>
    </row>
    <row r="59" spans="1:22" x14ac:dyDescent="0.35">
      <c r="A59" s="1" t="s">
        <v>540</v>
      </c>
      <c r="B59" s="3" t="s">
        <v>207</v>
      </c>
      <c r="C59" t="s">
        <v>23</v>
      </c>
      <c r="D59" t="s">
        <v>39</v>
      </c>
      <c r="E59" t="s">
        <v>541</v>
      </c>
      <c r="F59" t="s">
        <v>542</v>
      </c>
      <c r="H59" t="s">
        <v>543</v>
      </c>
      <c r="I59" t="s">
        <v>544</v>
      </c>
      <c r="J59" s="1" t="s">
        <v>30</v>
      </c>
      <c r="K59" t="s">
        <v>183</v>
      </c>
      <c r="L59" t="s">
        <v>184</v>
      </c>
      <c r="M59" t="s">
        <v>185</v>
      </c>
      <c r="N59" s="1" t="s">
        <v>114</v>
      </c>
      <c r="O59" s="1" t="s">
        <v>49</v>
      </c>
      <c r="P59" s="1">
        <v>74</v>
      </c>
      <c r="Q59" t="s">
        <v>545</v>
      </c>
      <c r="R59" s="1" t="s">
        <v>546</v>
      </c>
      <c r="S59" s="1" t="s">
        <v>547</v>
      </c>
      <c r="T59" s="1">
        <v>330</v>
      </c>
      <c r="U59" s="1">
        <v>100</v>
      </c>
      <c r="V59" s="1">
        <v>230</v>
      </c>
    </row>
    <row r="60" spans="1:22" x14ac:dyDescent="0.35">
      <c r="A60" s="2">
        <v>45181</v>
      </c>
      <c r="B60" s="3" t="s">
        <v>207</v>
      </c>
      <c r="C60" t="s">
        <v>23</v>
      </c>
      <c r="D60" t="s">
        <v>39</v>
      </c>
      <c r="E60" t="s">
        <v>541</v>
      </c>
      <c r="F60" t="s">
        <v>548</v>
      </c>
      <c r="G60" t="s">
        <v>549</v>
      </c>
      <c r="H60" t="s">
        <v>550</v>
      </c>
      <c r="I60" t="s">
        <v>551</v>
      </c>
      <c r="J60" s="1" t="s">
        <v>170</v>
      </c>
      <c r="K60" t="s">
        <v>424</v>
      </c>
      <c r="L60" t="s">
        <v>425</v>
      </c>
      <c r="M60">
        <v>7724600682</v>
      </c>
      <c r="N60" s="1" t="s">
        <v>86</v>
      </c>
      <c r="O60" s="1" t="s">
        <v>34</v>
      </c>
      <c r="P60" s="1">
        <v>40</v>
      </c>
      <c r="Q60" t="s">
        <v>552</v>
      </c>
      <c r="R60" s="1" t="s">
        <v>553</v>
      </c>
      <c r="S60" s="1" t="s">
        <v>554</v>
      </c>
      <c r="T60" s="1">
        <v>175</v>
      </c>
      <c r="U60" s="1">
        <v>163</v>
      </c>
      <c r="V60" s="1">
        <v>12</v>
      </c>
    </row>
    <row r="61" spans="1:22" x14ac:dyDescent="0.35">
      <c r="A61" s="2">
        <v>45014</v>
      </c>
      <c r="B61" s="3" t="s">
        <v>53</v>
      </c>
      <c r="C61" t="s">
        <v>276</v>
      </c>
      <c r="D61" t="s">
        <v>55</v>
      </c>
      <c r="E61" t="s">
        <v>56</v>
      </c>
      <c r="F61" t="s">
        <v>555</v>
      </c>
      <c r="G61" t="s">
        <v>556</v>
      </c>
      <c r="H61" t="s">
        <v>557</v>
      </c>
      <c r="I61" t="s">
        <v>558</v>
      </c>
      <c r="J61" s="1" t="s">
        <v>170</v>
      </c>
      <c r="K61" t="s">
        <v>270</v>
      </c>
      <c r="L61" t="s">
        <v>271</v>
      </c>
      <c r="M61" t="s">
        <v>559</v>
      </c>
      <c r="N61" s="1" t="s">
        <v>48</v>
      </c>
      <c r="O61" s="1" t="s">
        <v>34</v>
      </c>
      <c r="P61" s="1">
        <v>37</v>
      </c>
      <c r="Q61" t="s">
        <v>560</v>
      </c>
      <c r="R61" s="1" t="s">
        <v>561</v>
      </c>
      <c r="S61" s="1" t="s">
        <v>562</v>
      </c>
      <c r="T61" s="1">
        <v>260</v>
      </c>
      <c r="U61" s="1">
        <v>158</v>
      </c>
      <c r="V61" s="1">
        <v>102</v>
      </c>
    </row>
    <row r="62" spans="1:22" x14ac:dyDescent="0.35">
      <c r="A62" s="2">
        <v>45081</v>
      </c>
      <c r="B62" s="3" t="s">
        <v>418</v>
      </c>
      <c r="C62" t="s">
        <v>69</v>
      </c>
      <c r="D62" t="s">
        <v>419</v>
      </c>
      <c r="E62" t="s">
        <v>521</v>
      </c>
      <c r="F62" t="s">
        <v>563</v>
      </c>
      <c r="G62" t="s">
        <v>564</v>
      </c>
      <c r="H62" t="s">
        <v>565</v>
      </c>
      <c r="I62">
        <v>5956052015</v>
      </c>
      <c r="J62" s="1" t="s">
        <v>170</v>
      </c>
      <c r="K62" t="s">
        <v>566</v>
      </c>
      <c r="L62" t="s">
        <v>567</v>
      </c>
      <c r="M62" t="s">
        <v>568</v>
      </c>
      <c r="N62" s="1" t="s">
        <v>93</v>
      </c>
      <c r="O62" s="1" t="s">
        <v>63</v>
      </c>
      <c r="P62" s="1">
        <v>13</v>
      </c>
      <c r="Q62" t="s">
        <v>569</v>
      </c>
      <c r="R62" s="1" t="s">
        <v>570</v>
      </c>
      <c r="S62" s="1" t="s">
        <v>571</v>
      </c>
      <c r="T62" s="1">
        <v>491</v>
      </c>
      <c r="U62" s="1">
        <v>140</v>
      </c>
      <c r="V62" s="1">
        <v>351</v>
      </c>
    </row>
    <row r="63" spans="1:22" x14ac:dyDescent="0.35">
      <c r="A63" s="2">
        <v>44589</v>
      </c>
      <c r="B63" s="3" t="s">
        <v>140</v>
      </c>
      <c r="C63" t="s">
        <v>54</v>
      </c>
      <c r="D63" t="s">
        <v>142</v>
      </c>
      <c r="E63" t="s">
        <v>361</v>
      </c>
      <c r="F63" t="s">
        <v>572</v>
      </c>
      <c r="G63" t="s">
        <v>573</v>
      </c>
      <c r="H63" t="s">
        <v>574</v>
      </c>
      <c r="I63" t="s">
        <v>575</v>
      </c>
      <c r="J63" s="1" t="s">
        <v>45</v>
      </c>
      <c r="K63" t="s">
        <v>171</v>
      </c>
      <c r="L63" t="s">
        <v>172</v>
      </c>
      <c r="M63" t="s">
        <v>173</v>
      </c>
      <c r="N63" s="1" t="s">
        <v>93</v>
      </c>
      <c r="O63" s="1" t="s">
        <v>34</v>
      </c>
      <c r="P63" s="1">
        <v>43</v>
      </c>
      <c r="Q63" t="s">
        <v>197</v>
      </c>
      <c r="R63" s="1" t="s">
        <v>576</v>
      </c>
      <c r="S63" s="1" t="s">
        <v>577</v>
      </c>
      <c r="T63" s="1">
        <v>254</v>
      </c>
      <c r="U63" s="1">
        <v>116</v>
      </c>
      <c r="V63" s="1">
        <v>138</v>
      </c>
    </row>
    <row r="64" spans="1:22" x14ac:dyDescent="0.35">
      <c r="A64" s="2">
        <v>45006</v>
      </c>
      <c r="B64" s="3" t="s">
        <v>118</v>
      </c>
      <c r="C64" t="s">
        <v>69</v>
      </c>
      <c r="D64" t="s">
        <v>119</v>
      </c>
      <c r="E64" t="s">
        <v>120</v>
      </c>
      <c r="F64" t="s">
        <v>578</v>
      </c>
      <c r="G64" t="s">
        <v>579</v>
      </c>
      <c r="H64" t="s">
        <v>580</v>
      </c>
      <c r="I64" t="s">
        <v>581</v>
      </c>
      <c r="J64" s="1" t="s">
        <v>30</v>
      </c>
      <c r="K64" t="s">
        <v>330</v>
      </c>
      <c r="L64" t="s">
        <v>331</v>
      </c>
      <c r="M64" t="s">
        <v>332</v>
      </c>
      <c r="N64" s="1" t="s">
        <v>93</v>
      </c>
      <c r="O64" s="1" t="s">
        <v>63</v>
      </c>
      <c r="P64" s="1">
        <v>85</v>
      </c>
      <c r="Q64" t="s">
        <v>582</v>
      </c>
      <c r="R64" s="1" t="s">
        <v>583</v>
      </c>
      <c r="S64" s="1" t="s">
        <v>584</v>
      </c>
      <c r="T64" s="1">
        <v>67</v>
      </c>
      <c r="U64" s="1">
        <v>52</v>
      </c>
      <c r="V64" s="1">
        <v>15</v>
      </c>
    </row>
    <row r="65" spans="1:22" x14ac:dyDescent="0.35">
      <c r="A65" s="2">
        <v>45143</v>
      </c>
      <c r="B65" s="3" t="s">
        <v>38</v>
      </c>
      <c r="C65" t="s">
        <v>141</v>
      </c>
      <c r="D65" t="s">
        <v>345</v>
      </c>
      <c r="E65" t="s">
        <v>346</v>
      </c>
      <c r="F65" t="s">
        <v>585</v>
      </c>
      <c r="G65" t="s">
        <v>586</v>
      </c>
      <c r="H65" t="s">
        <v>587</v>
      </c>
      <c r="I65" t="s">
        <v>588</v>
      </c>
      <c r="J65" s="1" t="s">
        <v>170</v>
      </c>
      <c r="K65" t="s">
        <v>183</v>
      </c>
      <c r="L65" t="s">
        <v>184</v>
      </c>
      <c r="M65" t="s">
        <v>185</v>
      </c>
      <c r="N65" s="1" t="s">
        <v>33</v>
      </c>
      <c r="O65" s="1" t="s">
        <v>34</v>
      </c>
      <c r="P65" s="1">
        <v>57</v>
      </c>
      <c r="Q65" t="s">
        <v>589</v>
      </c>
      <c r="R65" s="1" t="s">
        <v>590</v>
      </c>
      <c r="S65" s="1" t="s">
        <v>591</v>
      </c>
      <c r="T65" s="1">
        <v>484</v>
      </c>
      <c r="U65" s="1">
        <v>395</v>
      </c>
      <c r="V65" s="1">
        <v>89</v>
      </c>
    </row>
    <row r="66" spans="1:22" x14ac:dyDescent="0.35">
      <c r="A66" s="2">
        <v>45088</v>
      </c>
      <c r="B66" s="3" t="s">
        <v>214</v>
      </c>
      <c r="C66" t="s">
        <v>54</v>
      </c>
      <c r="D66" t="s">
        <v>98</v>
      </c>
      <c r="E66" t="s">
        <v>326</v>
      </c>
      <c r="F66" t="s">
        <v>592</v>
      </c>
      <c r="G66" t="s">
        <v>593</v>
      </c>
      <c r="H66" t="s">
        <v>594</v>
      </c>
      <c r="I66" t="s">
        <v>595</v>
      </c>
      <c r="J66" s="1" t="s">
        <v>45</v>
      </c>
      <c r="K66" t="s">
        <v>124</v>
      </c>
      <c r="L66" t="s">
        <v>125</v>
      </c>
      <c r="M66" t="s">
        <v>126</v>
      </c>
      <c r="N66" s="1" t="s">
        <v>93</v>
      </c>
      <c r="O66" s="1" t="s">
        <v>34</v>
      </c>
      <c r="P66" s="1">
        <v>18</v>
      </c>
      <c r="Q66" t="s">
        <v>596</v>
      </c>
      <c r="R66" s="1" t="s">
        <v>597</v>
      </c>
      <c r="S66" s="1" t="s">
        <v>598</v>
      </c>
      <c r="T66" s="1">
        <v>374</v>
      </c>
      <c r="U66" s="1">
        <v>177</v>
      </c>
      <c r="V66" s="1">
        <v>197</v>
      </c>
    </row>
    <row r="67" spans="1:22" x14ac:dyDescent="0.35">
      <c r="A67" s="2">
        <v>45078</v>
      </c>
      <c r="B67" s="3" t="s">
        <v>344</v>
      </c>
      <c r="C67" t="s">
        <v>141</v>
      </c>
      <c r="D67" t="s">
        <v>345</v>
      </c>
      <c r="E67" t="s">
        <v>346</v>
      </c>
      <c r="F67" t="s">
        <v>599</v>
      </c>
      <c r="G67" t="s">
        <v>600</v>
      </c>
      <c r="H67" t="s">
        <v>601</v>
      </c>
      <c r="I67" t="s">
        <v>602</v>
      </c>
      <c r="J67" s="1" t="s">
        <v>170</v>
      </c>
      <c r="K67" t="s">
        <v>75</v>
      </c>
      <c r="L67" t="s">
        <v>76</v>
      </c>
      <c r="M67" t="s">
        <v>77</v>
      </c>
      <c r="N67" s="1" t="s">
        <v>33</v>
      </c>
      <c r="O67" s="1" t="s">
        <v>34</v>
      </c>
      <c r="P67" s="1">
        <v>90</v>
      </c>
      <c r="Q67" t="s">
        <v>603</v>
      </c>
      <c r="R67" s="1" t="s">
        <v>604</v>
      </c>
      <c r="S67" s="1" t="s">
        <v>605</v>
      </c>
      <c r="T67" s="1">
        <v>193</v>
      </c>
      <c r="U67" s="1">
        <v>102</v>
      </c>
      <c r="V67" s="1">
        <v>91</v>
      </c>
    </row>
    <row r="68" spans="1:22" x14ac:dyDescent="0.35">
      <c r="A68" s="2">
        <v>44552</v>
      </c>
      <c r="B68" s="3" t="s">
        <v>177</v>
      </c>
      <c r="C68" t="s">
        <v>54</v>
      </c>
      <c r="D68" t="s">
        <v>142</v>
      </c>
      <c r="E68" t="s">
        <v>178</v>
      </c>
      <c r="F68" t="s">
        <v>606</v>
      </c>
      <c r="G68" t="s">
        <v>607</v>
      </c>
      <c r="H68" t="s">
        <v>608</v>
      </c>
      <c r="I68" t="s">
        <v>609</v>
      </c>
      <c r="J68" s="1" t="s">
        <v>45</v>
      </c>
      <c r="K68" t="s">
        <v>330</v>
      </c>
      <c r="L68" t="s">
        <v>331</v>
      </c>
      <c r="M68" t="s">
        <v>332</v>
      </c>
      <c r="N68" s="1" t="s">
        <v>78</v>
      </c>
      <c r="O68" s="1" t="s">
        <v>49</v>
      </c>
      <c r="P68" s="1">
        <v>13</v>
      </c>
      <c r="Q68" t="s">
        <v>610</v>
      </c>
      <c r="R68" s="1" t="s">
        <v>611</v>
      </c>
      <c r="S68" s="1" t="s">
        <v>612</v>
      </c>
      <c r="T68" s="1">
        <v>220</v>
      </c>
      <c r="U68" s="1">
        <v>73</v>
      </c>
      <c r="V68" s="1">
        <v>147</v>
      </c>
    </row>
    <row r="69" spans="1:22" x14ac:dyDescent="0.35">
      <c r="A69" s="1" t="s">
        <v>613</v>
      </c>
      <c r="B69" s="3" t="s">
        <v>492</v>
      </c>
      <c r="C69" t="s">
        <v>276</v>
      </c>
      <c r="D69" t="s">
        <v>409</v>
      </c>
      <c r="E69" t="s">
        <v>265</v>
      </c>
      <c r="F69" t="s">
        <v>614</v>
      </c>
      <c r="G69" t="s">
        <v>615</v>
      </c>
      <c r="H69" t="s">
        <v>616</v>
      </c>
      <c r="I69" t="s">
        <v>617</v>
      </c>
      <c r="J69" s="1" t="s">
        <v>30</v>
      </c>
      <c r="K69" t="s">
        <v>330</v>
      </c>
      <c r="L69" t="s">
        <v>331</v>
      </c>
      <c r="M69" t="s">
        <v>332</v>
      </c>
      <c r="N69" s="1" t="s">
        <v>86</v>
      </c>
      <c r="O69" s="1" t="s">
        <v>49</v>
      </c>
      <c r="P69" s="1">
        <v>98</v>
      </c>
      <c r="Q69" t="s">
        <v>618</v>
      </c>
      <c r="R69" s="1" t="s">
        <v>619</v>
      </c>
      <c r="S69" s="1" t="s">
        <v>620</v>
      </c>
      <c r="T69" s="1">
        <v>286</v>
      </c>
      <c r="U69" s="1">
        <v>222</v>
      </c>
      <c r="V69" s="1">
        <v>64</v>
      </c>
    </row>
    <row r="70" spans="1:22" x14ac:dyDescent="0.35">
      <c r="A70" s="2">
        <v>44517</v>
      </c>
      <c r="B70" s="3" t="s">
        <v>317</v>
      </c>
      <c r="C70" t="s">
        <v>23</v>
      </c>
      <c r="D70" t="s">
        <v>98</v>
      </c>
      <c r="E70" t="s">
        <v>318</v>
      </c>
      <c r="F70" t="s">
        <v>621</v>
      </c>
      <c r="G70" t="s">
        <v>622</v>
      </c>
      <c r="H70" t="s">
        <v>623</v>
      </c>
      <c r="I70" t="s">
        <v>624</v>
      </c>
      <c r="J70" s="1" t="s">
        <v>45</v>
      </c>
      <c r="K70" t="s">
        <v>75</v>
      </c>
      <c r="L70" t="s">
        <v>76</v>
      </c>
      <c r="M70" t="s">
        <v>77</v>
      </c>
      <c r="N70" s="1" t="s">
        <v>48</v>
      </c>
      <c r="O70" s="1" t="s">
        <v>49</v>
      </c>
      <c r="P70" s="1">
        <v>82</v>
      </c>
      <c r="Q70" t="s">
        <v>625</v>
      </c>
      <c r="R70" s="1" t="s">
        <v>626</v>
      </c>
      <c r="S70" s="1" t="s">
        <v>627</v>
      </c>
      <c r="T70" s="1">
        <v>332</v>
      </c>
      <c r="U70" s="1">
        <v>223</v>
      </c>
      <c r="V70" s="1">
        <v>109</v>
      </c>
    </row>
    <row r="71" spans="1:22" x14ac:dyDescent="0.35">
      <c r="A71" s="2">
        <v>44763</v>
      </c>
      <c r="B71" s="3" t="s">
        <v>275</v>
      </c>
      <c r="C71" t="s">
        <v>276</v>
      </c>
      <c r="D71" t="s">
        <v>277</v>
      </c>
      <c r="E71" t="s">
        <v>278</v>
      </c>
      <c r="F71" t="s">
        <v>628</v>
      </c>
      <c r="G71" t="s">
        <v>629</v>
      </c>
      <c r="H71" t="s">
        <v>630</v>
      </c>
      <c r="I71" t="s">
        <v>631</v>
      </c>
      <c r="J71" s="1" t="s">
        <v>30</v>
      </c>
      <c r="K71" t="s">
        <v>424</v>
      </c>
      <c r="L71" t="s">
        <v>425</v>
      </c>
      <c r="M71">
        <v>7724600682</v>
      </c>
      <c r="N71" s="1" t="s">
        <v>93</v>
      </c>
      <c r="O71" s="1" t="s">
        <v>63</v>
      </c>
      <c r="P71" s="1">
        <v>5</v>
      </c>
      <c r="Q71" t="s">
        <v>632</v>
      </c>
      <c r="R71" s="1" t="s">
        <v>633</v>
      </c>
      <c r="S71" s="1" t="s">
        <v>634</v>
      </c>
      <c r="T71" s="1">
        <v>125</v>
      </c>
      <c r="U71" s="1">
        <v>6</v>
      </c>
      <c r="V71" s="1">
        <v>119</v>
      </c>
    </row>
    <row r="72" spans="1:22" x14ac:dyDescent="0.35">
      <c r="A72" s="2">
        <v>44747</v>
      </c>
      <c r="B72" s="3" t="s">
        <v>257</v>
      </c>
      <c r="C72" t="s">
        <v>141</v>
      </c>
      <c r="D72" t="s">
        <v>223</v>
      </c>
      <c r="E72" t="s">
        <v>189</v>
      </c>
      <c r="F72" t="s">
        <v>635</v>
      </c>
      <c r="G72" t="s">
        <v>636</v>
      </c>
      <c r="H72" t="s">
        <v>637</v>
      </c>
      <c r="I72" t="s">
        <v>638</v>
      </c>
      <c r="J72" s="1" t="s">
        <v>170</v>
      </c>
      <c r="K72" t="s">
        <v>424</v>
      </c>
      <c r="L72" t="s">
        <v>425</v>
      </c>
      <c r="M72">
        <v>7724600682</v>
      </c>
      <c r="N72" s="1" t="s">
        <v>78</v>
      </c>
      <c r="O72" s="1" t="s">
        <v>34</v>
      </c>
      <c r="P72" s="1">
        <v>53</v>
      </c>
      <c r="Q72" t="s">
        <v>639</v>
      </c>
      <c r="R72" s="1" t="s">
        <v>640</v>
      </c>
      <c r="S72" s="1" t="s">
        <v>641</v>
      </c>
      <c r="T72" s="1">
        <v>481</v>
      </c>
      <c r="U72" s="1">
        <v>72</v>
      </c>
      <c r="V72" s="1">
        <v>409</v>
      </c>
    </row>
    <row r="73" spans="1:22" x14ac:dyDescent="0.35">
      <c r="A73" s="2">
        <v>44694</v>
      </c>
      <c r="B73" s="3" t="s">
        <v>22</v>
      </c>
      <c r="C73" t="s">
        <v>54</v>
      </c>
      <c r="D73" t="s">
        <v>24</v>
      </c>
      <c r="E73" t="s">
        <v>82</v>
      </c>
      <c r="F73" t="s">
        <v>642</v>
      </c>
      <c r="G73" t="s">
        <v>643</v>
      </c>
      <c r="H73" t="s">
        <v>644</v>
      </c>
      <c r="I73" t="s">
        <v>645</v>
      </c>
      <c r="J73" s="1" t="s">
        <v>45</v>
      </c>
      <c r="K73" t="s">
        <v>133</v>
      </c>
      <c r="L73" t="s">
        <v>134</v>
      </c>
      <c r="M73" t="s">
        <v>135</v>
      </c>
      <c r="N73" s="1" t="s">
        <v>78</v>
      </c>
      <c r="O73" s="1" t="s">
        <v>49</v>
      </c>
      <c r="P73" s="1">
        <v>21</v>
      </c>
      <c r="Q73" t="s">
        <v>646</v>
      </c>
      <c r="R73" s="1" t="s">
        <v>647</v>
      </c>
      <c r="S73" s="1" t="s">
        <v>648</v>
      </c>
      <c r="T73" s="1">
        <v>281</v>
      </c>
      <c r="U73" s="1">
        <v>111</v>
      </c>
      <c r="V73" s="1">
        <v>170</v>
      </c>
    </row>
    <row r="74" spans="1:22" x14ac:dyDescent="0.35">
      <c r="A74" s="2">
        <v>45147</v>
      </c>
      <c r="B74" s="3" t="s">
        <v>118</v>
      </c>
      <c r="C74" t="s">
        <v>69</v>
      </c>
      <c r="D74" t="s">
        <v>119</v>
      </c>
      <c r="E74" t="s">
        <v>120</v>
      </c>
      <c r="F74" t="s">
        <v>649</v>
      </c>
      <c r="G74" t="s">
        <v>650</v>
      </c>
      <c r="H74" t="s">
        <v>651</v>
      </c>
      <c r="I74" t="s">
        <v>652</v>
      </c>
      <c r="J74" s="1" t="s">
        <v>30</v>
      </c>
      <c r="K74" t="s">
        <v>183</v>
      </c>
      <c r="L74" t="s">
        <v>184</v>
      </c>
      <c r="M74" t="s">
        <v>185</v>
      </c>
      <c r="N74" s="1" t="s">
        <v>33</v>
      </c>
      <c r="O74" s="1" t="s">
        <v>49</v>
      </c>
      <c r="P74" s="1">
        <v>70</v>
      </c>
      <c r="Q74" t="s">
        <v>653</v>
      </c>
      <c r="R74" s="1" t="s">
        <v>654</v>
      </c>
      <c r="S74" s="1" t="s">
        <v>655</v>
      </c>
      <c r="T74" s="1">
        <v>202</v>
      </c>
      <c r="U74" s="1">
        <v>38</v>
      </c>
      <c r="V74" s="1">
        <v>164</v>
      </c>
    </row>
    <row r="75" spans="1:22" x14ac:dyDescent="0.35">
      <c r="A75" s="2">
        <v>44742</v>
      </c>
      <c r="B75" s="3" t="s">
        <v>492</v>
      </c>
      <c r="C75" t="s">
        <v>54</v>
      </c>
      <c r="D75" t="s">
        <v>409</v>
      </c>
      <c r="E75" t="s">
        <v>410</v>
      </c>
      <c r="F75" t="s">
        <v>656</v>
      </c>
      <c r="G75" t="s">
        <v>657</v>
      </c>
      <c r="H75" t="s">
        <v>658</v>
      </c>
      <c r="I75" t="s">
        <v>659</v>
      </c>
      <c r="J75" s="1" t="s">
        <v>170</v>
      </c>
      <c r="K75" t="s">
        <v>330</v>
      </c>
      <c r="L75" t="s">
        <v>331</v>
      </c>
      <c r="M75" t="s">
        <v>332</v>
      </c>
      <c r="N75" s="1" t="s">
        <v>48</v>
      </c>
      <c r="O75" s="1" t="s">
        <v>34</v>
      </c>
      <c r="P75" s="1">
        <v>37</v>
      </c>
      <c r="Q75" t="s">
        <v>660</v>
      </c>
      <c r="R75" s="1" t="s">
        <v>661</v>
      </c>
      <c r="S75" s="1" t="s">
        <v>662</v>
      </c>
      <c r="T75" s="1">
        <v>71</v>
      </c>
      <c r="U75" s="1">
        <v>11</v>
      </c>
      <c r="V75" s="1">
        <v>60</v>
      </c>
    </row>
    <row r="76" spans="1:22" x14ac:dyDescent="0.35">
      <c r="A76" s="2">
        <v>45097</v>
      </c>
      <c r="B76" s="3" t="s">
        <v>238</v>
      </c>
      <c r="C76" t="s">
        <v>54</v>
      </c>
      <c r="D76" t="s">
        <v>98</v>
      </c>
      <c r="E76" t="s">
        <v>239</v>
      </c>
      <c r="F76" t="s">
        <v>663</v>
      </c>
      <c r="G76" t="s">
        <v>664</v>
      </c>
      <c r="H76" t="s">
        <v>665</v>
      </c>
      <c r="I76">
        <f>1-368-356-3137</f>
        <v>-3860</v>
      </c>
      <c r="J76" s="1" t="s">
        <v>170</v>
      </c>
      <c r="K76" t="s">
        <v>61</v>
      </c>
      <c r="L76" t="s">
        <v>62</v>
      </c>
      <c r="M76">
        <f>1-588-750-7646</f>
        <v>-8983</v>
      </c>
      <c r="N76" s="1" t="s">
        <v>114</v>
      </c>
      <c r="O76" s="1" t="s">
        <v>34</v>
      </c>
      <c r="P76" s="1">
        <v>92</v>
      </c>
      <c r="Q76" t="s">
        <v>666</v>
      </c>
      <c r="R76" s="1" t="s">
        <v>667</v>
      </c>
      <c r="S76" s="1" t="s">
        <v>668</v>
      </c>
      <c r="T76" s="1">
        <v>372</v>
      </c>
      <c r="U76" s="1">
        <v>189</v>
      </c>
      <c r="V76" s="1">
        <v>183</v>
      </c>
    </row>
    <row r="77" spans="1:22" x14ac:dyDescent="0.35">
      <c r="A77" s="2">
        <v>44995</v>
      </c>
      <c r="B77" s="3" t="s">
        <v>529</v>
      </c>
      <c r="C77" t="s">
        <v>23</v>
      </c>
      <c r="D77" t="s">
        <v>98</v>
      </c>
      <c r="E77" t="s">
        <v>669</v>
      </c>
      <c r="F77" t="s">
        <v>670</v>
      </c>
      <c r="G77" t="s">
        <v>671</v>
      </c>
      <c r="H77" t="s">
        <v>672</v>
      </c>
      <c r="I77" t="s">
        <v>673</v>
      </c>
      <c r="J77" s="1" t="s">
        <v>30</v>
      </c>
      <c r="K77" t="s">
        <v>61</v>
      </c>
      <c r="L77" t="s">
        <v>62</v>
      </c>
      <c r="N77" s="1" t="s">
        <v>48</v>
      </c>
      <c r="O77" s="1" t="s">
        <v>63</v>
      </c>
      <c r="P77" s="1">
        <v>46</v>
      </c>
      <c r="Q77" t="s">
        <v>674</v>
      </c>
      <c r="R77" s="1" t="s">
        <v>675</v>
      </c>
      <c r="S77" s="1" t="s">
        <v>676</v>
      </c>
      <c r="T77" s="1">
        <v>66</v>
      </c>
      <c r="U77" s="1">
        <v>35</v>
      </c>
      <c r="V77" s="1">
        <v>31</v>
      </c>
    </row>
    <row r="78" spans="1:22" x14ac:dyDescent="0.35">
      <c r="A78" s="2">
        <v>45058</v>
      </c>
      <c r="B78" s="3" t="s">
        <v>207</v>
      </c>
      <c r="C78" t="s">
        <v>23</v>
      </c>
      <c r="D78" t="s">
        <v>39</v>
      </c>
      <c r="E78" t="s">
        <v>40</v>
      </c>
      <c r="F78" t="s">
        <v>677</v>
      </c>
      <c r="G78" t="s">
        <v>678</v>
      </c>
      <c r="H78" t="s">
        <v>679</v>
      </c>
      <c r="I78" t="s">
        <v>680</v>
      </c>
      <c r="J78" s="1" t="s">
        <v>30</v>
      </c>
      <c r="K78" t="s">
        <v>133</v>
      </c>
      <c r="L78" t="s">
        <v>134</v>
      </c>
      <c r="M78" t="s">
        <v>135</v>
      </c>
      <c r="N78" s="1" t="s">
        <v>78</v>
      </c>
      <c r="O78" s="1" t="s">
        <v>63</v>
      </c>
      <c r="P78" s="1">
        <v>59</v>
      </c>
      <c r="Q78" t="s">
        <v>681</v>
      </c>
      <c r="R78" s="1" t="s">
        <v>682</v>
      </c>
      <c r="S78" s="1" t="s">
        <v>683</v>
      </c>
      <c r="T78" s="1">
        <v>264</v>
      </c>
      <c r="U78" s="1">
        <v>200</v>
      </c>
      <c r="V78" s="1">
        <v>64</v>
      </c>
    </row>
    <row r="79" spans="1:22" x14ac:dyDescent="0.35">
      <c r="A79" s="2">
        <v>44566</v>
      </c>
      <c r="B79" s="3" t="s">
        <v>38</v>
      </c>
      <c r="C79" t="s">
        <v>23</v>
      </c>
      <c r="D79" t="s">
        <v>24</v>
      </c>
      <c r="E79" t="s">
        <v>82</v>
      </c>
      <c r="F79" t="s">
        <v>684</v>
      </c>
      <c r="G79" t="s">
        <v>685</v>
      </c>
      <c r="H79" t="s">
        <v>686</v>
      </c>
      <c r="I79" t="s">
        <v>687</v>
      </c>
      <c r="J79" s="1" t="s">
        <v>45</v>
      </c>
      <c r="K79" t="s">
        <v>534</v>
      </c>
      <c r="L79" t="s">
        <v>535</v>
      </c>
      <c r="M79" t="s">
        <v>536</v>
      </c>
      <c r="N79" s="1" t="s">
        <v>86</v>
      </c>
      <c r="O79" s="1" t="s">
        <v>63</v>
      </c>
      <c r="P79" s="1">
        <v>68</v>
      </c>
      <c r="Q79" t="s">
        <v>688</v>
      </c>
      <c r="R79" s="1" t="s">
        <v>689</v>
      </c>
      <c r="S79" s="1" t="s">
        <v>690</v>
      </c>
      <c r="T79" s="1">
        <v>332</v>
      </c>
      <c r="U79" s="1">
        <v>301</v>
      </c>
      <c r="V79" s="1">
        <v>31</v>
      </c>
    </row>
    <row r="80" spans="1:22" x14ac:dyDescent="0.35">
      <c r="A80" s="2">
        <v>45109</v>
      </c>
      <c r="B80" s="3" t="s">
        <v>38</v>
      </c>
      <c r="C80" t="s">
        <v>247</v>
      </c>
      <c r="D80" t="s">
        <v>165</v>
      </c>
      <c r="E80" t="s">
        <v>484</v>
      </c>
      <c r="F80" t="s">
        <v>691</v>
      </c>
      <c r="G80" t="s">
        <v>692</v>
      </c>
      <c r="H80" t="s">
        <v>693</v>
      </c>
      <c r="I80" t="s">
        <v>694</v>
      </c>
      <c r="J80" s="1" t="s">
        <v>30</v>
      </c>
      <c r="K80" t="s">
        <v>159</v>
      </c>
      <c r="L80" t="s">
        <v>160</v>
      </c>
      <c r="N80" s="1" t="s">
        <v>93</v>
      </c>
      <c r="O80" s="1" t="s">
        <v>49</v>
      </c>
      <c r="P80" s="1">
        <v>55</v>
      </c>
      <c r="Q80" t="s">
        <v>695</v>
      </c>
      <c r="R80" s="1" t="s">
        <v>696</v>
      </c>
      <c r="S80" s="1" t="s">
        <v>697</v>
      </c>
      <c r="T80" s="1">
        <v>128</v>
      </c>
      <c r="U80" s="1">
        <v>40</v>
      </c>
      <c r="V80" s="1">
        <v>88</v>
      </c>
    </row>
    <row r="81" spans="1:22" x14ac:dyDescent="0.35">
      <c r="A81" s="2">
        <v>44973</v>
      </c>
      <c r="B81" s="3" t="s">
        <v>97</v>
      </c>
      <c r="C81" t="s">
        <v>23</v>
      </c>
      <c r="D81" t="s">
        <v>98</v>
      </c>
      <c r="E81" t="s">
        <v>154</v>
      </c>
      <c r="F81" t="s">
        <v>698</v>
      </c>
      <c r="G81" t="s">
        <v>699</v>
      </c>
      <c r="H81" t="s">
        <v>700</v>
      </c>
      <c r="I81">
        <v>7127391110</v>
      </c>
      <c r="J81" s="1" t="s">
        <v>45</v>
      </c>
      <c r="K81" t="s">
        <v>124</v>
      </c>
      <c r="L81" t="s">
        <v>125</v>
      </c>
      <c r="M81" t="s">
        <v>126</v>
      </c>
      <c r="N81" s="1" t="s">
        <v>114</v>
      </c>
      <c r="O81" s="1" t="s">
        <v>34</v>
      </c>
      <c r="P81" s="1">
        <v>88</v>
      </c>
      <c r="Q81" t="s">
        <v>701</v>
      </c>
      <c r="R81" s="1" t="s">
        <v>702</v>
      </c>
      <c r="S81" s="1" t="s">
        <v>703</v>
      </c>
      <c r="T81" s="1">
        <v>432</v>
      </c>
      <c r="U81" s="1">
        <v>346</v>
      </c>
      <c r="V81" s="1">
        <v>86</v>
      </c>
    </row>
    <row r="82" spans="1:22" x14ac:dyDescent="0.35">
      <c r="A82" s="2">
        <v>44800</v>
      </c>
      <c r="B82" s="3" t="s">
        <v>529</v>
      </c>
      <c r="C82" t="s">
        <v>23</v>
      </c>
      <c r="D82" t="s">
        <v>98</v>
      </c>
      <c r="E82" t="s">
        <v>530</v>
      </c>
      <c r="F82" t="s">
        <v>704</v>
      </c>
      <c r="G82" t="s">
        <v>705</v>
      </c>
      <c r="H82" t="s">
        <v>706</v>
      </c>
      <c r="I82" t="s">
        <v>707</v>
      </c>
      <c r="J82" s="1" t="s">
        <v>45</v>
      </c>
      <c r="K82" t="s">
        <v>534</v>
      </c>
      <c r="L82" t="s">
        <v>535</v>
      </c>
      <c r="M82" t="s">
        <v>536</v>
      </c>
      <c r="N82" s="1" t="s">
        <v>86</v>
      </c>
      <c r="O82" s="1" t="s">
        <v>49</v>
      </c>
      <c r="P82" s="1">
        <v>83</v>
      </c>
      <c r="Q82" t="s">
        <v>708</v>
      </c>
      <c r="R82" s="1" t="s">
        <v>709</v>
      </c>
      <c r="S82" s="1" t="s">
        <v>710</v>
      </c>
      <c r="T82" s="1">
        <v>112</v>
      </c>
      <c r="U82" s="1">
        <v>82</v>
      </c>
      <c r="V82" s="1">
        <v>30</v>
      </c>
    </row>
    <row r="83" spans="1:22" x14ac:dyDescent="0.35">
      <c r="A83" s="2">
        <v>44874</v>
      </c>
      <c r="B83" s="3" t="s">
        <v>38</v>
      </c>
      <c r="C83" t="s">
        <v>141</v>
      </c>
      <c r="D83" t="s">
        <v>345</v>
      </c>
      <c r="E83" t="s">
        <v>711</v>
      </c>
      <c r="F83" t="s">
        <v>712</v>
      </c>
      <c r="G83" t="s">
        <v>713</v>
      </c>
      <c r="H83" t="s">
        <v>714</v>
      </c>
      <c r="I83" t="s">
        <v>715</v>
      </c>
      <c r="J83" s="1" t="s">
        <v>45</v>
      </c>
      <c r="K83" t="s">
        <v>124</v>
      </c>
      <c r="L83" t="s">
        <v>125</v>
      </c>
      <c r="N83" s="1" t="s">
        <v>114</v>
      </c>
      <c r="O83" s="1" t="s">
        <v>63</v>
      </c>
      <c r="P83" s="1">
        <v>14</v>
      </c>
      <c r="Q83" t="s">
        <v>716</v>
      </c>
      <c r="R83" s="1" t="s">
        <v>717</v>
      </c>
      <c r="S83" s="1" t="s">
        <v>718</v>
      </c>
      <c r="T83" s="1">
        <v>487</v>
      </c>
      <c r="U83" s="1">
        <v>104</v>
      </c>
      <c r="V83" s="1">
        <v>383</v>
      </c>
    </row>
    <row r="84" spans="1:22" x14ac:dyDescent="0.35">
      <c r="A84" s="2">
        <v>45178</v>
      </c>
      <c r="B84" s="3" t="s">
        <v>492</v>
      </c>
      <c r="C84" t="s">
        <v>276</v>
      </c>
      <c r="D84" t="s">
        <v>409</v>
      </c>
      <c r="E84" t="s">
        <v>410</v>
      </c>
      <c r="F84" t="s">
        <v>719</v>
      </c>
      <c r="G84" t="s">
        <v>720</v>
      </c>
      <c r="H84" t="s">
        <v>721</v>
      </c>
      <c r="I84" t="s">
        <v>722</v>
      </c>
      <c r="J84" s="1" t="s">
        <v>45</v>
      </c>
      <c r="K84" t="s">
        <v>148</v>
      </c>
      <c r="L84" t="s">
        <v>149</v>
      </c>
      <c r="M84" t="s">
        <v>150</v>
      </c>
      <c r="N84" s="1" t="s">
        <v>33</v>
      </c>
      <c r="O84" s="1" t="s">
        <v>34</v>
      </c>
      <c r="P84" s="1">
        <v>84</v>
      </c>
      <c r="Q84" t="s">
        <v>723</v>
      </c>
      <c r="R84" s="1" t="s">
        <v>724</v>
      </c>
      <c r="S84" s="1" t="s">
        <v>725</v>
      </c>
      <c r="T84" s="1">
        <v>224</v>
      </c>
      <c r="U84" s="1">
        <v>211</v>
      </c>
      <c r="V84" s="1">
        <v>13</v>
      </c>
    </row>
    <row r="85" spans="1:22" x14ac:dyDescent="0.35">
      <c r="A85" s="2">
        <v>44956</v>
      </c>
      <c r="B85" s="3" t="s">
        <v>140</v>
      </c>
      <c r="C85" t="s">
        <v>141</v>
      </c>
      <c r="D85" t="s">
        <v>142</v>
      </c>
      <c r="E85" t="s">
        <v>361</v>
      </c>
      <c r="F85" t="s">
        <v>726</v>
      </c>
      <c r="G85" t="s">
        <v>727</v>
      </c>
      <c r="H85" t="s">
        <v>728</v>
      </c>
      <c r="I85" t="s">
        <v>729</v>
      </c>
      <c r="J85" s="1" t="s">
        <v>30</v>
      </c>
      <c r="K85" t="s">
        <v>330</v>
      </c>
      <c r="L85" t="s">
        <v>331</v>
      </c>
      <c r="M85" t="s">
        <v>332</v>
      </c>
      <c r="N85" s="1" t="s">
        <v>78</v>
      </c>
      <c r="O85" s="1" t="s">
        <v>34</v>
      </c>
      <c r="P85" s="1">
        <v>17</v>
      </c>
      <c r="Q85" t="s">
        <v>730</v>
      </c>
      <c r="R85" s="1" t="s">
        <v>731</v>
      </c>
      <c r="S85" s="1" t="s">
        <v>732</v>
      </c>
      <c r="T85" s="1">
        <v>243</v>
      </c>
      <c r="U85" s="1">
        <v>235</v>
      </c>
      <c r="V85" s="1">
        <v>8</v>
      </c>
    </row>
    <row r="86" spans="1:22" x14ac:dyDescent="0.35">
      <c r="A86" s="2">
        <v>45103</v>
      </c>
      <c r="B86" s="3" t="s">
        <v>177</v>
      </c>
      <c r="C86" t="s">
        <v>141</v>
      </c>
      <c r="D86" t="s">
        <v>142</v>
      </c>
      <c r="E86" t="s">
        <v>178</v>
      </c>
      <c r="F86" t="s">
        <v>733</v>
      </c>
      <c r="G86" t="s">
        <v>734</v>
      </c>
      <c r="H86" t="s">
        <v>735</v>
      </c>
      <c r="I86" t="s">
        <v>736</v>
      </c>
      <c r="J86" s="1" t="s">
        <v>30</v>
      </c>
      <c r="K86" t="s">
        <v>534</v>
      </c>
      <c r="L86" t="s">
        <v>535</v>
      </c>
      <c r="M86" t="s">
        <v>536</v>
      </c>
      <c r="N86" s="1" t="s">
        <v>93</v>
      </c>
      <c r="O86" s="1" t="s">
        <v>63</v>
      </c>
      <c r="P86" s="1">
        <v>77</v>
      </c>
      <c r="Q86" t="s">
        <v>737</v>
      </c>
      <c r="R86" s="1" t="s">
        <v>738</v>
      </c>
      <c r="S86" s="1" t="s">
        <v>739</v>
      </c>
      <c r="T86" s="1">
        <v>144</v>
      </c>
      <c r="U86" s="1">
        <v>44</v>
      </c>
      <c r="V86" s="1">
        <v>100</v>
      </c>
    </row>
    <row r="87" spans="1:22" x14ac:dyDescent="0.35">
      <c r="A87" s="2">
        <v>44851</v>
      </c>
      <c r="B87" s="3" t="s">
        <v>53</v>
      </c>
      <c r="C87" t="s">
        <v>276</v>
      </c>
      <c r="D87" t="s">
        <v>55</v>
      </c>
      <c r="E87" t="s">
        <v>56</v>
      </c>
      <c r="F87" t="s">
        <v>740</v>
      </c>
      <c r="G87" t="s">
        <v>741</v>
      </c>
      <c r="H87" t="s">
        <v>742</v>
      </c>
      <c r="I87" t="s">
        <v>743</v>
      </c>
      <c r="J87" s="1" t="s">
        <v>45</v>
      </c>
      <c r="K87" t="s">
        <v>148</v>
      </c>
      <c r="L87" t="s">
        <v>149</v>
      </c>
      <c r="M87" t="s">
        <v>150</v>
      </c>
      <c r="N87" s="1" t="s">
        <v>48</v>
      </c>
      <c r="O87" s="1" t="s">
        <v>63</v>
      </c>
      <c r="P87" s="1">
        <v>88</v>
      </c>
      <c r="Q87" t="s">
        <v>744</v>
      </c>
      <c r="R87" s="1" t="s">
        <v>745</v>
      </c>
      <c r="S87" s="1" t="s">
        <v>746</v>
      </c>
      <c r="T87" s="1">
        <v>282</v>
      </c>
      <c r="U87" s="1">
        <v>191</v>
      </c>
      <c r="V87" s="1">
        <v>91</v>
      </c>
    </row>
    <row r="88" spans="1:22" x14ac:dyDescent="0.35">
      <c r="A88" s="2">
        <v>44841</v>
      </c>
      <c r="B88" s="3" t="s">
        <v>97</v>
      </c>
      <c r="C88" t="s">
        <v>23</v>
      </c>
      <c r="D88" t="s">
        <v>98</v>
      </c>
      <c r="E88" t="s">
        <v>154</v>
      </c>
      <c r="F88" t="s">
        <v>747</v>
      </c>
      <c r="G88" t="s">
        <v>748</v>
      </c>
      <c r="H88" t="s">
        <v>749</v>
      </c>
      <c r="I88" t="s">
        <v>750</v>
      </c>
      <c r="J88" s="1" t="s">
        <v>170</v>
      </c>
      <c r="K88" t="s">
        <v>252</v>
      </c>
      <c r="L88" t="s">
        <v>253</v>
      </c>
      <c r="M88">
        <f>1-838-976-6137</f>
        <v>-7950</v>
      </c>
      <c r="N88" s="1" t="s">
        <v>78</v>
      </c>
      <c r="O88" s="1" t="s">
        <v>63</v>
      </c>
      <c r="P88" s="1">
        <v>39</v>
      </c>
      <c r="Q88" t="s">
        <v>104</v>
      </c>
      <c r="R88" s="1" t="s">
        <v>751</v>
      </c>
      <c r="S88" s="1" t="s">
        <v>752</v>
      </c>
      <c r="T88" s="1">
        <v>496</v>
      </c>
      <c r="U88" s="1">
        <v>214</v>
      </c>
      <c r="V88" s="1">
        <v>282</v>
      </c>
    </row>
    <row r="89" spans="1:22" x14ac:dyDescent="0.35">
      <c r="A89" s="2">
        <v>45038</v>
      </c>
      <c r="B89" s="3" t="s">
        <v>38</v>
      </c>
      <c r="C89" t="s">
        <v>141</v>
      </c>
      <c r="D89" t="s">
        <v>223</v>
      </c>
      <c r="E89" t="s">
        <v>224</v>
      </c>
      <c r="F89" t="s">
        <v>753</v>
      </c>
      <c r="G89" t="s">
        <v>754</v>
      </c>
      <c r="H89" t="s">
        <v>755</v>
      </c>
      <c r="I89" t="s">
        <v>756</v>
      </c>
      <c r="J89" s="1" t="s">
        <v>30</v>
      </c>
      <c r="K89" t="s">
        <v>171</v>
      </c>
      <c r="L89" t="s">
        <v>172</v>
      </c>
      <c r="M89" t="s">
        <v>173</v>
      </c>
      <c r="N89" s="1" t="s">
        <v>114</v>
      </c>
      <c r="O89" s="1" t="s">
        <v>34</v>
      </c>
      <c r="P89" s="1">
        <v>90</v>
      </c>
      <c r="Q89" t="s">
        <v>757</v>
      </c>
      <c r="R89" s="1" t="s">
        <v>758</v>
      </c>
      <c r="S89" s="1" t="s">
        <v>759</v>
      </c>
      <c r="T89" s="1">
        <v>484</v>
      </c>
      <c r="U89" s="1">
        <v>281</v>
      </c>
      <c r="V89" s="1">
        <v>203</v>
      </c>
    </row>
    <row r="90" spans="1:22" x14ac:dyDescent="0.35">
      <c r="A90" s="2">
        <v>45142</v>
      </c>
      <c r="B90" s="3" t="s">
        <v>238</v>
      </c>
      <c r="C90" t="s">
        <v>23</v>
      </c>
      <c r="D90" t="s">
        <v>98</v>
      </c>
      <c r="E90" t="s">
        <v>239</v>
      </c>
      <c r="F90" t="s">
        <v>760</v>
      </c>
      <c r="G90" t="s">
        <v>761</v>
      </c>
      <c r="H90" t="s">
        <v>762</v>
      </c>
      <c r="I90">
        <v>4025488803</v>
      </c>
      <c r="J90" s="1" t="s">
        <v>170</v>
      </c>
      <c r="K90" t="s">
        <v>75</v>
      </c>
      <c r="L90" t="s">
        <v>76</v>
      </c>
      <c r="M90" t="s">
        <v>77</v>
      </c>
      <c r="N90" s="1" t="s">
        <v>93</v>
      </c>
      <c r="O90" s="1" t="s">
        <v>63</v>
      </c>
      <c r="P90" s="1">
        <v>61</v>
      </c>
      <c r="Q90" t="s">
        <v>433</v>
      </c>
      <c r="R90" s="1" t="s">
        <v>763</v>
      </c>
      <c r="S90" s="1" t="s">
        <v>764</v>
      </c>
      <c r="T90" s="1">
        <v>225</v>
      </c>
      <c r="U90" s="1">
        <v>138</v>
      </c>
      <c r="V90" s="1">
        <v>87</v>
      </c>
    </row>
    <row r="91" spans="1:22" x14ac:dyDescent="0.35">
      <c r="A91" s="2">
        <v>45096</v>
      </c>
      <c r="B91" s="3" t="s">
        <v>22</v>
      </c>
      <c r="C91" t="s">
        <v>23</v>
      </c>
      <c r="D91" t="s">
        <v>24</v>
      </c>
      <c r="E91" t="s">
        <v>82</v>
      </c>
      <c r="F91" t="s">
        <v>765</v>
      </c>
      <c r="G91" t="s">
        <v>766</v>
      </c>
      <c r="H91" t="s">
        <v>767</v>
      </c>
      <c r="I91" t="s">
        <v>768</v>
      </c>
      <c r="J91" s="1" t="s">
        <v>30</v>
      </c>
      <c r="K91" t="s">
        <v>183</v>
      </c>
      <c r="L91" t="s">
        <v>184</v>
      </c>
      <c r="M91" t="s">
        <v>185</v>
      </c>
      <c r="N91" s="1" t="s">
        <v>86</v>
      </c>
      <c r="O91" s="1" t="s">
        <v>34</v>
      </c>
      <c r="P91" s="1">
        <v>76</v>
      </c>
      <c r="Q91" t="s">
        <v>769</v>
      </c>
      <c r="R91" s="1" t="s">
        <v>770</v>
      </c>
      <c r="S91" s="1" t="s">
        <v>771</v>
      </c>
      <c r="T91" s="1">
        <v>474</v>
      </c>
      <c r="U91" s="1">
        <v>5</v>
      </c>
      <c r="V91" s="1">
        <v>469</v>
      </c>
    </row>
    <row r="92" spans="1:22" x14ac:dyDescent="0.35">
      <c r="A92" s="1" t="s">
        <v>772</v>
      </c>
      <c r="B92" s="3" t="s">
        <v>492</v>
      </c>
      <c r="C92" t="s">
        <v>276</v>
      </c>
      <c r="D92" t="s">
        <v>409</v>
      </c>
      <c r="E92" t="s">
        <v>410</v>
      </c>
      <c r="F92" t="s">
        <v>773</v>
      </c>
      <c r="G92" t="s">
        <v>774</v>
      </c>
      <c r="H92" t="s">
        <v>775</v>
      </c>
      <c r="I92">
        <f>1-478-925-8242</f>
        <v>-9644</v>
      </c>
      <c r="J92" s="1" t="s">
        <v>30</v>
      </c>
      <c r="K92" t="s">
        <v>171</v>
      </c>
      <c r="L92" t="s">
        <v>172</v>
      </c>
      <c r="M92" t="s">
        <v>173</v>
      </c>
      <c r="N92" s="1" t="s">
        <v>33</v>
      </c>
      <c r="O92" s="1" t="s">
        <v>63</v>
      </c>
      <c r="P92" s="1">
        <v>45</v>
      </c>
      <c r="Q92" t="s">
        <v>776</v>
      </c>
      <c r="R92" s="1" t="s">
        <v>777</v>
      </c>
      <c r="S92" s="1" t="s">
        <v>778</v>
      </c>
      <c r="T92" s="1">
        <v>483</v>
      </c>
      <c r="U92" s="1">
        <v>102</v>
      </c>
      <c r="V92" s="1">
        <v>381</v>
      </c>
    </row>
    <row r="93" spans="1:22" x14ac:dyDescent="0.35">
      <c r="A93" s="2">
        <v>44986</v>
      </c>
      <c r="B93" s="3" t="s">
        <v>492</v>
      </c>
      <c r="C93" t="s">
        <v>276</v>
      </c>
      <c r="D93" t="s">
        <v>409</v>
      </c>
      <c r="E93" t="s">
        <v>265</v>
      </c>
      <c r="F93" t="s">
        <v>779</v>
      </c>
      <c r="G93" t="s">
        <v>780</v>
      </c>
      <c r="H93" t="s">
        <v>781</v>
      </c>
      <c r="I93" t="s">
        <v>782</v>
      </c>
      <c r="J93" s="1" t="s">
        <v>170</v>
      </c>
      <c r="K93" t="s">
        <v>124</v>
      </c>
      <c r="L93" t="s">
        <v>125</v>
      </c>
      <c r="M93" t="s">
        <v>126</v>
      </c>
      <c r="N93" s="1" t="s">
        <v>86</v>
      </c>
      <c r="O93" s="1" t="s">
        <v>49</v>
      </c>
      <c r="P93" s="1">
        <v>81</v>
      </c>
      <c r="Q93" t="s">
        <v>783</v>
      </c>
      <c r="R93" s="1" t="s">
        <v>784</v>
      </c>
      <c r="S93" s="1" t="s">
        <v>785</v>
      </c>
      <c r="T93" s="1">
        <v>405</v>
      </c>
      <c r="U93" s="1">
        <v>114</v>
      </c>
      <c r="V93" s="1">
        <v>291</v>
      </c>
    </row>
    <row r="94" spans="1:22" x14ac:dyDescent="0.35">
      <c r="A94" s="2">
        <v>45060</v>
      </c>
      <c r="B94" s="3" t="s">
        <v>118</v>
      </c>
      <c r="C94" t="s">
        <v>69</v>
      </c>
      <c r="D94" t="s">
        <v>119</v>
      </c>
      <c r="E94" t="s">
        <v>120</v>
      </c>
      <c r="F94" t="s">
        <v>786</v>
      </c>
      <c r="H94" t="s">
        <v>787</v>
      </c>
      <c r="I94" t="s">
        <v>788</v>
      </c>
      <c r="J94" s="1" t="s">
        <v>45</v>
      </c>
      <c r="K94" t="s">
        <v>566</v>
      </c>
      <c r="L94" t="s">
        <v>567</v>
      </c>
      <c r="M94" t="s">
        <v>568</v>
      </c>
      <c r="N94" s="1" t="s">
        <v>93</v>
      </c>
      <c r="O94" s="1" t="s">
        <v>34</v>
      </c>
      <c r="P94" s="1">
        <v>62</v>
      </c>
      <c r="Q94" t="s">
        <v>789</v>
      </c>
      <c r="R94" s="1" t="s">
        <v>790</v>
      </c>
      <c r="S94" s="1" t="s">
        <v>791</v>
      </c>
      <c r="T94" s="1">
        <v>340</v>
      </c>
      <c r="U94" s="1">
        <v>34</v>
      </c>
      <c r="V94" s="1">
        <v>306</v>
      </c>
    </row>
    <row r="95" spans="1:22" x14ac:dyDescent="0.35">
      <c r="A95" s="1" t="s">
        <v>792</v>
      </c>
      <c r="B95" s="3" t="s">
        <v>222</v>
      </c>
      <c r="C95" t="s">
        <v>141</v>
      </c>
      <c r="D95" t="s">
        <v>223</v>
      </c>
      <c r="E95" t="s">
        <v>224</v>
      </c>
      <c r="F95" t="s">
        <v>793</v>
      </c>
      <c r="G95" t="s">
        <v>794</v>
      </c>
      <c r="H95" t="s">
        <v>795</v>
      </c>
      <c r="I95" t="s">
        <v>796</v>
      </c>
      <c r="J95" s="1" t="s">
        <v>30</v>
      </c>
      <c r="K95" t="s">
        <v>270</v>
      </c>
      <c r="L95" t="s">
        <v>271</v>
      </c>
      <c r="M95" t="s">
        <v>559</v>
      </c>
      <c r="N95" s="1" t="s">
        <v>86</v>
      </c>
      <c r="O95" s="1" t="s">
        <v>63</v>
      </c>
      <c r="P95" s="1">
        <v>50</v>
      </c>
      <c r="Q95" t="s">
        <v>797</v>
      </c>
      <c r="R95" s="1" t="s">
        <v>798</v>
      </c>
      <c r="S95" s="1" t="s">
        <v>799</v>
      </c>
      <c r="T95" s="1">
        <v>134</v>
      </c>
      <c r="U95" s="1">
        <v>43</v>
      </c>
      <c r="V95" s="1">
        <v>91</v>
      </c>
    </row>
    <row r="96" spans="1:22" x14ac:dyDescent="0.35">
      <c r="A96" s="2">
        <v>45194</v>
      </c>
      <c r="B96" s="3" t="s">
        <v>164</v>
      </c>
      <c r="C96" t="s">
        <v>247</v>
      </c>
      <c r="D96" t="s">
        <v>165</v>
      </c>
      <c r="E96" t="s">
        <v>166</v>
      </c>
      <c r="F96" t="s">
        <v>800</v>
      </c>
      <c r="G96" t="s">
        <v>801</v>
      </c>
      <c r="H96" t="s">
        <v>802</v>
      </c>
      <c r="I96" t="s">
        <v>803</v>
      </c>
      <c r="J96" s="1" t="s">
        <v>170</v>
      </c>
      <c r="K96" t="s">
        <v>31</v>
      </c>
      <c r="L96" t="s">
        <v>32</v>
      </c>
      <c r="M96">
        <v>6538306661</v>
      </c>
      <c r="N96" s="1" t="s">
        <v>93</v>
      </c>
      <c r="O96" s="1" t="s">
        <v>63</v>
      </c>
      <c r="P96" s="1">
        <v>74</v>
      </c>
      <c r="Q96" t="s">
        <v>804</v>
      </c>
      <c r="R96" s="1" t="s">
        <v>805</v>
      </c>
      <c r="S96" s="1" t="s">
        <v>806</v>
      </c>
      <c r="T96" s="1">
        <v>221</v>
      </c>
      <c r="U96" s="1">
        <v>159</v>
      </c>
      <c r="V96" s="1">
        <v>62</v>
      </c>
    </row>
    <row r="97" spans="1:22" x14ac:dyDescent="0.35">
      <c r="A97" s="2">
        <v>45058</v>
      </c>
      <c r="B97" s="3" t="s">
        <v>336</v>
      </c>
      <c r="C97" t="s">
        <v>247</v>
      </c>
      <c r="D97" t="s">
        <v>165</v>
      </c>
      <c r="E97" t="s">
        <v>807</v>
      </c>
      <c r="F97" t="s">
        <v>808</v>
      </c>
      <c r="G97" t="s">
        <v>809</v>
      </c>
      <c r="H97" t="s">
        <v>810</v>
      </c>
      <c r="I97">
        <v>3288865222</v>
      </c>
      <c r="J97" s="1" t="s">
        <v>170</v>
      </c>
      <c r="K97" t="s">
        <v>111</v>
      </c>
      <c r="L97" t="s">
        <v>112</v>
      </c>
      <c r="M97" t="s">
        <v>113</v>
      </c>
      <c r="N97" s="1" t="s">
        <v>78</v>
      </c>
      <c r="O97" s="1" t="s">
        <v>49</v>
      </c>
      <c r="P97" s="1">
        <v>53</v>
      </c>
      <c r="Q97" t="s">
        <v>811</v>
      </c>
      <c r="R97" s="1" t="s">
        <v>812</v>
      </c>
      <c r="S97" s="1" t="s">
        <v>813</v>
      </c>
      <c r="T97" s="1">
        <v>365</v>
      </c>
      <c r="U97" s="1">
        <v>122</v>
      </c>
      <c r="V97" s="1">
        <v>243</v>
      </c>
    </row>
    <row r="98" spans="1:22" x14ac:dyDescent="0.35">
      <c r="A98" s="2">
        <v>44905</v>
      </c>
      <c r="B98" s="3" t="s">
        <v>214</v>
      </c>
      <c r="C98" t="s">
        <v>23</v>
      </c>
      <c r="D98" t="s">
        <v>98</v>
      </c>
      <c r="E98" t="s">
        <v>326</v>
      </c>
      <c r="F98" t="s">
        <v>814</v>
      </c>
      <c r="G98" t="s">
        <v>815</v>
      </c>
      <c r="H98" t="s">
        <v>816</v>
      </c>
      <c r="I98" t="s">
        <v>817</v>
      </c>
      <c r="J98" s="1" t="s">
        <v>170</v>
      </c>
      <c r="K98" t="s">
        <v>381</v>
      </c>
      <c r="L98" t="s">
        <v>382</v>
      </c>
      <c r="M98" t="s">
        <v>383</v>
      </c>
      <c r="N98" s="1" t="s">
        <v>78</v>
      </c>
      <c r="O98" s="1" t="s">
        <v>63</v>
      </c>
      <c r="P98" s="1">
        <v>41</v>
      </c>
      <c r="Q98" t="s">
        <v>818</v>
      </c>
      <c r="R98" s="1" t="s">
        <v>819</v>
      </c>
      <c r="S98" s="1" t="s">
        <v>820</v>
      </c>
      <c r="T98" s="1">
        <v>463</v>
      </c>
      <c r="U98" s="1">
        <v>121</v>
      </c>
      <c r="V98" s="1">
        <v>342</v>
      </c>
    </row>
    <row r="99" spans="1:22" x14ac:dyDescent="0.35">
      <c r="A99" s="2">
        <v>44944</v>
      </c>
      <c r="B99" s="3" t="s">
        <v>257</v>
      </c>
      <c r="C99" t="s">
        <v>141</v>
      </c>
      <c r="D99" t="s">
        <v>223</v>
      </c>
      <c r="E99" t="s">
        <v>309</v>
      </c>
      <c r="F99" t="s">
        <v>821</v>
      </c>
      <c r="G99" t="s">
        <v>822</v>
      </c>
      <c r="H99" t="s">
        <v>823</v>
      </c>
      <c r="I99" t="s">
        <v>824</v>
      </c>
      <c r="J99" s="1" t="s">
        <v>170</v>
      </c>
      <c r="K99" t="s">
        <v>270</v>
      </c>
      <c r="L99" t="s">
        <v>271</v>
      </c>
      <c r="M99" t="s">
        <v>559</v>
      </c>
      <c r="N99" s="1" t="s">
        <v>114</v>
      </c>
      <c r="O99" s="1" t="s">
        <v>63</v>
      </c>
      <c r="P99" s="1">
        <v>48</v>
      </c>
      <c r="Q99" t="s">
        <v>825</v>
      </c>
      <c r="R99" s="1" t="s">
        <v>826</v>
      </c>
      <c r="S99" s="1" t="s">
        <v>827</v>
      </c>
      <c r="T99" s="1">
        <v>417</v>
      </c>
      <c r="U99" s="1">
        <v>272</v>
      </c>
      <c r="V99" s="1">
        <v>145</v>
      </c>
    </row>
    <row r="100" spans="1:22" x14ac:dyDescent="0.35">
      <c r="A100" s="2">
        <v>44925</v>
      </c>
      <c r="B100" s="3" t="s">
        <v>257</v>
      </c>
      <c r="C100" t="s">
        <v>54</v>
      </c>
      <c r="D100" t="s">
        <v>223</v>
      </c>
      <c r="E100" t="s">
        <v>309</v>
      </c>
      <c r="F100" t="s">
        <v>828</v>
      </c>
      <c r="G100" t="s">
        <v>829</v>
      </c>
      <c r="H100" t="s">
        <v>830</v>
      </c>
      <c r="I100" t="s">
        <v>831</v>
      </c>
      <c r="J100" s="1" t="s">
        <v>170</v>
      </c>
      <c r="K100" t="s">
        <v>124</v>
      </c>
      <c r="L100" t="s">
        <v>125</v>
      </c>
      <c r="M100" t="s">
        <v>126</v>
      </c>
      <c r="N100" s="1" t="s">
        <v>86</v>
      </c>
      <c r="O100" s="1" t="s">
        <v>63</v>
      </c>
      <c r="P100" s="1">
        <v>16</v>
      </c>
      <c r="Q100" t="s">
        <v>832</v>
      </c>
      <c r="R100" s="1" t="s">
        <v>833</v>
      </c>
      <c r="S100" s="1" t="s">
        <v>834</v>
      </c>
      <c r="T100" s="1">
        <v>55</v>
      </c>
      <c r="U100" s="1">
        <v>40</v>
      </c>
      <c r="V100" s="1">
        <v>15</v>
      </c>
    </row>
    <row r="101" spans="1:22" x14ac:dyDescent="0.35">
      <c r="A101" s="2">
        <v>44764</v>
      </c>
      <c r="B101" s="3" t="s">
        <v>177</v>
      </c>
      <c r="C101" t="s">
        <v>141</v>
      </c>
      <c r="D101" t="s">
        <v>142</v>
      </c>
      <c r="E101" t="s">
        <v>835</v>
      </c>
      <c r="F101" t="s">
        <v>836</v>
      </c>
      <c r="G101" t="s">
        <v>837</v>
      </c>
      <c r="H101" t="s">
        <v>838</v>
      </c>
      <c r="I101" t="s">
        <v>839</v>
      </c>
      <c r="J101" s="1" t="s">
        <v>170</v>
      </c>
      <c r="K101" t="s">
        <v>330</v>
      </c>
      <c r="L101" t="s">
        <v>331</v>
      </c>
      <c r="M101" t="s">
        <v>332</v>
      </c>
      <c r="N101" s="1" t="s">
        <v>78</v>
      </c>
      <c r="O101" s="1" t="s">
        <v>63</v>
      </c>
      <c r="P101" s="1">
        <v>67</v>
      </c>
      <c r="Q101" t="s">
        <v>840</v>
      </c>
      <c r="R101" s="1" t="s">
        <v>841</v>
      </c>
      <c r="S101" s="1" t="s">
        <v>842</v>
      </c>
      <c r="T101" s="1">
        <v>381</v>
      </c>
      <c r="U101" s="1">
        <v>78</v>
      </c>
      <c r="V101" s="1">
        <v>303</v>
      </c>
    </row>
    <row r="102" spans="1:22" x14ac:dyDescent="0.35">
      <c r="A102" s="2">
        <v>44744</v>
      </c>
      <c r="B102" s="3" t="s">
        <v>222</v>
      </c>
      <c r="C102" t="s">
        <v>141</v>
      </c>
      <c r="D102" t="s">
        <v>223</v>
      </c>
      <c r="E102" t="s">
        <v>224</v>
      </c>
      <c r="F102" t="s">
        <v>843</v>
      </c>
      <c r="G102" t="s">
        <v>844</v>
      </c>
      <c r="H102" t="s">
        <v>845</v>
      </c>
      <c r="I102" t="s">
        <v>846</v>
      </c>
      <c r="J102" s="1" t="s">
        <v>170</v>
      </c>
      <c r="K102" t="s">
        <v>252</v>
      </c>
      <c r="L102" t="s">
        <v>253</v>
      </c>
      <c r="M102">
        <f>1-838-976-6137</f>
        <v>-7950</v>
      </c>
      <c r="N102" s="1" t="s">
        <v>78</v>
      </c>
      <c r="O102" s="1" t="s">
        <v>49</v>
      </c>
      <c r="P102" s="1">
        <v>93</v>
      </c>
      <c r="Q102" t="s">
        <v>847</v>
      </c>
      <c r="R102" s="1" t="s">
        <v>848</v>
      </c>
      <c r="S102" s="1" t="s">
        <v>849</v>
      </c>
      <c r="T102" s="1">
        <v>71</v>
      </c>
      <c r="U102" s="1">
        <v>37</v>
      </c>
      <c r="V102" s="1">
        <v>34</v>
      </c>
    </row>
    <row r="103" spans="1:22" x14ac:dyDescent="0.35">
      <c r="A103" s="2">
        <v>45007</v>
      </c>
      <c r="B103" s="3" t="s">
        <v>238</v>
      </c>
      <c r="C103" t="s">
        <v>23</v>
      </c>
      <c r="D103" t="s">
        <v>98</v>
      </c>
      <c r="E103" t="s">
        <v>239</v>
      </c>
      <c r="F103" t="s">
        <v>850</v>
      </c>
      <c r="G103" t="s">
        <v>851</v>
      </c>
      <c r="H103" t="s">
        <v>852</v>
      </c>
      <c r="I103" t="s">
        <v>853</v>
      </c>
      <c r="J103" s="1" t="s">
        <v>45</v>
      </c>
      <c r="K103" t="s">
        <v>61</v>
      </c>
      <c r="L103" t="s">
        <v>62</v>
      </c>
      <c r="M103">
        <f>1-588-750-7646</f>
        <v>-8983</v>
      </c>
      <c r="N103" s="1" t="s">
        <v>33</v>
      </c>
      <c r="O103" s="1" t="s">
        <v>49</v>
      </c>
      <c r="P103" s="1">
        <v>1</v>
      </c>
      <c r="Q103" t="s">
        <v>239</v>
      </c>
      <c r="R103" s="1" t="s">
        <v>854</v>
      </c>
      <c r="S103" s="1" t="s">
        <v>855</v>
      </c>
      <c r="T103" s="1">
        <v>400</v>
      </c>
      <c r="U103" s="1">
        <v>90</v>
      </c>
      <c r="V103" s="1">
        <v>310</v>
      </c>
    </row>
    <row r="104" spans="1:22" x14ac:dyDescent="0.35">
      <c r="A104" s="2">
        <v>44795</v>
      </c>
      <c r="B104" s="3" t="s">
        <v>118</v>
      </c>
      <c r="C104" t="s">
        <v>54</v>
      </c>
      <c r="D104" t="s">
        <v>119</v>
      </c>
      <c r="E104" t="s">
        <v>120</v>
      </c>
      <c r="F104" t="s">
        <v>856</v>
      </c>
      <c r="H104" t="s">
        <v>857</v>
      </c>
      <c r="I104">
        <f>1-923-260-1619</f>
        <v>-2801</v>
      </c>
      <c r="J104" s="1" t="s">
        <v>30</v>
      </c>
      <c r="K104" t="s">
        <v>148</v>
      </c>
      <c r="L104" t="s">
        <v>149</v>
      </c>
      <c r="N104" s="1" t="s">
        <v>86</v>
      </c>
      <c r="O104" s="1" t="s">
        <v>34</v>
      </c>
      <c r="P104" s="1">
        <v>79</v>
      </c>
      <c r="Q104" t="s">
        <v>858</v>
      </c>
      <c r="R104" s="1" t="s">
        <v>859</v>
      </c>
      <c r="S104" s="1" t="s">
        <v>860</v>
      </c>
      <c r="T104" s="1">
        <v>106</v>
      </c>
      <c r="U104" s="1">
        <v>24</v>
      </c>
      <c r="V104" s="1">
        <v>82</v>
      </c>
    </row>
    <row r="105" spans="1:22" x14ac:dyDescent="0.35">
      <c r="A105" s="2">
        <v>44487</v>
      </c>
      <c r="B105" s="3" t="s">
        <v>418</v>
      </c>
      <c r="C105" t="s">
        <v>69</v>
      </c>
      <c r="D105" t="s">
        <v>419</v>
      </c>
      <c r="E105" t="s">
        <v>521</v>
      </c>
      <c r="F105" t="s">
        <v>861</v>
      </c>
      <c r="G105" t="s">
        <v>862</v>
      </c>
      <c r="H105" t="s">
        <v>863</v>
      </c>
      <c r="I105" t="s">
        <v>864</v>
      </c>
      <c r="J105" s="1" t="s">
        <v>170</v>
      </c>
      <c r="K105" t="s">
        <v>75</v>
      </c>
      <c r="L105" t="s">
        <v>76</v>
      </c>
      <c r="M105" t="s">
        <v>77</v>
      </c>
      <c r="N105" s="1" t="s">
        <v>93</v>
      </c>
      <c r="O105" s="1" t="s">
        <v>49</v>
      </c>
      <c r="P105" s="1">
        <v>91</v>
      </c>
      <c r="Q105" t="s">
        <v>865</v>
      </c>
      <c r="R105" s="1" t="s">
        <v>866</v>
      </c>
      <c r="S105" s="1" t="s">
        <v>867</v>
      </c>
      <c r="T105" s="1">
        <v>358</v>
      </c>
      <c r="U105" s="1">
        <v>162</v>
      </c>
      <c r="V105" s="1">
        <v>196</v>
      </c>
    </row>
    <row r="106" spans="1:22" x14ac:dyDescent="0.35">
      <c r="A106" s="2">
        <v>45088</v>
      </c>
      <c r="B106" s="3" t="s">
        <v>317</v>
      </c>
      <c r="C106" t="s">
        <v>23</v>
      </c>
      <c r="D106" t="s">
        <v>98</v>
      </c>
      <c r="E106" t="s">
        <v>265</v>
      </c>
      <c r="F106" t="s">
        <v>868</v>
      </c>
      <c r="G106" t="s">
        <v>869</v>
      </c>
      <c r="H106" t="s">
        <v>870</v>
      </c>
      <c r="I106">
        <v>8379685790</v>
      </c>
      <c r="J106" s="1" t="s">
        <v>170</v>
      </c>
      <c r="K106" t="s">
        <v>183</v>
      </c>
      <c r="L106" t="s">
        <v>184</v>
      </c>
      <c r="M106" t="s">
        <v>185</v>
      </c>
      <c r="N106" s="1" t="s">
        <v>93</v>
      </c>
      <c r="O106" s="1" t="s">
        <v>63</v>
      </c>
      <c r="P106" s="1">
        <v>90</v>
      </c>
      <c r="Q106" t="s">
        <v>871</v>
      </c>
      <c r="R106" s="1" t="s">
        <v>872</v>
      </c>
      <c r="S106" s="1" t="s">
        <v>873</v>
      </c>
      <c r="T106" s="1">
        <v>104</v>
      </c>
      <c r="U106" s="1">
        <v>92</v>
      </c>
      <c r="V106" s="1">
        <v>12</v>
      </c>
    </row>
    <row r="107" spans="1:22" x14ac:dyDescent="0.35">
      <c r="A107" s="2">
        <v>44735</v>
      </c>
      <c r="B107" s="3" t="s">
        <v>336</v>
      </c>
      <c r="C107" t="s">
        <v>247</v>
      </c>
      <c r="D107" t="s">
        <v>165</v>
      </c>
      <c r="E107" t="s">
        <v>189</v>
      </c>
      <c r="F107" t="s">
        <v>874</v>
      </c>
      <c r="G107" t="s">
        <v>875</v>
      </c>
      <c r="H107" t="s">
        <v>876</v>
      </c>
      <c r="I107" t="s">
        <v>877</v>
      </c>
      <c r="J107" s="1" t="s">
        <v>45</v>
      </c>
      <c r="K107" t="s">
        <v>252</v>
      </c>
      <c r="L107" t="s">
        <v>253</v>
      </c>
      <c r="M107">
        <f>1-838-976-6137</f>
        <v>-7950</v>
      </c>
      <c r="N107" s="1" t="s">
        <v>86</v>
      </c>
      <c r="O107" s="1" t="s">
        <v>63</v>
      </c>
      <c r="P107" s="1">
        <v>68</v>
      </c>
      <c r="Q107" t="s">
        <v>878</v>
      </c>
      <c r="R107" s="1" t="s">
        <v>879</v>
      </c>
      <c r="S107" s="1" t="s">
        <v>880</v>
      </c>
      <c r="T107" s="1">
        <v>247</v>
      </c>
      <c r="U107" s="1">
        <v>43</v>
      </c>
      <c r="V107" s="1">
        <v>204</v>
      </c>
    </row>
    <row r="108" spans="1:22" x14ac:dyDescent="0.35">
      <c r="A108" s="2">
        <v>45013</v>
      </c>
      <c r="B108" s="3" t="s">
        <v>317</v>
      </c>
      <c r="C108" t="s">
        <v>54</v>
      </c>
      <c r="D108" t="s">
        <v>98</v>
      </c>
      <c r="E108" t="s">
        <v>265</v>
      </c>
      <c r="F108" t="s">
        <v>881</v>
      </c>
      <c r="G108" t="s">
        <v>882</v>
      </c>
      <c r="H108" t="s">
        <v>883</v>
      </c>
      <c r="I108" t="s">
        <v>884</v>
      </c>
      <c r="J108" s="1" t="s">
        <v>170</v>
      </c>
      <c r="K108" t="s">
        <v>534</v>
      </c>
      <c r="L108" t="s">
        <v>535</v>
      </c>
      <c r="M108" t="s">
        <v>536</v>
      </c>
      <c r="N108" s="1" t="s">
        <v>78</v>
      </c>
      <c r="O108" s="1" t="s">
        <v>49</v>
      </c>
      <c r="P108" s="1">
        <v>23</v>
      </c>
      <c r="Q108" t="s">
        <v>885</v>
      </c>
      <c r="R108" s="1" t="s">
        <v>886</v>
      </c>
      <c r="S108" s="1" t="s">
        <v>887</v>
      </c>
      <c r="T108" s="1">
        <v>488</v>
      </c>
      <c r="U108" s="1">
        <v>459</v>
      </c>
      <c r="V108" s="1">
        <v>29</v>
      </c>
    </row>
    <row r="109" spans="1:22" x14ac:dyDescent="0.35">
      <c r="A109" s="2">
        <v>44916</v>
      </c>
      <c r="B109" s="3" t="s">
        <v>257</v>
      </c>
      <c r="C109" t="s">
        <v>141</v>
      </c>
      <c r="D109" t="s">
        <v>223</v>
      </c>
      <c r="E109" t="s">
        <v>309</v>
      </c>
      <c r="F109" t="s">
        <v>888</v>
      </c>
      <c r="G109" t="s">
        <v>889</v>
      </c>
      <c r="H109" t="s">
        <v>890</v>
      </c>
      <c r="I109" t="s">
        <v>891</v>
      </c>
      <c r="J109" s="1" t="s">
        <v>30</v>
      </c>
      <c r="K109" t="s">
        <v>252</v>
      </c>
      <c r="L109" t="s">
        <v>253</v>
      </c>
      <c r="N109" s="1" t="s">
        <v>78</v>
      </c>
      <c r="O109" s="1" t="s">
        <v>63</v>
      </c>
      <c r="P109" s="1">
        <v>48</v>
      </c>
      <c r="Q109" t="s">
        <v>825</v>
      </c>
      <c r="R109" s="1" t="s">
        <v>892</v>
      </c>
      <c r="S109" s="1" t="s">
        <v>893</v>
      </c>
      <c r="T109" s="1">
        <v>411</v>
      </c>
      <c r="U109" s="1">
        <v>304</v>
      </c>
      <c r="V109" s="1">
        <v>107</v>
      </c>
    </row>
    <row r="110" spans="1:22" x14ac:dyDescent="0.35">
      <c r="A110" s="2">
        <v>44801</v>
      </c>
      <c r="B110" s="3" t="s">
        <v>38</v>
      </c>
      <c r="C110" t="s">
        <v>247</v>
      </c>
      <c r="D110" t="s">
        <v>165</v>
      </c>
      <c r="E110" t="s">
        <v>484</v>
      </c>
      <c r="F110" t="s">
        <v>894</v>
      </c>
      <c r="G110" t="s">
        <v>895</v>
      </c>
      <c r="H110" t="s">
        <v>896</v>
      </c>
      <c r="I110" t="s">
        <v>897</v>
      </c>
      <c r="J110" s="1" t="s">
        <v>30</v>
      </c>
      <c r="K110" t="s">
        <v>303</v>
      </c>
      <c r="L110" t="s">
        <v>304</v>
      </c>
      <c r="M110" t="s">
        <v>305</v>
      </c>
      <c r="N110" s="1" t="s">
        <v>114</v>
      </c>
      <c r="O110" s="1" t="s">
        <v>34</v>
      </c>
      <c r="P110" s="1">
        <v>33</v>
      </c>
      <c r="Q110" t="s">
        <v>898</v>
      </c>
      <c r="R110" s="1" t="s">
        <v>899</v>
      </c>
      <c r="S110" s="1" t="s">
        <v>900</v>
      </c>
      <c r="T110" s="1">
        <v>140</v>
      </c>
      <c r="U110" s="1">
        <v>114</v>
      </c>
      <c r="V110" s="1">
        <v>26</v>
      </c>
    </row>
    <row r="111" spans="1:22" x14ac:dyDescent="0.35">
      <c r="A111" s="2">
        <v>44564</v>
      </c>
      <c r="B111" s="3" t="s">
        <v>118</v>
      </c>
      <c r="C111" t="s">
        <v>69</v>
      </c>
      <c r="D111" t="s">
        <v>119</v>
      </c>
      <c r="E111" t="s">
        <v>120</v>
      </c>
      <c r="F111" t="s">
        <v>901</v>
      </c>
      <c r="G111" t="s">
        <v>902</v>
      </c>
      <c r="H111" t="s">
        <v>903</v>
      </c>
      <c r="I111" t="s">
        <v>904</v>
      </c>
      <c r="J111" s="1" t="s">
        <v>45</v>
      </c>
      <c r="K111" t="s">
        <v>566</v>
      </c>
      <c r="L111" t="s">
        <v>567</v>
      </c>
      <c r="M111" t="s">
        <v>568</v>
      </c>
      <c r="N111" s="1" t="s">
        <v>114</v>
      </c>
      <c r="O111" s="1" t="s">
        <v>49</v>
      </c>
      <c r="P111" s="1">
        <v>83</v>
      </c>
      <c r="Q111" t="s">
        <v>905</v>
      </c>
      <c r="R111" s="1" t="s">
        <v>906</v>
      </c>
      <c r="S111" s="1" t="s">
        <v>907</v>
      </c>
      <c r="T111" s="1">
        <v>293</v>
      </c>
      <c r="U111" s="1">
        <v>126</v>
      </c>
      <c r="V111" s="1">
        <v>167</v>
      </c>
    </row>
    <row r="112" spans="1:22" x14ac:dyDescent="0.35">
      <c r="A112" s="2">
        <v>44500</v>
      </c>
      <c r="B112" s="3" t="s">
        <v>418</v>
      </c>
      <c r="C112" t="s">
        <v>69</v>
      </c>
      <c r="D112" t="s">
        <v>419</v>
      </c>
      <c r="E112" t="s">
        <v>908</v>
      </c>
      <c r="F112" t="s">
        <v>909</v>
      </c>
      <c r="G112" t="s">
        <v>910</v>
      </c>
      <c r="H112" t="s">
        <v>911</v>
      </c>
      <c r="I112" t="s">
        <v>912</v>
      </c>
      <c r="J112" s="1" t="s">
        <v>30</v>
      </c>
      <c r="K112" t="s">
        <v>270</v>
      </c>
      <c r="L112" t="s">
        <v>271</v>
      </c>
      <c r="M112" t="s">
        <v>559</v>
      </c>
      <c r="N112" s="1" t="s">
        <v>86</v>
      </c>
      <c r="O112" s="1" t="s">
        <v>34</v>
      </c>
      <c r="P112" s="1">
        <v>98</v>
      </c>
      <c r="Q112" t="s">
        <v>913</v>
      </c>
      <c r="R112" s="1" t="s">
        <v>914</v>
      </c>
      <c r="S112" s="1" t="s">
        <v>915</v>
      </c>
      <c r="T112" s="1">
        <v>175</v>
      </c>
      <c r="U112" s="1">
        <v>99</v>
      </c>
      <c r="V112" s="1">
        <v>76</v>
      </c>
    </row>
    <row r="113" spans="1:22" x14ac:dyDescent="0.35">
      <c r="A113" s="2">
        <v>44926</v>
      </c>
      <c r="B113" s="3" t="s">
        <v>344</v>
      </c>
      <c r="C113" t="s">
        <v>141</v>
      </c>
      <c r="D113" t="s">
        <v>345</v>
      </c>
      <c r="E113" t="s">
        <v>346</v>
      </c>
      <c r="F113" t="s">
        <v>916</v>
      </c>
      <c r="G113" t="s">
        <v>917</v>
      </c>
      <c r="H113" t="s">
        <v>918</v>
      </c>
      <c r="I113" t="s">
        <v>919</v>
      </c>
      <c r="J113" s="1" t="s">
        <v>30</v>
      </c>
      <c r="K113" t="s">
        <v>148</v>
      </c>
      <c r="L113" t="s">
        <v>149</v>
      </c>
      <c r="N113" s="1" t="s">
        <v>93</v>
      </c>
      <c r="O113" s="1" t="s">
        <v>63</v>
      </c>
      <c r="P113" s="1">
        <v>18</v>
      </c>
      <c r="Q113" t="s">
        <v>920</v>
      </c>
      <c r="R113" s="1" t="s">
        <v>921</v>
      </c>
      <c r="S113" s="1" t="s">
        <v>922</v>
      </c>
      <c r="T113" s="1">
        <v>500</v>
      </c>
      <c r="U113" s="1">
        <v>380</v>
      </c>
      <c r="V113" s="1">
        <v>120</v>
      </c>
    </row>
    <row r="114" spans="1:22" x14ac:dyDescent="0.35">
      <c r="A114" s="2">
        <v>44598</v>
      </c>
      <c r="B114" s="3" t="s">
        <v>214</v>
      </c>
      <c r="C114" t="s">
        <v>23</v>
      </c>
      <c r="D114" t="s">
        <v>98</v>
      </c>
      <c r="E114" t="s">
        <v>215</v>
      </c>
      <c r="F114" t="s">
        <v>923</v>
      </c>
      <c r="G114" t="s">
        <v>924</v>
      </c>
      <c r="H114" t="s">
        <v>925</v>
      </c>
      <c r="I114" t="s">
        <v>926</v>
      </c>
      <c r="J114" s="1" t="s">
        <v>30</v>
      </c>
      <c r="K114" t="s">
        <v>534</v>
      </c>
      <c r="L114" t="s">
        <v>535</v>
      </c>
      <c r="M114" t="s">
        <v>536</v>
      </c>
      <c r="N114" s="1" t="s">
        <v>114</v>
      </c>
      <c r="O114" s="1" t="s">
        <v>49</v>
      </c>
      <c r="P114" s="1">
        <v>3</v>
      </c>
      <c r="Q114" t="s">
        <v>927</v>
      </c>
      <c r="R114" s="1" t="s">
        <v>928</v>
      </c>
      <c r="S114" s="1" t="s">
        <v>929</v>
      </c>
      <c r="T114" s="1">
        <v>411</v>
      </c>
      <c r="U114" s="1">
        <v>274</v>
      </c>
      <c r="V114" s="1">
        <v>137</v>
      </c>
    </row>
    <row r="115" spans="1:22" x14ac:dyDescent="0.35">
      <c r="A115" s="2">
        <v>45011</v>
      </c>
      <c r="B115" s="3" t="s">
        <v>22</v>
      </c>
      <c r="C115" t="s">
        <v>23</v>
      </c>
      <c r="D115" t="s">
        <v>24</v>
      </c>
      <c r="E115" t="s">
        <v>82</v>
      </c>
      <c r="F115" t="s">
        <v>930</v>
      </c>
      <c r="G115" t="s">
        <v>931</v>
      </c>
      <c r="H115" t="s">
        <v>932</v>
      </c>
      <c r="I115" t="s">
        <v>933</v>
      </c>
      <c r="J115" s="1" t="s">
        <v>45</v>
      </c>
      <c r="K115" t="s">
        <v>133</v>
      </c>
      <c r="L115" t="s">
        <v>134</v>
      </c>
      <c r="M115" t="s">
        <v>135</v>
      </c>
      <c r="N115" s="1" t="s">
        <v>48</v>
      </c>
      <c r="O115" s="1" t="s">
        <v>34</v>
      </c>
      <c r="P115" s="1">
        <v>99</v>
      </c>
      <c r="Q115" t="s">
        <v>934</v>
      </c>
      <c r="R115" s="1" t="s">
        <v>935</v>
      </c>
      <c r="S115" s="1" t="s">
        <v>936</v>
      </c>
      <c r="T115" s="1">
        <v>151</v>
      </c>
      <c r="U115" s="1">
        <v>115</v>
      </c>
      <c r="V115" s="1">
        <v>36</v>
      </c>
    </row>
    <row r="116" spans="1:22" x14ac:dyDescent="0.35">
      <c r="A116" s="2">
        <v>44479</v>
      </c>
      <c r="B116" s="3" t="s">
        <v>238</v>
      </c>
      <c r="C116" t="s">
        <v>23</v>
      </c>
      <c r="D116" t="s">
        <v>98</v>
      </c>
      <c r="E116" t="s">
        <v>239</v>
      </c>
      <c r="F116" t="s">
        <v>937</v>
      </c>
      <c r="G116" t="s">
        <v>938</v>
      </c>
      <c r="H116" t="s">
        <v>939</v>
      </c>
      <c r="I116">
        <v>5017923871</v>
      </c>
      <c r="J116" s="1" t="s">
        <v>45</v>
      </c>
      <c r="K116" t="s">
        <v>124</v>
      </c>
      <c r="L116" t="s">
        <v>125</v>
      </c>
      <c r="M116" t="s">
        <v>126</v>
      </c>
      <c r="N116" s="1" t="s">
        <v>114</v>
      </c>
      <c r="O116" s="1" t="s">
        <v>34</v>
      </c>
      <c r="P116" s="1">
        <v>8</v>
      </c>
      <c r="Q116" t="s">
        <v>940</v>
      </c>
      <c r="R116" s="1" t="s">
        <v>941</v>
      </c>
      <c r="S116" s="1" t="s">
        <v>942</v>
      </c>
      <c r="T116" s="1">
        <v>151</v>
      </c>
      <c r="U116" s="1">
        <v>61</v>
      </c>
      <c r="V116" s="1">
        <v>90</v>
      </c>
    </row>
    <row r="117" spans="1:22" x14ac:dyDescent="0.35">
      <c r="A117" s="2">
        <v>44974</v>
      </c>
      <c r="B117" s="3" t="s">
        <v>418</v>
      </c>
      <c r="C117" t="s">
        <v>69</v>
      </c>
      <c r="D117" t="s">
        <v>419</v>
      </c>
      <c r="E117" t="s">
        <v>521</v>
      </c>
      <c r="F117" t="s">
        <v>943</v>
      </c>
      <c r="G117" t="s">
        <v>944</v>
      </c>
      <c r="H117" t="s">
        <v>945</v>
      </c>
      <c r="I117" t="s">
        <v>946</v>
      </c>
      <c r="J117" s="1" t="s">
        <v>30</v>
      </c>
      <c r="K117" t="s">
        <v>171</v>
      </c>
      <c r="L117" t="s">
        <v>172</v>
      </c>
      <c r="M117" t="s">
        <v>173</v>
      </c>
      <c r="N117" s="1" t="s">
        <v>86</v>
      </c>
      <c r="O117" s="1" t="s">
        <v>63</v>
      </c>
      <c r="P117" s="1">
        <v>83</v>
      </c>
      <c r="Q117" t="s">
        <v>947</v>
      </c>
      <c r="R117" s="1" t="s">
        <v>948</v>
      </c>
      <c r="S117" s="1" t="s">
        <v>949</v>
      </c>
      <c r="T117" s="1">
        <v>362</v>
      </c>
      <c r="U117" s="1">
        <v>212</v>
      </c>
      <c r="V117" s="1">
        <v>150</v>
      </c>
    </row>
    <row r="118" spans="1:22" x14ac:dyDescent="0.35">
      <c r="A118" s="2">
        <v>44811</v>
      </c>
      <c r="B118" s="3" t="s">
        <v>336</v>
      </c>
      <c r="C118" t="s">
        <v>247</v>
      </c>
      <c r="D118" t="s">
        <v>165</v>
      </c>
      <c r="E118" t="s">
        <v>807</v>
      </c>
      <c r="F118" t="s">
        <v>950</v>
      </c>
      <c r="G118" t="s">
        <v>951</v>
      </c>
      <c r="H118" t="s">
        <v>952</v>
      </c>
      <c r="I118" t="s">
        <v>953</v>
      </c>
      <c r="J118" s="1" t="s">
        <v>45</v>
      </c>
      <c r="K118" t="s">
        <v>303</v>
      </c>
      <c r="L118" t="s">
        <v>304</v>
      </c>
      <c r="M118" t="s">
        <v>305</v>
      </c>
      <c r="N118" s="1" t="s">
        <v>48</v>
      </c>
      <c r="O118" s="1" t="s">
        <v>63</v>
      </c>
      <c r="P118" s="1">
        <v>77</v>
      </c>
      <c r="Q118" t="s">
        <v>954</v>
      </c>
      <c r="R118" s="1" t="s">
        <v>955</v>
      </c>
      <c r="S118" s="1" t="s">
        <v>956</v>
      </c>
      <c r="T118" s="1">
        <v>57</v>
      </c>
      <c r="U118" s="1">
        <v>18</v>
      </c>
      <c r="V118" s="1">
        <v>39</v>
      </c>
    </row>
    <row r="119" spans="1:22" x14ac:dyDescent="0.35">
      <c r="A119" s="2">
        <v>44638</v>
      </c>
      <c r="B119" s="3" t="s">
        <v>492</v>
      </c>
      <c r="C119" t="s">
        <v>276</v>
      </c>
      <c r="D119" t="s">
        <v>409</v>
      </c>
      <c r="E119" t="s">
        <v>265</v>
      </c>
      <c r="F119" t="s">
        <v>957</v>
      </c>
      <c r="G119" t="s">
        <v>958</v>
      </c>
      <c r="H119" t="s">
        <v>959</v>
      </c>
      <c r="I119" t="s">
        <v>960</v>
      </c>
      <c r="J119" s="1" t="s">
        <v>45</v>
      </c>
      <c r="K119" t="s">
        <v>111</v>
      </c>
      <c r="L119" t="s">
        <v>112</v>
      </c>
      <c r="M119" t="s">
        <v>113</v>
      </c>
      <c r="N119" s="1" t="s">
        <v>33</v>
      </c>
      <c r="O119" s="1" t="s">
        <v>34</v>
      </c>
      <c r="P119" s="1">
        <v>92</v>
      </c>
      <c r="Q119" t="s">
        <v>961</v>
      </c>
      <c r="R119" s="1" t="s">
        <v>962</v>
      </c>
      <c r="S119" s="1" t="s">
        <v>963</v>
      </c>
      <c r="T119" s="1">
        <v>414</v>
      </c>
      <c r="U119" s="1">
        <v>305</v>
      </c>
      <c r="V119" s="1">
        <v>109</v>
      </c>
    </row>
    <row r="120" spans="1:22" x14ac:dyDescent="0.35">
      <c r="A120" s="2">
        <v>44420</v>
      </c>
      <c r="B120" s="3" t="s">
        <v>38</v>
      </c>
      <c r="C120" t="s">
        <v>23</v>
      </c>
      <c r="D120" t="s">
        <v>98</v>
      </c>
      <c r="E120" t="s">
        <v>154</v>
      </c>
      <c r="F120" t="s">
        <v>964</v>
      </c>
      <c r="G120" t="s">
        <v>965</v>
      </c>
      <c r="H120" t="s">
        <v>966</v>
      </c>
      <c r="I120">
        <v>4749295971</v>
      </c>
      <c r="J120" s="1" t="s">
        <v>45</v>
      </c>
      <c r="K120" t="s">
        <v>303</v>
      </c>
      <c r="L120" t="s">
        <v>304</v>
      </c>
      <c r="M120" t="s">
        <v>305</v>
      </c>
      <c r="N120" s="1" t="s">
        <v>86</v>
      </c>
      <c r="O120" s="1" t="s">
        <v>63</v>
      </c>
      <c r="P120" s="1">
        <v>56</v>
      </c>
      <c r="Q120" t="s">
        <v>967</v>
      </c>
      <c r="R120" s="1" t="s">
        <v>968</v>
      </c>
      <c r="S120" s="1" t="s">
        <v>969</v>
      </c>
      <c r="T120" s="1">
        <v>299</v>
      </c>
      <c r="U120" s="1">
        <v>27</v>
      </c>
      <c r="V120" s="1">
        <v>272</v>
      </c>
    </row>
    <row r="121" spans="1:22" x14ac:dyDescent="0.35">
      <c r="A121" s="2">
        <v>44761</v>
      </c>
      <c r="B121" s="3" t="s">
        <v>68</v>
      </c>
      <c r="C121" t="s">
        <v>69</v>
      </c>
      <c r="D121" t="s">
        <v>70</v>
      </c>
      <c r="E121" t="s">
        <v>71</v>
      </c>
      <c r="F121" t="s">
        <v>970</v>
      </c>
      <c r="G121" t="s">
        <v>971</v>
      </c>
      <c r="H121" t="s">
        <v>972</v>
      </c>
      <c r="I121" t="s">
        <v>973</v>
      </c>
      <c r="J121" s="1" t="s">
        <v>45</v>
      </c>
      <c r="K121" t="s">
        <v>133</v>
      </c>
      <c r="L121" t="s">
        <v>134</v>
      </c>
      <c r="M121" t="s">
        <v>135</v>
      </c>
      <c r="N121" s="1" t="s">
        <v>33</v>
      </c>
      <c r="O121" s="1" t="s">
        <v>49</v>
      </c>
      <c r="P121" s="1">
        <v>84</v>
      </c>
      <c r="Q121" t="s">
        <v>974</v>
      </c>
      <c r="R121" s="1" t="s">
        <v>975</v>
      </c>
      <c r="S121" s="1" t="s">
        <v>976</v>
      </c>
      <c r="T121" s="1">
        <v>396</v>
      </c>
      <c r="U121" s="1">
        <v>272</v>
      </c>
      <c r="V121" s="1">
        <v>124</v>
      </c>
    </row>
    <row r="122" spans="1:22" x14ac:dyDescent="0.35">
      <c r="A122" s="2">
        <v>45185</v>
      </c>
      <c r="B122" s="3" t="s">
        <v>53</v>
      </c>
      <c r="C122" t="s">
        <v>276</v>
      </c>
      <c r="D122" t="s">
        <v>55</v>
      </c>
      <c r="E122" t="s">
        <v>56</v>
      </c>
      <c r="F122" t="s">
        <v>977</v>
      </c>
      <c r="G122" t="s">
        <v>978</v>
      </c>
      <c r="H122" t="s">
        <v>979</v>
      </c>
      <c r="I122" t="s">
        <v>980</v>
      </c>
      <c r="J122" s="1" t="s">
        <v>45</v>
      </c>
      <c r="K122" t="s">
        <v>148</v>
      </c>
      <c r="L122" t="s">
        <v>149</v>
      </c>
      <c r="M122" t="s">
        <v>150</v>
      </c>
      <c r="N122" s="1" t="s">
        <v>78</v>
      </c>
      <c r="O122" s="1" t="s">
        <v>63</v>
      </c>
      <c r="P122" s="1">
        <v>59</v>
      </c>
      <c r="Q122" t="s">
        <v>399</v>
      </c>
      <c r="R122" s="1" t="s">
        <v>981</v>
      </c>
      <c r="S122" s="1" t="s">
        <v>982</v>
      </c>
      <c r="T122" s="1">
        <v>313</v>
      </c>
      <c r="U122" s="1">
        <v>95</v>
      </c>
      <c r="V122" s="1">
        <v>218</v>
      </c>
    </row>
    <row r="123" spans="1:22" x14ac:dyDescent="0.35">
      <c r="A123" s="2">
        <v>45089</v>
      </c>
      <c r="B123" s="3" t="s">
        <v>68</v>
      </c>
      <c r="C123" t="s">
        <v>69</v>
      </c>
      <c r="D123" t="s">
        <v>70</v>
      </c>
      <c r="E123" t="s">
        <v>265</v>
      </c>
      <c r="F123" t="s">
        <v>983</v>
      </c>
      <c r="G123" t="s">
        <v>984</v>
      </c>
      <c r="H123" t="s">
        <v>985</v>
      </c>
      <c r="I123" t="s">
        <v>986</v>
      </c>
      <c r="J123" s="1" t="s">
        <v>170</v>
      </c>
      <c r="K123" t="s">
        <v>183</v>
      </c>
      <c r="L123" t="s">
        <v>184</v>
      </c>
      <c r="M123" t="s">
        <v>185</v>
      </c>
      <c r="N123" s="1" t="s">
        <v>78</v>
      </c>
      <c r="O123" s="1" t="s">
        <v>63</v>
      </c>
      <c r="P123" s="1">
        <v>23</v>
      </c>
      <c r="Q123" t="s">
        <v>987</v>
      </c>
      <c r="R123" s="1" t="s">
        <v>988</v>
      </c>
      <c r="S123" s="1" t="s">
        <v>989</v>
      </c>
      <c r="T123" s="1">
        <v>311</v>
      </c>
      <c r="U123" s="1">
        <v>28</v>
      </c>
      <c r="V123" s="1">
        <v>283</v>
      </c>
    </row>
    <row r="124" spans="1:22" x14ac:dyDescent="0.35">
      <c r="A124" s="2">
        <v>45116</v>
      </c>
      <c r="B124" s="3" t="s">
        <v>207</v>
      </c>
      <c r="C124" t="s">
        <v>23</v>
      </c>
      <c r="D124" t="s">
        <v>39</v>
      </c>
      <c r="E124" t="s">
        <v>265</v>
      </c>
      <c r="F124" t="s">
        <v>990</v>
      </c>
      <c r="G124" t="s">
        <v>991</v>
      </c>
      <c r="H124" t="s">
        <v>992</v>
      </c>
      <c r="I124" t="s">
        <v>993</v>
      </c>
      <c r="J124" s="1" t="s">
        <v>45</v>
      </c>
      <c r="K124" t="s">
        <v>330</v>
      </c>
      <c r="L124" t="s">
        <v>331</v>
      </c>
      <c r="M124" t="s">
        <v>332</v>
      </c>
      <c r="N124" s="1" t="s">
        <v>114</v>
      </c>
      <c r="O124" s="1" t="s">
        <v>49</v>
      </c>
      <c r="P124" s="1">
        <v>95</v>
      </c>
      <c r="Q124" t="s">
        <v>994</v>
      </c>
      <c r="R124" s="1" t="s">
        <v>995</v>
      </c>
      <c r="S124" s="1" t="s">
        <v>996</v>
      </c>
      <c r="T124" s="1">
        <v>457</v>
      </c>
      <c r="U124" s="1">
        <v>445</v>
      </c>
      <c r="V124" s="1">
        <v>12</v>
      </c>
    </row>
    <row r="125" spans="1:22" x14ac:dyDescent="0.35">
      <c r="A125" s="2">
        <v>44751</v>
      </c>
      <c r="B125" s="3" t="s">
        <v>177</v>
      </c>
      <c r="C125" t="s">
        <v>54</v>
      </c>
      <c r="D125" t="s">
        <v>142</v>
      </c>
      <c r="E125" t="s">
        <v>835</v>
      </c>
      <c r="F125" t="s">
        <v>997</v>
      </c>
      <c r="G125" t="s">
        <v>998</v>
      </c>
      <c r="H125" t="s">
        <v>999</v>
      </c>
      <c r="I125" t="s">
        <v>1000</v>
      </c>
      <c r="J125" s="1" t="s">
        <v>170</v>
      </c>
      <c r="K125" t="s">
        <v>534</v>
      </c>
      <c r="L125" t="s">
        <v>535</v>
      </c>
      <c r="M125" t="s">
        <v>536</v>
      </c>
      <c r="N125" s="1" t="s">
        <v>33</v>
      </c>
      <c r="O125" s="1" t="s">
        <v>49</v>
      </c>
      <c r="P125" s="1">
        <v>46</v>
      </c>
      <c r="Q125" t="s">
        <v>1001</v>
      </c>
      <c r="R125" s="1" t="s">
        <v>1002</v>
      </c>
      <c r="S125" s="1" t="s">
        <v>1003</v>
      </c>
      <c r="T125" s="1">
        <v>148</v>
      </c>
      <c r="U125" s="1">
        <v>98</v>
      </c>
      <c r="V125" s="1">
        <v>50</v>
      </c>
    </row>
    <row r="126" spans="1:22" x14ac:dyDescent="0.35">
      <c r="A126" s="2">
        <v>45067</v>
      </c>
      <c r="B126" s="3" t="s">
        <v>38</v>
      </c>
      <c r="C126" t="s">
        <v>23</v>
      </c>
      <c r="D126" t="s">
        <v>98</v>
      </c>
      <c r="E126" t="s">
        <v>318</v>
      </c>
      <c r="F126" t="s">
        <v>1004</v>
      </c>
      <c r="G126" t="s">
        <v>1005</v>
      </c>
      <c r="H126" t="s">
        <v>1006</v>
      </c>
      <c r="I126" t="s">
        <v>1007</v>
      </c>
      <c r="J126" s="1" t="s">
        <v>30</v>
      </c>
      <c r="K126" t="s">
        <v>270</v>
      </c>
      <c r="L126" t="s">
        <v>271</v>
      </c>
      <c r="M126" t="s">
        <v>559</v>
      </c>
      <c r="N126" s="1" t="s">
        <v>48</v>
      </c>
      <c r="O126" s="1" t="s">
        <v>34</v>
      </c>
      <c r="P126" s="1">
        <v>37</v>
      </c>
      <c r="Q126" t="s">
        <v>1008</v>
      </c>
      <c r="R126" s="1" t="s">
        <v>1009</v>
      </c>
      <c r="S126" s="1" t="s">
        <v>1010</v>
      </c>
      <c r="T126" s="1">
        <v>452</v>
      </c>
      <c r="U126" s="1">
        <v>293</v>
      </c>
      <c r="V126" s="1">
        <v>159</v>
      </c>
    </row>
    <row r="127" spans="1:22" x14ac:dyDescent="0.35">
      <c r="A127" s="2">
        <v>44904</v>
      </c>
      <c r="B127" s="3" t="s">
        <v>38</v>
      </c>
      <c r="C127" t="s">
        <v>276</v>
      </c>
      <c r="D127" t="s">
        <v>409</v>
      </c>
      <c r="E127" t="s">
        <v>410</v>
      </c>
      <c r="F127" t="s">
        <v>1011</v>
      </c>
      <c r="G127" t="s">
        <v>1012</v>
      </c>
      <c r="H127" t="s">
        <v>1013</v>
      </c>
      <c r="I127" t="s">
        <v>1014</v>
      </c>
      <c r="J127" s="1" t="s">
        <v>30</v>
      </c>
      <c r="K127" t="s">
        <v>148</v>
      </c>
      <c r="L127" t="s">
        <v>149</v>
      </c>
      <c r="M127" t="s">
        <v>150</v>
      </c>
      <c r="N127" s="1" t="s">
        <v>78</v>
      </c>
      <c r="O127" s="1" t="s">
        <v>49</v>
      </c>
      <c r="P127" s="1">
        <v>47</v>
      </c>
      <c r="Q127" t="s">
        <v>1015</v>
      </c>
      <c r="R127" s="1" t="s">
        <v>1016</v>
      </c>
      <c r="S127" s="1" t="s">
        <v>1017</v>
      </c>
      <c r="T127" s="1">
        <v>276</v>
      </c>
      <c r="U127" s="1">
        <v>107</v>
      </c>
      <c r="V127" s="1">
        <v>169</v>
      </c>
    </row>
    <row r="128" spans="1:22" x14ac:dyDescent="0.35">
      <c r="A128" s="1" t="s">
        <v>1018</v>
      </c>
      <c r="B128" s="3" t="s">
        <v>118</v>
      </c>
      <c r="C128" t="s">
        <v>69</v>
      </c>
      <c r="D128" t="s">
        <v>119</v>
      </c>
      <c r="E128" t="s">
        <v>120</v>
      </c>
      <c r="F128" t="s">
        <v>1019</v>
      </c>
      <c r="G128" t="s">
        <v>1020</v>
      </c>
      <c r="H128" t="s">
        <v>1021</v>
      </c>
      <c r="I128" t="s">
        <v>1022</v>
      </c>
      <c r="J128" s="1" t="s">
        <v>30</v>
      </c>
      <c r="K128" t="s">
        <v>270</v>
      </c>
      <c r="L128" t="s">
        <v>271</v>
      </c>
      <c r="M128" t="s">
        <v>559</v>
      </c>
      <c r="N128" s="1" t="s">
        <v>48</v>
      </c>
      <c r="O128" s="1" t="s">
        <v>34</v>
      </c>
      <c r="P128" s="1">
        <v>73</v>
      </c>
      <c r="Q128" t="s">
        <v>1023</v>
      </c>
      <c r="R128" s="1" t="s">
        <v>1024</v>
      </c>
      <c r="S128" s="1" t="s">
        <v>1025</v>
      </c>
      <c r="T128" s="1">
        <v>488</v>
      </c>
      <c r="U128" s="1">
        <v>106</v>
      </c>
      <c r="V128" s="1">
        <v>382</v>
      </c>
    </row>
    <row r="129" spans="1:22" x14ac:dyDescent="0.35">
      <c r="A129" s="1" t="s">
        <v>1026</v>
      </c>
      <c r="B129" s="3" t="s">
        <v>140</v>
      </c>
      <c r="C129" t="s">
        <v>141</v>
      </c>
      <c r="D129" t="s">
        <v>142</v>
      </c>
      <c r="E129" t="s">
        <v>25</v>
      </c>
      <c r="F129" t="s">
        <v>1027</v>
      </c>
      <c r="G129" t="s">
        <v>1028</v>
      </c>
      <c r="H129" t="s">
        <v>1029</v>
      </c>
      <c r="I129" t="s">
        <v>1030</v>
      </c>
      <c r="J129" s="1" t="s">
        <v>30</v>
      </c>
      <c r="K129" t="s">
        <v>252</v>
      </c>
      <c r="L129" t="s">
        <v>253</v>
      </c>
      <c r="M129">
        <f>1-838-976-6137</f>
        <v>-7950</v>
      </c>
      <c r="N129" s="1" t="s">
        <v>86</v>
      </c>
      <c r="O129" s="1" t="s">
        <v>34</v>
      </c>
      <c r="P129" s="1">
        <v>97</v>
      </c>
      <c r="Q129" t="s">
        <v>1031</v>
      </c>
      <c r="R129" s="1" t="s">
        <v>1032</v>
      </c>
      <c r="S129" s="1" t="s">
        <v>1033</v>
      </c>
      <c r="T129" s="1">
        <v>380</v>
      </c>
      <c r="U129" s="1">
        <v>137</v>
      </c>
      <c r="V129" s="1">
        <v>243</v>
      </c>
    </row>
    <row r="130" spans="1:22" x14ac:dyDescent="0.35">
      <c r="A130" s="2">
        <v>44509</v>
      </c>
      <c r="B130" s="3" t="s">
        <v>317</v>
      </c>
      <c r="C130" t="s">
        <v>23</v>
      </c>
      <c r="D130" t="s">
        <v>98</v>
      </c>
      <c r="E130" t="s">
        <v>318</v>
      </c>
      <c r="F130" t="s">
        <v>1034</v>
      </c>
      <c r="G130" t="s">
        <v>1035</v>
      </c>
      <c r="H130" t="s">
        <v>1036</v>
      </c>
      <c r="I130">
        <f>1-700-380-8271</f>
        <v>-9350</v>
      </c>
      <c r="J130" s="1" t="s">
        <v>45</v>
      </c>
      <c r="K130" t="s">
        <v>133</v>
      </c>
      <c r="L130" t="s">
        <v>134</v>
      </c>
      <c r="N130" s="1" t="s">
        <v>48</v>
      </c>
      <c r="O130" s="1" t="s">
        <v>34</v>
      </c>
      <c r="P130" s="1">
        <v>7</v>
      </c>
      <c r="Q130" t="s">
        <v>1037</v>
      </c>
      <c r="R130" s="1" t="s">
        <v>1038</v>
      </c>
      <c r="S130" s="1" t="s">
        <v>1039</v>
      </c>
      <c r="T130" s="1">
        <v>439</v>
      </c>
      <c r="U130" s="1">
        <v>352</v>
      </c>
      <c r="V130" s="1">
        <v>87</v>
      </c>
    </row>
    <row r="131" spans="1:22" x14ac:dyDescent="0.35">
      <c r="A131" s="2">
        <v>44545</v>
      </c>
      <c r="B131" s="3" t="s">
        <v>257</v>
      </c>
      <c r="C131" t="s">
        <v>141</v>
      </c>
      <c r="D131" t="s">
        <v>223</v>
      </c>
      <c r="E131" t="s">
        <v>309</v>
      </c>
      <c r="F131" t="s">
        <v>1040</v>
      </c>
      <c r="H131" t="s">
        <v>1041</v>
      </c>
      <c r="I131" t="s">
        <v>1042</v>
      </c>
      <c r="J131" s="1" t="s">
        <v>45</v>
      </c>
      <c r="K131" t="s">
        <v>171</v>
      </c>
      <c r="L131" t="s">
        <v>172</v>
      </c>
      <c r="M131" t="s">
        <v>173</v>
      </c>
      <c r="N131" s="1" t="s">
        <v>48</v>
      </c>
      <c r="O131" s="1" t="s">
        <v>63</v>
      </c>
      <c r="P131" s="1">
        <v>35</v>
      </c>
      <c r="Q131" t="s">
        <v>1043</v>
      </c>
      <c r="R131" s="1" t="s">
        <v>1044</v>
      </c>
      <c r="S131" s="1" t="s">
        <v>1045</v>
      </c>
      <c r="T131" s="1">
        <v>302</v>
      </c>
      <c r="U131" s="1">
        <v>29</v>
      </c>
      <c r="V131" s="1">
        <v>273</v>
      </c>
    </row>
    <row r="132" spans="1:22" x14ac:dyDescent="0.35">
      <c r="A132" s="2">
        <v>45122</v>
      </c>
      <c r="B132" s="3" t="s">
        <v>38</v>
      </c>
      <c r="C132" t="s">
        <v>276</v>
      </c>
      <c r="D132" t="s">
        <v>409</v>
      </c>
      <c r="E132" t="s">
        <v>410</v>
      </c>
      <c r="F132" t="s">
        <v>1046</v>
      </c>
      <c r="G132" t="s">
        <v>1047</v>
      </c>
      <c r="H132" t="s">
        <v>1048</v>
      </c>
      <c r="I132" t="s">
        <v>1049</v>
      </c>
      <c r="J132" s="1" t="s">
        <v>45</v>
      </c>
      <c r="K132" t="s">
        <v>31</v>
      </c>
      <c r="L132" t="s">
        <v>32</v>
      </c>
      <c r="M132">
        <v>6538306661</v>
      </c>
      <c r="N132" s="1" t="s">
        <v>86</v>
      </c>
      <c r="O132" s="1" t="s">
        <v>63</v>
      </c>
      <c r="P132" s="1">
        <v>86</v>
      </c>
      <c r="Q132" t="s">
        <v>1050</v>
      </c>
      <c r="R132" s="1" t="s">
        <v>1051</v>
      </c>
      <c r="S132" s="1" t="s">
        <v>1052</v>
      </c>
      <c r="T132" s="1">
        <v>170</v>
      </c>
      <c r="U132" s="1">
        <v>1</v>
      </c>
      <c r="V132" s="1">
        <v>169</v>
      </c>
    </row>
    <row r="133" spans="1:22" x14ac:dyDescent="0.35">
      <c r="A133" s="2">
        <v>44879</v>
      </c>
      <c r="B133" s="3" t="s">
        <v>140</v>
      </c>
      <c r="C133" t="s">
        <v>141</v>
      </c>
      <c r="D133" t="s">
        <v>142</v>
      </c>
      <c r="E133" t="s">
        <v>361</v>
      </c>
      <c r="F133" t="s">
        <v>1053</v>
      </c>
      <c r="G133" t="s">
        <v>1054</v>
      </c>
      <c r="H133" t="s">
        <v>1055</v>
      </c>
      <c r="I133" t="s">
        <v>1056</v>
      </c>
      <c r="J133" s="1" t="s">
        <v>30</v>
      </c>
      <c r="K133" t="s">
        <v>75</v>
      </c>
      <c r="L133" t="s">
        <v>76</v>
      </c>
      <c r="M133" t="s">
        <v>77</v>
      </c>
      <c r="N133" s="1" t="s">
        <v>78</v>
      </c>
      <c r="O133" s="1" t="s">
        <v>34</v>
      </c>
      <c r="P133" s="1">
        <v>97</v>
      </c>
      <c r="Q133" t="s">
        <v>1031</v>
      </c>
      <c r="R133" s="1" t="s">
        <v>1057</v>
      </c>
      <c r="S133" s="1" t="s">
        <v>1058</v>
      </c>
      <c r="T133" s="1">
        <v>266</v>
      </c>
      <c r="U133" s="1">
        <v>29</v>
      </c>
      <c r="V133" s="1">
        <v>237</v>
      </c>
    </row>
    <row r="134" spans="1:22" x14ac:dyDescent="0.35">
      <c r="A134" s="2">
        <v>44770</v>
      </c>
      <c r="B134" s="3" t="s">
        <v>257</v>
      </c>
      <c r="C134" t="s">
        <v>141</v>
      </c>
      <c r="D134" t="s">
        <v>223</v>
      </c>
      <c r="E134" t="s">
        <v>309</v>
      </c>
      <c r="F134" t="s">
        <v>1059</v>
      </c>
      <c r="G134" t="s">
        <v>1060</v>
      </c>
      <c r="H134" t="s">
        <v>1061</v>
      </c>
      <c r="I134" t="s">
        <v>1062</v>
      </c>
      <c r="J134" s="1" t="s">
        <v>170</v>
      </c>
      <c r="K134" t="s">
        <v>534</v>
      </c>
      <c r="L134" t="s">
        <v>535</v>
      </c>
      <c r="M134" t="s">
        <v>536</v>
      </c>
      <c r="N134" s="1" t="s">
        <v>48</v>
      </c>
      <c r="O134" s="1" t="s">
        <v>34</v>
      </c>
      <c r="P134" s="1">
        <v>50</v>
      </c>
      <c r="Q134" t="s">
        <v>1063</v>
      </c>
      <c r="R134" s="1" t="s">
        <v>1064</v>
      </c>
      <c r="S134" s="1" t="s">
        <v>1065</v>
      </c>
      <c r="T134" s="1">
        <v>259</v>
      </c>
      <c r="U134" s="1">
        <v>8</v>
      </c>
      <c r="V134" s="1">
        <v>251</v>
      </c>
    </row>
    <row r="135" spans="1:22" x14ac:dyDescent="0.35">
      <c r="A135" s="2">
        <v>44669</v>
      </c>
      <c r="B135" s="3" t="s">
        <v>492</v>
      </c>
      <c r="C135" t="s">
        <v>276</v>
      </c>
      <c r="D135" t="s">
        <v>409</v>
      </c>
      <c r="E135" t="s">
        <v>410</v>
      </c>
      <c r="F135" t="s">
        <v>1066</v>
      </c>
      <c r="H135" t="s">
        <v>1067</v>
      </c>
      <c r="I135">
        <v>4634035261</v>
      </c>
      <c r="J135" s="1" t="s">
        <v>170</v>
      </c>
      <c r="K135" t="s">
        <v>252</v>
      </c>
      <c r="L135" t="s">
        <v>253</v>
      </c>
      <c r="M135">
        <f>1-838-976-6137</f>
        <v>-7950</v>
      </c>
      <c r="N135" s="1" t="s">
        <v>48</v>
      </c>
      <c r="O135" s="1" t="s">
        <v>63</v>
      </c>
      <c r="P135" s="1">
        <v>24</v>
      </c>
      <c r="Q135" t="s">
        <v>1068</v>
      </c>
      <c r="R135" s="1" t="s">
        <v>1069</v>
      </c>
      <c r="S135" s="1" t="s">
        <v>1070</v>
      </c>
      <c r="T135" s="1">
        <v>73</v>
      </c>
      <c r="U135" s="1">
        <v>31</v>
      </c>
      <c r="V135" s="1">
        <v>42</v>
      </c>
    </row>
    <row r="136" spans="1:22" x14ac:dyDescent="0.35">
      <c r="A136" s="2">
        <v>44622</v>
      </c>
      <c r="B136" s="3" t="s">
        <v>214</v>
      </c>
      <c r="C136" t="s">
        <v>23</v>
      </c>
      <c r="D136" t="s">
        <v>98</v>
      </c>
      <c r="E136" t="s">
        <v>326</v>
      </c>
      <c r="F136" t="s">
        <v>1071</v>
      </c>
      <c r="G136" t="s">
        <v>1072</v>
      </c>
      <c r="H136" t="s">
        <v>1073</v>
      </c>
      <c r="I136" t="s">
        <v>1074</v>
      </c>
      <c r="J136" s="1" t="s">
        <v>45</v>
      </c>
      <c r="K136" t="s">
        <v>270</v>
      </c>
      <c r="L136" t="s">
        <v>271</v>
      </c>
      <c r="M136" t="s">
        <v>559</v>
      </c>
      <c r="N136" s="1" t="s">
        <v>33</v>
      </c>
      <c r="O136" s="1" t="s">
        <v>34</v>
      </c>
      <c r="P136" s="1">
        <v>77</v>
      </c>
      <c r="Q136" t="s">
        <v>1075</v>
      </c>
      <c r="R136" s="1" t="s">
        <v>1076</v>
      </c>
      <c r="S136" s="1" t="s">
        <v>1077</v>
      </c>
      <c r="T136" s="1">
        <v>102</v>
      </c>
      <c r="U136" s="1">
        <v>9</v>
      </c>
      <c r="V136" s="1">
        <v>93</v>
      </c>
    </row>
    <row r="137" spans="1:22" x14ac:dyDescent="0.35">
      <c r="A137" s="2">
        <v>45100</v>
      </c>
      <c r="B137" s="3" t="s">
        <v>336</v>
      </c>
      <c r="C137" t="s">
        <v>247</v>
      </c>
      <c r="D137" t="s">
        <v>165</v>
      </c>
      <c r="E137" t="s">
        <v>484</v>
      </c>
      <c r="F137" t="s">
        <v>1078</v>
      </c>
      <c r="G137" t="s">
        <v>1079</v>
      </c>
      <c r="H137" t="s">
        <v>1080</v>
      </c>
      <c r="I137" t="s">
        <v>1081</v>
      </c>
      <c r="J137" s="1" t="s">
        <v>45</v>
      </c>
      <c r="K137" t="s">
        <v>534</v>
      </c>
      <c r="L137" t="s">
        <v>535</v>
      </c>
      <c r="M137" t="s">
        <v>536</v>
      </c>
      <c r="N137" s="1" t="s">
        <v>48</v>
      </c>
      <c r="O137" s="1" t="s">
        <v>63</v>
      </c>
      <c r="P137" s="1">
        <v>56</v>
      </c>
      <c r="Q137" t="s">
        <v>1082</v>
      </c>
      <c r="R137" s="1" t="s">
        <v>1083</v>
      </c>
      <c r="S137" s="1" t="s">
        <v>1084</v>
      </c>
      <c r="T137" s="1">
        <v>422</v>
      </c>
      <c r="U137" s="1">
        <v>159</v>
      </c>
      <c r="V137" s="1">
        <v>263</v>
      </c>
    </row>
    <row r="138" spans="1:22" x14ac:dyDescent="0.35">
      <c r="A138" s="2">
        <v>45051</v>
      </c>
      <c r="B138" s="3" t="s">
        <v>275</v>
      </c>
      <c r="C138" t="s">
        <v>54</v>
      </c>
      <c r="D138" t="s">
        <v>277</v>
      </c>
      <c r="E138" t="s">
        <v>189</v>
      </c>
      <c r="F138" t="s">
        <v>1085</v>
      </c>
      <c r="G138" t="s">
        <v>1086</v>
      </c>
      <c r="H138" t="s">
        <v>1087</v>
      </c>
      <c r="I138" t="s">
        <v>1088</v>
      </c>
      <c r="J138" s="1" t="s">
        <v>30</v>
      </c>
      <c r="K138" t="s">
        <v>171</v>
      </c>
      <c r="L138" t="s">
        <v>172</v>
      </c>
      <c r="M138" t="s">
        <v>173</v>
      </c>
      <c r="N138" s="1" t="s">
        <v>86</v>
      </c>
      <c r="O138" s="1" t="s">
        <v>49</v>
      </c>
      <c r="P138" s="1">
        <v>30</v>
      </c>
      <c r="Q138" t="s">
        <v>1089</v>
      </c>
      <c r="R138" s="1" t="s">
        <v>1090</v>
      </c>
      <c r="S138" s="1" t="s">
        <v>1091</v>
      </c>
      <c r="T138" s="1">
        <v>67</v>
      </c>
      <c r="U138" s="1">
        <v>52</v>
      </c>
      <c r="V138" s="1">
        <v>15</v>
      </c>
    </row>
    <row r="139" spans="1:22" x14ac:dyDescent="0.35">
      <c r="A139" s="2">
        <v>44644</v>
      </c>
      <c r="B139" s="3" t="s">
        <v>492</v>
      </c>
      <c r="C139" t="s">
        <v>276</v>
      </c>
      <c r="D139" t="s">
        <v>409</v>
      </c>
      <c r="E139" t="s">
        <v>410</v>
      </c>
      <c r="F139" t="s">
        <v>1092</v>
      </c>
      <c r="H139" t="s">
        <v>1093</v>
      </c>
      <c r="I139" t="s">
        <v>1094</v>
      </c>
      <c r="J139" s="1" t="s">
        <v>170</v>
      </c>
      <c r="K139" t="s">
        <v>566</v>
      </c>
      <c r="L139" t="s">
        <v>567</v>
      </c>
      <c r="M139" t="s">
        <v>568</v>
      </c>
      <c r="N139" s="1" t="s">
        <v>33</v>
      </c>
      <c r="O139" s="1" t="s">
        <v>34</v>
      </c>
      <c r="P139" s="1">
        <v>33</v>
      </c>
      <c r="Q139" t="s">
        <v>1095</v>
      </c>
      <c r="R139" s="1" t="s">
        <v>1096</v>
      </c>
      <c r="S139" s="1" t="s">
        <v>1097</v>
      </c>
      <c r="T139" s="1">
        <v>284</v>
      </c>
      <c r="U139" s="1">
        <v>240</v>
      </c>
      <c r="V139" s="1">
        <v>44</v>
      </c>
    </row>
    <row r="140" spans="1:22" x14ac:dyDescent="0.35">
      <c r="A140" s="2">
        <v>44660</v>
      </c>
      <c r="B140" s="3" t="s">
        <v>317</v>
      </c>
      <c r="C140" t="s">
        <v>23</v>
      </c>
      <c r="D140" t="s">
        <v>98</v>
      </c>
      <c r="E140" t="s">
        <v>318</v>
      </c>
      <c r="F140" t="s">
        <v>1098</v>
      </c>
      <c r="G140" t="s">
        <v>1099</v>
      </c>
      <c r="H140" t="s">
        <v>1100</v>
      </c>
      <c r="I140" t="s">
        <v>1101</v>
      </c>
      <c r="J140" s="1" t="s">
        <v>45</v>
      </c>
      <c r="K140" t="s">
        <v>148</v>
      </c>
      <c r="L140" t="s">
        <v>149</v>
      </c>
      <c r="M140" t="s">
        <v>150</v>
      </c>
      <c r="N140" s="1" t="s">
        <v>86</v>
      </c>
      <c r="O140" s="1" t="s">
        <v>34</v>
      </c>
      <c r="P140" s="1">
        <v>45</v>
      </c>
      <c r="Q140" t="s">
        <v>1102</v>
      </c>
      <c r="R140" s="1" t="s">
        <v>1103</v>
      </c>
      <c r="S140" s="1" t="s">
        <v>1104</v>
      </c>
      <c r="T140" s="1">
        <v>72</v>
      </c>
      <c r="U140" s="1">
        <v>57</v>
      </c>
      <c r="V140" s="1">
        <v>15</v>
      </c>
    </row>
    <row r="141" spans="1:22" x14ac:dyDescent="0.35">
      <c r="A141" s="2">
        <v>44726</v>
      </c>
      <c r="B141" s="3" t="s">
        <v>222</v>
      </c>
      <c r="C141" t="s">
        <v>54</v>
      </c>
      <c r="D141" t="s">
        <v>223</v>
      </c>
      <c r="E141" t="s">
        <v>224</v>
      </c>
      <c r="F141" t="s">
        <v>1105</v>
      </c>
      <c r="G141" t="s">
        <v>1106</v>
      </c>
      <c r="H141" t="s">
        <v>1107</v>
      </c>
      <c r="I141">
        <v>6748946962</v>
      </c>
      <c r="J141" s="1" t="s">
        <v>30</v>
      </c>
      <c r="K141" t="s">
        <v>61</v>
      </c>
      <c r="L141" t="s">
        <v>62</v>
      </c>
      <c r="M141">
        <f>1-588-750-7646</f>
        <v>-8983</v>
      </c>
      <c r="N141" s="1" t="s">
        <v>33</v>
      </c>
      <c r="O141" s="1" t="s">
        <v>34</v>
      </c>
      <c r="P141" s="1">
        <v>93</v>
      </c>
      <c r="Q141" t="s">
        <v>847</v>
      </c>
      <c r="R141" s="1" t="s">
        <v>1108</v>
      </c>
      <c r="S141" s="1" t="s">
        <v>1109</v>
      </c>
      <c r="T141" s="1">
        <v>131</v>
      </c>
      <c r="U141" s="1">
        <v>57</v>
      </c>
      <c r="V141" s="1">
        <v>74</v>
      </c>
    </row>
    <row r="142" spans="1:22" x14ac:dyDescent="0.35">
      <c r="A142" s="2">
        <v>45096</v>
      </c>
      <c r="B142" s="3" t="s">
        <v>529</v>
      </c>
      <c r="C142" t="s">
        <v>23</v>
      </c>
      <c r="D142" t="s">
        <v>98</v>
      </c>
      <c r="E142" t="s">
        <v>530</v>
      </c>
      <c r="F142" t="s">
        <v>1110</v>
      </c>
      <c r="G142" t="s">
        <v>1111</v>
      </c>
      <c r="H142" t="s">
        <v>1112</v>
      </c>
      <c r="I142" t="s">
        <v>1113</v>
      </c>
      <c r="J142" s="1" t="s">
        <v>45</v>
      </c>
      <c r="K142" t="s">
        <v>270</v>
      </c>
      <c r="L142" t="s">
        <v>271</v>
      </c>
      <c r="M142" t="s">
        <v>559</v>
      </c>
      <c r="N142" s="1" t="s">
        <v>48</v>
      </c>
      <c r="O142" s="1" t="s">
        <v>49</v>
      </c>
      <c r="P142" s="1">
        <v>27</v>
      </c>
      <c r="Q142" t="s">
        <v>1114</v>
      </c>
      <c r="R142" s="1" t="s">
        <v>1115</v>
      </c>
      <c r="S142" s="1" t="s">
        <v>1116</v>
      </c>
      <c r="T142" s="1">
        <v>140</v>
      </c>
      <c r="U142" s="1">
        <v>90</v>
      </c>
      <c r="V142" s="1">
        <v>50</v>
      </c>
    </row>
    <row r="143" spans="1:22" x14ac:dyDescent="0.35">
      <c r="A143" s="2">
        <v>45126</v>
      </c>
      <c r="B143" s="3" t="s">
        <v>317</v>
      </c>
      <c r="C143" t="s">
        <v>23</v>
      </c>
      <c r="D143" t="s">
        <v>98</v>
      </c>
      <c r="E143" t="s">
        <v>189</v>
      </c>
      <c r="F143" t="s">
        <v>1117</v>
      </c>
      <c r="G143" t="s">
        <v>1118</v>
      </c>
      <c r="H143" t="s">
        <v>1119</v>
      </c>
      <c r="I143" t="s">
        <v>1120</v>
      </c>
      <c r="J143" s="1" t="s">
        <v>30</v>
      </c>
      <c r="K143" t="s">
        <v>46</v>
      </c>
      <c r="L143" t="s">
        <v>47</v>
      </c>
      <c r="M143" t="s">
        <v>261</v>
      </c>
      <c r="N143" s="1" t="s">
        <v>114</v>
      </c>
      <c r="O143" s="1" t="s">
        <v>49</v>
      </c>
      <c r="P143" s="1">
        <v>87</v>
      </c>
      <c r="Q143" t="s">
        <v>1121</v>
      </c>
      <c r="R143" s="1" t="s">
        <v>1122</v>
      </c>
      <c r="S143" s="1" t="s">
        <v>1123</v>
      </c>
      <c r="T143" s="1">
        <v>415</v>
      </c>
      <c r="U143" s="1">
        <v>83</v>
      </c>
      <c r="V143" s="1">
        <v>332</v>
      </c>
    </row>
    <row r="144" spans="1:22" x14ac:dyDescent="0.35">
      <c r="A144" s="2">
        <v>44575</v>
      </c>
      <c r="B144" s="3" t="s">
        <v>275</v>
      </c>
      <c r="C144" t="s">
        <v>276</v>
      </c>
      <c r="D144" t="s">
        <v>277</v>
      </c>
      <c r="E144" t="s">
        <v>278</v>
      </c>
      <c r="F144" t="s">
        <v>1124</v>
      </c>
      <c r="H144" t="s">
        <v>1125</v>
      </c>
      <c r="I144" t="s">
        <v>1126</v>
      </c>
      <c r="J144" s="1" t="s">
        <v>45</v>
      </c>
      <c r="K144" t="s">
        <v>171</v>
      </c>
      <c r="L144" t="s">
        <v>172</v>
      </c>
      <c r="M144" t="s">
        <v>173</v>
      </c>
      <c r="N144" s="1" t="s">
        <v>33</v>
      </c>
      <c r="O144" s="1" t="s">
        <v>34</v>
      </c>
      <c r="P144" s="1">
        <v>13</v>
      </c>
      <c r="Q144" t="s">
        <v>1127</v>
      </c>
      <c r="R144" s="1" t="s">
        <v>1128</v>
      </c>
      <c r="S144" s="1" t="s">
        <v>1129</v>
      </c>
      <c r="T144" s="1">
        <v>210</v>
      </c>
      <c r="U144" s="1">
        <v>159</v>
      </c>
      <c r="V144" s="1">
        <v>51</v>
      </c>
    </row>
    <row r="145" spans="1:22" x14ac:dyDescent="0.35">
      <c r="A145" s="2">
        <v>44833</v>
      </c>
      <c r="B145" s="3" t="s">
        <v>177</v>
      </c>
      <c r="C145" t="s">
        <v>141</v>
      </c>
      <c r="D145" t="s">
        <v>142</v>
      </c>
      <c r="E145" t="s">
        <v>178</v>
      </c>
      <c r="F145" t="s">
        <v>1130</v>
      </c>
      <c r="G145" t="s">
        <v>1131</v>
      </c>
      <c r="H145" t="s">
        <v>1132</v>
      </c>
      <c r="I145">
        <v>6293451060</v>
      </c>
      <c r="J145" s="1" t="s">
        <v>30</v>
      </c>
      <c r="K145" t="s">
        <v>46</v>
      </c>
      <c r="L145" t="s">
        <v>47</v>
      </c>
      <c r="M145" t="s">
        <v>261</v>
      </c>
      <c r="N145" s="1" t="s">
        <v>93</v>
      </c>
      <c r="O145" s="1" t="s">
        <v>34</v>
      </c>
      <c r="P145" s="1">
        <v>48</v>
      </c>
      <c r="Q145" t="s">
        <v>1133</v>
      </c>
      <c r="R145" s="1" t="s">
        <v>1134</v>
      </c>
      <c r="S145" s="1" t="s">
        <v>1135</v>
      </c>
      <c r="T145" s="1">
        <v>486</v>
      </c>
      <c r="U145" s="1">
        <v>358</v>
      </c>
      <c r="V145" s="1">
        <v>128</v>
      </c>
    </row>
    <row r="146" spans="1:22" x14ac:dyDescent="0.35">
      <c r="A146" s="2">
        <v>44770</v>
      </c>
      <c r="B146" s="3" t="s">
        <v>492</v>
      </c>
      <c r="C146" t="s">
        <v>276</v>
      </c>
      <c r="D146" t="s">
        <v>409</v>
      </c>
      <c r="E146" t="s">
        <v>410</v>
      </c>
      <c r="F146" t="s">
        <v>1136</v>
      </c>
      <c r="G146" t="s">
        <v>1137</v>
      </c>
      <c r="H146" t="s">
        <v>1138</v>
      </c>
      <c r="I146" t="s">
        <v>1139</v>
      </c>
      <c r="J146" s="1" t="s">
        <v>45</v>
      </c>
      <c r="K146" t="s">
        <v>330</v>
      </c>
      <c r="L146" t="s">
        <v>331</v>
      </c>
      <c r="M146" t="s">
        <v>332</v>
      </c>
      <c r="N146" s="1" t="s">
        <v>48</v>
      </c>
      <c r="O146" s="1" t="s">
        <v>34</v>
      </c>
      <c r="P146" s="1">
        <v>64</v>
      </c>
      <c r="Q146" t="s">
        <v>1140</v>
      </c>
      <c r="R146" s="1" t="s">
        <v>1141</v>
      </c>
      <c r="S146" s="1" t="s">
        <v>1142</v>
      </c>
      <c r="T146" s="1">
        <v>378</v>
      </c>
      <c r="U146" s="1">
        <v>86</v>
      </c>
      <c r="V146" s="1">
        <v>292</v>
      </c>
    </row>
    <row r="147" spans="1:22" x14ac:dyDescent="0.35">
      <c r="A147" s="2">
        <v>45105</v>
      </c>
      <c r="B147" s="3" t="s">
        <v>177</v>
      </c>
      <c r="C147" t="s">
        <v>141</v>
      </c>
      <c r="D147" t="s">
        <v>142</v>
      </c>
      <c r="E147" t="s">
        <v>178</v>
      </c>
      <c r="F147" t="s">
        <v>1143</v>
      </c>
      <c r="G147" t="s">
        <v>1144</v>
      </c>
      <c r="H147" t="s">
        <v>1145</v>
      </c>
      <c r="I147" t="s">
        <v>1146</v>
      </c>
      <c r="J147" s="1" t="s">
        <v>30</v>
      </c>
      <c r="K147" t="s">
        <v>46</v>
      </c>
      <c r="L147" t="s">
        <v>47</v>
      </c>
      <c r="M147" t="s">
        <v>261</v>
      </c>
      <c r="N147" s="1" t="s">
        <v>114</v>
      </c>
      <c r="O147" s="1" t="s">
        <v>63</v>
      </c>
      <c r="P147" s="1">
        <v>97</v>
      </c>
      <c r="Q147" t="s">
        <v>1147</v>
      </c>
      <c r="R147" s="1" t="s">
        <v>1148</v>
      </c>
      <c r="S147" s="1" t="s">
        <v>1149</v>
      </c>
      <c r="T147" s="1">
        <v>263</v>
      </c>
      <c r="U147" s="1">
        <v>101</v>
      </c>
      <c r="V147" s="1">
        <v>162</v>
      </c>
    </row>
    <row r="148" spans="1:22" x14ac:dyDescent="0.35">
      <c r="A148" s="2">
        <v>45095</v>
      </c>
      <c r="B148" s="3" t="s">
        <v>140</v>
      </c>
      <c r="C148" t="s">
        <v>141</v>
      </c>
      <c r="D148" t="s">
        <v>142</v>
      </c>
      <c r="E148" t="s">
        <v>361</v>
      </c>
      <c r="F148" t="s">
        <v>1150</v>
      </c>
      <c r="G148" t="s">
        <v>1151</v>
      </c>
      <c r="H148" t="s">
        <v>1152</v>
      </c>
      <c r="I148" t="s">
        <v>1153</v>
      </c>
      <c r="J148" s="1" t="s">
        <v>30</v>
      </c>
      <c r="K148" t="s">
        <v>330</v>
      </c>
      <c r="L148" t="s">
        <v>331</v>
      </c>
      <c r="M148" t="s">
        <v>332</v>
      </c>
      <c r="N148" s="1" t="s">
        <v>78</v>
      </c>
      <c r="O148" s="1" t="s">
        <v>63</v>
      </c>
      <c r="P148" s="1">
        <v>48</v>
      </c>
      <c r="Q148" t="s">
        <v>1154</v>
      </c>
      <c r="R148" s="1" t="s">
        <v>1155</v>
      </c>
      <c r="S148" s="1" t="s">
        <v>1156</v>
      </c>
      <c r="T148" s="1">
        <v>122</v>
      </c>
      <c r="U148" s="1">
        <v>50</v>
      </c>
      <c r="V148" s="1">
        <v>72</v>
      </c>
    </row>
    <row r="149" spans="1:22" x14ac:dyDescent="0.35">
      <c r="A149" s="2">
        <v>44662</v>
      </c>
      <c r="B149" s="3" t="s">
        <v>336</v>
      </c>
      <c r="C149" t="s">
        <v>247</v>
      </c>
      <c r="D149" t="s">
        <v>165</v>
      </c>
      <c r="E149" t="s">
        <v>807</v>
      </c>
      <c r="F149" t="s">
        <v>1157</v>
      </c>
      <c r="G149" t="s">
        <v>1158</v>
      </c>
      <c r="H149" t="s">
        <v>1159</v>
      </c>
      <c r="I149" t="s">
        <v>1160</v>
      </c>
      <c r="J149" s="1" t="s">
        <v>30</v>
      </c>
      <c r="K149" t="s">
        <v>194</v>
      </c>
      <c r="L149" t="s">
        <v>195</v>
      </c>
      <c r="M149" t="s">
        <v>196</v>
      </c>
      <c r="N149" s="1" t="s">
        <v>93</v>
      </c>
      <c r="O149" s="1" t="s">
        <v>63</v>
      </c>
      <c r="P149" s="1">
        <v>50</v>
      </c>
      <c r="Q149" t="s">
        <v>1161</v>
      </c>
      <c r="R149" s="1" t="s">
        <v>1162</v>
      </c>
      <c r="S149" s="1" t="s">
        <v>1163</v>
      </c>
      <c r="T149" s="1">
        <v>372</v>
      </c>
      <c r="U149" s="1">
        <v>76</v>
      </c>
      <c r="V149" s="1">
        <v>296</v>
      </c>
    </row>
    <row r="150" spans="1:22" x14ac:dyDescent="0.35">
      <c r="A150" s="1" t="s">
        <v>1164</v>
      </c>
      <c r="B150" s="3" t="s">
        <v>97</v>
      </c>
      <c r="C150" t="s">
        <v>23</v>
      </c>
      <c r="D150" t="s">
        <v>98</v>
      </c>
      <c r="E150" t="s">
        <v>265</v>
      </c>
      <c r="F150" t="s">
        <v>1165</v>
      </c>
      <c r="G150" t="s">
        <v>1166</v>
      </c>
      <c r="H150" t="s">
        <v>1167</v>
      </c>
      <c r="I150" t="s">
        <v>1168</v>
      </c>
      <c r="J150" s="1" t="s">
        <v>170</v>
      </c>
      <c r="K150" t="s">
        <v>194</v>
      </c>
      <c r="L150" t="s">
        <v>195</v>
      </c>
      <c r="M150" t="s">
        <v>196</v>
      </c>
      <c r="N150" s="1" t="s">
        <v>93</v>
      </c>
      <c r="O150" s="1" t="s">
        <v>34</v>
      </c>
      <c r="P150" s="1">
        <v>96</v>
      </c>
      <c r="Q150" t="s">
        <v>1169</v>
      </c>
      <c r="R150" s="1" t="s">
        <v>1170</v>
      </c>
      <c r="S150" s="1" t="s">
        <v>1171</v>
      </c>
      <c r="T150" s="1">
        <v>270</v>
      </c>
      <c r="U150" s="1">
        <v>170</v>
      </c>
      <c r="V150" s="1">
        <v>100</v>
      </c>
    </row>
    <row r="151" spans="1:22" x14ac:dyDescent="0.35">
      <c r="A151" s="2">
        <v>44673</v>
      </c>
      <c r="B151" s="3" t="s">
        <v>118</v>
      </c>
      <c r="C151" t="s">
        <v>69</v>
      </c>
      <c r="D151" t="s">
        <v>119</v>
      </c>
      <c r="E151" t="s">
        <v>265</v>
      </c>
      <c r="F151" t="s">
        <v>1172</v>
      </c>
      <c r="G151" t="s">
        <v>1173</v>
      </c>
      <c r="H151" t="s">
        <v>1174</v>
      </c>
      <c r="I151" t="s">
        <v>1175</v>
      </c>
      <c r="J151" s="1" t="s">
        <v>30</v>
      </c>
      <c r="K151" t="s">
        <v>171</v>
      </c>
      <c r="L151" t="s">
        <v>172</v>
      </c>
      <c r="N151" s="1" t="s">
        <v>86</v>
      </c>
      <c r="O151" s="1" t="s">
        <v>34</v>
      </c>
      <c r="P151" s="1">
        <v>23</v>
      </c>
      <c r="Q151" t="s">
        <v>1176</v>
      </c>
      <c r="R151" s="1" t="s">
        <v>1177</v>
      </c>
      <c r="S151" s="1" t="s">
        <v>1178</v>
      </c>
      <c r="T151" s="1">
        <v>371</v>
      </c>
      <c r="U151" s="1">
        <v>62</v>
      </c>
      <c r="V151" s="1">
        <v>309</v>
      </c>
    </row>
    <row r="152" spans="1:22" x14ac:dyDescent="0.35">
      <c r="A152" s="2">
        <v>44951</v>
      </c>
      <c r="B152" s="3" t="s">
        <v>418</v>
      </c>
      <c r="C152" t="s">
        <v>69</v>
      </c>
      <c r="D152" t="s">
        <v>419</v>
      </c>
      <c r="E152" t="s">
        <v>521</v>
      </c>
      <c r="F152" t="s">
        <v>1179</v>
      </c>
      <c r="G152" t="s">
        <v>1180</v>
      </c>
      <c r="H152" t="s">
        <v>1181</v>
      </c>
      <c r="I152" t="s">
        <v>1182</v>
      </c>
      <c r="J152" s="1" t="s">
        <v>170</v>
      </c>
      <c r="K152" t="s">
        <v>133</v>
      </c>
      <c r="L152" t="s">
        <v>134</v>
      </c>
      <c r="M152" t="s">
        <v>135</v>
      </c>
      <c r="N152" s="1" t="s">
        <v>48</v>
      </c>
      <c r="O152" s="1" t="s">
        <v>34</v>
      </c>
      <c r="P152" s="1">
        <v>46</v>
      </c>
      <c r="Q152" t="s">
        <v>1183</v>
      </c>
      <c r="R152" s="1" t="s">
        <v>1184</v>
      </c>
      <c r="S152" s="1" t="s">
        <v>1185</v>
      </c>
      <c r="T152" s="1">
        <v>262</v>
      </c>
      <c r="U152" s="1">
        <v>153</v>
      </c>
      <c r="V152" s="1">
        <v>109</v>
      </c>
    </row>
    <row r="153" spans="1:22" x14ac:dyDescent="0.35">
      <c r="A153" s="2">
        <v>45047</v>
      </c>
      <c r="B153" s="3" t="s">
        <v>207</v>
      </c>
      <c r="C153" t="s">
        <v>23</v>
      </c>
      <c r="D153" t="s">
        <v>39</v>
      </c>
      <c r="E153" t="s">
        <v>40</v>
      </c>
      <c r="F153" t="s">
        <v>1186</v>
      </c>
      <c r="G153" t="s">
        <v>1187</v>
      </c>
      <c r="H153" t="s">
        <v>1188</v>
      </c>
      <c r="I153" t="s">
        <v>1189</v>
      </c>
      <c r="J153" s="1" t="s">
        <v>170</v>
      </c>
      <c r="K153" t="s">
        <v>61</v>
      </c>
      <c r="L153" t="s">
        <v>62</v>
      </c>
      <c r="M153">
        <f>1-588-750-7646</f>
        <v>-8983</v>
      </c>
      <c r="N153" s="1" t="s">
        <v>48</v>
      </c>
      <c r="O153" s="1" t="s">
        <v>49</v>
      </c>
      <c r="P153" s="1">
        <v>42</v>
      </c>
      <c r="Q153" t="s">
        <v>1190</v>
      </c>
      <c r="R153" s="1" t="s">
        <v>1191</v>
      </c>
      <c r="S153" s="1" t="s">
        <v>1192</v>
      </c>
      <c r="T153" s="1">
        <v>369</v>
      </c>
      <c r="U153" s="1">
        <v>313</v>
      </c>
      <c r="V153" s="1">
        <v>56</v>
      </c>
    </row>
    <row r="154" spans="1:22" x14ac:dyDescent="0.35">
      <c r="A154" s="2">
        <v>44962</v>
      </c>
      <c r="B154" s="3" t="s">
        <v>164</v>
      </c>
      <c r="C154" t="s">
        <v>247</v>
      </c>
      <c r="D154" t="s">
        <v>165</v>
      </c>
      <c r="E154" t="s">
        <v>166</v>
      </c>
      <c r="F154" t="s">
        <v>1193</v>
      </c>
      <c r="G154" t="s">
        <v>1194</v>
      </c>
      <c r="H154" t="s">
        <v>1195</v>
      </c>
      <c r="I154" t="s">
        <v>1196</v>
      </c>
      <c r="J154" s="1" t="s">
        <v>45</v>
      </c>
      <c r="K154" t="s">
        <v>270</v>
      </c>
      <c r="L154" t="s">
        <v>271</v>
      </c>
      <c r="M154" t="s">
        <v>559</v>
      </c>
      <c r="N154" s="1" t="s">
        <v>114</v>
      </c>
      <c r="O154" s="1" t="s">
        <v>63</v>
      </c>
      <c r="P154" s="1">
        <v>58</v>
      </c>
      <c r="Q154" t="s">
        <v>1197</v>
      </c>
      <c r="R154" s="1" t="s">
        <v>1198</v>
      </c>
      <c r="S154" s="1" t="s">
        <v>1199</v>
      </c>
      <c r="T154" s="1">
        <v>113</v>
      </c>
      <c r="U154" s="1">
        <v>28</v>
      </c>
      <c r="V154" s="1">
        <v>85</v>
      </c>
    </row>
    <row r="155" spans="1:22" x14ac:dyDescent="0.35">
      <c r="A155" s="2">
        <v>45086</v>
      </c>
      <c r="B155" s="3" t="s">
        <v>164</v>
      </c>
      <c r="C155" t="s">
        <v>247</v>
      </c>
      <c r="D155" t="s">
        <v>165</v>
      </c>
      <c r="E155" t="s">
        <v>166</v>
      </c>
      <c r="F155" t="s">
        <v>1200</v>
      </c>
      <c r="G155" t="s">
        <v>1201</v>
      </c>
      <c r="H155" t="s">
        <v>1202</v>
      </c>
      <c r="I155">
        <f>1-675-561-2620</f>
        <v>-3855</v>
      </c>
      <c r="J155" s="1" t="s">
        <v>45</v>
      </c>
      <c r="K155" t="s">
        <v>133</v>
      </c>
      <c r="L155" t="s">
        <v>134</v>
      </c>
      <c r="M155" t="s">
        <v>135</v>
      </c>
      <c r="N155" s="1" t="s">
        <v>48</v>
      </c>
      <c r="O155" s="1" t="s">
        <v>34</v>
      </c>
      <c r="P155" s="1">
        <v>57</v>
      </c>
      <c r="Q155" t="s">
        <v>1203</v>
      </c>
      <c r="R155" s="1" t="s">
        <v>1204</v>
      </c>
      <c r="S155" s="1" t="s">
        <v>1205</v>
      </c>
      <c r="T155" s="1">
        <v>216</v>
      </c>
      <c r="U155" s="1">
        <v>164</v>
      </c>
      <c r="V155" s="1">
        <v>52</v>
      </c>
    </row>
    <row r="156" spans="1:22" x14ac:dyDescent="0.35">
      <c r="A156" s="2">
        <v>44684</v>
      </c>
      <c r="B156" s="3" t="s">
        <v>529</v>
      </c>
      <c r="C156" t="s">
        <v>23</v>
      </c>
      <c r="D156" t="s">
        <v>98</v>
      </c>
      <c r="E156" t="s">
        <v>265</v>
      </c>
      <c r="F156" t="s">
        <v>1206</v>
      </c>
      <c r="G156" t="s">
        <v>1207</v>
      </c>
      <c r="H156" t="s">
        <v>1208</v>
      </c>
      <c r="I156" t="s">
        <v>1209</v>
      </c>
      <c r="J156" s="1" t="s">
        <v>30</v>
      </c>
      <c r="K156" t="s">
        <v>111</v>
      </c>
      <c r="L156" t="s">
        <v>112</v>
      </c>
      <c r="M156" t="s">
        <v>113</v>
      </c>
      <c r="N156" s="1" t="s">
        <v>114</v>
      </c>
      <c r="O156" s="1" t="s">
        <v>34</v>
      </c>
      <c r="P156" s="1">
        <v>96</v>
      </c>
      <c r="Q156" t="s">
        <v>1210</v>
      </c>
      <c r="R156" s="1" t="s">
        <v>1211</v>
      </c>
      <c r="S156" s="1" t="s">
        <v>1212</v>
      </c>
      <c r="T156" s="1">
        <v>147</v>
      </c>
      <c r="U156" s="1">
        <v>12</v>
      </c>
      <c r="V156" s="1">
        <v>135</v>
      </c>
    </row>
    <row r="157" spans="1:22" x14ac:dyDescent="0.35">
      <c r="A157" s="2">
        <v>44887</v>
      </c>
      <c r="B157" s="3" t="s">
        <v>214</v>
      </c>
      <c r="C157" t="s">
        <v>23</v>
      </c>
      <c r="D157" t="s">
        <v>98</v>
      </c>
      <c r="E157" t="s">
        <v>326</v>
      </c>
      <c r="F157" t="s">
        <v>1213</v>
      </c>
      <c r="G157" t="s">
        <v>1214</v>
      </c>
      <c r="H157" t="s">
        <v>1215</v>
      </c>
      <c r="I157">
        <v>5968456264</v>
      </c>
      <c r="J157" s="1" t="s">
        <v>45</v>
      </c>
      <c r="K157" t="s">
        <v>159</v>
      </c>
      <c r="L157" t="s">
        <v>160</v>
      </c>
      <c r="M157" t="s">
        <v>161</v>
      </c>
      <c r="N157" s="1" t="s">
        <v>48</v>
      </c>
      <c r="O157" s="1" t="s">
        <v>49</v>
      </c>
      <c r="P157" s="1">
        <v>81</v>
      </c>
      <c r="Q157" t="s">
        <v>1216</v>
      </c>
      <c r="R157" s="1" t="s">
        <v>1217</v>
      </c>
      <c r="S157" s="1" t="s">
        <v>1218</v>
      </c>
      <c r="T157" s="1">
        <v>291</v>
      </c>
      <c r="U157" s="1">
        <v>153</v>
      </c>
      <c r="V157" s="1">
        <v>138</v>
      </c>
    </row>
    <row r="158" spans="1:22" x14ac:dyDescent="0.35">
      <c r="A158" s="2">
        <v>44955</v>
      </c>
      <c r="B158" s="3" t="s">
        <v>177</v>
      </c>
      <c r="C158" t="s">
        <v>141</v>
      </c>
      <c r="D158" t="s">
        <v>142</v>
      </c>
      <c r="E158" t="s">
        <v>178</v>
      </c>
      <c r="F158" t="s">
        <v>1219</v>
      </c>
      <c r="H158" t="s">
        <v>1220</v>
      </c>
      <c r="I158" t="s">
        <v>1221</v>
      </c>
      <c r="J158" s="1" t="s">
        <v>170</v>
      </c>
      <c r="K158" t="s">
        <v>303</v>
      </c>
      <c r="L158" t="s">
        <v>304</v>
      </c>
      <c r="M158" t="s">
        <v>305</v>
      </c>
      <c r="N158" s="1" t="s">
        <v>114</v>
      </c>
      <c r="O158" s="1" t="s">
        <v>34</v>
      </c>
      <c r="P158" s="1">
        <v>67</v>
      </c>
      <c r="Q158" t="s">
        <v>840</v>
      </c>
      <c r="R158" s="1" t="s">
        <v>1222</v>
      </c>
      <c r="S158" s="1" t="s">
        <v>1223</v>
      </c>
      <c r="T158" s="1">
        <v>222</v>
      </c>
      <c r="U158" s="1">
        <v>42</v>
      </c>
      <c r="V158" s="1">
        <v>180</v>
      </c>
    </row>
    <row r="159" spans="1:22" x14ac:dyDescent="0.35">
      <c r="A159" s="2">
        <v>45001</v>
      </c>
      <c r="B159" s="3" t="s">
        <v>68</v>
      </c>
      <c r="C159" t="s">
        <v>69</v>
      </c>
      <c r="D159" t="s">
        <v>70</v>
      </c>
      <c r="E159" t="s">
        <v>71</v>
      </c>
      <c r="F159" t="s">
        <v>1224</v>
      </c>
      <c r="H159" t="s">
        <v>1225</v>
      </c>
      <c r="I159" t="s">
        <v>1226</v>
      </c>
      <c r="J159" s="1" t="s">
        <v>30</v>
      </c>
      <c r="K159" t="s">
        <v>252</v>
      </c>
      <c r="L159" t="s">
        <v>253</v>
      </c>
      <c r="M159">
        <f>1-838-976-6137</f>
        <v>-7950</v>
      </c>
      <c r="N159" s="1" t="s">
        <v>48</v>
      </c>
      <c r="O159" s="1" t="s">
        <v>63</v>
      </c>
      <c r="P159" s="1">
        <v>32</v>
      </c>
      <c r="Q159" t="s">
        <v>1227</v>
      </c>
      <c r="R159" s="1" t="s">
        <v>1228</v>
      </c>
      <c r="S159" s="1" t="s">
        <v>1229</v>
      </c>
      <c r="T159" s="1">
        <v>228</v>
      </c>
      <c r="U159" s="1">
        <v>38</v>
      </c>
      <c r="V159" s="1">
        <v>190</v>
      </c>
    </row>
    <row r="160" spans="1:22" x14ac:dyDescent="0.35">
      <c r="A160" s="2">
        <v>44540</v>
      </c>
      <c r="B160" s="3" t="s">
        <v>97</v>
      </c>
      <c r="C160" t="s">
        <v>23</v>
      </c>
      <c r="D160" t="s">
        <v>98</v>
      </c>
      <c r="E160" t="s">
        <v>25</v>
      </c>
      <c r="F160" t="s">
        <v>1230</v>
      </c>
      <c r="G160" t="s">
        <v>1231</v>
      </c>
      <c r="H160" t="s">
        <v>1232</v>
      </c>
      <c r="I160" t="s">
        <v>1233</v>
      </c>
      <c r="J160" s="1" t="s">
        <v>170</v>
      </c>
      <c r="K160" t="s">
        <v>111</v>
      </c>
      <c r="L160" t="s">
        <v>112</v>
      </c>
      <c r="M160" t="s">
        <v>113</v>
      </c>
      <c r="N160" s="1" t="s">
        <v>114</v>
      </c>
      <c r="O160" s="1" t="s">
        <v>34</v>
      </c>
      <c r="P160" s="1">
        <v>85</v>
      </c>
      <c r="Q160" t="s">
        <v>1234</v>
      </c>
      <c r="R160" s="1" t="s">
        <v>1235</v>
      </c>
      <c r="S160" s="1" t="s">
        <v>1236</v>
      </c>
      <c r="T160" s="1">
        <v>490</v>
      </c>
      <c r="U160" s="1">
        <v>301</v>
      </c>
      <c r="V160" s="1">
        <v>189</v>
      </c>
    </row>
    <row r="161" spans="1:22" x14ac:dyDescent="0.35">
      <c r="A161" s="2">
        <v>44858</v>
      </c>
      <c r="B161" s="3" t="s">
        <v>344</v>
      </c>
      <c r="C161" t="s">
        <v>141</v>
      </c>
      <c r="D161" t="s">
        <v>345</v>
      </c>
      <c r="E161" t="s">
        <v>711</v>
      </c>
      <c r="F161" t="s">
        <v>1237</v>
      </c>
      <c r="G161" t="s">
        <v>1238</v>
      </c>
      <c r="H161" t="s">
        <v>1239</v>
      </c>
      <c r="I161" t="s">
        <v>1240</v>
      </c>
      <c r="J161" s="1" t="s">
        <v>170</v>
      </c>
      <c r="K161" t="s">
        <v>424</v>
      </c>
      <c r="L161" t="s">
        <v>425</v>
      </c>
      <c r="M161">
        <v>7724600682</v>
      </c>
      <c r="N161" s="1" t="s">
        <v>48</v>
      </c>
      <c r="O161" s="1" t="s">
        <v>34</v>
      </c>
      <c r="P161" s="1">
        <v>59</v>
      </c>
      <c r="Q161" t="s">
        <v>1241</v>
      </c>
      <c r="R161" s="1" t="s">
        <v>1242</v>
      </c>
      <c r="S161" s="1" t="s">
        <v>1243</v>
      </c>
      <c r="T161" s="1">
        <v>440</v>
      </c>
      <c r="U161" s="1">
        <v>54</v>
      </c>
      <c r="V161" s="1">
        <v>386</v>
      </c>
    </row>
    <row r="162" spans="1:22" x14ac:dyDescent="0.35">
      <c r="A162" s="2">
        <v>45047</v>
      </c>
      <c r="B162" s="3" t="s">
        <v>38</v>
      </c>
      <c r="C162" t="s">
        <v>276</v>
      </c>
      <c r="D162" t="s">
        <v>277</v>
      </c>
      <c r="E162" t="s">
        <v>278</v>
      </c>
      <c r="F162" t="s">
        <v>1244</v>
      </c>
      <c r="G162" t="s">
        <v>1245</v>
      </c>
      <c r="H162" t="s">
        <v>1246</v>
      </c>
      <c r="I162" t="s">
        <v>1247</v>
      </c>
      <c r="J162" s="1" t="s">
        <v>170</v>
      </c>
      <c r="K162" t="s">
        <v>252</v>
      </c>
      <c r="L162" t="s">
        <v>253</v>
      </c>
      <c r="M162">
        <f>1-838-976-6137</f>
        <v>-7950</v>
      </c>
      <c r="N162" s="1" t="s">
        <v>93</v>
      </c>
      <c r="O162" s="1" t="s">
        <v>63</v>
      </c>
      <c r="P162" s="1">
        <v>92</v>
      </c>
      <c r="Q162" t="s">
        <v>1248</v>
      </c>
      <c r="R162" s="1" t="s">
        <v>1249</v>
      </c>
      <c r="S162" s="1" t="s">
        <v>1250</v>
      </c>
      <c r="T162" s="1">
        <v>163</v>
      </c>
      <c r="U162" s="1">
        <v>126</v>
      </c>
      <c r="V162" s="1">
        <v>37</v>
      </c>
    </row>
    <row r="163" spans="1:22" x14ac:dyDescent="0.35">
      <c r="A163" s="2">
        <v>44669</v>
      </c>
      <c r="B163" s="3" t="s">
        <v>22</v>
      </c>
      <c r="C163" t="s">
        <v>54</v>
      </c>
      <c r="D163" t="s">
        <v>24</v>
      </c>
      <c r="E163" t="s">
        <v>82</v>
      </c>
      <c r="F163" t="s">
        <v>1251</v>
      </c>
      <c r="H163" t="s">
        <v>1252</v>
      </c>
      <c r="I163" t="s">
        <v>1253</v>
      </c>
      <c r="J163" s="1" t="s">
        <v>170</v>
      </c>
      <c r="K163" t="s">
        <v>171</v>
      </c>
      <c r="L163" t="s">
        <v>172</v>
      </c>
      <c r="M163" t="s">
        <v>173</v>
      </c>
      <c r="N163" s="1" t="s">
        <v>48</v>
      </c>
      <c r="O163" s="1" t="s">
        <v>34</v>
      </c>
      <c r="P163" s="1">
        <v>6</v>
      </c>
      <c r="Q163" t="s">
        <v>1254</v>
      </c>
      <c r="R163" s="1" t="s">
        <v>1255</v>
      </c>
      <c r="S163" s="1" t="s">
        <v>1256</v>
      </c>
      <c r="T163" s="1">
        <v>369</v>
      </c>
      <c r="U163" s="1">
        <v>165</v>
      </c>
      <c r="V163" s="1">
        <v>204</v>
      </c>
    </row>
    <row r="164" spans="1:22" x14ac:dyDescent="0.35">
      <c r="A164" s="2">
        <v>44595</v>
      </c>
      <c r="B164" s="3" t="s">
        <v>207</v>
      </c>
      <c r="C164" t="s">
        <v>23</v>
      </c>
      <c r="D164" t="s">
        <v>39</v>
      </c>
      <c r="E164" t="s">
        <v>40</v>
      </c>
      <c r="F164" t="s">
        <v>1257</v>
      </c>
      <c r="G164" t="s">
        <v>1258</v>
      </c>
      <c r="H164" t="s">
        <v>1259</v>
      </c>
      <c r="I164" t="s">
        <v>1260</v>
      </c>
      <c r="J164" s="1" t="s">
        <v>170</v>
      </c>
      <c r="K164" t="s">
        <v>61</v>
      </c>
      <c r="L164" t="s">
        <v>62</v>
      </c>
      <c r="M164">
        <f>1-588-750-7646</f>
        <v>-8983</v>
      </c>
      <c r="N164" s="1" t="s">
        <v>33</v>
      </c>
      <c r="O164" s="1" t="s">
        <v>63</v>
      </c>
      <c r="P164" s="1">
        <v>74</v>
      </c>
      <c r="Q164" t="s">
        <v>545</v>
      </c>
      <c r="R164" s="1" t="s">
        <v>1261</v>
      </c>
      <c r="S164" s="1" t="s">
        <v>1262</v>
      </c>
      <c r="T164" s="1">
        <v>455</v>
      </c>
      <c r="U164" s="1">
        <v>37</v>
      </c>
      <c r="V164" s="1">
        <v>418</v>
      </c>
    </row>
    <row r="165" spans="1:22" x14ac:dyDescent="0.35">
      <c r="A165" s="2">
        <v>44554</v>
      </c>
      <c r="B165" s="3" t="s">
        <v>38</v>
      </c>
      <c r="C165" t="s">
        <v>141</v>
      </c>
      <c r="D165" t="s">
        <v>345</v>
      </c>
      <c r="E165" t="s">
        <v>346</v>
      </c>
      <c r="F165" t="s">
        <v>1263</v>
      </c>
      <c r="G165" t="s">
        <v>1264</v>
      </c>
      <c r="H165" t="s">
        <v>1265</v>
      </c>
      <c r="I165" t="s">
        <v>1266</v>
      </c>
      <c r="J165" s="1" t="s">
        <v>30</v>
      </c>
      <c r="K165" t="s">
        <v>133</v>
      </c>
      <c r="L165" t="s">
        <v>134</v>
      </c>
      <c r="M165" t="s">
        <v>135</v>
      </c>
      <c r="N165" s="1" t="s">
        <v>48</v>
      </c>
      <c r="O165" s="1" t="s">
        <v>34</v>
      </c>
      <c r="P165" s="1">
        <v>76</v>
      </c>
      <c r="Q165" t="s">
        <v>1267</v>
      </c>
      <c r="R165" s="1" t="s">
        <v>1268</v>
      </c>
      <c r="S165" s="1" t="s">
        <v>1269</v>
      </c>
      <c r="T165" s="1">
        <v>121</v>
      </c>
      <c r="U165" s="1">
        <v>23</v>
      </c>
      <c r="V165" s="1">
        <v>98</v>
      </c>
    </row>
    <row r="166" spans="1:22" x14ac:dyDescent="0.35">
      <c r="A166" s="2">
        <v>44507</v>
      </c>
      <c r="B166" s="3" t="s">
        <v>68</v>
      </c>
      <c r="C166" t="s">
        <v>54</v>
      </c>
      <c r="D166" t="s">
        <v>70</v>
      </c>
      <c r="E166" t="s">
        <v>71</v>
      </c>
      <c r="F166" t="s">
        <v>1270</v>
      </c>
      <c r="G166" t="s">
        <v>1271</v>
      </c>
      <c r="H166" t="s">
        <v>1272</v>
      </c>
      <c r="I166" t="s">
        <v>1273</v>
      </c>
      <c r="J166" s="1" t="s">
        <v>30</v>
      </c>
      <c r="K166" t="s">
        <v>31</v>
      </c>
      <c r="L166" t="s">
        <v>32</v>
      </c>
      <c r="M166">
        <v>6538306661</v>
      </c>
      <c r="N166" s="1" t="s">
        <v>86</v>
      </c>
      <c r="O166" s="1" t="s">
        <v>49</v>
      </c>
      <c r="P166" s="1">
        <v>62</v>
      </c>
      <c r="Q166" t="s">
        <v>1274</v>
      </c>
      <c r="R166" s="1" t="s">
        <v>1275</v>
      </c>
      <c r="S166" s="1" t="s">
        <v>1276</v>
      </c>
      <c r="T166" s="1">
        <v>403</v>
      </c>
      <c r="U166" s="1">
        <v>340</v>
      </c>
      <c r="V166" s="1">
        <v>63</v>
      </c>
    </row>
    <row r="167" spans="1:22" x14ac:dyDescent="0.35">
      <c r="A167" s="2">
        <v>44960</v>
      </c>
      <c r="B167" s="3" t="s">
        <v>317</v>
      </c>
      <c r="C167" t="s">
        <v>23</v>
      </c>
      <c r="D167" t="s">
        <v>98</v>
      </c>
      <c r="E167" t="s">
        <v>1277</v>
      </c>
      <c r="F167" t="s">
        <v>1278</v>
      </c>
      <c r="G167" t="s">
        <v>1279</v>
      </c>
      <c r="H167" t="s">
        <v>1280</v>
      </c>
      <c r="I167" t="s">
        <v>1281</v>
      </c>
      <c r="J167" s="1" t="s">
        <v>30</v>
      </c>
      <c r="K167" t="s">
        <v>159</v>
      </c>
      <c r="L167" t="s">
        <v>160</v>
      </c>
      <c r="M167" t="s">
        <v>161</v>
      </c>
      <c r="N167" s="1" t="s">
        <v>86</v>
      </c>
      <c r="O167" s="1" t="s">
        <v>49</v>
      </c>
      <c r="P167" s="1">
        <v>60</v>
      </c>
      <c r="Q167" t="s">
        <v>1282</v>
      </c>
      <c r="R167" s="1" t="s">
        <v>1283</v>
      </c>
      <c r="S167" s="1" t="s">
        <v>1284</v>
      </c>
      <c r="T167" s="1">
        <v>333</v>
      </c>
      <c r="U167" s="1">
        <v>156</v>
      </c>
      <c r="V167" s="1">
        <v>177</v>
      </c>
    </row>
    <row r="168" spans="1:22" x14ac:dyDescent="0.35">
      <c r="A168" s="2">
        <v>44661</v>
      </c>
      <c r="B168" s="3" t="s">
        <v>118</v>
      </c>
      <c r="C168" t="s">
        <v>69</v>
      </c>
      <c r="D168" t="s">
        <v>119</v>
      </c>
      <c r="E168" t="s">
        <v>189</v>
      </c>
      <c r="F168" t="s">
        <v>1285</v>
      </c>
      <c r="G168" t="s">
        <v>1286</v>
      </c>
      <c r="H168" t="s">
        <v>1287</v>
      </c>
      <c r="I168" t="s">
        <v>1288</v>
      </c>
      <c r="J168" s="1" t="s">
        <v>45</v>
      </c>
      <c r="K168" t="s">
        <v>148</v>
      </c>
      <c r="L168" t="s">
        <v>149</v>
      </c>
      <c r="M168" t="s">
        <v>150</v>
      </c>
      <c r="N168" s="1" t="s">
        <v>78</v>
      </c>
      <c r="O168" s="1" t="s">
        <v>63</v>
      </c>
      <c r="P168" s="1">
        <v>21</v>
      </c>
      <c r="Q168" t="s">
        <v>1289</v>
      </c>
      <c r="R168" s="1" t="s">
        <v>654</v>
      </c>
      <c r="S168" s="1" t="s">
        <v>1290</v>
      </c>
      <c r="T168" s="1">
        <v>430</v>
      </c>
      <c r="U168" s="1">
        <v>410</v>
      </c>
      <c r="V168" s="1">
        <v>20</v>
      </c>
    </row>
    <row r="169" spans="1:22" x14ac:dyDescent="0.35">
      <c r="A169" s="2">
        <v>44519</v>
      </c>
      <c r="B169" s="3" t="s">
        <v>118</v>
      </c>
      <c r="C169" t="s">
        <v>69</v>
      </c>
      <c r="D169" t="s">
        <v>119</v>
      </c>
      <c r="E169" t="s">
        <v>120</v>
      </c>
      <c r="F169" t="s">
        <v>1291</v>
      </c>
      <c r="G169" t="s">
        <v>1292</v>
      </c>
      <c r="H169" t="s">
        <v>1293</v>
      </c>
      <c r="I169" t="s">
        <v>1294</v>
      </c>
      <c r="J169" s="1" t="s">
        <v>45</v>
      </c>
      <c r="K169" t="s">
        <v>159</v>
      </c>
      <c r="L169" t="s">
        <v>160</v>
      </c>
      <c r="M169" t="s">
        <v>161</v>
      </c>
      <c r="N169" s="1" t="s">
        <v>114</v>
      </c>
      <c r="O169" s="1" t="s">
        <v>63</v>
      </c>
      <c r="P169" s="1">
        <v>92</v>
      </c>
      <c r="Q169" t="s">
        <v>127</v>
      </c>
      <c r="R169" s="1" t="s">
        <v>1295</v>
      </c>
      <c r="S169" s="1" t="s">
        <v>1296</v>
      </c>
      <c r="T169" s="1">
        <v>258</v>
      </c>
      <c r="U169" s="1">
        <v>248</v>
      </c>
      <c r="V169" s="1">
        <v>10</v>
      </c>
    </row>
    <row r="170" spans="1:22" x14ac:dyDescent="0.35">
      <c r="A170" s="2">
        <v>45108</v>
      </c>
      <c r="B170" s="3" t="s">
        <v>529</v>
      </c>
      <c r="C170" t="s">
        <v>23</v>
      </c>
      <c r="D170" t="s">
        <v>98</v>
      </c>
      <c r="E170" t="s">
        <v>530</v>
      </c>
      <c r="F170" t="s">
        <v>1297</v>
      </c>
      <c r="G170" t="s">
        <v>1298</v>
      </c>
      <c r="H170" t="s">
        <v>1299</v>
      </c>
      <c r="I170" t="s">
        <v>1300</v>
      </c>
      <c r="J170" s="1" t="s">
        <v>30</v>
      </c>
      <c r="K170" t="s">
        <v>270</v>
      </c>
      <c r="L170" t="s">
        <v>271</v>
      </c>
      <c r="M170" t="s">
        <v>559</v>
      </c>
      <c r="N170" s="1" t="s">
        <v>48</v>
      </c>
      <c r="O170" s="1" t="s">
        <v>34</v>
      </c>
      <c r="P170" s="1">
        <v>7</v>
      </c>
      <c r="Q170" t="s">
        <v>1301</v>
      </c>
      <c r="R170" s="1" t="s">
        <v>1302</v>
      </c>
      <c r="S170" s="1" t="s">
        <v>1303</v>
      </c>
      <c r="T170" s="1">
        <v>282</v>
      </c>
      <c r="U170" s="1">
        <v>166</v>
      </c>
      <c r="V170" s="1">
        <v>116</v>
      </c>
    </row>
    <row r="171" spans="1:22" x14ac:dyDescent="0.35">
      <c r="A171" s="2">
        <v>44582</v>
      </c>
      <c r="B171" s="3" t="s">
        <v>214</v>
      </c>
      <c r="C171" t="s">
        <v>23</v>
      </c>
      <c r="D171" t="s">
        <v>98</v>
      </c>
      <c r="E171" t="s">
        <v>326</v>
      </c>
      <c r="F171" t="s">
        <v>1304</v>
      </c>
      <c r="G171" t="s">
        <v>1305</v>
      </c>
      <c r="H171" t="s">
        <v>1306</v>
      </c>
      <c r="I171" t="s">
        <v>1307</v>
      </c>
      <c r="J171" s="1" t="s">
        <v>170</v>
      </c>
      <c r="K171" t="s">
        <v>133</v>
      </c>
      <c r="L171" t="s">
        <v>134</v>
      </c>
      <c r="M171" t="s">
        <v>135</v>
      </c>
      <c r="N171" s="1" t="s">
        <v>114</v>
      </c>
      <c r="O171" s="1" t="s">
        <v>34</v>
      </c>
      <c r="P171" s="1">
        <v>57</v>
      </c>
      <c r="Q171" t="s">
        <v>1308</v>
      </c>
      <c r="R171" s="1" t="s">
        <v>1309</v>
      </c>
      <c r="S171" s="1" t="s">
        <v>1310</v>
      </c>
      <c r="T171" s="1">
        <v>312</v>
      </c>
      <c r="U171" s="1">
        <v>5</v>
      </c>
      <c r="V171" s="1">
        <v>307</v>
      </c>
    </row>
    <row r="172" spans="1:22" x14ac:dyDescent="0.35">
      <c r="A172" s="2">
        <v>44574</v>
      </c>
      <c r="B172" s="3" t="s">
        <v>222</v>
      </c>
      <c r="C172" t="s">
        <v>141</v>
      </c>
      <c r="D172" t="s">
        <v>223</v>
      </c>
      <c r="E172" t="s">
        <v>224</v>
      </c>
      <c r="F172" t="s">
        <v>1311</v>
      </c>
      <c r="G172" t="s">
        <v>1312</v>
      </c>
      <c r="H172" t="s">
        <v>1313</v>
      </c>
      <c r="I172" t="s">
        <v>1314</v>
      </c>
      <c r="J172" s="1" t="s">
        <v>30</v>
      </c>
      <c r="K172" t="s">
        <v>330</v>
      </c>
      <c r="L172" t="s">
        <v>331</v>
      </c>
      <c r="M172" t="s">
        <v>332</v>
      </c>
      <c r="N172" s="1" t="s">
        <v>86</v>
      </c>
      <c r="O172" s="1" t="s">
        <v>34</v>
      </c>
      <c r="P172" s="1">
        <v>5</v>
      </c>
      <c r="Q172" t="s">
        <v>1315</v>
      </c>
      <c r="R172" s="1" t="s">
        <v>1316</v>
      </c>
      <c r="S172" s="1" t="s">
        <v>1317</v>
      </c>
      <c r="T172" s="1">
        <v>262</v>
      </c>
      <c r="U172" s="1">
        <v>183</v>
      </c>
      <c r="V172" s="1">
        <v>79</v>
      </c>
    </row>
    <row r="173" spans="1:22" x14ac:dyDescent="0.35">
      <c r="A173" s="2">
        <v>44655</v>
      </c>
      <c r="B173" s="3" t="s">
        <v>238</v>
      </c>
      <c r="C173" t="s">
        <v>23</v>
      </c>
      <c r="D173" t="s">
        <v>98</v>
      </c>
      <c r="E173" t="s">
        <v>239</v>
      </c>
      <c r="F173" t="s">
        <v>1318</v>
      </c>
      <c r="G173" t="s">
        <v>1319</v>
      </c>
      <c r="H173" t="s">
        <v>1320</v>
      </c>
      <c r="I173" t="s">
        <v>1321</v>
      </c>
      <c r="J173" s="1" t="s">
        <v>30</v>
      </c>
      <c r="K173" t="s">
        <v>252</v>
      </c>
      <c r="L173" t="s">
        <v>253</v>
      </c>
      <c r="M173">
        <f>1-838-976-6137</f>
        <v>-7950</v>
      </c>
      <c r="N173" s="1" t="s">
        <v>48</v>
      </c>
      <c r="O173" s="1" t="s">
        <v>49</v>
      </c>
      <c r="P173" s="1">
        <v>58</v>
      </c>
      <c r="Q173" t="s">
        <v>1322</v>
      </c>
      <c r="R173" s="1" t="s">
        <v>1323</v>
      </c>
      <c r="S173" s="1" t="s">
        <v>1324</v>
      </c>
      <c r="T173" s="1">
        <v>439</v>
      </c>
      <c r="U173" s="1">
        <v>31</v>
      </c>
      <c r="V173" s="1">
        <v>408</v>
      </c>
    </row>
    <row r="174" spans="1:22" x14ac:dyDescent="0.35">
      <c r="A174" s="2">
        <v>44685</v>
      </c>
      <c r="B174" s="3" t="s">
        <v>344</v>
      </c>
      <c r="C174" t="s">
        <v>141</v>
      </c>
      <c r="D174" t="s">
        <v>345</v>
      </c>
      <c r="E174" t="s">
        <v>346</v>
      </c>
      <c r="F174" t="s">
        <v>1325</v>
      </c>
      <c r="G174" t="s">
        <v>1326</v>
      </c>
      <c r="H174" t="s">
        <v>1327</v>
      </c>
      <c r="I174" t="s">
        <v>1328</v>
      </c>
      <c r="J174" s="1" t="s">
        <v>170</v>
      </c>
      <c r="K174" t="s">
        <v>171</v>
      </c>
      <c r="L174" t="s">
        <v>172</v>
      </c>
      <c r="N174" s="1" t="s">
        <v>78</v>
      </c>
      <c r="O174" s="1" t="s">
        <v>34</v>
      </c>
      <c r="P174" s="1">
        <v>27</v>
      </c>
      <c r="Q174" t="s">
        <v>1329</v>
      </c>
      <c r="R174" s="1" t="s">
        <v>1330</v>
      </c>
      <c r="S174" s="1" t="s">
        <v>1331</v>
      </c>
      <c r="T174" s="1">
        <v>59</v>
      </c>
      <c r="U174" s="1">
        <v>10</v>
      </c>
      <c r="V174" s="1">
        <v>49</v>
      </c>
    </row>
    <row r="175" spans="1:22" x14ac:dyDescent="0.35">
      <c r="A175" s="2">
        <v>45023</v>
      </c>
      <c r="B175" s="3" t="s">
        <v>222</v>
      </c>
      <c r="C175" t="s">
        <v>141</v>
      </c>
      <c r="D175" t="s">
        <v>223</v>
      </c>
      <c r="E175" t="s">
        <v>1332</v>
      </c>
      <c r="F175" t="s">
        <v>1333</v>
      </c>
      <c r="G175" t="s">
        <v>1334</v>
      </c>
      <c r="H175" t="s">
        <v>1335</v>
      </c>
      <c r="I175" t="s">
        <v>1336</v>
      </c>
      <c r="J175" s="1" t="s">
        <v>30</v>
      </c>
      <c r="K175" t="s">
        <v>252</v>
      </c>
      <c r="L175" t="s">
        <v>253</v>
      </c>
      <c r="M175">
        <f>1-838-976-6137</f>
        <v>-7950</v>
      </c>
      <c r="N175" s="1" t="s">
        <v>48</v>
      </c>
      <c r="O175" s="1" t="s">
        <v>63</v>
      </c>
      <c r="P175" s="1">
        <v>16</v>
      </c>
      <c r="Q175" t="s">
        <v>1337</v>
      </c>
      <c r="R175" s="1" t="s">
        <v>1338</v>
      </c>
      <c r="S175" s="1" t="s">
        <v>1339</v>
      </c>
      <c r="T175" s="1">
        <v>354</v>
      </c>
      <c r="U175" s="1">
        <v>131</v>
      </c>
      <c r="V175" s="1">
        <v>223</v>
      </c>
    </row>
    <row r="176" spans="1:22" x14ac:dyDescent="0.35">
      <c r="A176" s="2">
        <v>44842</v>
      </c>
      <c r="B176" s="3" t="s">
        <v>336</v>
      </c>
      <c r="C176" t="s">
        <v>247</v>
      </c>
      <c r="D176" t="s">
        <v>165</v>
      </c>
      <c r="E176" t="s">
        <v>484</v>
      </c>
      <c r="F176" t="s">
        <v>1340</v>
      </c>
      <c r="G176" t="s">
        <v>1341</v>
      </c>
      <c r="H176" t="s">
        <v>1342</v>
      </c>
      <c r="I176" t="s">
        <v>1343</v>
      </c>
      <c r="J176" s="1" t="s">
        <v>30</v>
      </c>
      <c r="K176" t="s">
        <v>61</v>
      </c>
      <c r="L176" t="s">
        <v>62</v>
      </c>
      <c r="M176">
        <f>1-588-750-7646</f>
        <v>-8983</v>
      </c>
      <c r="N176" s="1" t="s">
        <v>33</v>
      </c>
      <c r="O176" s="1" t="s">
        <v>63</v>
      </c>
      <c r="P176" s="1">
        <v>97</v>
      </c>
      <c r="Q176" t="s">
        <v>1344</v>
      </c>
      <c r="R176" s="1" t="s">
        <v>1345</v>
      </c>
      <c r="S176" s="1" t="s">
        <v>1346</v>
      </c>
      <c r="T176" s="1">
        <v>106</v>
      </c>
      <c r="U176" s="1">
        <v>24</v>
      </c>
      <c r="V176" s="1">
        <v>82</v>
      </c>
    </row>
    <row r="177" spans="1:22" x14ac:dyDescent="0.35">
      <c r="A177" s="2">
        <v>44649</v>
      </c>
      <c r="B177" s="3" t="s">
        <v>68</v>
      </c>
      <c r="C177" t="s">
        <v>69</v>
      </c>
      <c r="D177" t="s">
        <v>70</v>
      </c>
      <c r="E177" t="s">
        <v>71</v>
      </c>
      <c r="F177" t="s">
        <v>1347</v>
      </c>
      <c r="G177" t="s">
        <v>1348</v>
      </c>
      <c r="H177" t="s">
        <v>1349</v>
      </c>
      <c r="I177" t="s">
        <v>1350</v>
      </c>
      <c r="J177" s="1" t="s">
        <v>45</v>
      </c>
      <c r="K177" t="s">
        <v>534</v>
      </c>
      <c r="L177" t="s">
        <v>535</v>
      </c>
      <c r="M177" t="s">
        <v>536</v>
      </c>
      <c r="N177" s="1" t="s">
        <v>114</v>
      </c>
      <c r="O177" s="1" t="s">
        <v>63</v>
      </c>
      <c r="P177" s="1">
        <v>42</v>
      </c>
      <c r="Q177" t="s">
        <v>1351</v>
      </c>
      <c r="R177" s="1" t="s">
        <v>1352</v>
      </c>
      <c r="S177" s="1" t="s">
        <v>1353</v>
      </c>
      <c r="T177" s="1">
        <v>460</v>
      </c>
      <c r="U177" s="1">
        <v>426</v>
      </c>
      <c r="V177" s="1">
        <v>34</v>
      </c>
    </row>
    <row r="178" spans="1:22" x14ac:dyDescent="0.35">
      <c r="A178" s="2">
        <v>44869</v>
      </c>
      <c r="B178" s="3" t="s">
        <v>97</v>
      </c>
      <c r="C178" t="s">
        <v>23</v>
      </c>
      <c r="D178" t="s">
        <v>98</v>
      </c>
      <c r="E178" t="s">
        <v>154</v>
      </c>
      <c r="F178" t="s">
        <v>1354</v>
      </c>
      <c r="G178" t="s">
        <v>1355</v>
      </c>
      <c r="H178" t="s">
        <v>1356</v>
      </c>
      <c r="I178" t="s">
        <v>1357</v>
      </c>
      <c r="J178" s="1" t="s">
        <v>170</v>
      </c>
      <c r="K178" t="s">
        <v>148</v>
      </c>
      <c r="L178" t="s">
        <v>149</v>
      </c>
      <c r="M178" t="s">
        <v>150</v>
      </c>
      <c r="N178" s="1" t="s">
        <v>33</v>
      </c>
      <c r="O178" s="1" t="s">
        <v>63</v>
      </c>
      <c r="P178" s="1">
        <v>57</v>
      </c>
      <c r="Q178" t="s">
        <v>1358</v>
      </c>
      <c r="R178" s="1" t="s">
        <v>1359</v>
      </c>
      <c r="S178" s="1" t="s">
        <v>1360</v>
      </c>
      <c r="T178" s="1">
        <v>185</v>
      </c>
      <c r="U178" s="1">
        <v>173</v>
      </c>
      <c r="V178" s="1">
        <v>12</v>
      </c>
    </row>
    <row r="179" spans="1:22" x14ac:dyDescent="0.35">
      <c r="A179" s="2">
        <v>44568</v>
      </c>
      <c r="B179" s="3" t="s">
        <v>492</v>
      </c>
      <c r="C179" t="s">
        <v>276</v>
      </c>
      <c r="D179" t="s">
        <v>409</v>
      </c>
      <c r="E179" t="s">
        <v>410</v>
      </c>
      <c r="F179" t="s">
        <v>1046</v>
      </c>
      <c r="G179" t="s">
        <v>1361</v>
      </c>
      <c r="H179" t="s">
        <v>1362</v>
      </c>
      <c r="I179" t="s">
        <v>1363</v>
      </c>
      <c r="J179" s="1" t="s">
        <v>30</v>
      </c>
      <c r="K179" t="s">
        <v>61</v>
      </c>
      <c r="L179" t="s">
        <v>62</v>
      </c>
      <c r="M179">
        <f>1-588-750-7646</f>
        <v>-8983</v>
      </c>
      <c r="N179" s="1" t="s">
        <v>78</v>
      </c>
      <c r="O179" s="1" t="s">
        <v>63</v>
      </c>
      <c r="P179" s="1">
        <v>70</v>
      </c>
      <c r="Q179" t="s">
        <v>1364</v>
      </c>
      <c r="R179" s="1" t="s">
        <v>1365</v>
      </c>
      <c r="S179" s="1" t="s">
        <v>1366</v>
      </c>
      <c r="T179" s="1">
        <v>420</v>
      </c>
      <c r="U179" s="1">
        <v>31</v>
      </c>
      <c r="V179" s="1">
        <v>389</v>
      </c>
    </row>
    <row r="180" spans="1:22" x14ac:dyDescent="0.35">
      <c r="A180" s="2">
        <v>45147</v>
      </c>
      <c r="B180" s="3" t="s">
        <v>68</v>
      </c>
      <c r="C180" t="s">
        <v>69</v>
      </c>
      <c r="D180" t="s">
        <v>70</v>
      </c>
      <c r="E180" t="s">
        <v>71</v>
      </c>
      <c r="F180" t="s">
        <v>1367</v>
      </c>
      <c r="H180" t="s">
        <v>1368</v>
      </c>
      <c r="I180" t="s">
        <v>1369</v>
      </c>
      <c r="J180" s="1" t="s">
        <v>30</v>
      </c>
      <c r="K180" t="s">
        <v>159</v>
      </c>
      <c r="L180" t="s">
        <v>160</v>
      </c>
      <c r="M180" t="s">
        <v>161</v>
      </c>
      <c r="N180" s="1" t="s">
        <v>33</v>
      </c>
      <c r="O180" s="1" t="s">
        <v>49</v>
      </c>
      <c r="P180" s="1">
        <v>50</v>
      </c>
      <c r="Q180" t="s">
        <v>1370</v>
      </c>
      <c r="R180" s="1" t="s">
        <v>1371</v>
      </c>
      <c r="S180" s="1" t="s">
        <v>1372</v>
      </c>
      <c r="T180" s="1">
        <v>371</v>
      </c>
      <c r="U180" s="1">
        <v>56</v>
      </c>
      <c r="V180" s="1">
        <v>315</v>
      </c>
    </row>
    <row r="181" spans="1:22" x14ac:dyDescent="0.35">
      <c r="A181" s="2">
        <v>45029</v>
      </c>
      <c r="B181" s="3" t="s">
        <v>529</v>
      </c>
      <c r="C181" t="s">
        <v>23</v>
      </c>
      <c r="D181" t="s">
        <v>98</v>
      </c>
      <c r="E181" t="s">
        <v>530</v>
      </c>
      <c r="F181" t="s">
        <v>1373</v>
      </c>
      <c r="G181" t="s">
        <v>1374</v>
      </c>
      <c r="H181" t="s">
        <v>1375</v>
      </c>
      <c r="I181" t="s">
        <v>1376</v>
      </c>
      <c r="J181" s="1" t="s">
        <v>170</v>
      </c>
      <c r="K181" t="s">
        <v>566</v>
      </c>
      <c r="L181" t="s">
        <v>567</v>
      </c>
      <c r="M181" t="s">
        <v>568</v>
      </c>
      <c r="N181" s="1" t="s">
        <v>78</v>
      </c>
      <c r="O181" s="1" t="s">
        <v>34</v>
      </c>
      <c r="P181" s="1">
        <v>63</v>
      </c>
      <c r="Q181" t="s">
        <v>1377</v>
      </c>
      <c r="R181" s="1" t="s">
        <v>1378</v>
      </c>
      <c r="S181" s="1" t="s">
        <v>1379</v>
      </c>
      <c r="T181" s="1">
        <v>222</v>
      </c>
      <c r="U181" s="1">
        <v>208</v>
      </c>
      <c r="V181" s="1">
        <v>14</v>
      </c>
    </row>
    <row r="182" spans="1:22" x14ac:dyDescent="0.35">
      <c r="A182" s="2">
        <v>44971</v>
      </c>
      <c r="B182" s="3" t="s">
        <v>164</v>
      </c>
      <c r="C182" t="s">
        <v>247</v>
      </c>
      <c r="D182" t="s">
        <v>165</v>
      </c>
      <c r="E182" t="s">
        <v>166</v>
      </c>
      <c r="F182" t="s">
        <v>1380</v>
      </c>
      <c r="G182" t="s">
        <v>1381</v>
      </c>
      <c r="H182" t="s">
        <v>1382</v>
      </c>
      <c r="I182" t="s">
        <v>1383</v>
      </c>
      <c r="J182" s="1" t="s">
        <v>45</v>
      </c>
      <c r="K182" t="s">
        <v>124</v>
      </c>
      <c r="L182" t="s">
        <v>125</v>
      </c>
      <c r="M182" t="s">
        <v>126</v>
      </c>
      <c r="N182" s="1" t="s">
        <v>78</v>
      </c>
      <c r="O182" s="1" t="s">
        <v>49</v>
      </c>
      <c r="P182" s="1">
        <v>41</v>
      </c>
      <c r="Q182" t="s">
        <v>1384</v>
      </c>
      <c r="R182" s="1" t="s">
        <v>1385</v>
      </c>
      <c r="S182" s="1" t="s">
        <v>1386</v>
      </c>
      <c r="T182" s="1">
        <v>244</v>
      </c>
      <c r="U182" s="1">
        <v>78</v>
      </c>
      <c r="V182" s="1">
        <v>166</v>
      </c>
    </row>
    <row r="183" spans="1:22" x14ac:dyDescent="0.35">
      <c r="A183" s="2">
        <v>44541</v>
      </c>
      <c r="B183" s="3" t="s">
        <v>418</v>
      </c>
      <c r="C183" t="s">
        <v>69</v>
      </c>
      <c r="D183" t="s">
        <v>419</v>
      </c>
      <c r="E183" t="s">
        <v>521</v>
      </c>
      <c r="F183" t="s">
        <v>1387</v>
      </c>
      <c r="G183" t="s">
        <v>1388</v>
      </c>
      <c r="H183" t="s">
        <v>1389</v>
      </c>
      <c r="I183" t="s">
        <v>1390</v>
      </c>
      <c r="J183" s="1" t="s">
        <v>45</v>
      </c>
      <c r="K183" t="s">
        <v>194</v>
      </c>
      <c r="L183" t="s">
        <v>195</v>
      </c>
      <c r="M183" t="s">
        <v>196</v>
      </c>
      <c r="N183" s="1" t="s">
        <v>33</v>
      </c>
      <c r="O183" s="1" t="s">
        <v>49</v>
      </c>
      <c r="P183" s="1">
        <v>68</v>
      </c>
      <c r="Q183" t="s">
        <v>1391</v>
      </c>
      <c r="R183" s="1" t="s">
        <v>1392</v>
      </c>
      <c r="S183" s="1" t="s">
        <v>1393</v>
      </c>
      <c r="T183" s="1">
        <v>93</v>
      </c>
      <c r="U183" s="1">
        <v>29</v>
      </c>
      <c r="V183" s="1">
        <v>64</v>
      </c>
    </row>
    <row r="184" spans="1:22" x14ac:dyDescent="0.35">
      <c r="A184" s="2">
        <v>45086</v>
      </c>
      <c r="B184" s="3" t="s">
        <v>140</v>
      </c>
      <c r="C184" t="s">
        <v>141</v>
      </c>
      <c r="D184" t="s">
        <v>142</v>
      </c>
      <c r="E184" t="s">
        <v>361</v>
      </c>
      <c r="F184" t="s">
        <v>1394</v>
      </c>
      <c r="G184" t="s">
        <v>1395</v>
      </c>
      <c r="H184" t="s">
        <v>1396</v>
      </c>
      <c r="I184" t="s">
        <v>1397</v>
      </c>
      <c r="J184" s="1" t="s">
        <v>30</v>
      </c>
      <c r="K184" t="s">
        <v>424</v>
      </c>
      <c r="L184" t="s">
        <v>425</v>
      </c>
      <c r="M184">
        <v>7724600682</v>
      </c>
      <c r="N184" s="1" t="s">
        <v>48</v>
      </c>
      <c r="O184" s="1" t="s">
        <v>34</v>
      </c>
      <c r="P184" s="1">
        <v>69</v>
      </c>
      <c r="Q184" t="s">
        <v>1398</v>
      </c>
      <c r="R184" s="1" t="s">
        <v>1399</v>
      </c>
      <c r="S184" s="1" t="s">
        <v>1400</v>
      </c>
      <c r="T184" s="1">
        <v>224</v>
      </c>
      <c r="U184" s="1">
        <v>82</v>
      </c>
      <c r="V184" s="1">
        <v>142</v>
      </c>
    </row>
    <row r="185" spans="1:22" x14ac:dyDescent="0.35">
      <c r="A185" s="2">
        <v>45110</v>
      </c>
      <c r="B185" s="3" t="s">
        <v>317</v>
      </c>
      <c r="C185" t="s">
        <v>23</v>
      </c>
      <c r="D185" t="s">
        <v>98</v>
      </c>
      <c r="E185" t="s">
        <v>318</v>
      </c>
      <c r="F185" t="s">
        <v>1401</v>
      </c>
      <c r="G185" t="s">
        <v>1402</v>
      </c>
      <c r="H185" t="s">
        <v>1403</v>
      </c>
      <c r="I185" t="s">
        <v>1404</v>
      </c>
      <c r="J185" s="1" t="s">
        <v>45</v>
      </c>
      <c r="K185" t="s">
        <v>183</v>
      </c>
      <c r="L185" t="s">
        <v>184</v>
      </c>
      <c r="M185" t="s">
        <v>185</v>
      </c>
      <c r="N185" s="1" t="s">
        <v>93</v>
      </c>
      <c r="O185" s="1" t="s">
        <v>34</v>
      </c>
      <c r="P185" s="1">
        <v>89</v>
      </c>
      <c r="Q185" t="s">
        <v>1405</v>
      </c>
      <c r="R185" s="1" t="s">
        <v>1406</v>
      </c>
      <c r="S185" s="1" t="s">
        <v>1407</v>
      </c>
      <c r="T185" s="1">
        <v>267</v>
      </c>
      <c r="U185" s="1">
        <v>157</v>
      </c>
      <c r="V185" s="1">
        <v>110</v>
      </c>
    </row>
    <row r="186" spans="1:22" x14ac:dyDescent="0.35">
      <c r="A186" s="1" t="s">
        <v>1408</v>
      </c>
      <c r="B186" s="3" t="s">
        <v>38</v>
      </c>
      <c r="C186" t="s">
        <v>23</v>
      </c>
      <c r="D186" t="s">
        <v>98</v>
      </c>
      <c r="E186" t="s">
        <v>239</v>
      </c>
      <c r="F186" t="s">
        <v>1409</v>
      </c>
      <c r="G186" t="s">
        <v>1410</v>
      </c>
      <c r="H186" t="s">
        <v>1411</v>
      </c>
      <c r="I186" t="s">
        <v>1412</v>
      </c>
      <c r="J186" s="1" t="s">
        <v>170</v>
      </c>
      <c r="K186" t="s">
        <v>148</v>
      </c>
      <c r="L186" t="s">
        <v>149</v>
      </c>
      <c r="M186" t="s">
        <v>150</v>
      </c>
      <c r="N186" s="1" t="s">
        <v>48</v>
      </c>
      <c r="O186" s="1" t="s">
        <v>49</v>
      </c>
      <c r="P186" s="1">
        <v>98</v>
      </c>
      <c r="Q186" t="s">
        <v>1413</v>
      </c>
      <c r="R186" s="1" t="s">
        <v>1414</v>
      </c>
      <c r="S186" s="1" t="s">
        <v>1415</v>
      </c>
      <c r="T186" s="1">
        <v>220</v>
      </c>
      <c r="U186" s="1">
        <v>194</v>
      </c>
      <c r="V186" s="1">
        <v>26</v>
      </c>
    </row>
    <row r="187" spans="1:22" x14ac:dyDescent="0.35">
      <c r="A187" s="2">
        <v>44957</v>
      </c>
      <c r="B187" s="3" t="s">
        <v>164</v>
      </c>
      <c r="C187" t="s">
        <v>247</v>
      </c>
      <c r="D187" t="s">
        <v>165</v>
      </c>
      <c r="E187" t="s">
        <v>166</v>
      </c>
      <c r="F187" t="s">
        <v>1416</v>
      </c>
      <c r="G187" t="s">
        <v>1417</v>
      </c>
      <c r="H187" t="s">
        <v>1418</v>
      </c>
      <c r="I187" t="s">
        <v>1419</v>
      </c>
      <c r="J187" s="1" t="s">
        <v>170</v>
      </c>
      <c r="K187" t="s">
        <v>252</v>
      </c>
      <c r="L187" t="s">
        <v>253</v>
      </c>
      <c r="M187">
        <f>1-838-976-6137</f>
        <v>-7950</v>
      </c>
      <c r="N187" s="1" t="s">
        <v>86</v>
      </c>
      <c r="O187" s="1" t="s">
        <v>63</v>
      </c>
      <c r="P187" s="1">
        <v>25</v>
      </c>
      <c r="Q187" t="s">
        <v>1420</v>
      </c>
      <c r="R187" s="1" t="s">
        <v>1421</v>
      </c>
      <c r="S187" s="1" t="s">
        <v>1422</v>
      </c>
      <c r="T187" s="1">
        <v>207</v>
      </c>
      <c r="U187" s="1">
        <v>197</v>
      </c>
      <c r="V187" s="1">
        <v>10</v>
      </c>
    </row>
    <row r="188" spans="1:22" x14ac:dyDescent="0.35">
      <c r="A188" s="2">
        <v>44511</v>
      </c>
      <c r="B188" s="3" t="s">
        <v>118</v>
      </c>
      <c r="C188" t="s">
        <v>69</v>
      </c>
      <c r="D188" t="s">
        <v>119</v>
      </c>
      <c r="E188" t="s">
        <v>189</v>
      </c>
      <c r="F188" t="s">
        <v>1423</v>
      </c>
      <c r="G188" t="s">
        <v>1424</v>
      </c>
      <c r="H188" t="s">
        <v>1425</v>
      </c>
      <c r="I188" t="s">
        <v>1426</v>
      </c>
      <c r="J188" s="1" t="s">
        <v>45</v>
      </c>
      <c r="K188" t="s">
        <v>381</v>
      </c>
      <c r="L188" t="s">
        <v>382</v>
      </c>
      <c r="M188" t="s">
        <v>383</v>
      </c>
      <c r="N188" s="1" t="s">
        <v>93</v>
      </c>
      <c r="O188" s="1" t="s">
        <v>34</v>
      </c>
      <c r="P188" s="1">
        <v>4</v>
      </c>
      <c r="Q188" t="s">
        <v>1427</v>
      </c>
      <c r="R188" s="1" t="s">
        <v>1428</v>
      </c>
      <c r="S188" s="1" t="s">
        <v>1429</v>
      </c>
      <c r="T188" s="1">
        <v>319</v>
      </c>
      <c r="U188" s="1">
        <v>226</v>
      </c>
      <c r="V188" s="1">
        <v>93</v>
      </c>
    </row>
    <row r="189" spans="1:22" x14ac:dyDescent="0.35">
      <c r="A189" s="1" t="s">
        <v>1430</v>
      </c>
      <c r="B189" s="3" t="s">
        <v>97</v>
      </c>
      <c r="C189" t="s">
        <v>54</v>
      </c>
      <c r="D189" t="s">
        <v>98</v>
      </c>
      <c r="E189" t="s">
        <v>154</v>
      </c>
      <c r="F189" t="s">
        <v>1431</v>
      </c>
      <c r="G189" t="s">
        <v>1432</v>
      </c>
      <c r="H189" t="s">
        <v>1433</v>
      </c>
      <c r="I189" t="s">
        <v>1434</v>
      </c>
      <c r="J189" s="1" t="s">
        <v>45</v>
      </c>
      <c r="K189" t="s">
        <v>183</v>
      </c>
      <c r="L189" t="s">
        <v>184</v>
      </c>
      <c r="M189" t="s">
        <v>185</v>
      </c>
      <c r="N189" s="1" t="s">
        <v>93</v>
      </c>
      <c r="O189" s="1" t="s">
        <v>49</v>
      </c>
      <c r="P189" s="1">
        <v>71</v>
      </c>
      <c r="Q189" t="s">
        <v>1435</v>
      </c>
      <c r="R189" s="1" t="s">
        <v>1436</v>
      </c>
      <c r="S189" s="1" t="s">
        <v>1437</v>
      </c>
      <c r="T189" s="1">
        <v>392</v>
      </c>
      <c r="U189" s="1">
        <v>189</v>
      </c>
      <c r="V189" s="1">
        <v>203</v>
      </c>
    </row>
    <row r="190" spans="1:22" x14ac:dyDescent="0.35">
      <c r="A190" s="2">
        <v>44722</v>
      </c>
      <c r="B190" s="3" t="s">
        <v>207</v>
      </c>
      <c r="C190" t="s">
        <v>23</v>
      </c>
      <c r="D190" t="s">
        <v>39</v>
      </c>
      <c r="E190" t="s">
        <v>25</v>
      </c>
      <c r="F190" t="s">
        <v>1438</v>
      </c>
      <c r="G190" t="s">
        <v>1439</v>
      </c>
      <c r="H190" t="s">
        <v>1440</v>
      </c>
      <c r="I190" t="s">
        <v>1441</v>
      </c>
      <c r="J190" s="1" t="s">
        <v>30</v>
      </c>
      <c r="K190" t="s">
        <v>303</v>
      </c>
      <c r="L190" t="s">
        <v>304</v>
      </c>
      <c r="M190" t="s">
        <v>305</v>
      </c>
      <c r="N190" s="1" t="s">
        <v>114</v>
      </c>
      <c r="O190" s="1" t="s">
        <v>49</v>
      </c>
      <c r="P190" s="1">
        <v>25</v>
      </c>
      <c r="Q190" t="s">
        <v>1442</v>
      </c>
      <c r="R190" s="1" t="s">
        <v>1443</v>
      </c>
      <c r="S190" s="1" t="s">
        <v>1444</v>
      </c>
      <c r="T190" s="1">
        <v>488</v>
      </c>
      <c r="U190" s="1">
        <v>322</v>
      </c>
      <c r="V190" s="1">
        <v>166</v>
      </c>
    </row>
    <row r="191" spans="1:22" x14ac:dyDescent="0.35">
      <c r="A191" s="2">
        <v>44484</v>
      </c>
      <c r="B191" s="3" t="s">
        <v>418</v>
      </c>
      <c r="C191" t="s">
        <v>69</v>
      </c>
      <c r="D191" t="s">
        <v>419</v>
      </c>
      <c r="E191" t="s">
        <v>521</v>
      </c>
      <c r="F191" t="s">
        <v>1445</v>
      </c>
      <c r="H191" t="s">
        <v>1446</v>
      </c>
      <c r="I191" t="s">
        <v>1447</v>
      </c>
      <c r="J191" s="1" t="s">
        <v>170</v>
      </c>
      <c r="K191" t="s">
        <v>534</v>
      </c>
      <c r="L191" t="s">
        <v>535</v>
      </c>
      <c r="M191" t="s">
        <v>536</v>
      </c>
      <c r="N191" s="1" t="s">
        <v>93</v>
      </c>
      <c r="O191" s="1" t="s">
        <v>49</v>
      </c>
      <c r="P191" s="1">
        <v>82</v>
      </c>
      <c r="Q191" t="s">
        <v>1448</v>
      </c>
      <c r="R191" s="1" t="s">
        <v>1449</v>
      </c>
      <c r="S191" s="1" t="s">
        <v>1450</v>
      </c>
      <c r="T191" s="1">
        <v>307</v>
      </c>
      <c r="U191" s="1">
        <v>288</v>
      </c>
      <c r="V191" s="1">
        <v>19</v>
      </c>
    </row>
    <row r="192" spans="1:22" x14ac:dyDescent="0.35">
      <c r="A192" s="2">
        <v>44978</v>
      </c>
      <c r="B192" s="3" t="s">
        <v>317</v>
      </c>
      <c r="C192" t="s">
        <v>54</v>
      </c>
      <c r="D192" t="s">
        <v>98</v>
      </c>
      <c r="E192" t="s">
        <v>265</v>
      </c>
      <c r="F192" t="s">
        <v>1451</v>
      </c>
      <c r="G192" t="s">
        <v>1452</v>
      </c>
      <c r="H192" t="s">
        <v>1453</v>
      </c>
      <c r="I192" t="s">
        <v>1454</v>
      </c>
      <c r="J192" s="1" t="s">
        <v>45</v>
      </c>
      <c r="K192" t="s">
        <v>159</v>
      </c>
      <c r="L192" t="s">
        <v>160</v>
      </c>
      <c r="M192" t="s">
        <v>161</v>
      </c>
      <c r="N192" s="1" t="s">
        <v>114</v>
      </c>
      <c r="O192" s="1" t="s">
        <v>34</v>
      </c>
      <c r="P192" s="1">
        <v>55</v>
      </c>
      <c r="Q192" t="s">
        <v>1455</v>
      </c>
      <c r="R192" s="1" t="s">
        <v>1456</v>
      </c>
      <c r="S192" s="1" t="s">
        <v>1457</v>
      </c>
      <c r="T192" s="1">
        <v>449</v>
      </c>
      <c r="U192" s="1">
        <v>291</v>
      </c>
      <c r="V192" s="1">
        <v>158</v>
      </c>
    </row>
    <row r="193" spans="1:22" x14ac:dyDescent="0.35">
      <c r="A193" s="2">
        <v>44905</v>
      </c>
      <c r="B193" s="3" t="s">
        <v>214</v>
      </c>
      <c r="C193" t="s">
        <v>23</v>
      </c>
      <c r="D193" t="s">
        <v>98</v>
      </c>
      <c r="E193" t="s">
        <v>326</v>
      </c>
      <c r="F193" t="s">
        <v>1458</v>
      </c>
      <c r="G193" t="s">
        <v>1459</v>
      </c>
      <c r="H193" t="s">
        <v>1460</v>
      </c>
      <c r="I193" t="s">
        <v>1461</v>
      </c>
      <c r="J193" s="1" t="s">
        <v>30</v>
      </c>
      <c r="K193" t="s">
        <v>381</v>
      </c>
      <c r="L193" t="s">
        <v>382</v>
      </c>
      <c r="M193" t="s">
        <v>383</v>
      </c>
      <c r="N193" s="1" t="s">
        <v>78</v>
      </c>
      <c r="O193" s="1" t="s">
        <v>63</v>
      </c>
      <c r="P193" s="1">
        <v>42</v>
      </c>
      <c r="Q193" t="s">
        <v>1462</v>
      </c>
      <c r="R193" s="1" t="s">
        <v>1463</v>
      </c>
      <c r="S193" s="1" t="s">
        <v>1464</v>
      </c>
      <c r="T193" s="1">
        <v>118</v>
      </c>
      <c r="U193" s="1">
        <v>51</v>
      </c>
      <c r="V193" s="1">
        <v>67</v>
      </c>
    </row>
    <row r="194" spans="1:22" x14ac:dyDescent="0.35">
      <c r="A194" s="2">
        <v>44528</v>
      </c>
      <c r="B194" s="3" t="s">
        <v>177</v>
      </c>
      <c r="C194" t="s">
        <v>141</v>
      </c>
      <c r="D194" t="s">
        <v>142</v>
      </c>
      <c r="E194" t="s">
        <v>178</v>
      </c>
      <c r="F194" t="s">
        <v>1465</v>
      </c>
      <c r="G194" t="s">
        <v>1466</v>
      </c>
      <c r="H194" t="s">
        <v>1467</v>
      </c>
      <c r="I194">
        <f>1-372-997-4552</f>
        <v>-5920</v>
      </c>
      <c r="J194" s="1" t="s">
        <v>45</v>
      </c>
      <c r="K194" t="s">
        <v>171</v>
      </c>
      <c r="L194" t="s">
        <v>172</v>
      </c>
      <c r="M194" t="s">
        <v>173</v>
      </c>
      <c r="N194" s="1" t="s">
        <v>48</v>
      </c>
      <c r="O194" s="1" t="s">
        <v>49</v>
      </c>
      <c r="P194" s="1">
        <v>16</v>
      </c>
      <c r="Q194" t="s">
        <v>1468</v>
      </c>
      <c r="R194" s="1" t="s">
        <v>1469</v>
      </c>
      <c r="S194" s="1" t="s">
        <v>1470</v>
      </c>
      <c r="T194" s="1">
        <v>122</v>
      </c>
      <c r="U194" s="1">
        <v>8</v>
      </c>
      <c r="V194" s="1">
        <v>114</v>
      </c>
    </row>
    <row r="195" spans="1:22" x14ac:dyDescent="0.35">
      <c r="A195" s="2">
        <v>44586</v>
      </c>
      <c r="B195" s="3" t="s">
        <v>222</v>
      </c>
      <c r="C195" t="s">
        <v>141</v>
      </c>
      <c r="D195" t="s">
        <v>223</v>
      </c>
      <c r="E195" t="s">
        <v>224</v>
      </c>
      <c r="F195" t="s">
        <v>1471</v>
      </c>
      <c r="G195" t="s">
        <v>1472</v>
      </c>
      <c r="H195" t="s">
        <v>1473</v>
      </c>
      <c r="I195" t="s">
        <v>1474</v>
      </c>
      <c r="J195" s="1" t="s">
        <v>30</v>
      </c>
      <c r="K195" t="s">
        <v>31</v>
      </c>
      <c r="L195" t="s">
        <v>32</v>
      </c>
      <c r="M195">
        <v>6538306661</v>
      </c>
      <c r="N195" s="1" t="s">
        <v>86</v>
      </c>
      <c r="O195" s="1" t="s">
        <v>34</v>
      </c>
      <c r="P195" s="1">
        <v>37</v>
      </c>
      <c r="Q195" t="s">
        <v>1475</v>
      </c>
      <c r="R195" s="1" t="s">
        <v>1476</v>
      </c>
      <c r="S195" s="1" t="s">
        <v>1477</v>
      </c>
      <c r="T195" s="1">
        <v>380</v>
      </c>
      <c r="U195" s="1">
        <v>221</v>
      </c>
      <c r="V195" s="1">
        <v>159</v>
      </c>
    </row>
    <row r="196" spans="1:22" x14ac:dyDescent="0.35">
      <c r="A196" s="2">
        <v>44857</v>
      </c>
      <c r="B196" s="3" t="s">
        <v>68</v>
      </c>
      <c r="C196" t="s">
        <v>69</v>
      </c>
      <c r="D196" t="s">
        <v>70</v>
      </c>
      <c r="E196" t="s">
        <v>265</v>
      </c>
      <c r="F196" t="s">
        <v>1478</v>
      </c>
      <c r="G196" t="s">
        <v>1479</v>
      </c>
      <c r="H196" t="s">
        <v>1480</v>
      </c>
      <c r="I196">
        <v>9754220545</v>
      </c>
      <c r="J196" s="1" t="s">
        <v>30</v>
      </c>
      <c r="K196" t="s">
        <v>124</v>
      </c>
      <c r="L196" t="s">
        <v>125</v>
      </c>
      <c r="M196" t="s">
        <v>126</v>
      </c>
      <c r="N196" s="1" t="s">
        <v>33</v>
      </c>
      <c r="O196" s="1" t="s">
        <v>34</v>
      </c>
      <c r="P196" s="1">
        <v>39</v>
      </c>
      <c r="Q196" t="s">
        <v>1481</v>
      </c>
      <c r="R196" s="1" t="s">
        <v>1482</v>
      </c>
      <c r="S196" s="1" t="s">
        <v>1483</v>
      </c>
      <c r="T196" s="1">
        <v>106</v>
      </c>
      <c r="U196" s="1">
        <v>22</v>
      </c>
      <c r="V196" s="1">
        <v>84</v>
      </c>
    </row>
    <row r="197" spans="1:22" x14ac:dyDescent="0.35">
      <c r="A197" s="2">
        <v>44861</v>
      </c>
      <c r="B197" s="3" t="s">
        <v>238</v>
      </c>
      <c r="C197" t="s">
        <v>23</v>
      </c>
      <c r="D197" t="s">
        <v>98</v>
      </c>
      <c r="E197" t="s">
        <v>239</v>
      </c>
      <c r="F197" t="s">
        <v>1484</v>
      </c>
      <c r="G197" t="s">
        <v>1485</v>
      </c>
      <c r="H197" t="s">
        <v>1486</v>
      </c>
      <c r="I197" t="s">
        <v>1487</v>
      </c>
      <c r="J197" s="1" t="s">
        <v>45</v>
      </c>
      <c r="K197" t="s">
        <v>381</v>
      </c>
      <c r="L197" t="s">
        <v>382</v>
      </c>
      <c r="M197" t="s">
        <v>383</v>
      </c>
      <c r="N197" s="1" t="s">
        <v>78</v>
      </c>
      <c r="O197" s="1" t="s">
        <v>63</v>
      </c>
      <c r="P197" s="1">
        <v>81</v>
      </c>
      <c r="Q197" t="s">
        <v>1488</v>
      </c>
      <c r="R197" s="1" t="s">
        <v>1489</v>
      </c>
      <c r="S197" s="1" t="s">
        <v>1490</v>
      </c>
      <c r="T197" s="1">
        <v>143</v>
      </c>
      <c r="U197" s="1">
        <v>66</v>
      </c>
      <c r="V197" s="1">
        <v>77</v>
      </c>
    </row>
    <row r="198" spans="1:22" x14ac:dyDescent="0.35">
      <c r="A198" s="2">
        <v>44897</v>
      </c>
      <c r="B198" s="3" t="s">
        <v>53</v>
      </c>
      <c r="C198" t="s">
        <v>276</v>
      </c>
      <c r="D198" t="s">
        <v>55</v>
      </c>
      <c r="E198" t="s">
        <v>265</v>
      </c>
      <c r="F198" t="s">
        <v>1491</v>
      </c>
      <c r="G198" t="s">
        <v>1492</v>
      </c>
      <c r="H198" t="s">
        <v>1493</v>
      </c>
      <c r="I198" t="s">
        <v>1494</v>
      </c>
      <c r="J198" s="1" t="s">
        <v>30</v>
      </c>
      <c r="K198" t="s">
        <v>171</v>
      </c>
      <c r="L198" t="s">
        <v>172</v>
      </c>
      <c r="M198" t="s">
        <v>173</v>
      </c>
      <c r="N198" s="1" t="s">
        <v>93</v>
      </c>
      <c r="O198" s="1" t="s">
        <v>63</v>
      </c>
      <c r="P198" s="1">
        <v>25</v>
      </c>
      <c r="Q198" t="s">
        <v>1495</v>
      </c>
      <c r="R198" s="1" t="s">
        <v>1496</v>
      </c>
      <c r="S198" s="1" t="s">
        <v>1497</v>
      </c>
      <c r="T198" s="1">
        <v>156</v>
      </c>
      <c r="U198" s="1">
        <v>122</v>
      </c>
      <c r="V198" s="1">
        <v>34</v>
      </c>
    </row>
    <row r="199" spans="1:22" x14ac:dyDescent="0.35">
      <c r="A199" s="2">
        <v>45171</v>
      </c>
      <c r="B199" s="3" t="s">
        <v>238</v>
      </c>
      <c r="C199" t="s">
        <v>23</v>
      </c>
      <c r="D199" t="s">
        <v>98</v>
      </c>
      <c r="E199" t="s">
        <v>265</v>
      </c>
      <c r="F199" t="s">
        <v>1498</v>
      </c>
      <c r="G199" t="s">
        <v>1499</v>
      </c>
      <c r="H199" t="s">
        <v>1500</v>
      </c>
      <c r="I199" t="s">
        <v>1501</v>
      </c>
      <c r="J199" s="1" t="s">
        <v>30</v>
      </c>
      <c r="K199" t="s">
        <v>171</v>
      </c>
      <c r="L199" t="s">
        <v>172</v>
      </c>
      <c r="M199" t="s">
        <v>173</v>
      </c>
      <c r="N199" s="1" t="s">
        <v>86</v>
      </c>
      <c r="O199" s="1" t="s">
        <v>34</v>
      </c>
      <c r="P199" s="1">
        <v>30</v>
      </c>
      <c r="Q199" t="s">
        <v>1502</v>
      </c>
      <c r="R199" s="1" t="s">
        <v>1503</v>
      </c>
      <c r="S199" s="1" t="s">
        <v>1504</v>
      </c>
      <c r="T199" s="1">
        <v>380</v>
      </c>
      <c r="U199" s="1">
        <v>251</v>
      </c>
      <c r="V199" s="1">
        <v>129</v>
      </c>
    </row>
    <row r="200" spans="1:22" x14ac:dyDescent="0.35">
      <c r="A200" s="2">
        <v>44979</v>
      </c>
      <c r="B200" s="3" t="s">
        <v>317</v>
      </c>
      <c r="C200" t="s">
        <v>23</v>
      </c>
      <c r="D200" t="s">
        <v>98</v>
      </c>
      <c r="E200" t="s">
        <v>1277</v>
      </c>
      <c r="F200" t="s">
        <v>1505</v>
      </c>
      <c r="G200" t="s">
        <v>1506</v>
      </c>
      <c r="H200" t="s">
        <v>1507</v>
      </c>
      <c r="I200" t="s">
        <v>1508</v>
      </c>
      <c r="J200" s="1" t="s">
        <v>45</v>
      </c>
      <c r="K200" t="s">
        <v>424</v>
      </c>
      <c r="L200" t="s">
        <v>425</v>
      </c>
      <c r="M200">
        <v>7724600682</v>
      </c>
      <c r="N200" s="1" t="s">
        <v>86</v>
      </c>
      <c r="O200" s="1" t="s">
        <v>34</v>
      </c>
      <c r="P200" s="1">
        <v>19</v>
      </c>
      <c r="Q200" t="s">
        <v>1509</v>
      </c>
      <c r="R200" s="1" t="s">
        <v>1510</v>
      </c>
      <c r="S200" s="1" t="s">
        <v>1511</v>
      </c>
      <c r="T200" s="1">
        <v>231</v>
      </c>
      <c r="U200" s="1">
        <v>223</v>
      </c>
      <c r="V200" s="1">
        <v>8</v>
      </c>
    </row>
    <row r="201" spans="1:22" x14ac:dyDescent="0.35">
      <c r="A201" s="2">
        <v>44981</v>
      </c>
      <c r="B201" s="3" t="s">
        <v>336</v>
      </c>
      <c r="C201" t="s">
        <v>247</v>
      </c>
      <c r="D201" t="s">
        <v>165</v>
      </c>
      <c r="E201" t="s">
        <v>484</v>
      </c>
      <c r="F201" t="s">
        <v>1512</v>
      </c>
      <c r="G201" t="s">
        <v>1513</v>
      </c>
      <c r="H201" t="s">
        <v>1514</v>
      </c>
      <c r="I201" t="s">
        <v>1515</v>
      </c>
      <c r="J201" s="1" t="s">
        <v>30</v>
      </c>
      <c r="K201" t="s">
        <v>133</v>
      </c>
      <c r="L201" t="s">
        <v>134</v>
      </c>
      <c r="M201" t="s">
        <v>135</v>
      </c>
      <c r="N201" s="1" t="s">
        <v>48</v>
      </c>
      <c r="O201" s="1" t="s">
        <v>34</v>
      </c>
      <c r="P201" s="1">
        <v>15</v>
      </c>
      <c r="Q201" t="s">
        <v>1516</v>
      </c>
      <c r="R201" s="1" t="s">
        <v>1517</v>
      </c>
      <c r="S201" s="1" t="s">
        <v>1518</v>
      </c>
      <c r="T201" s="1">
        <v>289</v>
      </c>
      <c r="U201" s="1">
        <v>71</v>
      </c>
      <c r="V201" s="1">
        <v>218</v>
      </c>
    </row>
    <row r="202" spans="1:22" x14ac:dyDescent="0.35">
      <c r="A202" s="2">
        <v>44893</v>
      </c>
      <c r="B202" s="3" t="s">
        <v>214</v>
      </c>
      <c r="C202" t="s">
        <v>23</v>
      </c>
      <c r="D202" t="s">
        <v>98</v>
      </c>
      <c r="E202" t="s">
        <v>326</v>
      </c>
      <c r="F202" t="s">
        <v>1519</v>
      </c>
      <c r="G202" t="s">
        <v>1520</v>
      </c>
      <c r="H202" t="s">
        <v>1521</v>
      </c>
      <c r="I202" t="s">
        <v>1522</v>
      </c>
      <c r="J202" s="1" t="s">
        <v>170</v>
      </c>
      <c r="K202" t="s">
        <v>566</v>
      </c>
      <c r="L202" t="s">
        <v>567</v>
      </c>
      <c r="N202" s="1" t="s">
        <v>114</v>
      </c>
      <c r="O202" s="1" t="s">
        <v>63</v>
      </c>
      <c r="P202" s="1">
        <v>12</v>
      </c>
      <c r="Q202" t="s">
        <v>1523</v>
      </c>
      <c r="R202" s="1" t="s">
        <v>1524</v>
      </c>
      <c r="S202" s="1" t="s">
        <v>1525</v>
      </c>
      <c r="T202" s="1">
        <v>228</v>
      </c>
      <c r="U202" s="1">
        <v>158</v>
      </c>
      <c r="V202" s="1">
        <v>70</v>
      </c>
    </row>
    <row r="203" spans="1:22" x14ac:dyDescent="0.35">
      <c r="A203" s="2">
        <v>45017</v>
      </c>
      <c r="B203" s="3" t="s">
        <v>344</v>
      </c>
      <c r="C203" t="s">
        <v>141</v>
      </c>
      <c r="D203" t="s">
        <v>345</v>
      </c>
      <c r="E203" t="s">
        <v>346</v>
      </c>
      <c r="F203" t="s">
        <v>1526</v>
      </c>
      <c r="G203" t="s">
        <v>1527</v>
      </c>
      <c r="H203" t="s">
        <v>1528</v>
      </c>
      <c r="I203" t="s">
        <v>1529</v>
      </c>
      <c r="J203" s="1" t="s">
        <v>170</v>
      </c>
      <c r="K203" t="s">
        <v>133</v>
      </c>
      <c r="L203" t="s">
        <v>134</v>
      </c>
      <c r="N203" s="1" t="s">
        <v>48</v>
      </c>
      <c r="O203" s="1" t="s">
        <v>34</v>
      </c>
      <c r="P203" s="1">
        <v>88</v>
      </c>
      <c r="Q203" t="s">
        <v>1530</v>
      </c>
      <c r="R203" s="1" t="s">
        <v>1531</v>
      </c>
      <c r="S203" s="1" t="s">
        <v>1532</v>
      </c>
      <c r="T203" s="1">
        <v>387</v>
      </c>
      <c r="U203" s="1">
        <v>335</v>
      </c>
      <c r="V203" s="1">
        <v>52</v>
      </c>
    </row>
    <row r="204" spans="1:22" x14ac:dyDescent="0.35">
      <c r="A204" s="2">
        <v>44811</v>
      </c>
      <c r="B204" s="3" t="s">
        <v>140</v>
      </c>
      <c r="C204" t="s">
        <v>141</v>
      </c>
      <c r="D204" t="s">
        <v>142</v>
      </c>
      <c r="E204" t="s">
        <v>361</v>
      </c>
      <c r="F204" t="s">
        <v>1533</v>
      </c>
      <c r="G204" t="s">
        <v>1534</v>
      </c>
      <c r="H204" t="s">
        <v>1535</v>
      </c>
      <c r="I204" t="s">
        <v>1536</v>
      </c>
      <c r="J204" s="1" t="s">
        <v>30</v>
      </c>
      <c r="K204" t="s">
        <v>424</v>
      </c>
      <c r="L204" t="s">
        <v>425</v>
      </c>
      <c r="M204">
        <v>7724600682</v>
      </c>
      <c r="N204" s="1" t="s">
        <v>48</v>
      </c>
      <c r="O204" s="1" t="s">
        <v>49</v>
      </c>
      <c r="P204" s="1">
        <v>45</v>
      </c>
      <c r="Q204" t="s">
        <v>1537</v>
      </c>
      <c r="R204" s="1" t="s">
        <v>1538</v>
      </c>
      <c r="S204" s="1" t="s">
        <v>1539</v>
      </c>
      <c r="T204" s="1">
        <v>257</v>
      </c>
      <c r="U204" s="1">
        <v>180</v>
      </c>
      <c r="V204" s="1">
        <v>77</v>
      </c>
    </row>
    <row r="205" spans="1:22" x14ac:dyDescent="0.35">
      <c r="A205" s="2">
        <v>45041</v>
      </c>
      <c r="B205" s="3" t="s">
        <v>317</v>
      </c>
      <c r="C205" t="s">
        <v>23</v>
      </c>
      <c r="D205" t="s">
        <v>98</v>
      </c>
      <c r="E205" t="s">
        <v>265</v>
      </c>
      <c r="F205" t="s">
        <v>1540</v>
      </c>
      <c r="G205" t="s">
        <v>1541</v>
      </c>
      <c r="H205" t="s">
        <v>1542</v>
      </c>
      <c r="I205" t="s">
        <v>1543</v>
      </c>
      <c r="J205" s="1" t="s">
        <v>30</v>
      </c>
      <c r="K205" t="s">
        <v>534</v>
      </c>
      <c r="L205" t="s">
        <v>535</v>
      </c>
      <c r="M205" t="s">
        <v>536</v>
      </c>
      <c r="N205" s="1" t="s">
        <v>48</v>
      </c>
      <c r="O205" s="1" t="s">
        <v>49</v>
      </c>
      <c r="P205" s="1">
        <v>53</v>
      </c>
      <c r="Q205" t="s">
        <v>1544</v>
      </c>
      <c r="R205" s="1" t="s">
        <v>1545</v>
      </c>
      <c r="S205" s="1" t="s">
        <v>1546</v>
      </c>
      <c r="T205" s="1">
        <v>92</v>
      </c>
      <c r="U205" s="1">
        <v>8</v>
      </c>
      <c r="V205" s="1">
        <v>84</v>
      </c>
    </row>
    <row r="206" spans="1:22" x14ac:dyDescent="0.35">
      <c r="A206" s="1" t="s">
        <v>1547</v>
      </c>
      <c r="B206" s="3" t="s">
        <v>238</v>
      </c>
      <c r="C206" t="s">
        <v>23</v>
      </c>
      <c r="D206" t="s">
        <v>98</v>
      </c>
      <c r="E206" t="s">
        <v>377</v>
      </c>
      <c r="F206" t="s">
        <v>1548</v>
      </c>
      <c r="G206" t="s">
        <v>1549</v>
      </c>
      <c r="H206" t="s">
        <v>1550</v>
      </c>
      <c r="I206" t="s">
        <v>1551</v>
      </c>
      <c r="J206" s="1" t="s">
        <v>30</v>
      </c>
      <c r="K206" t="s">
        <v>46</v>
      </c>
      <c r="L206" t="s">
        <v>47</v>
      </c>
      <c r="M206" t="s">
        <v>261</v>
      </c>
      <c r="N206" s="1" t="s">
        <v>33</v>
      </c>
      <c r="O206" s="1" t="s">
        <v>34</v>
      </c>
      <c r="P206" s="1">
        <v>85</v>
      </c>
      <c r="Q206" t="s">
        <v>1552</v>
      </c>
      <c r="R206" s="1" t="s">
        <v>1553</v>
      </c>
      <c r="S206" s="1" t="s">
        <v>1554</v>
      </c>
      <c r="T206" s="1">
        <v>417</v>
      </c>
      <c r="U206" s="1">
        <v>28</v>
      </c>
      <c r="V206" s="1">
        <v>389</v>
      </c>
    </row>
    <row r="207" spans="1:22" x14ac:dyDescent="0.35">
      <c r="A207" s="2">
        <v>45103</v>
      </c>
      <c r="B207" s="3" t="s">
        <v>38</v>
      </c>
      <c r="C207" t="s">
        <v>69</v>
      </c>
      <c r="D207" t="s">
        <v>419</v>
      </c>
      <c r="E207" t="s">
        <v>521</v>
      </c>
      <c r="F207" t="s">
        <v>1555</v>
      </c>
      <c r="H207" t="s">
        <v>1556</v>
      </c>
      <c r="I207" t="s">
        <v>1557</v>
      </c>
      <c r="J207" s="1" t="s">
        <v>30</v>
      </c>
      <c r="K207" t="s">
        <v>148</v>
      </c>
      <c r="L207" t="s">
        <v>149</v>
      </c>
      <c r="M207" t="s">
        <v>150</v>
      </c>
      <c r="N207" s="1" t="s">
        <v>78</v>
      </c>
      <c r="O207" s="1" t="s">
        <v>49</v>
      </c>
      <c r="P207" s="1">
        <v>62</v>
      </c>
      <c r="Q207" t="s">
        <v>1558</v>
      </c>
      <c r="R207" s="1" t="s">
        <v>1559</v>
      </c>
      <c r="S207" s="1" t="s">
        <v>1560</v>
      </c>
      <c r="T207" s="1">
        <v>157</v>
      </c>
      <c r="U207" s="1">
        <v>36</v>
      </c>
      <c r="V207" s="1">
        <v>121</v>
      </c>
    </row>
    <row r="208" spans="1:22" x14ac:dyDescent="0.35">
      <c r="A208" s="2">
        <v>44901</v>
      </c>
      <c r="B208" s="3" t="s">
        <v>529</v>
      </c>
      <c r="C208" t="s">
        <v>23</v>
      </c>
      <c r="D208" t="s">
        <v>98</v>
      </c>
      <c r="E208" t="s">
        <v>530</v>
      </c>
      <c r="F208" t="s">
        <v>1561</v>
      </c>
      <c r="G208" t="s">
        <v>1562</v>
      </c>
      <c r="H208" t="s">
        <v>1563</v>
      </c>
      <c r="I208" t="s">
        <v>1564</v>
      </c>
      <c r="J208" s="1" t="s">
        <v>45</v>
      </c>
      <c r="K208" t="s">
        <v>303</v>
      </c>
      <c r="L208" t="s">
        <v>304</v>
      </c>
      <c r="M208" t="s">
        <v>305</v>
      </c>
      <c r="N208" s="1" t="s">
        <v>86</v>
      </c>
      <c r="O208" s="1" t="s">
        <v>34</v>
      </c>
      <c r="P208" s="1">
        <v>57</v>
      </c>
      <c r="Q208" t="s">
        <v>1565</v>
      </c>
      <c r="R208" s="1" t="s">
        <v>1566</v>
      </c>
      <c r="S208" s="1" t="s">
        <v>1567</v>
      </c>
      <c r="T208" s="1">
        <v>338</v>
      </c>
      <c r="U208" s="1">
        <v>179</v>
      </c>
      <c r="V208" s="1">
        <v>159</v>
      </c>
    </row>
    <row r="209" spans="1:22" x14ac:dyDescent="0.35">
      <c r="A209" s="2">
        <v>45192</v>
      </c>
      <c r="B209" s="3" t="s">
        <v>275</v>
      </c>
      <c r="C209" t="s">
        <v>276</v>
      </c>
      <c r="D209" t="s">
        <v>277</v>
      </c>
      <c r="E209" t="s">
        <v>278</v>
      </c>
      <c r="F209" t="s">
        <v>1568</v>
      </c>
      <c r="H209" t="s">
        <v>1569</v>
      </c>
      <c r="I209" t="s">
        <v>1570</v>
      </c>
      <c r="J209" s="1" t="s">
        <v>30</v>
      </c>
      <c r="K209" t="s">
        <v>124</v>
      </c>
      <c r="L209" t="s">
        <v>125</v>
      </c>
      <c r="M209" t="s">
        <v>126</v>
      </c>
      <c r="N209" s="1" t="s">
        <v>86</v>
      </c>
      <c r="O209" s="1" t="s">
        <v>34</v>
      </c>
      <c r="P209" s="1">
        <v>79</v>
      </c>
      <c r="Q209" t="s">
        <v>1571</v>
      </c>
      <c r="R209" s="1" t="s">
        <v>1572</v>
      </c>
      <c r="S209" s="1" t="s">
        <v>1573</v>
      </c>
      <c r="T209" s="1">
        <v>239</v>
      </c>
      <c r="U209" s="1">
        <v>62</v>
      </c>
      <c r="V209" s="1">
        <v>177</v>
      </c>
    </row>
    <row r="210" spans="1:22" x14ac:dyDescent="0.35">
      <c r="A210" s="2">
        <v>44685</v>
      </c>
      <c r="B210" s="3" t="s">
        <v>53</v>
      </c>
      <c r="C210" t="s">
        <v>276</v>
      </c>
      <c r="D210" t="s">
        <v>55</v>
      </c>
      <c r="E210" t="s">
        <v>56</v>
      </c>
      <c r="F210" t="s">
        <v>1574</v>
      </c>
      <c r="G210" t="s">
        <v>1575</v>
      </c>
      <c r="H210" t="s">
        <v>1576</v>
      </c>
      <c r="I210" t="s">
        <v>1577</v>
      </c>
      <c r="J210" s="1" t="s">
        <v>30</v>
      </c>
      <c r="K210" t="s">
        <v>194</v>
      </c>
      <c r="L210" t="s">
        <v>195</v>
      </c>
      <c r="M210" t="s">
        <v>196</v>
      </c>
      <c r="N210" s="1" t="s">
        <v>93</v>
      </c>
      <c r="O210" s="1" t="s">
        <v>63</v>
      </c>
      <c r="P210" s="1">
        <v>94</v>
      </c>
      <c r="Q210" t="s">
        <v>1578</v>
      </c>
      <c r="R210" s="1" t="s">
        <v>1579</v>
      </c>
      <c r="S210" s="1" t="s">
        <v>1580</v>
      </c>
      <c r="T210" s="1">
        <v>423</v>
      </c>
      <c r="U210" s="1">
        <v>402</v>
      </c>
      <c r="V210" s="1">
        <v>21</v>
      </c>
    </row>
    <row r="211" spans="1:22" x14ac:dyDescent="0.35">
      <c r="A211" s="2">
        <v>45191</v>
      </c>
      <c r="B211" s="3" t="s">
        <v>317</v>
      </c>
      <c r="C211" t="s">
        <v>23</v>
      </c>
      <c r="D211" t="s">
        <v>98</v>
      </c>
      <c r="E211" t="s">
        <v>318</v>
      </c>
      <c r="F211" t="s">
        <v>1581</v>
      </c>
      <c r="G211" t="s">
        <v>1582</v>
      </c>
      <c r="H211" t="s">
        <v>1583</v>
      </c>
      <c r="I211" t="s">
        <v>1584</v>
      </c>
      <c r="J211" s="1" t="s">
        <v>30</v>
      </c>
      <c r="K211" t="s">
        <v>183</v>
      </c>
      <c r="L211" t="s">
        <v>184</v>
      </c>
      <c r="M211" t="s">
        <v>185</v>
      </c>
      <c r="N211" s="1" t="s">
        <v>48</v>
      </c>
      <c r="O211" s="1" t="s">
        <v>63</v>
      </c>
      <c r="P211" s="1">
        <v>33</v>
      </c>
      <c r="Q211" t="s">
        <v>1585</v>
      </c>
      <c r="R211" s="1" t="s">
        <v>1586</v>
      </c>
      <c r="S211" s="1" t="s">
        <v>1587</v>
      </c>
      <c r="T211" s="1">
        <v>290</v>
      </c>
      <c r="U211" s="1">
        <v>239</v>
      </c>
      <c r="V211" s="1">
        <v>51</v>
      </c>
    </row>
    <row r="212" spans="1:22" x14ac:dyDescent="0.35">
      <c r="A212" s="2">
        <v>45159</v>
      </c>
      <c r="B212" s="3" t="s">
        <v>140</v>
      </c>
      <c r="C212" t="s">
        <v>141</v>
      </c>
      <c r="D212" t="s">
        <v>142</v>
      </c>
      <c r="E212" t="s">
        <v>361</v>
      </c>
      <c r="F212" t="s">
        <v>1588</v>
      </c>
      <c r="G212" t="s">
        <v>1589</v>
      </c>
      <c r="H212" t="s">
        <v>1590</v>
      </c>
      <c r="I212" t="s">
        <v>1591</v>
      </c>
      <c r="J212" s="1" t="s">
        <v>45</v>
      </c>
      <c r="K212" t="s">
        <v>61</v>
      </c>
      <c r="L212" t="s">
        <v>62</v>
      </c>
      <c r="M212">
        <f>1-588-750-7646</f>
        <v>-8983</v>
      </c>
      <c r="N212" s="1" t="s">
        <v>86</v>
      </c>
      <c r="O212" s="1" t="s">
        <v>49</v>
      </c>
      <c r="P212" s="1">
        <v>50</v>
      </c>
      <c r="Q212" t="s">
        <v>1592</v>
      </c>
      <c r="R212" s="1" t="s">
        <v>1593</v>
      </c>
      <c r="S212" s="1" t="s">
        <v>1594</v>
      </c>
      <c r="T212" s="1">
        <v>132</v>
      </c>
      <c r="U212" s="1">
        <v>49</v>
      </c>
      <c r="V212" s="1">
        <v>83</v>
      </c>
    </row>
    <row r="213" spans="1:22" x14ac:dyDescent="0.35">
      <c r="A213" s="2">
        <v>44976</v>
      </c>
      <c r="B213" s="3" t="s">
        <v>22</v>
      </c>
      <c r="C213" t="s">
        <v>23</v>
      </c>
      <c r="D213" t="s">
        <v>24</v>
      </c>
      <c r="E213" t="s">
        <v>25</v>
      </c>
      <c r="F213" t="s">
        <v>1595</v>
      </c>
      <c r="G213" t="s">
        <v>1596</v>
      </c>
      <c r="H213" t="s">
        <v>1597</v>
      </c>
      <c r="I213" t="s">
        <v>1598</v>
      </c>
      <c r="J213" s="1" t="s">
        <v>30</v>
      </c>
      <c r="K213" t="s">
        <v>252</v>
      </c>
      <c r="L213" t="s">
        <v>253</v>
      </c>
      <c r="M213">
        <f>1-838-976-6137</f>
        <v>-7950</v>
      </c>
      <c r="N213" s="1" t="s">
        <v>86</v>
      </c>
      <c r="O213" s="1" t="s">
        <v>49</v>
      </c>
      <c r="P213" s="1">
        <v>100</v>
      </c>
      <c r="Q213" t="s">
        <v>387</v>
      </c>
      <c r="R213" s="1" t="s">
        <v>1599</v>
      </c>
      <c r="S213" s="1" t="s">
        <v>1600</v>
      </c>
      <c r="T213" s="1">
        <v>335</v>
      </c>
      <c r="U213" s="1">
        <v>88</v>
      </c>
      <c r="V213" s="1">
        <v>247</v>
      </c>
    </row>
    <row r="214" spans="1:22" x14ac:dyDescent="0.35">
      <c r="A214" s="2">
        <v>44967</v>
      </c>
      <c r="B214" s="3" t="s">
        <v>317</v>
      </c>
      <c r="C214" t="s">
        <v>23</v>
      </c>
      <c r="D214" t="s">
        <v>98</v>
      </c>
      <c r="E214" t="s">
        <v>25</v>
      </c>
      <c r="F214" t="s">
        <v>1601</v>
      </c>
      <c r="G214" t="s">
        <v>1602</v>
      </c>
      <c r="H214" t="s">
        <v>1603</v>
      </c>
      <c r="I214">
        <f>1-947-824-7026</f>
        <v>-8796</v>
      </c>
      <c r="J214" s="1" t="s">
        <v>30</v>
      </c>
      <c r="K214" t="s">
        <v>111</v>
      </c>
      <c r="L214" t="s">
        <v>112</v>
      </c>
      <c r="M214" t="s">
        <v>113</v>
      </c>
      <c r="N214" s="1" t="s">
        <v>93</v>
      </c>
      <c r="O214" s="1" t="s">
        <v>49</v>
      </c>
      <c r="P214" s="1">
        <v>29</v>
      </c>
      <c r="Q214" t="s">
        <v>1604</v>
      </c>
      <c r="R214" s="1" t="s">
        <v>1605</v>
      </c>
      <c r="S214" s="1" t="s">
        <v>1606</v>
      </c>
      <c r="T214" s="1">
        <v>382</v>
      </c>
      <c r="U214" s="1">
        <v>159</v>
      </c>
      <c r="V214" s="1">
        <v>223</v>
      </c>
    </row>
    <row r="215" spans="1:22" x14ac:dyDescent="0.35">
      <c r="A215" s="2">
        <v>44831</v>
      </c>
      <c r="B215" s="3" t="s">
        <v>22</v>
      </c>
      <c r="C215" t="s">
        <v>23</v>
      </c>
      <c r="D215" t="s">
        <v>24</v>
      </c>
      <c r="E215" t="s">
        <v>82</v>
      </c>
      <c r="F215" t="s">
        <v>1607</v>
      </c>
      <c r="G215" t="s">
        <v>1608</v>
      </c>
      <c r="H215" t="s">
        <v>1609</v>
      </c>
      <c r="I215" t="s">
        <v>1610</v>
      </c>
      <c r="J215" s="1" t="s">
        <v>30</v>
      </c>
      <c r="K215" t="s">
        <v>61</v>
      </c>
      <c r="L215" t="s">
        <v>62</v>
      </c>
      <c r="M215">
        <f>1-588-750-7646</f>
        <v>-8983</v>
      </c>
      <c r="N215" s="1" t="s">
        <v>48</v>
      </c>
      <c r="O215" s="1" t="s">
        <v>63</v>
      </c>
      <c r="P215" s="1">
        <v>99</v>
      </c>
      <c r="Q215" t="s">
        <v>934</v>
      </c>
      <c r="R215" s="1" t="s">
        <v>1611</v>
      </c>
      <c r="S215" s="1" t="s">
        <v>1612</v>
      </c>
      <c r="T215" s="1">
        <v>484</v>
      </c>
      <c r="U215" s="1">
        <v>65</v>
      </c>
      <c r="V215" s="1">
        <v>419</v>
      </c>
    </row>
    <row r="216" spans="1:22" x14ac:dyDescent="0.35">
      <c r="A216" s="2">
        <v>44866</v>
      </c>
      <c r="B216" s="3" t="s">
        <v>118</v>
      </c>
      <c r="C216" t="s">
        <v>69</v>
      </c>
      <c r="D216" t="s">
        <v>119</v>
      </c>
      <c r="E216" t="s">
        <v>120</v>
      </c>
      <c r="F216" t="s">
        <v>1613</v>
      </c>
      <c r="G216" t="s">
        <v>1614</v>
      </c>
      <c r="H216" t="s">
        <v>1615</v>
      </c>
      <c r="I216" t="s">
        <v>1616</v>
      </c>
      <c r="J216" s="1" t="s">
        <v>170</v>
      </c>
      <c r="K216" t="s">
        <v>194</v>
      </c>
      <c r="L216" t="s">
        <v>195</v>
      </c>
      <c r="M216" t="s">
        <v>196</v>
      </c>
      <c r="N216" s="1" t="s">
        <v>48</v>
      </c>
      <c r="O216" s="1" t="s">
        <v>63</v>
      </c>
      <c r="P216" s="1">
        <v>80</v>
      </c>
      <c r="Q216" t="s">
        <v>1617</v>
      </c>
      <c r="R216" s="1" t="s">
        <v>1618</v>
      </c>
      <c r="S216" s="1" t="s">
        <v>1619</v>
      </c>
      <c r="T216" s="1">
        <v>362</v>
      </c>
      <c r="U216" s="1">
        <v>258</v>
      </c>
      <c r="V216" s="1">
        <v>104</v>
      </c>
    </row>
    <row r="217" spans="1:22" x14ac:dyDescent="0.35">
      <c r="A217" s="2">
        <v>44822</v>
      </c>
      <c r="B217" s="3" t="s">
        <v>97</v>
      </c>
      <c r="C217" t="s">
        <v>23</v>
      </c>
      <c r="D217" t="s">
        <v>98</v>
      </c>
      <c r="E217" t="s">
        <v>154</v>
      </c>
      <c r="F217" t="s">
        <v>1620</v>
      </c>
      <c r="G217" t="s">
        <v>1621</v>
      </c>
      <c r="H217" t="s">
        <v>1622</v>
      </c>
      <c r="I217" t="s">
        <v>1623</v>
      </c>
      <c r="J217" s="1" t="s">
        <v>45</v>
      </c>
      <c r="K217" t="s">
        <v>171</v>
      </c>
      <c r="L217" t="s">
        <v>172</v>
      </c>
      <c r="M217" t="s">
        <v>173</v>
      </c>
      <c r="N217" s="1" t="s">
        <v>78</v>
      </c>
      <c r="O217" s="1" t="s">
        <v>49</v>
      </c>
      <c r="P217" s="1">
        <v>61</v>
      </c>
      <c r="Q217" t="s">
        <v>1624</v>
      </c>
      <c r="R217" s="1" t="s">
        <v>1625</v>
      </c>
      <c r="S217" s="1" t="s">
        <v>1626</v>
      </c>
      <c r="T217" s="1">
        <v>333</v>
      </c>
      <c r="U217" s="1">
        <v>231</v>
      </c>
      <c r="V217" s="1">
        <v>102</v>
      </c>
    </row>
    <row r="218" spans="1:22" x14ac:dyDescent="0.35">
      <c r="A218" s="2">
        <v>44842</v>
      </c>
      <c r="B218" s="3" t="s">
        <v>344</v>
      </c>
      <c r="C218" t="s">
        <v>141</v>
      </c>
      <c r="D218" t="s">
        <v>345</v>
      </c>
      <c r="E218" t="s">
        <v>265</v>
      </c>
      <c r="F218" t="s">
        <v>1627</v>
      </c>
      <c r="G218" t="s">
        <v>1628</v>
      </c>
      <c r="H218" t="s">
        <v>1629</v>
      </c>
      <c r="I218" t="s">
        <v>1630</v>
      </c>
      <c r="J218" s="1" t="s">
        <v>30</v>
      </c>
      <c r="K218" t="s">
        <v>111</v>
      </c>
      <c r="L218" t="s">
        <v>112</v>
      </c>
      <c r="M218" t="s">
        <v>113</v>
      </c>
      <c r="N218" s="1" t="s">
        <v>114</v>
      </c>
      <c r="O218" s="1" t="s">
        <v>63</v>
      </c>
      <c r="P218" s="1">
        <v>71</v>
      </c>
      <c r="Q218" t="s">
        <v>1631</v>
      </c>
      <c r="R218" s="1" t="s">
        <v>1632</v>
      </c>
      <c r="S218" s="1" t="s">
        <v>1633</v>
      </c>
      <c r="T218" s="1">
        <v>307</v>
      </c>
      <c r="U218" s="1">
        <v>246</v>
      </c>
      <c r="V218" s="1">
        <v>61</v>
      </c>
    </row>
    <row r="219" spans="1:22" x14ac:dyDescent="0.35">
      <c r="A219" s="2">
        <v>44875</v>
      </c>
      <c r="B219" s="3" t="s">
        <v>68</v>
      </c>
      <c r="C219" t="s">
        <v>69</v>
      </c>
      <c r="D219" t="s">
        <v>70</v>
      </c>
      <c r="E219" t="s">
        <v>1634</v>
      </c>
      <c r="F219" t="s">
        <v>1635</v>
      </c>
      <c r="G219" t="s">
        <v>1636</v>
      </c>
      <c r="H219" t="s">
        <v>1637</v>
      </c>
      <c r="I219" t="s">
        <v>1638</v>
      </c>
      <c r="J219" s="1" t="s">
        <v>45</v>
      </c>
      <c r="K219" t="s">
        <v>194</v>
      </c>
      <c r="L219" t="s">
        <v>195</v>
      </c>
      <c r="M219" t="s">
        <v>196</v>
      </c>
      <c r="N219" s="1" t="s">
        <v>93</v>
      </c>
      <c r="O219" s="1" t="s">
        <v>49</v>
      </c>
      <c r="P219" s="1">
        <v>76</v>
      </c>
      <c r="Q219" t="s">
        <v>1639</v>
      </c>
      <c r="R219" s="1" t="s">
        <v>1640</v>
      </c>
      <c r="S219" s="1" t="s">
        <v>1641</v>
      </c>
      <c r="T219" s="1">
        <v>182</v>
      </c>
      <c r="U219" s="1">
        <v>168</v>
      </c>
      <c r="V219" s="1">
        <v>14</v>
      </c>
    </row>
    <row r="220" spans="1:22" x14ac:dyDescent="0.35">
      <c r="A220" s="2">
        <v>44763</v>
      </c>
      <c r="B220" s="3" t="s">
        <v>38</v>
      </c>
      <c r="C220" t="s">
        <v>276</v>
      </c>
      <c r="D220" t="s">
        <v>277</v>
      </c>
      <c r="E220" t="s">
        <v>278</v>
      </c>
      <c r="F220" t="s">
        <v>1642</v>
      </c>
      <c r="H220" t="s">
        <v>1643</v>
      </c>
      <c r="I220" t="s">
        <v>1644</v>
      </c>
      <c r="J220" s="1" t="s">
        <v>170</v>
      </c>
      <c r="K220" t="s">
        <v>270</v>
      </c>
      <c r="L220" t="s">
        <v>271</v>
      </c>
      <c r="M220" t="s">
        <v>559</v>
      </c>
      <c r="N220" s="1" t="s">
        <v>48</v>
      </c>
      <c r="O220" s="1" t="s">
        <v>63</v>
      </c>
      <c r="P220" s="1">
        <v>14</v>
      </c>
      <c r="Q220" t="s">
        <v>1645</v>
      </c>
      <c r="R220" s="1" t="s">
        <v>1646</v>
      </c>
      <c r="S220" s="1" t="s">
        <v>1647</v>
      </c>
      <c r="T220" s="1">
        <v>465</v>
      </c>
      <c r="U220" s="1">
        <v>201</v>
      </c>
      <c r="V220" s="1">
        <v>264</v>
      </c>
    </row>
    <row r="221" spans="1:22" x14ac:dyDescent="0.35">
      <c r="A221" s="1" t="s">
        <v>1648</v>
      </c>
      <c r="B221" s="3" t="s">
        <v>97</v>
      </c>
      <c r="C221" t="s">
        <v>54</v>
      </c>
      <c r="D221" t="s">
        <v>98</v>
      </c>
      <c r="E221" t="s">
        <v>265</v>
      </c>
      <c r="F221" t="s">
        <v>1649</v>
      </c>
      <c r="G221" t="s">
        <v>1650</v>
      </c>
      <c r="H221" t="s">
        <v>1651</v>
      </c>
      <c r="I221" t="s">
        <v>1652</v>
      </c>
      <c r="J221" s="1" t="s">
        <v>30</v>
      </c>
      <c r="K221" t="s">
        <v>566</v>
      </c>
      <c r="L221" t="s">
        <v>567</v>
      </c>
      <c r="N221" s="1" t="s">
        <v>86</v>
      </c>
      <c r="O221" s="1" t="s">
        <v>63</v>
      </c>
      <c r="P221" s="1">
        <v>88</v>
      </c>
      <c r="Q221" t="s">
        <v>701</v>
      </c>
      <c r="R221" s="1" t="s">
        <v>1653</v>
      </c>
      <c r="S221" s="1" t="s">
        <v>1654</v>
      </c>
      <c r="T221" s="1">
        <v>137</v>
      </c>
      <c r="U221" s="1">
        <v>8</v>
      </c>
      <c r="V221" s="1">
        <v>129</v>
      </c>
    </row>
    <row r="222" spans="1:22" x14ac:dyDescent="0.35">
      <c r="A222" s="2">
        <v>44701</v>
      </c>
      <c r="B222" s="3" t="s">
        <v>418</v>
      </c>
      <c r="C222" t="s">
        <v>69</v>
      </c>
      <c r="D222" t="s">
        <v>419</v>
      </c>
      <c r="E222" t="s">
        <v>521</v>
      </c>
      <c r="F222" t="s">
        <v>1655</v>
      </c>
      <c r="G222" t="s">
        <v>1656</v>
      </c>
      <c r="H222" t="s">
        <v>1657</v>
      </c>
      <c r="I222">
        <v>2078950909</v>
      </c>
      <c r="J222" s="1" t="s">
        <v>45</v>
      </c>
      <c r="K222" t="s">
        <v>61</v>
      </c>
      <c r="L222" t="s">
        <v>62</v>
      </c>
      <c r="M222">
        <f>1-588-750-7646</f>
        <v>-8983</v>
      </c>
      <c r="N222" s="1" t="s">
        <v>93</v>
      </c>
      <c r="O222" s="1" t="s">
        <v>63</v>
      </c>
      <c r="P222" s="1">
        <v>39</v>
      </c>
      <c r="Q222" t="s">
        <v>1658</v>
      </c>
      <c r="R222" s="1" t="s">
        <v>1659</v>
      </c>
      <c r="S222" s="1" t="s">
        <v>1660</v>
      </c>
      <c r="T222" s="1">
        <v>133</v>
      </c>
      <c r="U222" s="1">
        <v>25</v>
      </c>
      <c r="V222" s="1">
        <v>108</v>
      </c>
    </row>
    <row r="223" spans="1:22" x14ac:dyDescent="0.35">
      <c r="A223" s="2">
        <v>44509</v>
      </c>
      <c r="B223" s="3" t="s">
        <v>38</v>
      </c>
      <c r="C223" t="s">
        <v>276</v>
      </c>
      <c r="D223" t="s">
        <v>277</v>
      </c>
      <c r="E223" t="s">
        <v>278</v>
      </c>
      <c r="F223" t="s">
        <v>1661</v>
      </c>
      <c r="G223" t="s">
        <v>1662</v>
      </c>
      <c r="H223" t="s">
        <v>1663</v>
      </c>
      <c r="I223" t="s">
        <v>1664</v>
      </c>
      <c r="J223" s="1" t="s">
        <v>170</v>
      </c>
      <c r="K223" t="s">
        <v>424</v>
      </c>
      <c r="L223" t="s">
        <v>425</v>
      </c>
      <c r="N223" s="1" t="s">
        <v>93</v>
      </c>
      <c r="O223" s="1" t="s">
        <v>49</v>
      </c>
      <c r="P223" s="1">
        <v>25</v>
      </c>
      <c r="Q223" t="s">
        <v>1665</v>
      </c>
      <c r="R223" s="1" t="s">
        <v>1666</v>
      </c>
      <c r="S223" s="1" t="s">
        <v>1667</v>
      </c>
      <c r="T223" s="1">
        <v>168</v>
      </c>
      <c r="U223" s="1">
        <v>65</v>
      </c>
      <c r="V223" s="1">
        <v>103</v>
      </c>
    </row>
    <row r="224" spans="1:22" x14ac:dyDescent="0.35">
      <c r="A224" s="2">
        <v>44871</v>
      </c>
      <c r="B224" s="3" t="s">
        <v>207</v>
      </c>
      <c r="C224" t="s">
        <v>54</v>
      </c>
      <c r="D224" t="s">
        <v>39</v>
      </c>
      <c r="E224" t="s">
        <v>541</v>
      </c>
      <c r="F224" t="s">
        <v>1668</v>
      </c>
      <c r="G224" t="s">
        <v>1669</v>
      </c>
      <c r="H224" t="s">
        <v>1670</v>
      </c>
      <c r="I224" t="s">
        <v>1671</v>
      </c>
      <c r="J224" s="1" t="s">
        <v>30</v>
      </c>
      <c r="K224" t="s">
        <v>159</v>
      </c>
      <c r="L224" t="s">
        <v>160</v>
      </c>
      <c r="M224" t="s">
        <v>161</v>
      </c>
      <c r="N224" s="1" t="s">
        <v>86</v>
      </c>
      <c r="O224" s="1" t="s">
        <v>63</v>
      </c>
      <c r="P224" s="1">
        <v>28</v>
      </c>
      <c r="Q224" t="s">
        <v>1672</v>
      </c>
      <c r="R224" s="1" t="s">
        <v>1673</v>
      </c>
      <c r="S224" s="1" t="s">
        <v>1674</v>
      </c>
      <c r="T224" s="1">
        <v>68</v>
      </c>
      <c r="U224" s="1">
        <v>15</v>
      </c>
      <c r="V224" s="1">
        <v>53</v>
      </c>
    </row>
    <row r="225" spans="1:22" x14ac:dyDescent="0.35">
      <c r="A225" s="2">
        <v>44573</v>
      </c>
      <c r="B225" s="3" t="s">
        <v>317</v>
      </c>
      <c r="C225" t="s">
        <v>23</v>
      </c>
      <c r="D225" t="s">
        <v>98</v>
      </c>
      <c r="E225" t="s">
        <v>1277</v>
      </c>
      <c r="F225" t="s">
        <v>1675</v>
      </c>
      <c r="G225" t="s">
        <v>1676</v>
      </c>
      <c r="H225" t="s">
        <v>1677</v>
      </c>
      <c r="I225" t="s">
        <v>1678</v>
      </c>
      <c r="J225" s="1" t="s">
        <v>45</v>
      </c>
      <c r="K225" t="s">
        <v>534</v>
      </c>
      <c r="L225" t="s">
        <v>535</v>
      </c>
      <c r="M225" t="s">
        <v>536</v>
      </c>
      <c r="N225" s="1" t="s">
        <v>114</v>
      </c>
      <c r="O225" s="1" t="s">
        <v>34</v>
      </c>
      <c r="P225" s="1">
        <v>53</v>
      </c>
      <c r="Q225" t="s">
        <v>1544</v>
      </c>
      <c r="R225" s="1" t="s">
        <v>1679</v>
      </c>
      <c r="S225" s="1" t="s">
        <v>1680</v>
      </c>
      <c r="T225" s="1">
        <v>356</v>
      </c>
      <c r="U225" s="1">
        <v>55</v>
      </c>
      <c r="V225" s="1">
        <v>301</v>
      </c>
    </row>
    <row r="226" spans="1:22" x14ac:dyDescent="0.35">
      <c r="A226" s="1" t="s">
        <v>1681</v>
      </c>
      <c r="B226" s="3" t="s">
        <v>222</v>
      </c>
      <c r="C226" t="s">
        <v>141</v>
      </c>
      <c r="D226" t="s">
        <v>223</v>
      </c>
      <c r="E226" t="s">
        <v>224</v>
      </c>
      <c r="F226" t="s">
        <v>1682</v>
      </c>
      <c r="G226" t="s">
        <v>1683</v>
      </c>
      <c r="H226" t="s">
        <v>1684</v>
      </c>
      <c r="I226" t="s">
        <v>1685</v>
      </c>
      <c r="J226" s="1" t="s">
        <v>45</v>
      </c>
      <c r="K226" t="s">
        <v>124</v>
      </c>
      <c r="L226" t="s">
        <v>125</v>
      </c>
      <c r="M226" t="s">
        <v>126</v>
      </c>
      <c r="N226" s="1" t="s">
        <v>114</v>
      </c>
      <c r="O226" s="1" t="s">
        <v>63</v>
      </c>
      <c r="P226" s="1">
        <v>20</v>
      </c>
      <c r="Q226" t="s">
        <v>1686</v>
      </c>
      <c r="R226" s="1" t="s">
        <v>1687</v>
      </c>
      <c r="S226" s="1" t="s">
        <v>1688</v>
      </c>
      <c r="T226" s="1">
        <v>167</v>
      </c>
      <c r="U226" s="1">
        <v>36</v>
      </c>
      <c r="V226" s="1">
        <v>131</v>
      </c>
    </row>
    <row r="227" spans="1:22" x14ac:dyDescent="0.35">
      <c r="A227" s="2">
        <v>44640</v>
      </c>
      <c r="B227" s="3" t="s">
        <v>275</v>
      </c>
      <c r="C227" t="s">
        <v>276</v>
      </c>
      <c r="D227" t="s">
        <v>277</v>
      </c>
      <c r="E227" t="s">
        <v>278</v>
      </c>
      <c r="F227" t="s">
        <v>1689</v>
      </c>
      <c r="G227" t="s">
        <v>1690</v>
      </c>
      <c r="H227" t="s">
        <v>1691</v>
      </c>
      <c r="I227" t="s">
        <v>1692</v>
      </c>
      <c r="J227" s="1" t="s">
        <v>170</v>
      </c>
      <c r="K227" t="s">
        <v>303</v>
      </c>
      <c r="L227" t="s">
        <v>304</v>
      </c>
      <c r="M227" t="s">
        <v>305</v>
      </c>
      <c r="N227" s="1" t="s">
        <v>33</v>
      </c>
      <c r="O227" s="1" t="s">
        <v>49</v>
      </c>
      <c r="P227" s="1">
        <v>11</v>
      </c>
      <c r="Q227" t="s">
        <v>1693</v>
      </c>
      <c r="R227" s="1" t="s">
        <v>1694</v>
      </c>
      <c r="S227" s="1" t="s">
        <v>1695</v>
      </c>
      <c r="T227" s="1">
        <v>183</v>
      </c>
      <c r="U227" s="1">
        <v>70</v>
      </c>
      <c r="V227" s="1">
        <v>113</v>
      </c>
    </row>
    <row r="228" spans="1:22" x14ac:dyDescent="0.35">
      <c r="A228" s="2">
        <v>44851</v>
      </c>
      <c r="B228" s="3" t="s">
        <v>164</v>
      </c>
      <c r="C228" t="s">
        <v>54</v>
      </c>
      <c r="D228" t="s">
        <v>165</v>
      </c>
      <c r="E228" t="s">
        <v>166</v>
      </c>
      <c r="F228" t="s">
        <v>1696</v>
      </c>
      <c r="G228" t="s">
        <v>1697</v>
      </c>
      <c r="H228" t="s">
        <v>1698</v>
      </c>
      <c r="I228" t="s">
        <v>1699</v>
      </c>
      <c r="J228" s="1" t="s">
        <v>45</v>
      </c>
      <c r="K228" t="s">
        <v>31</v>
      </c>
      <c r="L228" t="s">
        <v>32</v>
      </c>
      <c r="M228">
        <v>6538306661</v>
      </c>
      <c r="N228" s="1" t="s">
        <v>114</v>
      </c>
      <c r="O228" s="1" t="s">
        <v>49</v>
      </c>
      <c r="P228" s="1">
        <v>12</v>
      </c>
      <c r="Q228" t="s">
        <v>1700</v>
      </c>
      <c r="R228" s="1" t="s">
        <v>1701</v>
      </c>
      <c r="S228" s="1" t="s">
        <v>1702</v>
      </c>
      <c r="T228" s="1">
        <v>433</v>
      </c>
      <c r="U228" s="1">
        <v>374</v>
      </c>
      <c r="V228" s="1">
        <v>59</v>
      </c>
    </row>
    <row r="229" spans="1:22" x14ac:dyDescent="0.35">
      <c r="A229" s="2">
        <v>44654</v>
      </c>
      <c r="B229" s="3" t="s">
        <v>317</v>
      </c>
      <c r="C229" t="s">
        <v>23</v>
      </c>
      <c r="D229" t="s">
        <v>98</v>
      </c>
      <c r="E229" t="s">
        <v>318</v>
      </c>
      <c r="F229" t="s">
        <v>1703</v>
      </c>
      <c r="G229" t="s">
        <v>1704</v>
      </c>
      <c r="H229" t="s">
        <v>1705</v>
      </c>
      <c r="I229" t="s">
        <v>1706</v>
      </c>
      <c r="J229" s="1" t="s">
        <v>30</v>
      </c>
      <c r="K229" t="s">
        <v>148</v>
      </c>
      <c r="L229" t="s">
        <v>149</v>
      </c>
      <c r="M229" t="s">
        <v>150</v>
      </c>
      <c r="N229" s="1" t="s">
        <v>93</v>
      </c>
      <c r="O229" s="1" t="s">
        <v>34</v>
      </c>
      <c r="P229" s="1">
        <v>81</v>
      </c>
      <c r="Q229" t="s">
        <v>1707</v>
      </c>
      <c r="R229" s="1" t="s">
        <v>1708</v>
      </c>
      <c r="S229" s="1" t="s">
        <v>1709</v>
      </c>
      <c r="T229" s="1">
        <v>376</v>
      </c>
      <c r="U229" s="1">
        <v>229</v>
      </c>
      <c r="V229" s="1">
        <v>147</v>
      </c>
    </row>
    <row r="230" spans="1:22" x14ac:dyDescent="0.35">
      <c r="A230" s="2">
        <v>45143</v>
      </c>
      <c r="B230" s="3" t="s">
        <v>207</v>
      </c>
      <c r="C230" t="s">
        <v>23</v>
      </c>
      <c r="D230" t="s">
        <v>39</v>
      </c>
      <c r="E230" t="s">
        <v>25</v>
      </c>
      <c r="F230" t="s">
        <v>1710</v>
      </c>
      <c r="G230" t="s">
        <v>1711</v>
      </c>
      <c r="H230" t="s">
        <v>1712</v>
      </c>
      <c r="I230" t="s">
        <v>1713</v>
      </c>
      <c r="J230" s="1" t="s">
        <v>170</v>
      </c>
      <c r="K230" t="s">
        <v>330</v>
      </c>
      <c r="L230" t="s">
        <v>331</v>
      </c>
      <c r="M230" t="s">
        <v>332</v>
      </c>
      <c r="N230" s="1" t="s">
        <v>93</v>
      </c>
      <c r="O230" s="1" t="s">
        <v>49</v>
      </c>
      <c r="P230" s="1">
        <v>28</v>
      </c>
      <c r="Q230" t="s">
        <v>1672</v>
      </c>
      <c r="R230" s="1" t="s">
        <v>1714</v>
      </c>
      <c r="S230" s="1" t="s">
        <v>1715</v>
      </c>
      <c r="T230" s="1">
        <v>347</v>
      </c>
      <c r="U230" s="1">
        <v>324</v>
      </c>
      <c r="V230" s="1">
        <v>23</v>
      </c>
    </row>
    <row r="231" spans="1:22" x14ac:dyDescent="0.35">
      <c r="A231" s="1" t="s">
        <v>1716</v>
      </c>
      <c r="B231" s="3" t="s">
        <v>38</v>
      </c>
      <c r="C231" t="s">
        <v>23</v>
      </c>
      <c r="D231" t="s">
        <v>98</v>
      </c>
      <c r="E231" t="s">
        <v>239</v>
      </c>
      <c r="F231" t="s">
        <v>1717</v>
      </c>
      <c r="G231" t="s">
        <v>1718</v>
      </c>
      <c r="H231" t="s">
        <v>1719</v>
      </c>
      <c r="I231" t="s">
        <v>1720</v>
      </c>
      <c r="J231" s="1" t="s">
        <v>45</v>
      </c>
      <c r="K231" t="s">
        <v>133</v>
      </c>
      <c r="L231" t="s">
        <v>134</v>
      </c>
      <c r="M231" t="s">
        <v>135</v>
      </c>
      <c r="N231" s="1" t="s">
        <v>33</v>
      </c>
      <c r="O231" s="1" t="s">
        <v>63</v>
      </c>
      <c r="P231" s="1">
        <v>38</v>
      </c>
      <c r="Q231" t="s">
        <v>1721</v>
      </c>
      <c r="R231" s="1" t="s">
        <v>1722</v>
      </c>
      <c r="S231" s="1" t="s">
        <v>1723</v>
      </c>
      <c r="T231" s="1">
        <v>479</v>
      </c>
      <c r="U231" s="1">
        <v>241</v>
      </c>
      <c r="V231" s="1">
        <v>238</v>
      </c>
    </row>
    <row r="232" spans="1:22" x14ac:dyDescent="0.35">
      <c r="A232" s="2">
        <v>45017</v>
      </c>
      <c r="B232" s="3" t="s">
        <v>529</v>
      </c>
      <c r="C232" t="s">
        <v>23</v>
      </c>
      <c r="D232" t="s">
        <v>98</v>
      </c>
      <c r="E232" t="s">
        <v>669</v>
      </c>
      <c r="F232" t="s">
        <v>1724</v>
      </c>
      <c r="G232" t="s">
        <v>1725</v>
      </c>
      <c r="H232" t="s">
        <v>1726</v>
      </c>
      <c r="I232" t="s">
        <v>1727</v>
      </c>
      <c r="J232" s="1" t="s">
        <v>30</v>
      </c>
      <c r="K232" t="s">
        <v>148</v>
      </c>
      <c r="L232" t="s">
        <v>149</v>
      </c>
      <c r="M232" t="s">
        <v>150</v>
      </c>
      <c r="N232" s="1" t="s">
        <v>93</v>
      </c>
      <c r="O232" s="1" t="s">
        <v>34</v>
      </c>
      <c r="P232" s="1">
        <v>81</v>
      </c>
      <c r="Q232" t="s">
        <v>1728</v>
      </c>
      <c r="R232" s="1" t="s">
        <v>1729</v>
      </c>
      <c r="S232" s="1" t="s">
        <v>1730</v>
      </c>
      <c r="T232" s="1">
        <v>260</v>
      </c>
      <c r="U232" s="1">
        <v>65</v>
      </c>
      <c r="V232" s="1">
        <v>195</v>
      </c>
    </row>
    <row r="233" spans="1:22" x14ac:dyDescent="0.35">
      <c r="A233" s="2">
        <v>44640</v>
      </c>
      <c r="B233" s="3" t="s">
        <v>492</v>
      </c>
      <c r="C233" t="s">
        <v>276</v>
      </c>
      <c r="D233" t="s">
        <v>409</v>
      </c>
      <c r="E233" t="s">
        <v>410</v>
      </c>
      <c r="F233" t="s">
        <v>1731</v>
      </c>
      <c r="G233" t="s">
        <v>1732</v>
      </c>
      <c r="H233" t="s">
        <v>1733</v>
      </c>
      <c r="I233" t="s">
        <v>1734</v>
      </c>
      <c r="J233" s="1" t="s">
        <v>170</v>
      </c>
      <c r="K233" t="s">
        <v>194</v>
      </c>
      <c r="L233" t="s">
        <v>195</v>
      </c>
      <c r="M233" t="s">
        <v>196</v>
      </c>
      <c r="N233" s="1" t="s">
        <v>78</v>
      </c>
      <c r="O233" s="1" t="s">
        <v>34</v>
      </c>
      <c r="P233" s="1">
        <v>35</v>
      </c>
      <c r="Q233" t="s">
        <v>1735</v>
      </c>
      <c r="R233" s="1" t="s">
        <v>1736</v>
      </c>
      <c r="S233" s="1" t="s">
        <v>1737</v>
      </c>
      <c r="T233" s="1">
        <v>271</v>
      </c>
      <c r="U233" s="1">
        <v>218</v>
      </c>
      <c r="V233" s="1">
        <v>53</v>
      </c>
    </row>
    <row r="234" spans="1:22" x14ac:dyDescent="0.35">
      <c r="A234" s="2">
        <v>44721</v>
      </c>
      <c r="B234" s="3" t="s">
        <v>344</v>
      </c>
      <c r="C234" t="s">
        <v>54</v>
      </c>
      <c r="D234" t="s">
        <v>345</v>
      </c>
      <c r="E234" t="s">
        <v>346</v>
      </c>
      <c r="F234" t="s">
        <v>1738</v>
      </c>
      <c r="G234" t="s">
        <v>1739</v>
      </c>
      <c r="H234" t="s">
        <v>1740</v>
      </c>
      <c r="I234" t="s">
        <v>1741</v>
      </c>
      <c r="J234" s="1" t="s">
        <v>30</v>
      </c>
      <c r="K234" t="s">
        <v>124</v>
      </c>
      <c r="L234" t="s">
        <v>125</v>
      </c>
      <c r="M234" t="s">
        <v>126</v>
      </c>
      <c r="N234" s="1" t="s">
        <v>114</v>
      </c>
      <c r="O234" s="1" t="s">
        <v>49</v>
      </c>
      <c r="P234" s="1">
        <v>65</v>
      </c>
      <c r="Q234" t="s">
        <v>1742</v>
      </c>
      <c r="R234" s="1" t="s">
        <v>1743</v>
      </c>
      <c r="S234" s="1" t="s">
        <v>1744</v>
      </c>
      <c r="T234" s="1">
        <v>182</v>
      </c>
      <c r="U234" s="1">
        <v>160</v>
      </c>
      <c r="V234" s="1">
        <v>22</v>
      </c>
    </row>
    <row r="235" spans="1:22" x14ac:dyDescent="0.35">
      <c r="A235" s="2">
        <v>45181</v>
      </c>
      <c r="B235" s="3" t="s">
        <v>22</v>
      </c>
      <c r="C235" t="s">
        <v>23</v>
      </c>
      <c r="D235" t="s">
        <v>24</v>
      </c>
      <c r="E235" t="s">
        <v>82</v>
      </c>
      <c r="F235" t="s">
        <v>1745</v>
      </c>
      <c r="G235" t="s">
        <v>1746</v>
      </c>
      <c r="H235" t="s">
        <v>1747</v>
      </c>
      <c r="I235" t="s">
        <v>1748</v>
      </c>
      <c r="J235" s="1" t="s">
        <v>170</v>
      </c>
      <c r="K235" t="s">
        <v>534</v>
      </c>
      <c r="L235" t="s">
        <v>535</v>
      </c>
      <c r="M235" t="s">
        <v>536</v>
      </c>
      <c r="N235" s="1" t="s">
        <v>86</v>
      </c>
      <c r="O235" s="1" t="s">
        <v>34</v>
      </c>
      <c r="P235" s="1">
        <v>54</v>
      </c>
      <c r="Q235" t="s">
        <v>440</v>
      </c>
      <c r="R235" s="1" t="s">
        <v>1749</v>
      </c>
      <c r="S235" s="1" t="s">
        <v>1750</v>
      </c>
      <c r="T235" s="1">
        <v>450</v>
      </c>
      <c r="U235" s="1">
        <v>365</v>
      </c>
      <c r="V235" s="1">
        <v>85</v>
      </c>
    </row>
    <row r="236" spans="1:22" x14ac:dyDescent="0.35">
      <c r="A236" s="2">
        <v>44964</v>
      </c>
      <c r="B236" s="3" t="s">
        <v>222</v>
      </c>
      <c r="C236" t="s">
        <v>141</v>
      </c>
      <c r="D236" t="s">
        <v>223</v>
      </c>
      <c r="E236" t="s">
        <v>265</v>
      </c>
      <c r="F236" t="s">
        <v>1751</v>
      </c>
      <c r="G236" t="s">
        <v>1752</v>
      </c>
      <c r="H236" t="s">
        <v>1753</v>
      </c>
      <c r="I236" t="s">
        <v>1754</v>
      </c>
      <c r="J236" s="1" t="s">
        <v>30</v>
      </c>
      <c r="K236" t="s">
        <v>194</v>
      </c>
      <c r="L236" t="s">
        <v>195</v>
      </c>
      <c r="M236" t="s">
        <v>196</v>
      </c>
      <c r="N236" s="1" t="s">
        <v>93</v>
      </c>
      <c r="O236" s="1" t="s">
        <v>49</v>
      </c>
      <c r="P236" s="1">
        <v>15</v>
      </c>
      <c r="Q236" t="s">
        <v>1755</v>
      </c>
      <c r="R236" s="1" t="s">
        <v>1756</v>
      </c>
      <c r="S236" s="1" t="s">
        <v>1757</v>
      </c>
      <c r="T236" s="1">
        <v>78</v>
      </c>
      <c r="U236" s="1">
        <v>49</v>
      </c>
      <c r="V236" s="1">
        <v>29</v>
      </c>
    </row>
    <row r="237" spans="1:22" x14ac:dyDescent="0.35">
      <c r="A237" s="2">
        <v>44777</v>
      </c>
      <c r="B237" s="3" t="s">
        <v>164</v>
      </c>
      <c r="C237" t="s">
        <v>247</v>
      </c>
      <c r="D237" t="s">
        <v>165</v>
      </c>
      <c r="E237" t="s">
        <v>265</v>
      </c>
      <c r="F237" t="s">
        <v>1758</v>
      </c>
      <c r="G237" t="s">
        <v>1759</v>
      </c>
      <c r="H237" t="s">
        <v>1760</v>
      </c>
      <c r="I237" t="s">
        <v>1761</v>
      </c>
      <c r="J237" s="1" t="s">
        <v>30</v>
      </c>
      <c r="K237" t="s">
        <v>424</v>
      </c>
      <c r="L237" t="s">
        <v>425</v>
      </c>
      <c r="M237">
        <v>7724600682</v>
      </c>
      <c r="N237" s="1" t="s">
        <v>93</v>
      </c>
      <c r="O237" s="1" t="s">
        <v>49</v>
      </c>
      <c r="P237" s="1">
        <v>96</v>
      </c>
      <c r="Q237" t="s">
        <v>1762</v>
      </c>
      <c r="R237" s="1" t="s">
        <v>1763</v>
      </c>
      <c r="S237" s="1" t="s">
        <v>1764</v>
      </c>
      <c r="T237" s="1">
        <v>315</v>
      </c>
      <c r="U237" s="1">
        <v>200</v>
      </c>
      <c r="V237" s="1">
        <v>115</v>
      </c>
    </row>
    <row r="238" spans="1:22" x14ac:dyDescent="0.35">
      <c r="A238" s="2">
        <v>44893</v>
      </c>
      <c r="B238" s="3" t="s">
        <v>53</v>
      </c>
      <c r="C238" t="s">
        <v>276</v>
      </c>
      <c r="D238" t="s">
        <v>55</v>
      </c>
      <c r="E238" t="s">
        <v>56</v>
      </c>
      <c r="F238" t="s">
        <v>1765</v>
      </c>
      <c r="G238" t="s">
        <v>1766</v>
      </c>
      <c r="H238" t="s">
        <v>1767</v>
      </c>
      <c r="I238" t="s">
        <v>1768</v>
      </c>
      <c r="J238" s="1" t="s">
        <v>45</v>
      </c>
      <c r="K238" t="s">
        <v>124</v>
      </c>
      <c r="L238" t="s">
        <v>125</v>
      </c>
      <c r="M238" t="s">
        <v>126</v>
      </c>
      <c r="N238" s="1" t="s">
        <v>93</v>
      </c>
      <c r="O238" s="1" t="s">
        <v>63</v>
      </c>
      <c r="P238" s="1">
        <v>33</v>
      </c>
      <c r="Q238" t="s">
        <v>1769</v>
      </c>
      <c r="R238" s="1" t="s">
        <v>1770</v>
      </c>
      <c r="S238" s="1" t="s">
        <v>1771</v>
      </c>
      <c r="T238" s="1">
        <v>477</v>
      </c>
      <c r="U238" s="1">
        <v>447</v>
      </c>
      <c r="V238" s="1">
        <v>30</v>
      </c>
    </row>
    <row r="239" spans="1:22" x14ac:dyDescent="0.35">
      <c r="A239" s="2">
        <v>44701</v>
      </c>
      <c r="B239" s="3" t="s">
        <v>53</v>
      </c>
      <c r="C239" t="s">
        <v>54</v>
      </c>
      <c r="D239" t="s">
        <v>55</v>
      </c>
      <c r="E239" t="s">
        <v>56</v>
      </c>
      <c r="F239" t="s">
        <v>1772</v>
      </c>
      <c r="G239" t="s">
        <v>1773</v>
      </c>
      <c r="H239" t="s">
        <v>1774</v>
      </c>
      <c r="I239" t="s">
        <v>1775</v>
      </c>
      <c r="J239" s="1" t="s">
        <v>30</v>
      </c>
      <c r="K239" t="s">
        <v>133</v>
      </c>
      <c r="L239" t="s">
        <v>134</v>
      </c>
      <c r="M239" t="s">
        <v>135</v>
      </c>
      <c r="N239" s="1" t="s">
        <v>114</v>
      </c>
      <c r="O239" s="1" t="s">
        <v>34</v>
      </c>
      <c r="P239" s="1">
        <v>94</v>
      </c>
      <c r="Q239" t="s">
        <v>1578</v>
      </c>
      <c r="R239" s="1" t="s">
        <v>1776</v>
      </c>
      <c r="S239" s="1" t="s">
        <v>1777</v>
      </c>
      <c r="T239" s="1">
        <v>53</v>
      </c>
      <c r="U239" s="1">
        <v>14</v>
      </c>
      <c r="V239" s="1">
        <v>39</v>
      </c>
    </row>
    <row r="240" spans="1:22" x14ac:dyDescent="0.35">
      <c r="A240" s="2">
        <v>44583</v>
      </c>
      <c r="B240" s="3" t="s">
        <v>214</v>
      </c>
      <c r="C240" t="s">
        <v>23</v>
      </c>
      <c r="D240" t="s">
        <v>98</v>
      </c>
      <c r="E240" t="s">
        <v>326</v>
      </c>
      <c r="F240" t="s">
        <v>1040</v>
      </c>
      <c r="G240" t="s">
        <v>1778</v>
      </c>
      <c r="H240" t="s">
        <v>1779</v>
      </c>
      <c r="I240" t="s">
        <v>1780</v>
      </c>
      <c r="J240" s="1" t="s">
        <v>45</v>
      </c>
      <c r="K240" t="s">
        <v>303</v>
      </c>
      <c r="L240" t="s">
        <v>304</v>
      </c>
      <c r="M240" t="s">
        <v>305</v>
      </c>
      <c r="N240" s="1" t="s">
        <v>93</v>
      </c>
      <c r="O240" s="1" t="s">
        <v>63</v>
      </c>
      <c r="P240" s="1">
        <v>75</v>
      </c>
      <c r="Q240" t="s">
        <v>1781</v>
      </c>
      <c r="R240" s="1" t="s">
        <v>1782</v>
      </c>
      <c r="S240" s="1" t="s">
        <v>1783</v>
      </c>
      <c r="T240" s="1">
        <v>115</v>
      </c>
      <c r="U240" s="1">
        <v>85</v>
      </c>
      <c r="V240" s="1">
        <v>30</v>
      </c>
    </row>
    <row r="241" spans="1:22" x14ac:dyDescent="0.35">
      <c r="A241" s="2">
        <v>44782</v>
      </c>
      <c r="B241" s="3" t="s">
        <v>529</v>
      </c>
      <c r="C241" t="s">
        <v>23</v>
      </c>
      <c r="D241" t="s">
        <v>98</v>
      </c>
      <c r="E241" t="s">
        <v>530</v>
      </c>
      <c r="F241" t="s">
        <v>1784</v>
      </c>
      <c r="G241" t="s">
        <v>1785</v>
      </c>
      <c r="H241" t="s">
        <v>1786</v>
      </c>
      <c r="I241" t="s">
        <v>1787</v>
      </c>
      <c r="J241" s="1" t="s">
        <v>45</v>
      </c>
      <c r="K241" t="s">
        <v>31</v>
      </c>
      <c r="L241" t="s">
        <v>32</v>
      </c>
      <c r="M241">
        <v>6538306661</v>
      </c>
      <c r="N241" s="1" t="s">
        <v>86</v>
      </c>
      <c r="O241" s="1" t="s">
        <v>63</v>
      </c>
      <c r="P241" s="1">
        <v>49</v>
      </c>
      <c r="Q241" t="s">
        <v>1788</v>
      </c>
      <c r="R241" s="1" t="s">
        <v>1789</v>
      </c>
      <c r="S241" s="1" t="s">
        <v>1790</v>
      </c>
      <c r="T241" s="1">
        <v>162</v>
      </c>
      <c r="U241" s="1">
        <v>55</v>
      </c>
      <c r="V241" s="1">
        <v>107</v>
      </c>
    </row>
    <row r="242" spans="1:22" x14ac:dyDescent="0.35">
      <c r="A242" s="2">
        <v>44501</v>
      </c>
      <c r="B242" s="3" t="s">
        <v>140</v>
      </c>
      <c r="C242" t="s">
        <v>141</v>
      </c>
      <c r="D242" t="s">
        <v>142</v>
      </c>
      <c r="E242" t="s">
        <v>25</v>
      </c>
      <c r="F242" t="s">
        <v>1791</v>
      </c>
      <c r="G242" t="s">
        <v>1792</v>
      </c>
      <c r="H242" t="s">
        <v>1793</v>
      </c>
      <c r="I242" t="s">
        <v>1794</v>
      </c>
      <c r="J242" s="1" t="s">
        <v>30</v>
      </c>
      <c r="K242" t="s">
        <v>534</v>
      </c>
      <c r="L242" t="s">
        <v>535</v>
      </c>
      <c r="M242" t="s">
        <v>536</v>
      </c>
      <c r="N242" s="1" t="s">
        <v>93</v>
      </c>
      <c r="O242" s="1" t="s">
        <v>63</v>
      </c>
      <c r="P242" s="1">
        <v>14</v>
      </c>
      <c r="Q242" t="s">
        <v>1795</v>
      </c>
      <c r="R242" s="1" t="s">
        <v>1796</v>
      </c>
      <c r="S242" s="1" t="s">
        <v>1797</v>
      </c>
      <c r="T242" s="1">
        <v>497</v>
      </c>
      <c r="U242" s="1">
        <v>319</v>
      </c>
      <c r="V242" s="1">
        <v>178</v>
      </c>
    </row>
    <row r="243" spans="1:22" x14ac:dyDescent="0.35">
      <c r="A243" s="2">
        <v>44659</v>
      </c>
      <c r="B243" s="3" t="s">
        <v>222</v>
      </c>
      <c r="C243" t="s">
        <v>141</v>
      </c>
      <c r="D243" t="s">
        <v>223</v>
      </c>
      <c r="E243" t="s">
        <v>224</v>
      </c>
      <c r="F243" t="s">
        <v>1798</v>
      </c>
      <c r="G243" t="s">
        <v>1799</v>
      </c>
      <c r="H243" t="s">
        <v>1800</v>
      </c>
      <c r="I243" t="s">
        <v>1801</v>
      </c>
      <c r="J243" s="1" t="s">
        <v>45</v>
      </c>
      <c r="K243" t="s">
        <v>194</v>
      </c>
      <c r="L243" t="s">
        <v>195</v>
      </c>
      <c r="M243" t="s">
        <v>196</v>
      </c>
      <c r="N243" s="1" t="s">
        <v>114</v>
      </c>
      <c r="O243" s="1" t="s">
        <v>49</v>
      </c>
      <c r="P243" s="1">
        <v>37</v>
      </c>
      <c r="Q243" t="s">
        <v>1475</v>
      </c>
      <c r="R243" s="1" t="s">
        <v>1802</v>
      </c>
      <c r="S243" s="1" t="s">
        <v>1803</v>
      </c>
      <c r="T243" s="1">
        <v>154</v>
      </c>
      <c r="U243" s="1">
        <v>9</v>
      </c>
      <c r="V243" s="1">
        <v>145</v>
      </c>
    </row>
    <row r="244" spans="1:22" x14ac:dyDescent="0.35">
      <c r="A244" s="2">
        <v>44526</v>
      </c>
      <c r="B244" s="3" t="s">
        <v>529</v>
      </c>
      <c r="C244" t="s">
        <v>23</v>
      </c>
      <c r="D244" t="s">
        <v>98</v>
      </c>
      <c r="E244" t="s">
        <v>530</v>
      </c>
      <c r="F244" t="s">
        <v>1804</v>
      </c>
      <c r="G244" t="s">
        <v>1805</v>
      </c>
      <c r="H244" t="s">
        <v>1806</v>
      </c>
      <c r="I244" t="s">
        <v>1807</v>
      </c>
      <c r="J244" s="1" t="s">
        <v>30</v>
      </c>
      <c r="K244" t="s">
        <v>111</v>
      </c>
      <c r="L244" t="s">
        <v>112</v>
      </c>
      <c r="M244" t="s">
        <v>113</v>
      </c>
      <c r="N244" s="1" t="s">
        <v>93</v>
      </c>
      <c r="O244" s="1" t="s">
        <v>49</v>
      </c>
      <c r="P244" s="1">
        <v>88</v>
      </c>
      <c r="Q244" t="s">
        <v>1808</v>
      </c>
      <c r="R244" s="1" t="s">
        <v>1809</v>
      </c>
      <c r="S244" s="1" t="s">
        <v>1810</v>
      </c>
      <c r="T244" s="1">
        <v>400</v>
      </c>
      <c r="U244" s="1">
        <v>15</v>
      </c>
      <c r="V244" s="1">
        <v>385</v>
      </c>
    </row>
    <row r="245" spans="1:22" x14ac:dyDescent="0.35">
      <c r="A245" s="2">
        <v>44519</v>
      </c>
      <c r="B245" s="3" t="s">
        <v>38</v>
      </c>
      <c r="C245" t="s">
        <v>23</v>
      </c>
      <c r="D245" t="s">
        <v>24</v>
      </c>
      <c r="E245" t="s">
        <v>82</v>
      </c>
      <c r="F245" t="s">
        <v>1811</v>
      </c>
      <c r="G245" t="s">
        <v>1812</v>
      </c>
      <c r="H245" t="s">
        <v>1813</v>
      </c>
      <c r="I245" t="s">
        <v>1814</v>
      </c>
      <c r="J245" s="1" t="s">
        <v>45</v>
      </c>
      <c r="K245" t="s">
        <v>566</v>
      </c>
      <c r="L245" t="s">
        <v>567</v>
      </c>
      <c r="M245" t="s">
        <v>568</v>
      </c>
      <c r="N245" s="1" t="s">
        <v>48</v>
      </c>
      <c r="O245" s="1" t="s">
        <v>34</v>
      </c>
      <c r="P245" s="1">
        <v>33</v>
      </c>
      <c r="Q245" t="s">
        <v>1815</v>
      </c>
      <c r="R245" s="1" t="s">
        <v>1816</v>
      </c>
      <c r="S245" s="1" t="s">
        <v>1817</v>
      </c>
      <c r="T245" s="1">
        <v>357</v>
      </c>
      <c r="U245" s="1">
        <v>210</v>
      </c>
      <c r="V245" s="1">
        <v>147</v>
      </c>
    </row>
    <row r="246" spans="1:22" x14ac:dyDescent="0.35">
      <c r="A246" s="2">
        <v>44829</v>
      </c>
      <c r="B246" s="3" t="s">
        <v>53</v>
      </c>
      <c r="C246" t="s">
        <v>276</v>
      </c>
      <c r="D246" t="s">
        <v>55</v>
      </c>
      <c r="E246" t="s">
        <v>265</v>
      </c>
      <c r="F246" t="s">
        <v>1818</v>
      </c>
      <c r="G246" t="s">
        <v>1819</v>
      </c>
      <c r="H246" t="s">
        <v>1820</v>
      </c>
      <c r="I246" t="s">
        <v>1821</v>
      </c>
      <c r="J246" s="1" t="s">
        <v>45</v>
      </c>
      <c r="K246" t="s">
        <v>534</v>
      </c>
      <c r="L246" t="s">
        <v>535</v>
      </c>
      <c r="M246" t="s">
        <v>536</v>
      </c>
      <c r="N246" s="1" t="s">
        <v>114</v>
      </c>
      <c r="O246" s="1" t="s">
        <v>34</v>
      </c>
      <c r="P246" s="1">
        <v>68</v>
      </c>
      <c r="Q246" t="s">
        <v>1822</v>
      </c>
      <c r="R246" s="1" t="s">
        <v>1823</v>
      </c>
      <c r="S246" s="1" t="s">
        <v>1824</v>
      </c>
      <c r="T246" s="1">
        <v>271</v>
      </c>
      <c r="U246" s="1">
        <v>178</v>
      </c>
      <c r="V246" s="1">
        <v>93</v>
      </c>
    </row>
    <row r="247" spans="1:22" x14ac:dyDescent="0.35">
      <c r="A247" s="2">
        <v>45133</v>
      </c>
      <c r="B247" s="3" t="s">
        <v>140</v>
      </c>
      <c r="C247" t="s">
        <v>141</v>
      </c>
      <c r="D247" t="s">
        <v>142</v>
      </c>
      <c r="E247" t="s">
        <v>361</v>
      </c>
      <c r="F247" t="s">
        <v>1825</v>
      </c>
      <c r="G247" t="s">
        <v>1826</v>
      </c>
      <c r="H247" t="s">
        <v>1827</v>
      </c>
      <c r="I247" t="s">
        <v>1828</v>
      </c>
      <c r="J247" s="1" t="s">
        <v>170</v>
      </c>
      <c r="K247" t="s">
        <v>424</v>
      </c>
      <c r="L247" t="s">
        <v>425</v>
      </c>
      <c r="M247">
        <v>7724600682</v>
      </c>
      <c r="N247" s="1" t="s">
        <v>48</v>
      </c>
      <c r="O247" s="1" t="s">
        <v>34</v>
      </c>
      <c r="P247" s="1">
        <v>100</v>
      </c>
      <c r="Q247" t="s">
        <v>143</v>
      </c>
      <c r="R247" s="1" t="s">
        <v>1829</v>
      </c>
      <c r="S247" s="1" t="s">
        <v>1830</v>
      </c>
      <c r="T247" s="1">
        <v>386</v>
      </c>
      <c r="U247" s="1">
        <v>226</v>
      </c>
      <c r="V247" s="1">
        <v>160</v>
      </c>
    </row>
    <row r="248" spans="1:22" x14ac:dyDescent="0.35">
      <c r="A248" s="2">
        <v>45020</v>
      </c>
      <c r="B248" s="3" t="s">
        <v>418</v>
      </c>
      <c r="C248" t="s">
        <v>69</v>
      </c>
      <c r="D248" t="s">
        <v>419</v>
      </c>
      <c r="E248" t="s">
        <v>521</v>
      </c>
      <c r="F248" t="s">
        <v>1831</v>
      </c>
      <c r="G248" t="s">
        <v>1832</v>
      </c>
      <c r="H248" t="s">
        <v>1833</v>
      </c>
      <c r="I248" t="s">
        <v>1834</v>
      </c>
      <c r="J248" s="1" t="s">
        <v>30</v>
      </c>
      <c r="K248" t="s">
        <v>270</v>
      </c>
      <c r="L248" t="s">
        <v>271</v>
      </c>
      <c r="M248" t="s">
        <v>559</v>
      </c>
      <c r="N248" s="1" t="s">
        <v>93</v>
      </c>
      <c r="O248" s="1" t="s">
        <v>49</v>
      </c>
      <c r="P248" s="1">
        <v>81</v>
      </c>
      <c r="Q248" t="s">
        <v>1835</v>
      </c>
      <c r="R248" s="1" t="s">
        <v>1836</v>
      </c>
      <c r="S248" s="1" t="s">
        <v>1837</v>
      </c>
      <c r="T248" s="1">
        <v>166</v>
      </c>
      <c r="U248" s="1">
        <v>33</v>
      </c>
      <c r="V248" s="1">
        <v>133</v>
      </c>
    </row>
    <row r="249" spans="1:22" x14ac:dyDescent="0.35">
      <c r="A249" s="2">
        <v>44491</v>
      </c>
      <c r="B249" s="3" t="s">
        <v>53</v>
      </c>
      <c r="C249" t="s">
        <v>54</v>
      </c>
      <c r="D249" t="s">
        <v>55</v>
      </c>
      <c r="E249" t="s">
        <v>265</v>
      </c>
      <c r="F249" t="s">
        <v>1838</v>
      </c>
      <c r="H249" t="s">
        <v>1839</v>
      </c>
      <c r="I249" t="s">
        <v>1840</v>
      </c>
      <c r="J249" s="1" t="s">
        <v>170</v>
      </c>
      <c r="K249" t="s">
        <v>252</v>
      </c>
      <c r="L249" t="s">
        <v>253</v>
      </c>
      <c r="M249">
        <f>1-838-976-6137</f>
        <v>-7950</v>
      </c>
      <c r="N249" s="1" t="s">
        <v>33</v>
      </c>
      <c r="O249" s="1" t="s">
        <v>49</v>
      </c>
      <c r="P249" s="1">
        <v>3</v>
      </c>
      <c r="Q249" t="s">
        <v>1841</v>
      </c>
      <c r="R249" s="1" t="s">
        <v>1842</v>
      </c>
      <c r="S249" s="1" t="s">
        <v>1843</v>
      </c>
      <c r="T249" s="1">
        <v>438</v>
      </c>
      <c r="U249" s="1">
        <v>90</v>
      </c>
      <c r="V249" s="1">
        <v>348</v>
      </c>
    </row>
    <row r="250" spans="1:22" x14ac:dyDescent="0.35">
      <c r="A250" s="2">
        <v>45161</v>
      </c>
      <c r="B250" s="3" t="s">
        <v>118</v>
      </c>
      <c r="C250" t="s">
        <v>69</v>
      </c>
      <c r="D250" t="s">
        <v>119</v>
      </c>
      <c r="E250" t="s">
        <v>120</v>
      </c>
      <c r="F250" t="s">
        <v>1844</v>
      </c>
      <c r="G250" t="s">
        <v>1845</v>
      </c>
      <c r="H250" t="s">
        <v>1846</v>
      </c>
      <c r="I250" t="s">
        <v>1847</v>
      </c>
      <c r="J250" s="1" t="s">
        <v>170</v>
      </c>
      <c r="K250" t="s">
        <v>303</v>
      </c>
      <c r="L250" t="s">
        <v>304</v>
      </c>
      <c r="M250" t="s">
        <v>305</v>
      </c>
      <c r="N250" s="1" t="s">
        <v>33</v>
      </c>
      <c r="O250" s="1" t="s">
        <v>63</v>
      </c>
      <c r="P250" s="1">
        <v>90</v>
      </c>
      <c r="Q250" t="s">
        <v>1848</v>
      </c>
      <c r="R250" s="1" t="s">
        <v>1849</v>
      </c>
      <c r="S250" s="1" t="s">
        <v>1850</v>
      </c>
      <c r="T250" s="1">
        <v>285</v>
      </c>
      <c r="U250" s="1">
        <v>82</v>
      </c>
      <c r="V250" s="1">
        <v>203</v>
      </c>
    </row>
    <row r="251" spans="1:22" x14ac:dyDescent="0.35">
      <c r="A251" s="2">
        <v>44732</v>
      </c>
      <c r="B251" s="3" t="s">
        <v>207</v>
      </c>
      <c r="C251" t="s">
        <v>54</v>
      </c>
      <c r="D251" t="s">
        <v>39</v>
      </c>
      <c r="E251" t="s">
        <v>40</v>
      </c>
      <c r="F251" t="s">
        <v>1851</v>
      </c>
      <c r="G251" t="s">
        <v>1852</v>
      </c>
      <c r="H251" t="s">
        <v>1853</v>
      </c>
      <c r="I251" t="s">
        <v>1854</v>
      </c>
      <c r="J251" s="1" t="s">
        <v>170</v>
      </c>
      <c r="K251" t="s">
        <v>424</v>
      </c>
      <c r="L251" t="s">
        <v>425</v>
      </c>
      <c r="M251">
        <v>7724600682</v>
      </c>
      <c r="N251" s="1" t="s">
        <v>86</v>
      </c>
      <c r="O251" s="1" t="s">
        <v>49</v>
      </c>
      <c r="P251" s="1">
        <v>85</v>
      </c>
      <c r="Q251" t="s">
        <v>1855</v>
      </c>
      <c r="R251" s="1" t="s">
        <v>1856</v>
      </c>
      <c r="S251" s="1" t="s">
        <v>1857</v>
      </c>
      <c r="T251" s="1">
        <v>79</v>
      </c>
      <c r="U251" s="1">
        <v>29</v>
      </c>
      <c r="V251" s="1">
        <v>50</v>
      </c>
    </row>
    <row r="252" spans="1:22" x14ac:dyDescent="0.35">
      <c r="A252" s="2">
        <v>44576</v>
      </c>
      <c r="B252" s="3" t="s">
        <v>336</v>
      </c>
      <c r="C252" t="s">
        <v>247</v>
      </c>
      <c r="D252" t="s">
        <v>165</v>
      </c>
      <c r="E252" t="s">
        <v>807</v>
      </c>
      <c r="F252" t="s">
        <v>1858</v>
      </c>
      <c r="G252" t="s">
        <v>1859</v>
      </c>
      <c r="H252" t="s">
        <v>1860</v>
      </c>
      <c r="I252" t="s">
        <v>1861</v>
      </c>
      <c r="J252" s="1" t="s">
        <v>30</v>
      </c>
      <c r="K252" t="s">
        <v>534</v>
      </c>
      <c r="L252" t="s">
        <v>535</v>
      </c>
      <c r="M252" t="s">
        <v>536</v>
      </c>
      <c r="N252" s="1" t="s">
        <v>78</v>
      </c>
      <c r="O252" s="1" t="s">
        <v>49</v>
      </c>
      <c r="P252" s="1">
        <v>39</v>
      </c>
      <c r="Q252" t="s">
        <v>1862</v>
      </c>
      <c r="R252" s="1" t="s">
        <v>1863</v>
      </c>
      <c r="S252" s="1" t="s">
        <v>1864</v>
      </c>
      <c r="T252" s="1">
        <v>279</v>
      </c>
      <c r="U252" s="1">
        <v>150</v>
      </c>
      <c r="V252" s="1">
        <v>129</v>
      </c>
    </row>
    <row r="253" spans="1:22" x14ac:dyDescent="0.35">
      <c r="A253" s="2">
        <v>44873</v>
      </c>
      <c r="B253" s="3" t="s">
        <v>38</v>
      </c>
      <c r="C253" t="s">
        <v>276</v>
      </c>
      <c r="D253" t="s">
        <v>277</v>
      </c>
      <c r="E253" t="s">
        <v>278</v>
      </c>
      <c r="F253" t="s">
        <v>1865</v>
      </c>
      <c r="G253" t="s">
        <v>1866</v>
      </c>
      <c r="H253" t="s">
        <v>1867</v>
      </c>
      <c r="I253" t="s">
        <v>1868</v>
      </c>
      <c r="J253" s="1" t="s">
        <v>170</v>
      </c>
      <c r="K253" t="s">
        <v>270</v>
      </c>
      <c r="L253" t="s">
        <v>271</v>
      </c>
      <c r="N253" s="1" t="s">
        <v>78</v>
      </c>
      <c r="O253" s="1" t="s">
        <v>63</v>
      </c>
      <c r="P253" s="1">
        <v>75</v>
      </c>
      <c r="Q253" t="s">
        <v>1869</v>
      </c>
      <c r="R253" s="1" t="s">
        <v>1870</v>
      </c>
      <c r="S253" s="1" t="s">
        <v>1871</v>
      </c>
      <c r="T253" s="1">
        <v>492</v>
      </c>
      <c r="U253" s="1">
        <v>234</v>
      </c>
      <c r="V253" s="1">
        <v>258</v>
      </c>
    </row>
    <row r="254" spans="1:22" x14ac:dyDescent="0.35">
      <c r="A254" s="2">
        <v>45085</v>
      </c>
      <c r="B254" s="3" t="s">
        <v>53</v>
      </c>
      <c r="C254" t="s">
        <v>276</v>
      </c>
      <c r="D254" t="s">
        <v>55</v>
      </c>
      <c r="E254" t="s">
        <v>56</v>
      </c>
      <c r="F254" t="s">
        <v>1872</v>
      </c>
      <c r="G254" t="s">
        <v>1873</v>
      </c>
      <c r="H254" t="s">
        <v>1874</v>
      </c>
      <c r="I254" t="s">
        <v>1875</v>
      </c>
      <c r="J254" s="1" t="s">
        <v>45</v>
      </c>
      <c r="K254" t="s">
        <v>303</v>
      </c>
      <c r="L254" t="s">
        <v>304</v>
      </c>
      <c r="M254" t="s">
        <v>305</v>
      </c>
      <c r="N254" s="1" t="s">
        <v>33</v>
      </c>
      <c r="O254" s="1" t="s">
        <v>49</v>
      </c>
      <c r="P254" s="1">
        <v>94</v>
      </c>
      <c r="Q254" t="s">
        <v>1578</v>
      </c>
      <c r="R254" s="1" t="s">
        <v>1876</v>
      </c>
      <c r="S254" s="1" t="s">
        <v>1877</v>
      </c>
      <c r="T254" s="1">
        <v>263</v>
      </c>
      <c r="U254" s="1">
        <v>47</v>
      </c>
      <c r="V254" s="1">
        <v>216</v>
      </c>
    </row>
    <row r="255" spans="1:22" x14ac:dyDescent="0.35">
      <c r="A255" s="2">
        <v>44660</v>
      </c>
      <c r="B255" s="3" t="s">
        <v>529</v>
      </c>
      <c r="C255" t="s">
        <v>23</v>
      </c>
      <c r="D255" t="s">
        <v>98</v>
      </c>
      <c r="E255" t="s">
        <v>530</v>
      </c>
      <c r="F255" t="s">
        <v>1878</v>
      </c>
      <c r="G255" t="s">
        <v>1879</v>
      </c>
      <c r="H255" t="s">
        <v>1880</v>
      </c>
      <c r="I255" t="s">
        <v>1881</v>
      </c>
      <c r="J255" s="1" t="s">
        <v>170</v>
      </c>
      <c r="K255" t="s">
        <v>171</v>
      </c>
      <c r="L255" t="s">
        <v>172</v>
      </c>
      <c r="M255" t="s">
        <v>173</v>
      </c>
      <c r="N255" s="1" t="s">
        <v>33</v>
      </c>
      <c r="O255" s="1" t="s">
        <v>34</v>
      </c>
      <c r="P255" s="1">
        <v>33</v>
      </c>
      <c r="Q255" t="s">
        <v>1882</v>
      </c>
      <c r="R255" s="1" t="s">
        <v>1883</v>
      </c>
      <c r="S255" s="1" t="s">
        <v>1884</v>
      </c>
      <c r="T255" s="1">
        <v>114</v>
      </c>
      <c r="U255" s="1">
        <v>91</v>
      </c>
      <c r="V255" s="1">
        <v>23</v>
      </c>
    </row>
    <row r="256" spans="1:22" x14ac:dyDescent="0.35">
      <c r="A256" s="2">
        <v>44640</v>
      </c>
      <c r="B256" s="3" t="s">
        <v>336</v>
      </c>
      <c r="C256" t="s">
        <v>247</v>
      </c>
      <c r="D256" t="s">
        <v>165</v>
      </c>
      <c r="E256" t="s">
        <v>807</v>
      </c>
      <c r="F256" t="s">
        <v>1885</v>
      </c>
      <c r="G256" t="s">
        <v>1886</v>
      </c>
      <c r="H256" t="s">
        <v>1887</v>
      </c>
      <c r="I256" t="s">
        <v>1888</v>
      </c>
      <c r="J256" s="1" t="s">
        <v>45</v>
      </c>
      <c r="K256" t="s">
        <v>424</v>
      </c>
      <c r="L256" t="s">
        <v>425</v>
      </c>
      <c r="M256">
        <v>7724600682</v>
      </c>
      <c r="N256" s="1" t="s">
        <v>114</v>
      </c>
      <c r="O256" s="1" t="s">
        <v>63</v>
      </c>
      <c r="P256" s="1">
        <v>60</v>
      </c>
      <c r="Q256" t="s">
        <v>1889</v>
      </c>
      <c r="R256" s="1" t="s">
        <v>1890</v>
      </c>
      <c r="S256" s="1" t="s">
        <v>1891</v>
      </c>
      <c r="T256" s="1">
        <v>258</v>
      </c>
      <c r="U256" s="1">
        <v>213</v>
      </c>
      <c r="V256" s="1">
        <v>45</v>
      </c>
    </row>
    <row r="257" spans="1:22" x14ac:dyDescent="0.35">
      <c r="A257" s="2">
        <v>44692</v>
      </c>
      <c r="B257" s="3" t="s">
        <v>344</v>
      </c>
      <c r="C257" t="s">
        <v>141</v>
      </c>
      <c r="D257" t="s">
        <v>345</v>
      </c>
      <c r="E257" t="s">
        <v>346</v>
      </c>
      <c r="F257" t="s">
        <v>1892</v>
      </c>
      <c r="G257" t="s">
        <v>1893</v>
      </c>
      <c r="H257" t="s">
        <v>1894</v>
      </c>
      <c r="I257" t="s">
        <v>1895</v>
      </c>
      <c r="J257" s="1" t="s">
        <v>45</v>
      </c>
      <c r="K257" t="s">
        <v>330</v>
      </c>
      <c r="L257" t="s">
        <v>331</v>
      </c>
      <c r="M257" t="s">
        <v>332</v>
      </c>
      <c r="N257" s="1" t="s">
        <v>93</v>
      </c>
      <c r="O257" s="1" t="s">
        <v>49</v>
      </c>
      <c r="P257" s="1">
        <v>5</v>
      </c>
      <c r="Q257" t="s">
        <v>1896</v>
      </c>
      <c r="R257" s="1" t="s">
        <v>1897</v>
      </c>
      <c r="S257" s="1" t="s">
        <v>1898</v>
      </c>
      <c r="T257" s="1">
        <v>143</v>
      </c>
      <c r="U257" s="1">
        <v>133</v>
      </c>
      <c r="V257" s="1">
        <v>10</v>
      </c>
    </row>
    <row r="258" spans="1:22" x14ac:dyDescent="0.35">
      <c r="A258" s="2">
        <v>44873</v>
      </c>
      <c r="B258" s="3" t="s">
        <v>529</v>
      </c>
      <c r="C258" t="s">
        <v>23</v>
      </c>
      <c r="D258" t="s">
        <v>98</v>
      </c>
      <c r="E258" t="s">
        <v>530</v>
      </c>
      <c r="F258" t="s">
        <v>1899</v>
      </c>
      <c r="G258" t="s">
        <v>1900</v>
      </c>
      <c r="H258" t="s">
        <v>1901</v>
      </c>
      <c r="I258" t="s">
        <v>1902</v>
      </c>
      <c r="J258" s="1" t="s">
        <v>45</v>
      </c>
      <c r="K258" t="s">
        <v>303</v>
      </c>
      <c r="L258" t="s">
        <v>304</v>
      </c>
      <c r="M258" t="s">
        <v>305</v>
      </c>
      <c r="N258" s="1" t="s">
        <v>33</v>
      </c>
      <c r="O258" s="1" t="s">
        <v>49</v>
      </c>
      <c r="P258" s="1">
        <v>18</v>
      </c>
      <c r="Q258" t="s">
        <v>1903</v>
      </c>
      <c r="R258" s="1" t="s">
        <v>1904</v>
      </c>
      <c r="S258" s="1" t="s">
        <v>1905</v>
      </c>
      <c r="T258" s="1">
        <v>307</v>
      </c>
      <c r="U258" s="1">
        <v>47</v>
      </c>
      <c r="V258" s="1">
        <v>260</v>
      </c>
    </row>
    <row r="259" spans="1:22" x14ac:dyDescent="0.35">
      <c r="A259" s="2">
        <v>45088</v>
      </c>
      <c r="B259" s="3" t="s">
        <v>68</v>
      </c>
      <c r="C259" t="s">
        <v>69</v>
      </c>
      <c r="D259" t="s">
        <v>70</v>
      </c>
      <c r="E259" t="s">
        <v>71</v>
      </c>
      <c r="F259" t="s">
        <v>1906</v>
      </c>
      <c r="G259" t="s">
        <v>1907</v>
      </c>
      <c r="H259" t="s">
        <v>1908</v>
      </c>
      <c r="I259" t="s">
        <v>1909</v>
      </c>
      <c r="J259" s="1" t="s">
        <v>30</v>
      </c>
      <c r="K259" t="s">
        <v>534</v>
      </c>
      <c r="L259" t="s">
        <v>535</v>
      </c>
      <c r="M259" t="s">
        <v>536</v>
      </c>
      <c r="N259" s="1" t="s">
        <v>33</v>
      </c>
      <c r="O259" s="1" t="s">
        <v>34</v>
      </c>
      <c r="P259" s="1">
        <v>82</v>
      </c>
      <c r="Q259" t="s">
        <v>1910</v>
      </c>
      <c r="R259" s="1" t="s">
        <v>1911</v>
      </c>
      <c r="S259" s="1" t="s">
        <v>1912</v>
      </c>
      <c r="T259" s="1">
        <v>234</v>
      </c>
      <c r="U259" s="1">
        <v>42</v>
      </c>
      <c r="V259" s="1">
        <v>192</v>
      </c>
    </row>
    <row r="260" spans="1:22" x14ac:dyDescent="0.35">
      <c r="A260" s="2">
        <v>44911</v>
      </c>
      <c r="B260" s="3" t="s">
        <v>529</v>
      </c>
      <c r="C260" t="s">
        <v>23</v>
      </c>
      <c r="D260" t="s">
        <v>98</v>
      </c>
      <c r="E260" t="s">
        <v>265</v>
      </c>
      <c r="F260" t="s">
        <v>1913</v>
      </c>
      <c r="G260" t="s">
        <v>1914</v>
      </c>
      <c r="H260" t="s">
        <v>1915</v>
      </c>
      <c r="I260" t="s">
        <v>1916</v>
      </c>
      <c r="J260" s="1" t="s">
        <v>170</v>
      </c>
      <c r="K260" t="s">
        <v>133</v>
      </c>
      <c r="L260" t="s">
        <v>134</v>
      </c>
      <c r="M260" t="s">
        <v>135</v>
      </c>
      <c r="N260" s="1" t="s">
        <v>78</v>
      </c>
      <c r="O260" s="1" t="s">
        <v>49</v>
      </c>
      <c r="P260" s="1">
        <v>75</v>
      </c>
      <c r="Q260" t="s">
        <v>1917</v>
      </c>
      <c r="R260" s="1" t="s">
        <v>1918</v>
      </c>
      <c r="S260" s="1" t="s">
        <v>1919</v>
      </c>
      <c r="T260" s="1">
        <v>178</v>
      </c>
      <c r="U260" s="1">
        <v>119</v>
      </c>
      <c r="V260" s="1">
        <v>59</v>
      </c>
    </row>
    <row r="261" spans="1:22" x14ac:dyDescent="0.35">
      <c r="A261" s="2">
        <v>45052</v>
      </c>
      <c r="B261" s="3" t="s">
        <v>68</v>
      </c>
      <c r="C261" t="s">
        <v>54</v>
      </c>
      <c r="D261" t="s">
        <v>70</v>
      </c>
      <c r="E261" t="s">
        <v>71</v>
      </c>
      <c r="F261" t="s">
        <v>1920</v>
      </c>
      <c r="G261" t="s">
        <v>1921</v>
      </c>
      <c r="H261" t="s">
        <v>1922</v>
      </c>
      <c r="I261" t="s">
        <v>1923</v>
      </c>
      <c r="J261" s="1" t="s">
        <v>170</v>
      </c>
      <c r="K261" t="s">
        <v>270</v>
      </c>
      <c r="L261" t="s">
        <v>271</v>
      </c>
      <c r="M261" t="s">
        <v>559</v>
      </c>
      <c r="N261" s="1" t="s">
        <v>86</v>
      </c>
      <c r="O261" s="1" t="s">
        <v>49</v>
      </c>
      <c r="P261" s="1">
        <v>83</v>
      </c>
      <c r="Q261" t="s">
        <v>1924</v>
      </c>
      <c r="R261" s="1" t="s">
        <v>1925</v>
      </c>
      <c r="S261" s="1" t="s">
        <v>1926</v>
      </c>
      <c r="T261" s="1">
        <v>120</v>
      </c>
      <c r="U261" s="1">
        <v>7</v>
      </c>
      <c r="V261" s="1">
        <v>113</v>
      </c>
    </row>
    <row r="262" spans="1:22" x14ac:dyDescent="0.35">
      <c r="A262" s="2">
        <v>44787</v>
      </c>
      <c r="B262" s="3" t="s">
        <v>222</v>
      </c>
      <c r="C262" t="s">
        <v>141</v>
      </c>
      <c r="D262" t="s">
        <v>223</v>
      </c>
      <c r="E262" t="s">
        <v>224</v>
      </c>
      <c r="F262" t="s">
        <v>1927</v>
      </c>
      <c r="G262" t="s">
        <v>1928</v>
      </c>
      <c r="H262" t="s">
        <v>1929</v>
      </c>
      <c r="I262" t="s">
        <v>1930</v>
      </c>
      <c r="J262" s="1" t="s">
        <v>30</v>
      </c>
      <c r="K262" t="s">
        <v>159</v>
      </c>
      <c r="L262" t="s">
        <v>160</v>
      </c>
      <c r="M262" t="s">
        <v>161</v>
      </c>
      <c r="N262" s="1" t="s">
        <v>86</v>
      </c>
      <c r="O262" s="1" t="s">
        <v>34</v>
      </c>
      <c r="P262" s="1">
        <v>53</v>
      </c>
      <c r="Q262" t="s">
        <v>1931</v>
      </c>
      <c r="R262" s="1" t="s">
        <v>1932</v>
      </c>
      <c r="S262" s="1" t="s">
        <v>1933</v>
      </c>
      <c r="T262" s="1">
        <v>367</v>
      </c>
      <c r="U262" s="1">
        <v>52</v>
      </c>
      <c r="V262" s="1">
        <v>315</v>
      </c>
    </row>
    <row r="263" spans="1:22" x14ac:dyDescent="0.35">
      <c r="A263" s="2">
        <v>44526</v>
      </c>
      <c r="B263" s="3" t="s">
        <v>214</v>
      </c>
      <c r="C263" t="s">
        <v>23</v>
      </c>
      <c r="D263" t="s">
        <v>98</v>
      </c>
      <c r="E263" t="s">
        <v>326</v>
      </c>
      <c r="F263" t="s">
        <v>1934</v>
      </c>
      <c r="H263" t="s">
        <v>1935</v>
      </c>
      <c r="I263" t="s">
        <v>1936</v>
      </c>
      <c r="J263" s="1" t="s">
        <v>30</v>
      </c>
      <c r="K263" t="s">
        <v>61</v>
      </c>
      <c r="L263" t="s">
        <v>62</v>
      </c>
      <c r="M263">
        <f>1-588-750-7646</f>
        <v>-8983</v>
      </c>
      <c r="N263" s="1" t="s">
        <v>48</v>
      </c>
      <c r="O263" s="1" t="s">
        <v>63</v>
      </c>
      <c r="P263" s="1">
        <v>55</v>
      </c>
      <c r="Q263" t="s">
        <v>1937</v>
      </c>
      <c r="R263" s="1" t="s">
        <v>1938</v>
      </c>
      <c r="S263" s="1" t="s">
        <v>1939</v>
      </c>
      <c r="T263" s="1">
        <v>318</v>
      </c>
      <c r="U263" s="1">
        <v>58</v>
      </c>
      <c r="V263" s="1">
        <v>260</v>
      </c>
    </row>
    <row r="264" spans="1:22" x14ac:dyDescent="0.35">
      <c r="A264" s="2">
        <v>44772</v>
      </c>
      <c r="B264" s="3" t="s">
        <v>140</v>
      </c>
      <c r="C264" t="s">
        <v>141</v>
      </c>
      <c r="D264" t="s">
        <v>142</v>
      </c>
      <c r="E264" t="s">
        <v>265</v>
      </c>
      <c r="F264" t="s">
        <v>1940</v>
      </c>
      <c r="G264" t="s">
        <v>1941</v>
      </c>
      <c r="H264" t="s">
        <v>1942</v>
      </c>
      <c r="I264" t="s">
        <v>1943</v>
      </c>
      <c r="J264" s="1" t="s">
        <v>170</v>
      </c>
      <c r="K264" t="s">
        <v>159</v>
      </c>
      <c r="L264" t="s">
        <v>160</v>
      </c>
      <c r="M264" t="s">
        <v>161</v>
      </c>
      <c r="N264" s="1" t="s">
        <v>114</v>
      </c>
      <c r="O264" s="1" t="s">
        <v>34</v>
      </c>
      <c r="P264" s="1">
        <v>17</v>
      </c>
      <c r="Q264" t="s">
        <v>730</v>
      </c>
      <c r="R264" s="1" t="s">
        <v>1944</v>
      </c>
      <c r="S264" s="1" t="s">
        <v>1945</v>
      </c>
      <c r="T264" s="1">
        <v>424</v>
      </c>
      <c r="U264" s="1">
        <v>118</v>
      </c>
      <c r="V264" s="1">
        <v>306</v>
      </c>
    </row>
    <row r="265" spans="1:22" x14ac:dyDescent="0.35">
      <c r="A265" s="2">
        <v>44758</v>
      </c>
      <c r="B265" s="3" t="s">
        <v>38</v>
      </c>
      <c r="C265" t="s">
        <v>141</v>
      </c>
      <c r="D265" t="s">
        <v>142</v>
      </c>
      <c r="E265" t="s">
        <v>361</v>
      </c>
      <c r="F265" t="s">
        <v>1946</v>
      </c>
      <c r="G265" t="s">
        <v>1947</v>
      </c>
      <c r="H265" t="s">
        <v>1948</v>
      </c>
      <c r="I265">
        <f>1-780-470-4067</f>
        <v>-5316</v>
      </c>
      <c r="J265" s="1" t="s">
        <v>45</v>
      </c>
      <c r="K265" t="s">
        <v>194</v>
      </c>
      <c r="L265" t="s">
        <v>195</v>
      </c>
      <c r="M265" t="s">
        <v>196</v>
      </c>
      <c r="N265" s="1" t="s">
        <v>33</v>
      </c>
      <c r="O265" s="1" t="s">
        <v>63</v>
      </c>
      <c r="P265" s="1">
        <v>97</v>
      </c>
      <c r="Q265" t="s">
        <v>1031</v>
      </c>
      <c r="R265" s="1" t="s">
        <v>1949</v>
      </c>
      <c r="S265" s="1" t="s">
        <v>1950</v>
      </c>
      <c r="T265" s="1">
        <v>125</v>
      </c>
      <c r="U265" s="1">
        <v>33</v>
      </c>
      <c r="V265" s="1">
        <v>92</v>
      </c>
    </row>
    <row r="266" spans="1:22" x14ac:dyDescent="0.35">
      <c r="A266" s="2">
        <v>45173</v>
      </c>
      <c r="B266" s="3" t="s">
        <v>207</v>
      </c>
      <c r="C266" t="s">
        <v>23</v>
      </c>
      <c r="D266" t="s">
        <v>39</v>
      </c>
      <c r="E266" t="s">
        <v>541</v>
      </c>
      <c r="F266" t="s">
        <v>1951</v>
      </c>
      <c r="G266" t="s">
        <v>1952</v>
      </c>
      <c r="H266" t="s">
        <v>1953</v>
      </c>
      <c r="I266" t="s">
        <v>1954</v>
      </c>
      <c r="J266" s="1" t="s">
        <v>30</v>
      </c>
      <c r="K266" t="s">
        <v>183</v>
      </c>
      <c r="L266" t="s">
        <v>184</v>
      </c>
      <c r="M266" t="s">
        <v>185</v>
      </c>
      <c r="N266" s="1" t="s">
        <v>48</v>
      </c>
      <c r="O266" s="1" t="s">
        <v>63</v>
      </c>
      <c r="P266" s="1">
        <v>3</v>
      </c>
      <c r="Q266" t="s">
        <v>1955</v>
      </c>
      <c r="R266" s="1" t="s">
        <v>1956</v>
      </c>
      <c r="S266" s="1" t="s">
        <v>1957</v>
      </c>
      <c r="T266" s="1">
        <v>435</v>
      </c>
      <c r="U266" s="1">
        <v>124</v>
      </c>
      <c r="V266" s="1">
        <v>311</v>
      </c>
    </row>
    <row r="267" spans="1:22" x14ac:dyDescent="0.35">
      <c r="A267" s="2">
        <v>44478</v>
      </c>
      <c r="B267" s="3" t="s">
        <v>207</v>
      </c>
      <c r="C267" t="s">
        <v>23</v>
      </c>
      <c r="D267" t="s">
        <v>39</v>
      </c>
      <c r="E267" t="s">
        <v>265</v>
      </c>
      <c r="F267" t="s">
        <v>1958</v>
      </c>
      <c r="G267" t="s">
        <v>1959</v>
      </c>
      <c r="H267" t="s">
        <v>1960</v>
      </c>
      <c r="I267" t="s">
        <v>1961</v>
      </c>
      <c r="J267" s="1" t="s">
        <v>170</v>
      </c>
      <c r="K267" t="s">
        <v>194</v>
      </c>
      <c r="L267" t="s">
        <v>195</v>
      </c>
      <c r="M267" t="s">
        <v>196</v>
      </c>
      <c r="N267" s="1" t="s">
        <v>93</v>
      </c>
      <c r="O267" s="1" t="s">
        <v>63</v>
      </c>
      <c r="P267" s="1">
        <v>6</v>
      </c>
      <c r="Q267" t="s">
        <v>1962</v>
      </c>
      <c r="R267" s="1" t="s">
        <v>1963</v>
      </c>
      <c r="S267" s="1" t="s">
        <v>1964</v>
      </c>
      <c r="T267" s="1">
        <v>244</v>
      </c>
      <c r="U267" s="1">
        <v>145</v>
      </c>
      <c r="V267" s="1">
        <v>99</v>
      </c>
    </row>
    <row r="268" spans="1:22" x14ac:dyDescent="0.35">
      <c r="A268" s="1" t="s">
        <v>1965</v>
      </c>
      <c r="B268" s="3" t="s">
        <v>164</v>
      </c>
      <c r="C268" t="s">
        <v>54</v>
      </c>
      <c r="D268" t="s">
        <v>165</v>
      </c>
      <c r="E268" t="s">
        <v>166</v>
      </c>
      <c r="F268" t="s">
        <v>1966</v>
      </c>
      <c r="G268" t="s">
        <v>1967</v>
      </c>
      <c r="H268" t="s">
        <v>1968</v>
      </c>
      <c r="I268" t="s">
        <v>1969</v>
      </c>
      <c r="J268" s="1" t="s">
        <v>170</v>
      </c>
      <c r="K268" t="s">
        <v>183</v>
      </c>
      <c r="L268" t="s">
        <v>184</v>
      </c>
      <c r="N268" s="1" t="s">
        <v>86</v>
      </c>
      <c r="O268" s="1" t="s">
        <v>49</v>
      </c>
      <c r="P268" s="1">
        <v>75</v>
      </c>
      <c r="Q268" t="s">
        <v>1970</v>
      </c>
      <c r="R268" s="1" t="s">
        <v>1971</v>
      </c>
      <c r="S268" s="1" t="s">
        <v>1972</v>
      </c>
      <c r="T268" s="1">
        <v>390</v>
      </c>
      <c r="U268" s="1">
        <v>160</v>
      </c>
      <c r="V268" s="1">
        <v>230</v>
      </c>
    </row>
    <row r="269" spans="1:22" x14ac:dyDescent="0.35">
      <c r="A269" s="2">
        <v>44857</v>
      </c>
      <c r="B269" s="3" t="s">
        <v>418</v>
      </c>
      <c r="C269" t="s">
        <v>69</v>
      </c>
      <c r="D269" t="s">
        <v>419</v>
      </c>
      <c r="E269" t="s">
        <v>521</v>
      </c>
      <c r="F269" t="s">
        <v>1973</v>
      </c>
      <c r="G269" t="s">
        <v>1974</v>
      </c>
      <c r="H269" t="s">
        <v>1975</v>
      </c>
      <c r="I269" t="s">
        <v>1976</v>
      </c>
      <c r="J269" s="1" t="s">
        <v>170</v>
      </c>
      <c r="K269" t="s">
        <v>61</v>
      </c>
      <c r="L269" t="s">
        <v>62</v>
      </c>
      <c r="M269">
        <f>1-588-750-7646</f>
        <v>-8983</v>
      </c>
      <c r="N269" s="1" t="s">
        <v>86</v>
      </c>
      <c r="O269" s="1" t="s">
        <v>49</v>
      </c>
      <c r="P269" s="1">
        <v>69</v>
      </c>
      <c r="Q269" t="s">
        <v>1977</v>
      </c>
      <c r="R269" s="1" t="s">
        <v>1978</v>
      </c>
      <c r="S269" s="1" t="s">
        <v>1979</v>
      </c>
      <c r="T269" s="1">
        <v>458</v>
      </c>
      <c r="U269" s="1">
        <v>330</v>
      </c>
      <c r="V269" s="1">
        <v>128</v>
      </c>
    </row>
    <row r="270" spans="1:22" x14ac:dyDescent="0.35">
      <c r="A270" s="2">
        <v>44468</v>
      </c>
      <c r="B270" s="3" t="s">
        <v>38</v>
      </c>
      <c r="C270" t="s">
        <v>141</v>
      </c>
      <c r="D270" t="s">
        <v>223</v>
      </c>
      <c r="E270" t="s">
        <v>224</v>
      </c>
      <c r="F270" t="s">
        <v>1980</v>
      </c>
      <c r="G270" t="s">
        <v>1981</v>
      </c>
      <c r="H270" t="s">
        <v>1982</v>
      </c>
      <c r="I270" t="s">
        <v>1983</v>
      </c>
      <c r="J270" s="1" t="s">
        <v>45</v>
      </c>
      <c r="K270" t="s">
        <v>61</v>
      </c>
      <c r="L270" t="s">
        <v>62</v>
      </c>
      <c r="M270">
        <f>1-588-750-7646</f>
        <v>-8983</v>
      </c>
      <c r="N270" s="1" t="s">
        <v>93</v>
      </c>
      <c r="O270" s="1" t="s">
        <v>34</v>
      </c>
      <c r="P270" s="1">
        <v>62</v>
      </c>
      <c r="Q270" t="s">
        <v>1984</v>
      </c>
      <c r="R270" s="1" t="s">
        <v>1985</v>
      </c>
      <c r="S270" s="1" t="s">
        <v>1986</v>
      </c>
      <c r="T270" s="1">
        <v>285</v>
      </c>
      <c r="U270" s="1">
        <v>269</v>
      </c>
      <c r="V270" s="1">
        <v>16</v>
      </c>
    </row>
    <row r="271" spans="1:22" x14ac:dyDescent="0.35">
      <c r="A271" s="2">
        <v>45144</v>
      </c>
      <c r="B271" s="3" t="s">
        <v>257</v>
      </c>
      <c r="C271" t="s">
        <v>141</v>
      </c>
      <c r="D271" t="s">
        <v>223</v>
      </c>
      <c r="E271" t="s">
        <v>265</v>
      </c>
      <c r="F271" t="s">
        <v>1987</v>
      </c>
      <c r="G271" t="s">
        <v>1988</v>
      </c>
      <c r="H271" t="s">
        <v>1989</v>
      </c>
      <c r="I271" t="s">
        <v>1990</v>
      </c>
      <c r="J271" s="1" t="s">
        <v>45</v>
      </c>
      <c r="K271" t="s">
        <v>534</v>
      </c>
      <c r="L271" t="s">
        <v>535</v>
      </c>
      <c r="M271" t="s">
        <v>536</v>
      </c>
      <c r="N271" s="1" t="s">
        <v>78</v>
      </c>
      <c r="O271" s="1" t="s">
        <v>49</v>
      </c>
      <c r="P271" s="1">
        <v>28</v>
      </c>
      <c r="Q271" t="s">
        <v>1991</v>
      </c>
      <c r="R271" s="1" t="s">
        <v>1992</v>
      </c>
      <c r="S271" s="1" t="s">
        <v>1993</v>
      </c>
      <c r="T271" s="1">
        <v>202</v>
      </c>
      <c r="U271" s="1">
        <v>133</v>
      </c>
      <c r="V271" s="1">
        <v>69</v>
      </c>
    </row>
    <row r="272" spans="1:22" x14ac:dyDescent="0.35">
      <c r="A272" s="2">
        <v>45031</v>
      </c>
      <c r="B272" s="3" t="s">
        <v>257</v>
      </c>
      <c r="C272" t="s">
        <v>54</v>
      </c>
      <c r="D272" t="s">
        <v>223</v>
      </c>
      <c r="E272" t="s">
        <v>265</v>
      </c>
      <c r="F272" t="s">
        <v>1994</v>
      </c>
      <c r="G272" t="s">
        <v>1995</v>
      </c>
      <c r="H272" t="s">
        <v>1996</v>
      </c>
      <c r="I272" t="s">
        <v>1997</v>
      </c>
      <c r="J272" s="1" t="s">
        <v>45</v>
      </c>
      <c r="K272" t="s">
        <v>303</v>
      </c>
      <c r="L272" t="s">
        <v>304</v>
      </c>
      <c r="M272" t="s">
        <v>305</v>
      </c>
      <c r="N272" s="1" t="s">
        <v>48</v>
      </c>
      <c r="O272" s="1" t="s">
        <v>34</v>
      </c>
      <c r="P272" s="1">
        <v>94</v>
      </c>
      <c r="Q272" t="s">
        <v>1998</v>
      </c>
      <c r="R272" s="1" t="s">
        <v>1999</v>
      </c>
      <c r="S272" s="1" t="s">
        <v>2000</v>
      </c>
      <c r="T272" s="1">
        <v>435</v>
      </c>
      <c r="U272" s="1">
        <v>419</v>
      </c>
      <c r="V272" s="1">
        <v>16</v>
      </c>
    </row>
    <row r="273" spans="1:22" x14ac:dyDescent="0.35">
      <c r="A273" s="2">
        <v>44498</v>
      </c>
      <c r="B273" s="3" t="s">
        <v>529</v>
      </c>
      <c r="C273" t="s">
        <v>23</v>
      </c>
      <c r="D273" t="s">
        <v>98</v>
      </c>
      <c r="E273" t="s">
        <v>530</v>
      </c>
      <c r="F273" t="s">
        <v>2001</v>
      </c>
      <c r="G273" t="s">
        <v>2002</v>
      </c>
      <c r="H273" t="s">
        <v>2003</v>
      </c>
      <c r="I273" t="s">
        <v>2004</v>
      </c>
      <c r="J273" s="1" t="s">
        <v>45</v>
      </c>
      <c r="K273" t="s">
        <v>183</v>
      </c>
      <c r="L273" t="s">
        <v>184</v>
      </c>
      <c r="M273" t="s">
        <v>185</v>
      </c>
      <c r="N273" s="1" t="s">
        <v>86</v>
      </c>
      <c r="O273" s="1" t="s">
        <v>34</v>
      </c>
      <c r="P273" s="1">
        <v>31</v>
      </c>
      <c r="Q273" t="s">
        <v>2005</v>
      </c>
      <c r="R273" s="1" t="s">
        <v>2006</v>
      </c>
      <c r="S273" s="1" t="s">
        <v>2007</v>
      </c>
      <c r="T273" s="1">
        <v>444</v>
      </c>
      <c r="U273" s="1">
        <v>428</v>
      </c>
      <c r="V273" s="1">
        <v>16</v>
      </c>
    </row>
    <row r="274" spans="1:22" x14ac:dyDescent="0.35">
      <c r="A274" s="2">
        <v>44554</v>
      </c>
      <c r="B274" s="3" t="s">
        <v>317</v>
      </c>
      <c r="C274" t="s">
        <v>54</v>
      </c>
      <c r="D274" t="s">
        <v>98</v>
      </c>
      <c r="E274" t="s">
        <v>318</v>
      </c>
      <c r="F274" t="s">
        <v>2008</v>
      </c>
      <c r="G274" t="s">
        <v>2009</v>
      </c>
      <c r="H274" t="s">
        <v>2010</v>
      </c>
      <c r="I274" t="s">
        <v>2011</v>
      </c>
      <c r="J274" s="1" t="s">
        <v>45</v>
      </c>
      <c r="K274" t="s">
        <v>270</v>
      </c>
      <c r="L274" t="s">
        <v>271</v>
      </c>
      <c r="M274" t="s">
        <v>559</v>
      </c>
      <c r="N274" s="1" t="s">
        <v>114</v>
      </c>
      <c r="O274" s="1" t="s">
        <v>49</v>
      </c>
      <c r="P274" s="1">
        <v>35</v>
      </c>
      <c r="Q274" t="s">
        <v>2012</v>
      </c>
      <c r="R274" s="1" t="s">
        <v>2013</v>
      </c>
      <c r="S274" s="1" t="s">
        <v>2014</v>
      </c>
      <c r="T274" s="1">
        <v>462</v>
      </c>
      <c r="U274" s="1">
        <v>22</v>
      </c>
      <c r="V274" s="1">
        <v>440</v>
      </c>
    </row>
    <row r="275" spans="1:22" x14ac:dyDescent="0.35">
      <c r="A275" s="2">
        <v>44719</v>
      </c>
      <c r="B275" s="3" t="s">
        <v>68</v>
      </c>
      <c r="C275" t="s">
        <v>69</v>
      </c>
      <c r="D275" t="s">
        <v>70</v>
      </c>
      <c r="E275" t="s">
        <v>71</v>
      </c>
      <c r="F275" t="s">
        <v>2015</v>
      </c>
      <c r="G275" t="s">
        <v>2016</v>
      </c>
      <c r="H275" t="s">
        <v>2017</v>
      </c>
      <c r="I275" t="s">
        <v>2018</v>
      </c>
      <c r="J275" s="1" t="s">
        <v>45</v>
      </c>
      <c r="K275" t="s">
        <v>31</v>
      </c>
      <c r="L275" t="s">
        <v>32</v>
      </c>
      <c r="M275">
        <v>6538306661</v>
      </c>
      <c r="N275" s="1" t="s">
        <v>78</v>
      </c>
      <c r="O275" s="1" t="s">
        <v>49</v>
      </c>
      <c r="P275" s="1">
        <v>8</v>
      </c>
      <c r="Q275" t="s">
        <v>2019</v>
      </c>
      <c r="R275" s="1" t="s">
        <v>2020</v>
      </c>
      <c r="S275" s="1" t="s">
        <v>2021</v>
      </c>
      <c r="T275" s="1">
        <v>302</v>
      </c>
      <c r="U275" s="1">
        <v>6</v>
      </c>
      <c r="V275" s="1">
        <v>296</v>
      </c>
    </row>
    <row r="276" spans="1:22" x14ac:dyDescent="0.35">
      <c r="A276" s="2">
        <v>44837</v>
      </c>
      <c r="B276" s="3" t="s">
        <v>344</v>
      </c>
      <c r="C276" t="s">
        <v>54</v>
      </c>
      <c r="D276" t="s">
        <v>345</v>
      </c>
      <c r="E276" t="s">
        <v>189</v>
      </c>
      <c r="F276" t="s">
        <v>2022</v>
      </c>
      <c r="G276" t="s">
        <v>2023</v>
      </c>
      <c r="H276" t="s">
        <v>2024</v>
      </c>
      <c r="I276" t="s">
        <v>2025</v>
      </c>
      <c r="J276" s="1" t="s">
        <v>45</v>
      </c>
      <c r="K276" t="s">
        <v>75</v>
      </c>
      <c r="L276" t="s">
        <v>76</v>
      </c>
      <c r="M276" t="s">
        <v>77</v>
      </c>
      <c r="N276" s="1" t="s">
        <v>114</v>
      </c>
      <c r="O276" s="1" t="s">
        <v>63</v>
      </c>
      <c r="P276" s="1">
        <v>78</v>
      </c>
      <c r="Q276" t="s">
        <v>2026</v>
      </c>
      <c r="R276" s="1" t="s">
        <v>2027</v>
      </c>
      <c r="S276" s="1" t="s">
        <v>2028</v>
      </c>
      <c r="T276" s="1">
        <v>447</v>
      </c>
      <c r="U276" s="1">
        <v>131</v>
      </c>
      <c r="V276" s="1">
        <v>316</v>
      </c>
    </row>
    <row r="277" spans="1:22" x14ac:dyDescent="0.35">
      <c r="A277" s="2">
        <v>44880</v>
      </c>
      <c r="B277" s="3" t="s">
        <v>53</v>
      </c>
      <c r="C277" t="s">
        <v>276</v>
      </c>
      <c r="D277" t="s">
        <v>55</v>
      </c>
      <c r="E277" t="s">
        <v>56</v>
      </c>
      <c r="F277" t="s">
        <v>2029</v>
      </c>
      <c r="G277" t="s">
        <v>2030</v>
      </c>
      <c r="H277" t="s">
        <v>2031</v>
      </c>
      <c r="I277" t="s">
        <v>2032</v>
      </c>
      <c r="J277" s="1" t="s">
        <v>30</v>
      </c>
      <c r="K277" t="s">
        <v>183</v>
      </c>
      <c r="L277" t="s">
        <v>184</v>
      </c>
      <c r="M277" t="s">
        <v>185</v>
      </c>
      <c r="N277" s="1" t="s">
        <v>114</v>
      </c>
      <c r="O277" s="1" t="s">
        <v>34</v>
      </c>
      <c r="P277" s="1">
        <v>81</v>
      </c>
      <c r="Q277" t="s">
        <v>2033</v>
      </c>
      <c r="R277" s="1" t="s">
        <v>2034</v>
      </c>
      <c r="S277" s="1" t="s">
        <v>2035</v>
      </c>
      <c r="T277" s="1">
        <v>342</v>
      </c>
      <c r="U277" s="1">
        <v>300</v>
      </c>
      <c r="V277" s="1">
        <v>42</v>
      </c>
    </row>
    <row r="278" spans="1:22" x14ac:dyDescent="0.35">
      <c r="A278" s="2">
        <v>45051</v>
      </c>
      <c r="B278" s="3" t="s">
        <v>22</v>
      </c>
      <c r="C278" t="s">
        <v>23</v>
      </c>
      <c r="D278" t="s">
        <v>24</v>
      </c>
      <c r="E278" t="s">
        <v>82</v>
      </c>
      <c r="F278" t="s">
        <v>2036</v>
      </c>
      <c r="G278" t="s">
        <v>2037</v>
      </c>
      <c r="H278" t="s">
        <v>2038</v>
      </c>
      <c r="I278">
        <f>1-334-487-3258</f>
        <v>-4078</v>
      </c>
      <c r="J278" s="1" t="s">
        <v>30</v>
      </c>
      <c r="K278" t="s">
        <v>148</v>
      </c>
      <c r="L278" t="s">
        <v>149</v>
      </c>
      <c r="M278" t="s">
        <v>150</v>
      </c>
      <c r="N278" s="1" t="s">
        <v>93</v>
      </c>
      <c r="O278" s="1" t="s">
        <v>34</v>
      </c>
      <c r="P278" s="1">
        <v>25</v>
      </c>
      <c r="Q278" t="s">
        <v>2039</v>
      </c>
      <c r="R278" s="1" t="s">
        <v>2040</v>
      </c>
      <c r="S278" s="1" t="s">
        <v>2041</v>
      </c>
      <c r="T278" s="1">
        <v>163</v>
      </c>
      <c r="U278" s="1">
        <v>96</v>
      </c>
      <c r="V278" s="1">
        <v>67</v>
      </c>
    </row>
    <row r="279" spans="1:22" x14ac:dyDescent="0.35">
      <c r="A279" s="2">
        <v>44972</v>
      </c>
      <c r="B279" s="3" t="s">
        <v>529</v>
      </c>
      <c r="C279" t="s">
        <v>23</v>
      </c>
      <c r="D279" t="s">
        <v>98</v>
      </c>
      <c r="E279" t="s">
        <v>25</v>
      </c>
      <c r="F279" t="s">
        <v>2042</v>
      </c>
      <c r="G279" t="s">
        <v>2043</v>
      </c>
      <c r="H279" t="s">
        <v>2044</v>
      </c>
      <c r="I279" t="s">
        <v>2045</v>
      </c>
      <c r="J279" s="1" t="s">
        <v>45</v>
      </c>
      <c r="K279" t="s">
        <v>61</v>
      </c>
      <c r="L279" t="s">
        <v>62</v>
      </c>
      <c r="M279">
        <f>1-588-750-7646</f>
        <v>-8983</v>
      </c>
      <c r="N279" s="1" t="s">
        <v>114</v>
      </c>
      <c r="O279" s="1" t="s">
        <v>63</v>
      </c>
      <c r="P279" s="1">
        <v>92</v>
      </c>
      <c r="Q279" t="s">
        <v>2046</v>
      </c>
      <c r="R279" s="1" t="s">
        <v>2047</v>
      </c>
      <c r="S279" s="1" t="s">
        <v>2048</v>
      </c>
      <c r="T279" s="1">
        <v>184</v>
      </c>
      <c r="U279" s="1">
        <v>118</v>
      </c>
      <c r="V279" s="1">
        <v>66</v>
      </c>
    </row>
    <row r="280" spans="1:22" x14ac:dyDescent="0.35">
      <c r="A280" s="2">
        <v>44513</v>
      </c>
      <c r="B280" s="3" t="s">
        <v>68</v>
      </c>
      <c r="C280" t="s">
        <v>69</v>
      </c>
      <c r="D280" t="s">
        <v>70</v>
      </c>
      <c r="E280" t="s">
        <v>25</v>
      </c>
      <c r="F280" t="s">
        <v>2049</v>
      </c>
      <c r="G280" t="s">
        <v>2050</v>
      </c>
      <c r="H280" t="s">
        <v>2051</v>
      </c>
      <c r="I280" t="s">
        <v>2052</v>
      </c>
      <c r="J280" s="1" t="s">
        <v>30</v>
      </c>
      <c r="K280" t="s">
        <v>381</v>
      </c>
      <c r="L280" t="s">
        <v>382</v>
      </c>
      <c r="M280" t="s">
        <v>383</v>
      </c>
      <c r="N280" s="1" t="s">
        <v>78</v>
      </c>
      <c r="O280" s="1" t="s">
        <v>63</v>
      </c>
      <c r="P280" s="1">
        <v>29</v>
      </c>
      <c r="Q280" t="s">
        <v>2053</v>
      </c>
      <c r="R280" s="1" t="s">
        <v>2054</v>
      </c>
      <c r="S280" s="1" t="s">
        <v>2055</v>
      </c>
      <c r="T280" s="1">
        <v>338</v>
      </c>
      <c r="U280" s="1">
        <v>4</v>
      </c>
      <c r="V280" s="1">
        <v>334</v>
      </c>
    </row>
    <row r="281" spans="1:22" x14ac:dyDescent="0.35">
      <c r="A281" s="2">
        <v>44704</v>
      </c>
      <c r="B281" s="3" t="s">
        <v>22</v>
      </c>
      <c r="C281" t="s">
        <v>54</v>
      </c>
      <c r="D281" t="s">
        <v>24</v>
      </c>
      <c r="E281" t="s">
        <v>25</v>
      </c>
      <c r="F281" t="s">
        <v>2056</v>
      </c>
      <c r="G281" t="s">
        <v>2057</v>
      </c>
      <c r="H281" t="s">
        <v>2058</v>
      </c>
      <c r="I281">
        <f>1-938-475-8574</f>
        <v>-9986</v>
      </c>
      <c r="J281" s="1" t="s">
        <v>170</v>
      </c>
      <c r="K281" t="s">
        <v>270</v>
      </c>
      <c r="L281" t="s">
        <v>271</v>
      </c>
      <c r="M281" t="s">
        <v>559</v>
      </c>
      <c r="N281" s="1" t="s">
        <v>114</v>
      </c>
      <c r="O281" s="1" t="s">
        <v>49</v>
      </c>
      <c r="P281" s="1">
        <v>56</v>
      </c>
      <c r="Q281" t="s">
        <v>2059</v>
      </c>
      <c r="R281" s="1" t="s">
        <v>2060</v>
      </c>
      <c r="S281" s="1" t="s">
        <v>2061</v>
      </c>
      <c r="T281" s="1">
        <v>72</v>
      </c>
      <c r="U281" s="1">
        <v>65</v>
      </c>
      <c r="V281" s="1">
        <v>7</v>
      </c>
    </row>
    <row r="282" spans="1:22" x14ac:dyDescent="0.35">
      <c r="A282" s="2">
        <v>44883</v>
      </c>
      <c r="B282" s="3" t="s">
        <v>38</v>
      </c>
      <c r="C282" t="s">
        <v>247</v>
      </c>
      <c r="D282" t="s">
        <v>165</v>
      </c>
      <c r="E282" t="s">
        <v>25</v>
      </c>
      <c r="F282" t="s">
        <v>2062</v>
      </c>
      <c r="G282" t="s">
        <v>2063</v>
      </c>
      <c r="H282" t="s">
        <v>2064</v>
      </c>
      <c r="I282" t="s">
        <v>2065</v>
      </c>
      <c r="J282" s="1" t="s">
        <v>30</v>
      </c>
      <c r="K282" t="s">
        <v>111</v>
      </c>
      <c r="L282" t="s">
        <v>112</v>
      </c>
      <c r="M282" t="s">
        <v>113</v>
      </c>
      <c r="N282" s="1" t="s">
        <v>86</v>
      </c>
      <c r="O282" s="1" t="s">
        <v>63</v>
      </c>
      <c r="P282" s="1">
        <v>21</v>
      </c>
      <c r="Q282" t="s">
        <v>2066</v>
      </c>
      <c r="R282" s="1" t="s">
        <v>2067</v>
      </c>
      <c r="S282" s="1" t="s">
        <v>2068</v>
      </c>
      <c r="T282" s="1">
        <v>110</v>
      </c>
      <c r="U282" s="1">
        <v>99</v>
      </c>
      <c r="V282" s="1">
        <v>11</v>
      </c>
    </row>
    <row r="283" spans="1:22" x14ac:dyDescent="0.35">
      <c r="A283" s="2">
        <v>44695</v>
      </c>
      <c r="B283" s="3" t="s">
        <v>275</v>
      </c>
      <c r="C283" t="s">
        <v>276</v>
      </c>
      <c r="D283" t="s">
        <v>277</v>
      </c>
      <c r="E283" t="s">
        <v>278</v>
      </c>
      <c r="F283" t="s">
        <v>2069</v>
      </c>
      <c r="G283" t="s">
        <v>2070</v>
      </c>
      <c r="H283" t="s">
        <v>2071</v>
      </c>
      <c r="I283" t="s">
        <v>2072</v>
      </c>
      <c r="J283" s="1" t="s">
        <v>45</v>
      </c>
      <c r="K283" t="s">
        <v>303</v>
      </c>
      <c r="L283" t="s">
        <v>304</v>
      </c>
      <c r="M283" t="s">
        <v>305</v>
      </c>
      <c r="N283" s="1" t="s">
        <v>78</v>
      </c>
      <c r="O283" s="1" t="s">
        <v>49</v>
      </c>
      <c r="P283" s="1">
        <v>67</v>
      </c>
      <c r="Q283" t="s">
        <v>2073</v>
      </c>
      <c r="R283" s="1" t="s">
        <v>2074</v>
      </c>
      <c r="S283" s="1" t="s">
        <v>2075</v>
      </c>
      <c r="T283" s="1">
        <v>339</v>
      </c>
      <c r="U283" s="1">
        <v>88</v>
      </c>
      <c r="V283" s="1">
        <v>251</v>
      </c>
    </row>
    <row r="284" spans="1:22" x14ac:dyDescent="0.35">
      <c r="A284" s="2">
        <v>45020</v>
      </c>
      <c r="B284" s="3" t="s">
        <v>344</v>
      </c>
      <c r="C284" t="s">
        <v>141</v>
      </c>
      <c r="D284" t="s">
        <v>345</v>
      </c>
      <c r="E284" t="s">
        <v>346</v>
      </c>
      <c r="F284" t="s">
        <v>2076</v>
      </c>
      <c r="G284" t="s">
        <v>2077</v>
      </c>
      <c r="H284" t="s">
        <v>2078</v>
      </c>
      <c r="I284" t="s">
        <v>2079</v>
      </c>
      <c r="J284" s="1" t="s">
        <v>30</v>
      </c>
      <c r="K284" t="s">
        <v>148</v>
      </c>
      <c r="L284" t="s">
        <v>149</v>
      </c>
      <c r="M284" t="s">
        <v>150</v>
      </c>
      <c r="N284" s="1" t="s">
        <v>48</v>
      </c>
      <c r="O284" s="1" t="s">
        <v>49</v>
      </c>
      <c r="P284" s="1">
        <v>2</v>
      </c>
      <c r="Q284" t="s">
        <v>2080</v>
      </c>
      <c r="R284" s="1" t="s">
        <v>2081</v>
      </c>
      <c r="S284" s="1" t="s">
        <v>2082</v>
      </c>
      <c r="T284" s="1">
        <v>291</v>
      </c>
      <c r="U284" s="1">
        <v>175</v>
      </c>
      <c r="V284" s="1">
        <v>116</v>
      </c>
    </row>
    <row r="285" spans="1:22" x14ac:dyDescent="0.35">
      <c r="A285" s="1" t="s">
        <v>2083</v>
      </c>
      <c r="B285" s="3" t="s">
        <v>53</v>
      </c>
      <c r="C285" t="s">
        <v>276</v>
      </c>
      <c r="D285" t="s">
        <v>55</v>
      </c>
      <c r="E285" t="s">
        <v>56</v>
      </c>
      <c r="F285" t="s">
        <v>2084</v>
      </c>
      <c r="G285" t="s">
        <v>2085</v>
      </c>
      <c r="H285" t="s">
        <v>2086</v>
      </c>
      <c r="I285" t="s">
        <v>2087</v>
      </c>
      <c r="J285" s="1" t="s">
        <v>170</v>
      </c>
      <c r="K285" t="s">
        <v>566</v>
      </c>
      <c r="L285" t="s">
        <v>567</v>
      </c>
      <c r="M285" t="s">
        <v>568</v>
      </c>
      <c r="N285" s="1" t="s">
        <v>78</v>
      </c>
      <c r="O285" s="1" t="s">
        <v>34</v>
      </c>
      <c r="P285" s="1">
        <v>20</v>
      </c>
      <c r="Q285" t="s">
        <v>2088</v>
      </c>
      <c r="R285" s="1" t="s">
        <v>2089</v>
      </c>
      <c r="S285" s="1" t="s">
        <v>2090</v>
      </c>
      <c r="T285" s="1">
        <v>281</v>
      </c>
      <c r="U285" s="1">
        <v>150</v>
      </c>
      <c r="V285" s="1">
        <v>131</v>
      </c>
    </row>
    <row r="286" spans="1:22" x14ac:dyDescent="0.35">
      <c r="A286" s="2">
        <v>44989</v>
      </c>
      <c r="B286" s="3" t="s">
        <v>222</v>
      </c>
      <c r="C286" t="s">
        <v>141</v>
      </c>
      <c r="D286" t="s">
        <v>223</v>
      </c>
      <c r="E286" t="s">
        <v>25</v>
      </c>
      <c r="F286" t="s">
        <v>2091</v>
      </c>
      <c r="G286" t="s">
        <v>2092</v>
      </c>
      <c r="H286" t="s">
        <v>2093</v>
      </c>
      <c r="I286" t="s">
        <v>2094</v>
      </c>
      <c r="J286" s="1" t="s">
        <v>170</v>
      </c>
      <c r="K286" t="s">
        <v>330</v>
      </c>
      <c r="L286" t="s">
        <v>331</v>
      </c>
      <c r="M286" t="s">
        <v>332</v>
      </c>
      <c r="N286" s="1" t="s">
        <v>33</v>
      </c>
      <c r="O286" s="1" t="s">
        <v>49</v>
      </c>
      <c r="P286" s="1">
        <v>8</v>
      </c>
      <c r="Q286" t="s">
        <v>2095</v>
      </c>
      <c r="R286" s="1" t="s">
        <v>2096</v>
      </c>
      <c r="S286" s="1" t="s">
        <v>2097</v>
      </c>
      <c r="T286" s="1">
        <v>282</v>
      </c>
      <c r="U286" s="1">
        <v>89</v>
      </c>
      <c r="V286" s="1">
        <v>193</v>
      </c>
    </row>
    <row r="287" spans="1:22" x14ac:dyDescent="0.35">
      <c r="A287" s="2">
        <v>44973</v>
      </c>
      <c r="B287" s="3" t="s">
        <v>53</v>
      </c>
      <c r="C287" t="s">
        <v>276</v>
      </c>
      <c r="D287" t="s">
        <v>55</v>
      </c>
      <c r="E287" t="s">
        <v>56</v>
      </c>
      <c r="F287" t="s">
        <v>2098</v>
      </c>
      <c r="G287" t="s">
        <v>2099</v>
      </c>
      <c r="H287" t="s">
        <v>2100</v>
      </c>
      <c r="I287" t="s">
        <v>2101</v>
      </c>
      <c r="J287" s="1" t="s">
        <v>170</v>
      </c>
      <c r="K287" t="s">
        <v>303</v>
      </c>
      <c r="L287" t="s">
        <v>304</v>
      </c>
      <c r="M287" t="s">
        <v>305</v>
      </c>
      <c r="N287" s="1" t="s">
        <v>78</v>
      </c>
      <c r="O287" s="1" t="s">
        <v>63</v>
      </c>
      <c r="P287" s="1">
        <v>28</v>
      </c>
      <c r="Q287" t="s">
        <v>2102</v>
      </c>
      <c r="R287" s="1" t="s">
        <v>2103</v>
      </c>
      <c r="S287" s="1" t="s">
        <v>2104</v>
      </c>
      <c r="T287" s="1">
        <v>176</v>
      </c>
      <c r="U287" s="1">
        <v>133</v>
      </c>
      <c r="V287" s="1">
        <v>43</v>
      </c>
    </row>
    <row r="288" spans="1:22" x14ac:dyDescent="0.35">
      <c r="A288" s="2">
        <v>44538</v>
      </c>
      <c r="B288" s="3" t="s">
        <v>177</v>
      </c>
      <c r="C288" t="s">
        <v>141</v>
      </c>
      <c r="D288" t="s">
        <v>142</v>
      </c>
      <c r="E288" t="s">
        <v>25</v>
      </c>
      <c r="F288" t="s">
        <v>2105</v>
      </c>
      <c r="G288" t="s">
        <v>2106</v>
      </c>
      <c r="H288" t="s">
        <v>2107</v>
      </c>
      <c r="I288" t="s">
        <v>2108</v>
      </c>
      <c r="J288" s="1" t="s">
        <v>30</v>
      </c>
      <c r="K288" t="s">
        <v>31</v>
      </c>
      <c r="L288" t="s">
        <v>32</v>
      </c>
      <c r="M288">
        <v>6538306661</v>
      </c>
      <c r="N288" s="1" t="s">
        <v>114</v>
      </c>
      <c r="O288" s="1" t="s">
        <v>34</v>
      </c>
      <c r="P288" s="1">
        <v>82</v>
      </c>
      <c r="Q288" t="s">
        <v>2109</v>
      </c>
      <c r="R288" s="1" t="s">
        <v>2110</v>
      </c>
      <c r="S288" s="1" t="s">
        <v>2111</v>
      </c>
      <c r="T288" s="1">
        <v>99</v>
      </c>
      <c r="U288" s="1">
        <v>68</v>
      </c>
      <c r="V288" s="1">
        <v>31</v>
      </c>
    </row>
    <row r="289" spans="1:22" x14ac:dyDescent="0.35">
      <c r="A289" s="2">
        <v>45108</v>
      </c>
      <c r="B289" s="3" t="s">
        <v>529</v>
      </c>
      <c r="C289" t="s">
        <v>23</v>
      </c>
      <c r="D289" t="s">
        <v>98</v>
      </c>
      <c r="E289" t="s">
        <v>530</v>
      </c>
      <c r="F289" t="s">
        <v>2112</v>
      </c>
      <c r="H289" t="s">
        <v>2113</v>
      </c>
      <c r="I289" t="s">
        <v>2114</v>
      </c>
      <c r="J289" s="1" t="s">
        <v>30</v>
      </c>
      <c r="K289" t="s">
        <v>194</v>
      </c>
      <c r="L289" t="s">
        <v>195</v>
      </c>
      <c r="M289" t="s">
        <v>196</v>
      </c>
      <c r="N289" s="1" t="s">
        <v>86</v>
      </c>
      <c r="O289" s="1" t="s">
        <v>63</v>
      </c>
      <c r="P289" s="1">
        <v>27</v>
      </c>
      <c r="Q289" t="s">
        <v>1114</v>
      </c>
      <c r="R289" s="1" t="s">
        <v>2115</v>
      </c>
      <c r="S289" s="1" t="s">
        <v>2116</v>
      </c>
      <c r="T289" s="1">
        <v>470</v>
      </c>
      <c r="U289" s="1">
        <v>397</v>
      </c>
      <c r="V289" s="1">
        <v>73</v>
      </c>
    </row>
    <row r="290" spans="1:22" x14ac:dyDescent="0.35">
      <c r="A290" s="2">
        <v>45118</v>
      </c>
      <c r="B290" s="3" t="s">
        <v>97</v>
      </c>
      <c r="C290" t="s">
        <v>23</v>
      </c>
      <c r="D290" t="s">
        <v>98</v>
      </c>
      <c r="E290" t="s">
        <v>265</v>
      </c>
      <c r="F290" t="s">
        <v>2117</v>
      </c>
      <c r="G290" t="s">
        <v>2118</v>
      </c>
      <c r="H290" t="s">
        <v>2119</v>
      </c>
      <c r="I290">
        <f>1-570-822-9916</f>
        <v>-11307</v>
      </c>
      <c r="J290" s="1" t="s">
        <v>45</v>
      </c>
      <c r="K290" t="s">
        <v>133</v>
      </c>
      <c r="L290" t="s">
        <v>134</v>
      </c>
      <c r="M290" t="s">
        <v>135</v>
      </c>
      <c r="N290" s="1" t="s">
        <v>114</v>
      </c>
      <c r="O290" s="1" t="s">
        <v>63</v>
      </c>
      <c r="P290" s="1">
        <v>7</v>
      </c>
      <c r="Q290" t="s">
        <v>2120</v>
      </c>
      <c r="R290" s="1" t="s">
        <v>2121</v>
      </c>
      <c r="S290" s="1" t="s">
        <v>2122</v>
      </c>
      <c r="T290" s="1">
        <v>334</v>
      </c>
      <c r="U290" s="1">
        <v>114</v>
      </c>
      <c r="V290" s="1">
        <v>220</v>
      </c>
    </row>
    <row r="291" spans="1:22" x14ac:dyDescent="0.35">
      <c r="A291" s="2">
        <v>45075</v>
      </c>
      <c r="B291" s="3" t="s">
        <v>177</v>
      </c>
      <c r="C291" t="s">
        <v>141</v>
      </c>
      <c r="D291" t="s">
        <v>142</v>
      </c>
      <c r="E291" t="s">
        <v>178</v>
      </c>
      <c r="F291" t="s">
        <v>2123</v>
      </c>
      <c r="H291" t="s">
        <v>2124</v>
      </c>
      <c r="I291">
        <v>7294558135</v>
      </c>
      <c r="J291" s="1" t="s">
        <v>170</v>
      </c>
      <c r="K291" t="s">
        <v>75</v>
      </c>
      <c r="L291" t="s">
        <v>76</v>
      </c>
      <c r="M291" t="s">
        <v>77</v>
      </c>
      <c r="N291" s="1" t="s">
        <v>33</v>
      </c>
      <c r="O291" s="1" t="s">
        <v>49</v>
      </c>
      <c r="P291" s="1">
        <v>94</v>
      </c>
      <c r="Q291" t="s">
        <v>2125</v>
      </c>
      <c r="R291" s="1" t="s">
        <v>2126</v>
      </c>
      <c r="S291" s="1" t="s">
        <v>2127</v>
      </c>
      <c r="T291" s="1">
        <v>157</v>
      </c>
      <c r="U291" s="1">
        <v>58</v>
      </c>
      <c r="V291" s="1">
        <v>99</v>
      </c>
    </row>
    <row r="292" spans="1:22" x14ac:dyDescent="0.35">
      <c r="A292" s="2">
        <v>45097</v>
      </c>
      <c r="B292" s="3" t="s">
        <v>238</v>
      </c>
      <c r="C292" t="s">
        <v>23</v>
      </c>
      <c r="D292" t="s">
        <v>98</v>
      </c>
      <c r="E292" t="s">
        <v>377</v>
      </c>
      <c r="F292" t="s">
        <v>2128</v>
      </c>
      <c r="H292" t="s">
        <v>2129</v>
      </c>
      <c r="I292" t="s">
        <v>2130</v>
      </c>
      <c r="J292" s="1" t="s">
        <v>45</v>
      </c>
      <c r="K292" t="s">
        <v>124</v>
      </c>
      <c r="L292" t="s">
        <v>125</v>
      </c>
      <c r="M292" t="s">
        <v>126</v>
      </c>
      <c r="N292" s="1" t="s">
        <v>114</v>
      </c>
      <c r="O292" s="1" t="s">
        <v>34</v>
      </c>
      <c r="P292" s="1">
        <v>82</v>
      </c>
      <c r="Q292" t="s">
        <v>2131</v>
      </c>
      <c r="R292" s="1" t="s">
        <v>2132</v>
      </c>
      <c r="S292" s="1" t="s">
        <v>2133</v>
      </c>
      <c r="T292" s="1">
        <v>312</v>
      </c>
      <c r="U292" s="1">
        <v>275</v>
      </c>
      <c r="V292" s="1">
        <v>37</v>
      </c>
    </row>
    <row r="293" spans="1:22" x14ac:dyDescent="0.35">
      <c r="A293" s="2">
        <v>44981</v>
      </c>
      <c r="B293" s="3" t="s">
        <v>177</v>
      </c>
      <c r="C293" t="s">
        <v>141</v>
      </c>
      <c r="D293" t="s">
        <v>142</v>
      </c>
      <c r="E293" t="s">
        <v>178</v>
      </c>
      <c r="F293" t="s">
        <v>2134</v>
      </c>
      <c r="G293" t="s">
        <v>2135</v>
      </c>
      <c r="H293" t="s">
        <v>2136</v>
      </c>
      <c r="I293" t="s">
        <v>2137</v>
      </c>
      <c r="J293" s="1" t="s">
        <v>170</v>
      </c>
      <c r="K293" t="s">
        <v>330</v>
      </c>
      <c r="L293" t="s">
        <v>331</v>
      </c>
      <c r="N293" s="1" t="s">
        <v>33</v>
      </c>
      <c r="O293" s="1" t="s">
        <v>63</v>
      </c>
      <c r="P293" s="1">
        <v>96</v>
      </c>
      <c r="Q293" t="s">
        <v>2138</v>
      </c>
      <c r="R293" s="1" t="s">
        <v>2139</v>
      </c>
      <c r="S293" s="1" t="s">
        <v>2140</v>
      </c>
      <c r="T293" s="1">
        <v>391</v>
      </c>
      <c r="U293" s="1">
        <v>385</v>
      </c>
      <c r="V293" s="1">
        <v>6</v>
      </c>
    </row>
    <row r="294" spans="1:22" x14ac:dyDescent="0.35">
      <c r="A294" s="2">
        <v>44770</v>
      </c>
      <c r="B294" s="3" t="s">
        <v>529</v>
      </c>
      <c r="C294" t="s">
        <v>23</v>
      </c>
      <c r="D294" t="s">
        <v>98</v>
      </c>
      <c r="E294" t="s">
        <v>25</v>
      </c>
      <c r="F294" t="s">
        <v>2141</v>
      </c>
      <c r="G294" t="s">
        <v>2142</v>
      </c>
      <c r="H294" t="s">
        <v>2143</v>
      </c>
      <c r="I294">
        <v>5117767850</v>
      </c>
      <c r="J294" s="1" t="s">
        <v>170</v>
      </c>
      <c r="K294" t="s">
        <v>303</v>
      </c>
      <c r="L294" t="s">
        <v>304</v>
      </c>
      <c r="M294" t="s">
        <v>305</v>
      </c>
      <c r="N294" s="1" t="s">
        <v>48</v>
      </c>
      <c r="O294" s="1" t="s">
        <v>34</v>
      </c>
      <c r="P294" s="1">
        <v>21</v>
      </c>
      <c r="Q294" t="s">
        <v>2144</v>
      </c>
      <c r="R294" s="1" t="s">
        <v>2145</v>
      </c>
      <c r="S294" s="1" t="s">
        <v>2146</v>
      </c>
      <c r="T294" s="1">
        <v>362</v>
      </c>
      <c r="U294" s="1">
        <v>25</v>
      </c>
      <c r="V294" s="1">
        <v>337</v>
      </c>
    </row>
    <row r="295" spans="1:22" x14ac:dyDescent="0.35">
      <c r="A295" s="2">
        <v>44743</v>
      </c>
      <c r="B295" s="3" t="s">
        <v>97</v>
      </c>
      <c r="C295" t="s">
        <v>23</v>
      </c>
      <c r="D295" t="s">
        <v>98</v>
      </c>
      <c r="E295" t="s">
        <v>154</v>
      </c>
      <c r="F295" t="s">
        <v>2147</v>
      </c>
      <c r="G295" t="s">
        <v>2148</v>
      </c>
      <c r="H295" t="s">
        <v>2149</v>
      </c>
      <c r="I295" t="s">
        <v>2150</v>
      </c>
      <c r="J295" s="1" t="s">
        <v>45</v>
      </c>
      <c r="K295" t="s">
        <v>61</v>
      </c>
      <c r="L295" t="s">
        <v>62</v>
      </c>
      <c r="M295">
        <f>1-588-750-7646</f>
        <v>-8983</v>
      </c>
      <c r="N295" s="1" t="s">
        <v>86</v>
      </c>
      <c r="O295" s="1" t="s">
        <v>49</v>
      </c>
      <c r="P295" s="1">
        <v>16</v>
      </c>
      <c r="Q295" t="s">
        <v>2151</v>
      </c>
      <c r="R295" s="1" t="s">
        <v>2152</v>
      </c>
      <c r="S295" s="1" t="s">
        <v>2153</v>
      </c>
      <c r="T295" s="1">
        <v>210</v>
      </c>
      <c r="U295" s="1">
        <v>85</v>
      </c>
      <c r="V295" s="1">
        <v>125</v>
      </c>
    </row>
    <row r="296" spans="1:22" x14ac:dyDescent="0.35">
      <c r="A296" s="2">
        <v>44856</v>
      </c>
      <c r="B296" s="3" t="s">
        <v>344</v>
      </c>
      <c r="C296" t="s">
        <v>141</v>
      </c>
      <c r="D296" t="s">
        <v>345</v>
      </c>
      <c r="E296" t="s">
        <v>346</v>
      </c>
      <c r="F296" t="s">
        <v>2154</v>
      </c>
      <c r="G296" t="s">
        <v>2155</v>
      </c>
      <c r="H296" t="s">
        <v>2156</v>
      </c>
      <c r="I296" t="s">
        <v>2157</v>
      </c>
      <c r="J296" s="1" t="s">
        <v>30</v>
      </c>
      <c r="K296" t="s">
        <v>133</v>
      </c>
      <c r="L296" t="s">
        <v>134</v>
      </c>
      <c r="M296" t="s">
        <v>135</v>
      </c>
      <c r="N296" s="1" t="s">
        <v>33</v>
      </c>
      <c r="O296" s="1" t="s">
        <v>34</v>
      </c>
      <c r="P296" s="1">
        <v>73</v>
      </c>
      <c r="Q296" t="s">
        <v>2158</v>
      </c>
      <c r="R296" s="1" t="s">
        <v>2159</v>
      </c>
      <c r="S296" s="1" t="s">
        <v>2160</v>
      </c>
      <c r="T296" s="1">
        <v>112</v>
      </c>
      <c r="U296" s="1">
        <v>27</v>
      </c>
      <c r="V296" s="1">
        <v>85</v>
      </c>
    </row>
    <row r="297" spans="1:22" x14ac:dyDescent="0.35">
      <c r="A297" s="2">
        <v>44609</v>
      </c>
      <c r="B297" s="3" t="s">
        <v>275</v>
      </c>
      <c r="C297" t="s">
        <v>276</v>
      </c>
      <c r="D297" t="s">
        <v>277</v>
      </c>
      <c r="E297" t="s">
        <v>278</v>
      </c>
      <c r="F297" t="s">
        <v>2161</v>
      </c>
      <c r="G297" t="s">
        <v>2162</v>
      </c>
      <c r="H297" t="s">
        <v>2163</v>
      </c>
      <c r="I297" t="s">
        <v>2164</v>
      </c>
      <c r="J297" s="1" t="s">
        <v>170</v>
      </c>
      <c r="K297" t="s">
        <v>171</v>
      </c>
      <c r="L297" t="s">
        <v>172</v>
      </c>
      <c r="M297" t="s">
        <v>173</v>
      </c>
      <c r="N297" s="1" t="s">
        <v>33</v>
      </c>
      <c r="O297" s="1" t="s">
        <v>34</v>
      </c>
      <c r="P297" s="1">
        <v>1</v>
      </c>
      <c r="Q297" t="s">
        <v>278</v>
      </c>
      <c r="R297" s="1" t="s">
        <v>2165</v>
      </c>
      <c r="S297" s="1" t="s">
        <v>2166</v>
      </c>
      <c r="T297" s="1">
        <v>351</v>
      </c>
      <c r="U297" s="1">
        <v>343</v>
      </c>
      <c r="V297" s="1">
        <v>8</v>
      </c>
    </row>
    <row r="298" spans="1:22" x14ac:dyDescent="0.35">
      <c r="A298" s="2">
        <v>44809</v>
      </c>
      <c r="B298" s="3" t="s">
        <v>529</v>
      </c>
      <c r="C298" t="s">
        <v>23</v>
      </c>
      <c r="D298" t="s">
        <v>98</v>
      </c>
      <c r="E298" t="s">
        <v>530</v>
      </c>
      <c r="F298" t="s">
        <v>2167</v>
      </c>
      <c r="G298" t="s">
        <v>2168</v>
      </c>
      <c r="H298" t="s">
        <v>2169</v>
      </c>
      <c r="I298" t="s">
        <v>2170</v>
      </c>
      <c r="J298" s="1" t="s">
        <v>45</v>
      </c>
      <c r="K298" t="s">
        <v>381</v>
      </c>
      <c r="L298" t="s">
        <v>382</v>
      </c>
      <c r="M298" t="s">
        <v>383</v>
      </c>
      <c r="N298" s="1" t="s">
        <v>86</v>
      </c>
      <c r="O298" s="1" t="s">
        <v>49</v>
      </c>
      <c r="P298" s="1">
        <v>39</v>
      </c>
      <c r="Q298" t="s">
        <v>2171</v>
      </c>
      <c r="R298" s="1" t="s">
        <v>2172</v>
      </c>
      <c r="S298" s="1" t="s">
        <v>2173</v>
      </c>
      <c r="T298" s="1">
        <v>260</v>
      </c>
      <c r="U298" s="1">
        <v>97</v>
      </c>
      <c r="V298" s="1">
        <v>163</v>
      </c>
    </row>
    <row r="299" spans="1:22" x14ac:dyDescent="0.35">
      <c r="A299" s="2">
        <v>44697</v>
      </c>
      <c r="B299" s="3" t="s">
        <v>68</v>
      </c>
      <c r="C299" t="s">
        <v>69</v>
      </c>
      <c r="D299" t="s">
        <v>70</v>
      </c>
      <c r="E299" t="s">
        <v>71</v>
      </c>
      <c r="F299" t="s">
        <v>2174</v>
      </c>
      <c r="G299" t="s">
        <v>2175</v>
      </c>
      <c r="H299" t="s">
        <v>2176</v>
      </c>
      <c r="I299">
        <v>6707683405</v>
      </c>
      <c r="J299" s="1" t="s">
        <v>170</v>
      </c>
      <c r="K299" t="s">
        <v>159</v>
      </c>
      <c r="L299" t="s">
        <v>160</v>
      </c>
      <c r="M299" t="s">
        <v>161</v>
      </c>
      <c r="N299" s="1" t="s">
        <v>86</v>
      </c>
      <c r="O299" s="1" t="s">
        <v>63</v>
      </c>
      <c r="P299" s="1">
        <v>20</v>
      </c>
      <c r="Q299" t="s">
        <v>2177</v>
      </c>
      <c r="R299" s="1" t="s">
        <v>2178</v>
      </c>
      <c r="S299" s="1" t="s">
        <v>2179</v>
      </c>
      <c r="T299" s="1">
        <v>316</v>
      </c>
      <c r="U299" s="1">
        <v>257</v>
      </c>
      <c r="V299" s="1">
        <v>59</v>
      </c>
    </row>
    <row r="300" spans="1:22" x14ac:dyDescent="0.35">
      <c r="A300" s="2">
        <v>45177</v>
      </c>
      <c r="B300" s="3" t="s">
        <v>317</v>
      </c>
      <c r="C300" t="s">
        <v>23</v>
      </c>
      <c r="D300" t="s">
        <v>98</v>
      </c>
      <c r="E300" t="s">
        <v>318</v>
      </c>
      <c r="F300" t="s">
        <v>2180</v>
      </c>
      <c r="G300" t="s">
        <v>2181</v>
      </c>
      <c r="H300" t="s">
        <v>2182</v>
      </c>
      <c r="I300" t="s">
        <v>2183</v>
      </c>
      <c r="J300" s="1" t="s">
        <v>45</v>
      </c>
      <c r="K300" t="s">
        <v>330</v>
      </c>
      <c r="L300" t="s">
        <v>331</v>
      </c>
      <c r="M300" t="s">
        <v>332</v>
      </c>
      <c r="N300" s="1" t="s">
        <v>33</v>
      </c>
      <c r="O300" s="1" t="s">
        <v>49</v>
      </c>
      <c r="P300" s="1">
        <v>44</v>
      </c>
      <c r="Q300" t="s">
        <v>2184</v>
      </c>
      <c r="R300" s="1" t="s">
        <v>2185</v>
      </c>
      <c r="S300" s="1" t="s">
        <v>2186</v>
      </c>
      <c r="T300" s="1">
        <v>446</v>
      </c>
      <c r="U300" s="1">
        <v>439</v>
      </c>
      <c r="V300" s="1">
        <v>7</v>
      </c>
    </row>
    <row r="301" spans="1:22" x14ac:dyDescent="0.35">
      <c r="A301" s="2">
        <v>45148</v>
      </c>
      <c r="B301" s="3" t="s">
        <v>344</v>
      </c>
      <c r="C301" t="s">
        <v>141</v>
      </c>
      <c r="D301" t="s">
        <v>345</v>
      </c>
      <c r="E301" t="s">
        <v>346</v>
      </c>
      <c r="F301" t="s">
        <v>2187</v>
      </c>
      <c r="G301" t="s">
        <v>2188</v>
      </c>
      <c r="H301" t="s">
        <v>2189</v>
      </c>
      <c r="I301" t="s">
        <v>2190</v>
      </c>
      <c r="J301" s="1" t="s">
        <v>45</v>
      </c>
      <c r="K301" t="s">
        <v>183</v>
      </c>
      <c r="L301" t="s">
        <v>184</v>
      </c>
      <c r="M301" t="s">
        <v>185</v>
      </c>
      <c r="N301" s="1" t="s">
        <v>86</v>
      </c>
      <c r="O301" s="1" t="s">
        <v>34</v>
      </c>
      <c r="P301" s="1">
        <v>74</v>
      </c>
      <c r="Q301" t="s">
        <v>2191</v>
      </c>
      <c r="R301" s="1" t="s">
        <v>2192</v>
      </c>
      <c r="S301" s="1" t="s">
        <v>2193</v>
      </c>
      <c r="T301" s="1">
        <v>223</v>
      </c>
      <c r="U301" s="1">
        <v>47</v>
      </c>
      <c r="V301" s="1">
        <v>176</v>
      </c>
    </row>
    <row r="302" spans="1:22" x14ac:dyDescent="0.35">
      <c r="A302" s="2">
        <v>44892</v>
      </c>
      <c r="B302" s="3" t="s">
        <v>492</v>
      </c>
      <c r="C302" t="s">
        <v>276</v>
      </c>
      <c r="D302" t="s">
        <v>409</v>
      </c>
      <c r="E302" t="s">
        <v>410</v>
      </c>
      <c r="F302" t="s">
        <v>2194</v>
      </c>
      <c r="G302" t="s">
        <v>2195</v>
      </c>
      <c r="H302" t="s">
        <v>2196</v>
      </c>
      <c r="I302">
        <v>8286534640</v>
      </c>
      <c r="J302" s="1" t="s">
        <v>170</v>
      </c>
      <c r="K302" t="s">
        <v>270</v>
      </c>
      <c r="L302" t="s">
        <v>271</v>
      </c>
      <c r="M302" t="s">
        <v>559</v>
      </c>
      <c r="N302" s="1" t="s">
        <v>48</v>
      </c>
      <c r="O302" s="1" t="s">
        <v>34</v>
      </c>
      <c r="P302" s="1">
        <v>99</v>
      </c>
      <c r="Q302" t="s">
        <v>2197</v>
      </c>
      <c r="R302" s="1" t="s">
        <v>1204</v>
      </c>
      <c r="S302" s="1" t="s">
        <v>2198</v>
      </c>
      <c r="T302" s="1">
        <v>375</v>
      </c>
      <c r="U302" s="1">
        <v>273</v>
      </c>
      <c r="V302" s="1">
        <v>102</v>
      </c>
    </row>
    <row r="303" spans="1:22" x14ac:dyDescent="0.35">
      <c r="A303" s="2">
        <v>44772</v>
      </c>
      <c r="B303" s="3" t="s">
        <v>53</v>
      </c>
      <c r="C303" t="s">
        <v>276</v>
      </c>
      <c r="D303" t="s">
        <v>55</v>
      </c>
      <c r="E303" t="s">
        <v>56</v>
      </c>
      <c r="F303" t="s">
        <v>2199</v>
      </c>
      <c r="G303" t="s">
        <v>2200</v>
      </c>
      <c r="H303" t="s">
        <v>2201</v>
      </c>
      <c r="I303" t="s">
        <v>2202</v>
      </c>
      <c r="J303" s="1" t="s">
        <v>30</v>
      </c>
      <c r="K303" t="s">
        <v>46</v>
      </c>
      <c r="L303" t="s">
        <v>47</v>
      </c>
      <c r="M303" t="s">
        <v>261</v>
      </c>
      <c r="N303" s="1" t="s">
        <v>33</v>
      </c>
      <c r="O303" s="1" t="s">
        <v>63</v>
      </c>
      <c r="P303" s="1">
        <v>73</v>
      </c>
      <c r="Q303" t="s">
        <v>2203</v>
      </c>
      <c r="R303" s="1" t="s">
        <v>2204</v>
      </c>
      <c r="S303" s="1" t="s">
        <v>2205</v>
      </c>
      <c r="T303" s="1">
        <v>63</v>
      </c>
      <c r="U303" s="1">
        <v>46</v>
      </c>
      <c r="V303" s="1">
        <v>17</v>
      </c>
    </row>
    <row r="304" spans="1:22" x14ac:dyDescent="0.35">
      <c r="A304" s="2">
        <v>44584</v>
      </c>
      <c r="B304" s="3" t="s">
        <v>222</v>
      </c>
      <c r="C304" t="s">
        <v>141</v>
      </c>
      <c r="D304" t="s">
        <v>223</v>
      </c>
      <c r="E304" t="s">
        <v>189</v>
      </c>
      <c r="F304" t="s">
        <v>2206</v>
      </c>
      <c r="G304" t="s">
        <v>2207</v>
      </c>
      <c r="H304" t="s">
        <v>2208</v>
      </c>
      <c r="I304" t="s">
        <v>2209</v>
      </c>
      <c r="J304" s="1" t="s">
        <v>45</v>
      </c>
      <c r="K304" t="s">
        <v>133</v>
      </c>
      <c r="L304" t="s">
        <v>134</v>
      </c>
      <c r="M304" t="s">
        <v>135</v>
      </c>
      <c r="N304" s="1" t="s">
        <v>48</v>
      </c>
      <c r="O304" s="1" t="s">
        <v>49</v>
      </c>
      <c r="P304" s="1">
        <v>24</v>
      </c>
      <c r="Q304" t="s">
        <v>2210</v>
      </c>
      <c r="R304" s="1" t="s">
        <v>2211</v>
      </c>
      <c r="S304" s="1" t="s">
        <v>2212</v>
      </c>
      <c r="T304" s="1">
        <v>113</v>
      </c>
      <c r="U304" s="1">
        <v>103</v>
      </c>
      <c r="V304" s="1">
        <v>10</v>
      </c>
    </row>
    <row r="305" spans="1:22" x14ac:dyDescent="0.35">
      <c r="A305" s="2">
        <v>45007</v>
      </c>
      <c r="B305" s="3" t="s">
        <v>222</v>
      </c>
      <c r="C305" t="s">
        <v>141</v>
      </c>
      <c r="D305" t="s">
        <v>223</v>
      </c>
      <c r="E305" t="s">
        <v>224</v>
      </c>
      <c r="F305" t="s">
        <v>2213</v>
      </c>
      <c r="G305" t="s">
        <v>2214</v>
      </c>
      <c r="H305" t="s">
        <v>2215</v>
      </c>
      <c r="I305" t="s">
        <v>2216</v>
      </c>
      <c r="J305" s="1" t="s">
        <v>45</v>
      </c>
      <c r="K305" t="s">
        <v>133</v>
      </c>
      <c r="L305" t="s">
        <v>134</v>
      </c>
      <c r="M305" t="s">
        <v>135</v>
      </c>
      <c r="N305" s="1" t="s">
        <v>86</v>
      </c>
      <c r="O305" s="1" t="s">
        <v>34</v>
      </c>
      <c r="P305" s="1">
        <v>52</v>
      </c>
      <c r="Q305" t="s">
        <v>2217</v>
      </c>
      <c r="R305" s="1" t="s">
        <v>2218</v>
      </c>
      <c r="S305" s="1" t="s">
        <v>2219</v>
      </c>
      <c r="T305" s="1">
        <v>401</v>
      </c>
      <c r="U305" s="1">
        <v>260</v>
      </c>
      <c r="V305" s="1">
        <v>141</v>
      </c>
    </row>
    <row r="306" spans="1:22" x14ac:dyDescent="0.35">
      <c r="A306" s="2">
        <v>44611</v>
      </c>
      <c r="B306" s="3" t="s">
        <v>275</v>
      </c>
      <c r="C306" t="s">
        <v>276</v>
      </c>
      <c r="D306" t="s">
        <v>277</v>
      </c>
      <c r="E306" t="s">
        <v>2220</v>
      </c>
      <c r="F306" t="s">
        <v>2221</v>
      </c>
      <c r="G306" t="s">
        <v>2222</v>
      </c>
      <c r="H306" t="s">
        <v>2223</v>
      </c>
      <c r="I306" t="s">
        <v>2224</v>
      </c>
      <c r="J306" s="1" t="s">
        <v>30</v>
      </c>
      <c r="K306" t="s">
        <v>124</v>
      </c>
      <c r="L306" t="s">
        <v>125</v>
      </c>
      <c r="M306" t="s">
        <v>126</v>
      </c>
      <c r="N306" s="1" t="s">
        <v>86</v>
      </c>
      <c r="O306" s="1" t="s">
        <v>49</v>
      </c>
      <c r="P306" s="1">
        <v>100</v>
      </c>
      <c r="Q306" t="s">
        <v>2220</v>
      </c>
      <c r="R306" s="1" t="s">
        <v>2225</v>
      </c>
      <c r="S306" s="1" t="s">
        <v>2226</v>
      </c>
      <c r="T306" s="1">
        <v>339</v>
      </c>
      <c r="U306" s="1">
        <v>112</v>
      </c>
      <c r="V306" s="1">
        <v>227</v>
      </c>
    </row>
    <row r="307" spans="1:22" x14ac:dyDescent="0.35">
      <c r="A307" s="2">
        <v>45047</v>
      </c>
      <c r="B307" s="3" t="s">
        <v>97</v>
      </c>
      <c r="C307" t="s">
        <v>23</v>
      </c>
      <c r="D307" t="s">
        <v>98</v>
      </c>
      <c r="E307" t="s">
        <v>154</v>
      </c>
      <c r="F307" t="s">
        <v>2227</v>
      </c>
      <c r="G307" t="s">
        <v>2228</v>
      </c>
      <c r="H307" t="s">
        <v>2229</v>
      </c>
      <c r="I307" t="s">
        <v>2230</v>
      </c>
      <c r="J307" s="1" t="s">
        <v>30</v>
      </c>
      <c r="K307" t="s">
        <v>171</v>
      </c>
      <c r="L307" t="s">
        <v>172</v>
      </c>
      <c r="M307" t="s">
        <v>173</v>
      </c>
      <c r="N307" s="1" t="s">
        <v>78</v>
      </c>
      <c r="O307" s="1" t="s">
        <v>49</v>
      </c>
      <c r="P307" s="1">
        <v>80</v>
      </c>
      <c r="Q307" t="s">
        <v>2231</v>
      </c>
      <c r="R307" s="1" t="s">
        <v>2232</v>
      </c>
      <c r="S307" s="1" t="s">
        <v>2233</v>
      </c>
      <c r="T307" s="1">
        <v>53</v>
      </c>
      <c r="U307" s="1">
        <v>52</v>
      </c>
      <c r="V307" s="1">
        <v>1</v>
      </c>
    </row>
    <row r="308" spans="1:22" x14ac:dyDescent="0.35">
      <c r="A308" s="2">
        <v>45041</v>
      </c>
      <c r="B308" s="3" t="s">
        <v>214</v>
      </c>
      <c r="C308" t="s">
        <v>23</v>
      </c>
      <c r="D308" t="s">
        <v>98</v>
      </c>
      <c r="E308" t="s">
        <v>326</v>
      </c>
      <c r="F308" t="s">
        <v>2234</v>
      </c>
      <c r="G308" t="s">
        <v>2235</v>
      </c>
      <c r="H308" t="s">
        <v>2236</v>
      </c>
      <c r="I308">
        <v>9368397827</v>
      </c>
      <c r="J308" s="1" t="s">
        <v>30</v>
      </c>
      <c r="K308" t="s">
        <v>31</v>
      </c>
      <c r="L308" t="s">
        <v>32</v>
      </c>
      <c r="M308">
        <v>6538306661</v>
      </c>
      <c r="N308" s="1" t="s">
        <v>33</v>
      </c>
      <c r="O308" s="1" t="s">
        <v>63</v>
      </c>
      <c r="P308" s="1">
        <v>85</v>
      </c>
      <c r="Q308" t="s">
        <v>2237</v>
      </c>
      <c r="R308" s="1" t="s">
        <v>2238</v>
      </c>
      <c r="S308" s="1" t="s">
        <v>2239</v>
      </c>
      <c r="T308" s="1">
        <v>428</v>
      </c>
      <c r="U308" s="1">
        <v>200</v>
      </c>
      <c r="V308" s="1">
        <v>228</v>
      </c>
    </row>
    <row r="309" spans="1:22" x14ac:dyDescent="0.35">
      <c r="A309" s="2">
        <v>45139</v>
      </c>
      <c r="B309" s="3" t="s">
        <v>38</v>
      </c>
      <c r="C309" t="s">
        <v>141</v>
      </c>
      <c r="D309" t="s">
        <v>142</v>
      </c>
      <c r="E309" t="s">
        <v>178</v>
      </c>
      <c r="F309" t="s">
        <v>2240</v>
      </c>
      <c r="G309" t="s">
        <v>2241</v>
      </c>
      <c r="H309" t="s">
        <v>2242</v>
      </c>
      <c r="I309" t="s">
        <v>2243</v>
      </c>
      <c r="J309" s="1" t="s">
        <v>170</v>
      </c>
      <c r="K309" t="s">
        <v>183</v>
      </c>
      <c r="L309" t="s">
        <v>184</v>
      </c>
      <c r="M309" t="s">
        <v>185</v>
      </c>
      <c r="N309" s="1" t="s">
        <v>78</v>
      </c>
      <c r="O309" s="1" t="s">
        <v>34</v>
      </c>
      <c r="P309" s="1">
        <v>99</v>
      </c>
      <c r="Q309" t="s">
        <v>2244</v>
      </c>
      <c r="R309" s="1" t="s">
        <v>2245</v>
      </c>
      <c r="S309" s="1" t="s">
        <v>2246</v>
      </c>
      <c r="T309" s="1">
        <v>152</v>
      </c>
      <c r="U309" s="1">
        <v>6</v>
      </c>
      <c r="V309" s="1">
        <v>146</v>
      </c>
    </row>
    <row r="310" spans="1:22" x14ac:dyDescent="0.35">
      <c r="A310" s="2">
        <v>44980</v>
      </c>
      <c r="B310" s="3" t="s">
        <v>344</v>
      </c>
      <c r="C310" t="s">
        <v>141</v>
      </c>
      <c r="D310" t="s">
        <v>345</v>
      </c>
      <c r="E310" t="s">
        <v>346</v>
      </c>
      <c r="F310" t="s">
        <v>2247</v>
      </c>
      <c r="G310" t="s">
        <v>2248</v>
      </c>
      <c r="H310" t="s">
        <v>2249</v>
      </c>
      <c r="I310" t="s">
        <v>2250</v>
      </c>
      <c r="J310" s="1" t="s">
        <v>170</v>
      </c>
      <c r="K310" t="s">
        <v>252</v>
      </c>
      <c r="L310" t="s">
        <v>253</v>
      </c>
      <c r="N310" s="1" t="s">
        <v>33</v>
      </c>
      <c r="O310" s="1" t="s">
        <v>63</v>
      </c>
      <c r="P310" s="1">
        <v>68</v>
      </c>
      <c r="Q310" t="s">
        <v>2251</v>
      </c>
      <c r="R310" s="1" t="s">
        <v>2252</v>
      </c>
      <c r="S310" s="1" t="s">
        <v>2253</v>
      </c>
      <c r="T310" s="1">
        <v>131</v>
      </c>
      <c r="U310" s="1">
        <v>2</v>
      </c>
      <c r="V310" s="1">
        <v>129</v>
      </c>
    </row>
    <row r="311" spans="1:22" x14ac:dyDescent="0.35">
      <c r="A311" s="2">
        <v>44699</v>
      </c>
      <c r="B311" s="3" t="s">
        <v>238</v>
      </c>
      <c r="C311" t="s">
        <v>23</v>
      </c>
      <c r="D311" t="s">
        <v>98</v>
      </c>
      <c r="E311" t="s">
        <v>25</v>
      </c>
      <c r="F311" t="s">
        <v>2254</v>
      </c>
      <c r="G311" t="s">
        <v>2255</v>
      </c>
      <c r="H311" t="s">
        <v>2256</v>
      </c>
      <c r="I311" t="s">
        <v>2257</v>
      </c>
      <c r="J311" s="1" t="s">
        <v>30</v>
      </c>
      <c r="K311" t="s">
        <v>46</v>
      </c>
      <c r="L311" t="s">
        <v>47</v>
      </c>
      <c r="M311" t="s">
        <v>261</v>
      </c>
      <c r="N311" s="1" t="s">
        <v>114</v>
      </c>
      <c r="O311" s="1" t="s">
        <v>49</v>
      </c>
      <c r="P311" s="1">
        <v>95</v>
      </c>
      <c r="Q311" t="s">
        <v>2258</v>
      </c>
      <c r="R311" s="1" t="s">
        <v>2259</v>
      </c>
      <c r="S311" s="1" t="s">
        <v>2260</v>
      </c>
      <c r="T311" s="1">
        <v>393</v>
      </c>
      <c r="U311" s="1">
        <v>28</v>
      </c>
      <c r="V311" s="1">
        <v>365</v>
      </c>
    </row>
    <row r="312" spans="1:22" x14ac:dyDescent="0.35">
      <c r="A312" s="2">
        <v>44931</v>
      </c>
      <c r="B312" s="3" t="s">
        <v>53</v>
      </c>
      <c r="C312" t="s">
        <v>276</v>
      </c>
      <c r="D312" t="s">
        <v>55</v>
      </c>
      <c r="E312" t="s">
        <v>56</v>
      </c>
      <c r="F312" t="s">
        <v>2261</v>
      </c>
      <c r="G312" t="s">
        <v>2262</v>
      </c>
      <c r="H312" t="s">
        <v>2263</v>
      </c>
      <c r="I312" t="s">
        <v>2264</v>
      </c>
      <c r="J312" s="1" t="s">
        <v>30</v>
      </c>
      <c r="K312" t="s">
        <v>183</v>
      </c>
      <c r="L312" t="s">
        <v>184</v>
      </c>
      <c r="M312" t="s">
        <v>185</v>
      </c>
      <c r="N312" s="1" t="s">
        <v>114</v>
      </c>
      <c r="O312" s="1" t="s">
        <v>34</v>
      </c>
      <c r="P312" s="1">
        <v>91</v>
      </c>
      <c r="Q312" t="s">
        <v>2265</v>
      </c>
      <c r="R312" s="1" t="s">
        <v>2266</v>
      </c>
      <c r="S312" s="1" t="s">
        <v>2267</v>
      </c>
      <c r="T312" s="1">
        <v>333</v>
      </c>
      <c r="U312" s="1">
        <v>246</v>
      </c>
      <c r="V312" s="1">
        <v>87</v>
      </c>
    </row>
    <row r="313" spans="1:22" x14ac:dyDescent="0.35">
      <c r="A313" s="2">
        <v>44808</v>
      </c>
      <c r="B313" s="3" t="s">
        <v>97</v>
      </c>
      <c r="C313" t="s">
        <v>23</v>
      </c>
      <c r="D313" t="s">
        <v>98</v>
      </c>
      <c r="E313" t="s">
        <v>154</v>
      </c>
      <c r="F313" t="s">
        <v>2268</v>
      </c>
      <c r="G313" t="s">
        <v>2269</v>
      </c>
      <c r="H313" t="s">
        <v>2270</v>
      </c>
      <c r="I313">
        <v>7694455797</v>
      </c>
      <c r="J313" s="1" t="s">
        <v>170</v>
      </c>
      <c r="K313" t="s">
        <v>183</v>
      </c>
      <c r="L313" t="s">
        <v>184</v>
      </c>
      <c r="M313" t="s">
        <v>185</v>
      </c>
      <c r="N313" s="1" t="s">
        <v>93</v>
      </c>
      <c r="O313" s="1" t="s">
        <v>49</v>
      </c>
      <c r="P313" s="1">
        <v>75</v>
      </c>
      <c r="Q313" t="s">
        <v>2271</v>
      </c>
      <c r="R313" s="1" t="s">
        <v>2272</v>
      </c>
      <c r="S313" s="1" t="s">
        <v>2273</v>
      </c>
      <c r="T313" s="1">
        <v>75</v>
      </c>
      <c r="U313" s="1">
        <v>38</v>
      </c>
      <c r="V313" s="1">
        <v>37</v>
      </c>
    </row>
    <row r="314" spans="1:22" x14ac:dyDescent="0.35">
      <c r="A314" s="2">
        <v>44786</v>
      </c>
      <c r="B314" s="3" t="s">
        <v>53</v>
      </c>
      <c r="C314" t="s">
        <v>276</v>
      </c>
      <c r="D314" t="s">
        <v>55</v>
      </c>
      <c r="E314" t="s">
        <v>56</v>
      </c>
      <c r="F314" t="s">
        <v>2274</v>
      </c>
      <c r="G314" t="s">
        <v>2275</v>
      </c>
      <c r="H314" t="s">
        <v>2276</v>
      </c>
      <c r="I314">
        <f>1-413-384-3508</f>
        <v>-4304</v>
      </c>
      <c r="J314" s="1" t="s">
        <v>45</v>
      </c>
      <c r="K314" t="s">
        <v>75</v>
      </c>
      <c r="L314" t="s">
        <v>76</v>
      </c>
      <c r="M314" t="s">
        <v>77</v>
      </c>
      <c r="N314" s="1" t="s">
        <v>78</v>
      </c>
      <c r="O314" s="1" t="s">
        <v>34</v>
      </c>
      <c r="P314" s="1">
        <v>66</v>
      </c>
      <c r="Q314" t="s">
        <v>2277</v>
      </c>
      <c r="R314" s="1" t="s">
        <v>2278</v>
      </c>
      <c r="S314" s="1" t="s">
        <v>2279</v>
      </c>
      <c r="T314" s="1">
        <v>256</v>
      </c>
      <c r="U314" s="1">
        <v>170</v>
      </c>
      <c r="V314" s="1">
        <v>86</v>
      </c>
    </row>
    <row r="315" spans="1:22" x14ac:dyDescent="0.35">
      <c r="A315" s="2">
        <v>45043</v>
      </c>
      <c r="B315" s="3" t="s">
        <v>492</v>
      </c>
      <c r="C315" t="s">
        <v>276</v>
      </c>
      <c r="D315" t="s">
        <v>409</v>
      </c>
      <c r="E315" t="s">
        <v>410</v>
      </c>
      <c r="F315" t="s">
        <v>2280</v>
      </c>
      <c r="G315" t="s">
        <v>2281</v>
      </c>
      <c r="H315" t="s">
        <v>2282</v>
      </c>
      <c r="I315" t="s">
        <v>2283</v>
      </c>
      <c r="J315" s="1" t="s">
        <v>30</v>
      </c>
      <c r="K315" t="s">
        <v>46</v>
      </c>
      <c r="L315" t="s">
        <v>47</v>
      </c>
      <c r="N315" s="1" t="s">
        <v>86</v>
      </c>
      <c r="O315" s="1" t="s">
        <v>63</v>
      </c>
      <c r="P315" s="1">
        <v>81</v>
      </c>
      <c r="Q315" t="s">
        <v>783</v>
      </c>
      <c r="R315" s="1" t="s">
        <v>2284</v>
      </c>
      <c r="S315" s="1" t="s">
        <v>2285</v>
      </c>
      <c r="T315" s="1">
        <v>290</v>
      </c>
      <c r="U315" s="1">
        <v>195</v>
      </c>
      <c r="V315" s="1">
        <v>95</v>
      </c>
    </row>
    <row r="316" spans="1:22" x14ac:dyDescent="0.35">
      <c r="A316" s="2">
        <v>44966</v>
      </c>
      <c r="B316" s="3" t="s">
        <v>164</v>
      </c>
      <c r="C316" t="s">
        <v>247</v>
      </c>
      <c r="D316" t="s">
        <v>165</v>
      </c>
      <c r="E316" t="s">
        <v>166</v>
      </c>
      <c r="F316" t="s">
        <v>2286</v>
      </c>
      <c r="G316" t="s">
        <v>2287</v>
      </c>
      <c r="H316" t="s">
        <v>2288</v>
      </c>
      <c r="I316" t="s">
        <v>2289</v>
      </c>
      <c r="J316" s="1" t="s">
        <v>30</v>
      </c>
      <c r="K316" t="s">
        <v>46</v>
      </c>
      <c r="L316" t="s">
        <v>47</v>
      </c>
      <c r="M316" t="s">
        <v>261</v>
      </c>
      <c r="N316" s="1" t="s">
        <v>33</v>
      </c>
      <c r="O316" s="1" t="s">
        <v>63</v>
      </c>
      <c r="P316" s="1">
        <v>14</v>
      </c>
      <c r="Q316" t="s">
        <v>2290</v>
      </c>
      <c r="R316" s="1" t="s">
        <v>2291</v>
      </c>
      <c r="S316" s="1" t="s">
        <v>2292</v>
      </c>
      <c r="T316" s="1">
        <v>457</v>
      </c>
      <c r="U316" s="1">
        <v>436</v>
      </c>
      <c r="V316" s="1">
        <v>21</v>
      </c>
    </row>
    <row r="317" spans="1:22" x14ac:dyDescent="0.35">
      <c r="A317" s="2">
        <v>44951</v>
      </c>
      <c r="B317" s="3" t="s">
        <v>97</v>
      </c>
      <c r="C317" t="s">
        <v>23</v>
      </c>
      <c r="D317" t="s">
        <v>98</v>
      </c>
      <c r="E317" t="s">
        <v>154</v>
      </c>
      <c r="F317" t="s">
        <v>2293</v>
      </c>
      <c r="G317" t="s">
        <v>2294</v>
      </c>
      <c r="H317" t="s">
        <v>2295</v>
      </c>
      <c r="I317" t="s">
        <v>2296</v>
      </c>
      <c r="J317" s="1" t="s">
        <v>30</v>
      </c>
      <c r="K317" t="s">
        <v>46</v>
      </c>
      <c r="L317" t="s">
        <v>47</v>
      </c>
      <c r="M317" t="s">
        <v>261</v>
      </c>
      <c r="N317" s="1" t="s">
        <v>48</v>
      </c>
      <c r="O317" s="1" t="s">
        <v>34</v>
      </c>
      <c r="P317" s="1">
        <v>43</v>
      </c>
      <c r="Q317" t="s">
        <v>2297</v>
      </c>
      <c r="R317" s="1" t="s">
        <v>2298</v>
      </c>
      <c r="S317" s="1" t="s">
        <v>2299</v>
      </c>
      <c r="T317" s="1">
        <v>339</v>
      </c>
      <c r="U317" s="1">
        <v>171</v>
      </c>
      <c r="V317" s="1">
        <v>168</v>
      </c>
    </row>
    <row r="318" spans="1:22" x14ac:dyDescent="0.35">
      <c r="A318" s="2">
        <v>45108</v>
      </c>
      <c r="B318" s="3" t="s">
        <v>344</v>
      </c>
      <c r="C318" t="s">
        <v>141</v>
      </c>
      <c r="D318" t="s">
        <v>345</v>
      </c>
      <c r="E318" t="s">
        <v>189</v>
      </c>
      <c r="F318" t="s">
        <v>2300</v>
      </c>
      <c r="G318" t="s">
        <v>2301</v>
      </c>
      <c r="H318" t="s">
        <v>2302</v>
      </c>
      <c r="I318" t="s">
        <v>2303</v>
      </c>
      <c r="J318" s="1" t="s">
        <v>30</v>
      </c>
      <c r="K318" t="s">
        <v>111</v>
      </c>
      <c r="L318" t="s">
        <v>112</v>
      </c>
      <c r="M318" t="s">
        <v>113</v>
      </c>
      <c r="N318" s="1" t="s">
        <v>33</v>
      </c>
      <c r="O318" s="1" t="s">
        <v>63</v>
      </c>
      <c r="P318" s="1">
        <v>79</v>
      </c>
      <c r="Q318" t="s">
        <v>2304</v>
      </c>
      <c r="R318" s="1" t="s">
        <v>2305</v>
      </c>
      <c r="S318" s="1" t="s">
        <v>2306</v>
      </c>
      <c r="T318" s="1">
        <v>248</v>
      </c>
      <c r="U318" s="1">
        <v>74</v>
      </c>
      <c r="V318" s="1">
        <v>174</v>
      </c>
    </row>
    <row r="319" spans="1:22" x14ac:dyDescent="0.35">
      <c r="A319" s="2">
        <v>44946</v>
      </c>
      <c r="B319" s="3" t="s">
        <v>38</v>
      </c>
      <c r="C319" t="s">
        <v>23</v>
      </c>
      <c r="D319" t="s">
        <v>98</v>
      </c>
      <c r="E319" t="s">
        <v>25</v>
      </c>
      <c r="F319" t="s">
        <v>2307</v>
      </c>
      <c r="G319" t="s">
        <v>2308</v>
      </c>
      <c r="H319" t="s">
        <v>2309</v>
      </c>
      <c r="I319">
        <v>9656853901</v>
      </c>
      <c r="J319" s="1" t="s">
        <v>170</v>
      </c>
      <c r="K319" t="s">
        <v>171</v>
      </c>
      <c r="L319" t="s">
        <v>172</v>
      </c>
      <c r="N319" s="1" t="s">
        <v>93</v>
      </c>
      <c r="O319" s="1" t="s">
        <v>49</v>
      </c>
      <c r="P319" s="1">
        <v>90</v>
      </c>
      <c r="Q319" t="s">
        <v>2310</v>
      </c>
      <c r="R319" s="1" t="s">
        <v>2311</v>
      </c>
      <c r="S319" s="1" t="s">
        <v>2312</v>
      </c>
      <c r="T319" s="1">
        <v>120</v>
      </c>
      <c r="U319" s="1">
        <v>75</v>
      </c>
      <c r="V319" s="1">
        <v>45</v>
      </c>
    </row>
    <row r="320" spans="1:22" x14ac:dyDescent="0.35">
      <c r="A320" s="2">
        <v>44715</v>
      </c>
      <c r="B320" s="3" t="s">
        <v>177</v>
      </c>
      <c r="C320" t="s">
        <v>141</v>
      </c>
      <c r="D320" t="s">
        <v>142</v>
      </c>
      <c r="E320" t="s">
        <v>178</v>
      </c>
      <c r="F320" t="s">
        <v>2313</v>
      </c>
      <c r="G320" t="s">
        <v>2314</v>
      </c>
      <c r="H320" t="s">
        <v>2315</v>
      </c>
      <c r="I320" t="s">
        <v>2316</v>
      </c>
      <c r="J320" s="1" t="s">
        <v>170</v>
      </c>
      <c r="K320" t="s">
        <v>303</v>
      </c>
      <c r="L320" t="s">
        <v>304</v>
      </c>
      <c r="M320" t="s">
        <v>305</v>
      </c>
      <c r="N320" s="1" t="s">
        <v>78</v>
      </c>
      <c r="O320" s="1" t="s">
        <v>49</v>
      </c>
      <c r="P320" s="1">
        <v>78</v>
      </c>
      <c r="Q320" t="s">
        <v>2317</v>
      </c>
      <c r="R320" s="1" t="s">
        <v>2318</v>
      </c>
      <c r="S320" s="1" t="s">
        <v>2319</v>
      </c>
      <c r="T320" s="1">
        <v>141</v>
      </c>
      <c r="U320" s="1">
        <v>39</v>
      </c>
      <c r="V320" s="1">
        <v>102</v>
      </c>
    </row>
    <row r="321" spans="1:22" x14ac:dyDescent="0.35">
      <c r="A321" s="2">
        <v>44633</v>
      </c>
      <c r="B321" s="3" t="s">
        <v>140</v>
      </c>
      <c r="C321" t="s">
        <v>54</v>
      </c>
      <c r="D321" t="s">
        <v>142</v>
      </c>
      <c r="E321" t="s">
        <v>361</v>
      </c>
      <c r="F321" t="s">
        <v>2320</v>
      </c>
      <c r="G321" t="s">
        <v>2321</v>
      </c>
      <c r="H321" t="s">
        <v>2322</v>
      </c>
      <c r="I321" t="s">
        <v>2323</v>
      </c>
      <c r="J321" s="1" t="s">
        <v>45</v>
      </c>
      <c r="K321" t="s">
        <v>183</v>
      </c>
      <c r="L321" t="s">
        <v>184</v>
      </c>
      <c r="M321" t="s">
        <v>185</v>
      </c>
      <c r="N321" s="1" t="s">
        <v>86</v>
      </c>
      <c r="O321" s="1" t="s">
        <v>34</v>
      </c>
      <c r="P321" s="1">
        <v>89</v>
      </c>
      <c r="Q321" t="s">
        <v>2324</v>
      </c>
      <c r="R321" s="1" t="s">
        <v>914</v>
      </c>
      <c r="S321" s="1" t="s">
        <v>2325</v>
      </c>
      <c r="T321" s="1">
        <v>142</v>
      </c>
      <c r="U321" s="1">
        <v>64</v>
      </c>
      <c r="V321" s="1">
        <v>78</v>
      </c>
    </row>
    <row r="322" spans="1:22" x14ac:dyDescent="0.35">
      <c r="A322" s="2">
        <v>44740</v>
      </c>
      <c r="B322" s="3" t="s">
        <v>336</v>
      </c>
      <c r="C322" t="s">
        <v>54</v>
      </c>
      <c r="D322" t="s">
        <v>165</v>
      </c>
      <c r="E322" t="s">
        <v>484</v>
      </c>
      <c r="F322" t="s">
        <v>2326</v>
      </c>
      <c r="G322" t="s">
        <v>2327</v>
      </c>
      <c r="H322" t="s">
        <v>2328</v>
      </c>
      <c r="I322" t="s">
        <v>2329</v>
      </c>
      <c r="J322" s="1" t="s">
        <v>45</v>
      </c>
      <c r="K322" t="s">
        <v>171</v>
      </c>
      <c r="L322" t="s">
        <v>172</v>
      </c>
      <c r="M322" t="s">
        <v>173</v>
      </c>
      <c r="N322" s="1" t="s">
        <v>93</v>
      </c>
      <c r="O322" s="1" t="s">
        <v>34</v>
      </c>
      <c r="P322" s="1">
        <v>99</v>
      </c>
      <c r="Q322" t="s">
        <v>2330</v>
      </c>
      <c r="R322" s="1" t="s">
        <v>2331</v>
      </c>
      <c r="S322" s="1" t="s">
        <v>2332</v>
      </c>
      <c r="T322" s="1">
        <v>472</v>
      </c>
      <c r="U322" s="1">
        <v>332</v>
      </c>
      <c r="V322" s="1">
        <v>140</v>
      </c>
    </row>
    <row r="323" spans="1:22" x14ac:dyDescent="0.35">
      <c r="A323" s="2">
        <v>45060</v>
      </c>
      <c r="B323" s="3" t="s">
        <v>38</v>
      </c>
      <c r="C323" t="s">
        <v>69</v>
      </c>
      <c r="D323" t="s">
        <v>119</v>
      </c>
      <c r="E323" t="s">
        <v>120</v>
      </c>
      <c r="F323" t="s">
        <v>2333</v>
      </c>
      <c r="G323" t="s">
        <v>2334</v>
      </c>
      <c r="H323" t="s">
        <v>2335</v>
      </c>
      <c r="I323" t="s">
        <v>2336</v>
      </c>
      <c r="J323" s="1" t="s">
        <v>30</v>
      </c>
      <c r="K323" t="s">
        <v>159</v>
      </c>
      <c r="L323" t="s">
        <v>160</v>
      </c>
      <c r="M323" t="s">
        <v>161</v>
      </c>
      <c r="N323" s="1" t="s">
        <v>114</v>
      </c>
      <c r="O323" s="1" t="s">
        <v>49</v>
      </c>
      <c r="P323" s="1">
        <v>80</v>
      </c>
      <c r="Q323" t="s">
        <v>1617</v>
      </c>
      <c r="R323" s="1" t="s">
        <v>2337</v>
      </c>
      <c r="S323" s="1" t="s">
        <v>2338</v>
      </c>
      <c r="T323" s="1">
        <v>351</v>
      </c>
      <c r="U323" s="1">
        <v>118</v>
      </c>
      <c r="V323" s="1">
        <v>233</v>
      </c>
    </row>
    <row r="324" spans="1:22" x14ac:dyDescent="0.35">
      <c r="A324" s="2">
        <v>44783</v>
      </c>
      <c r="B324" s="3" t="s">
        <v>68</v>
      </c>
      <c r="C324" t="s">
        <v>54</v>
      </c>
      <c r="D324" t="s">
        <v>70</v>
      </c>
      <c r="E324" t="s">
        <v>71</v>
      </c>
      <c r="F324" t="s">
        <v>2339</v>
      </c>
      <c r="G324" t="s">
        <v>2340</v>
      </c>
      <c r="H324" t="s">
        <v>2341</v>
      </c>
      <c r="I324" t="s">
        <v>2342</v>
      </c>
      <c r="J324" s="1" t="s">
        <v>30</v>
      </c>
      <c r="K324" t="s">
        <v>252</v>
      </c>
      <c r="L324" t="s">
        <v>253</v>
      </c>
      <c r="M324">
        <f>1-838-976-6137</f>
        <v>-7950</v>
      </c>
      <c r="N324" s="1" t="s">
        <v>86</v>
      </c>
      <c r="O324" s="1" t="s">
        <v>49</v>
      </c>
      <c r="P324" s="1">
        <v>57</v>
      </c>
      <c r="Q324" t="s">
        <v>2343</v>
      </c>
      <c r="R324" s="1" t="s">
        <v>2344</v>
      </c>
      <c r="S324" s="1" t="s">
        <v>2345</v>
      </c>
      <c r="T324" s="1">
        <v>120</v>
      </c>
      <c r="U324" s="1">
        <v>78</v>
      </c>
      <c r="V324" s="1">
        <v>42</v>
      </c>
    </row>
    <row r="325" spans="1:22" x14ac:dyDescent="0.35">
      <c r="A325" s="2">
        <v>44838</v>
      </c>
      <c r="B325" s="3" t="s">
        <v>418</v>
      </c>
      <c r="C325" t="s">
        <v>69</v>
      </c>
      <c r="D325" t="s">
        <v>419</v>
      </c>
      <c r="E325" t="s">
        <v>521</v>
      </c>
      <c r="F325" t="s">
        <v>2346</v>
      </c>
      <c r="G325" t="s">
        <v>2347</v>
      </c>
      <c r="H325" t="s">
        <v>2348</v>
      </c>
      <c r="I325" t="s">
        <v>2349</v>
      </c>
      <c r="J325" s="1" t="s">
        <v>45</v>
      </c>
      <c r="K325" t="s">
        <v>133</v>
      </c>
      <c r="L325" t="s">
        <v>134</v>
      </c>
      <c r="M325" t="s">
        <v>135</v>
      </c>
      <c r="N325" s="1" t="s">
        <v>86</v>
      </c>
      <c r="O325" s="1" t="s">
        <v>49</v>
      </c>
      <c r="P325" s="1">
        <v>75</v>
      </c>
      <c r="Q325" t="s">
        <v>2350</v>
      </c>
      <c r="R325" s="1" t="s">
        <v>2351</v>
      </c>
      <c r="S325" s="1" t="s">
        <v>2352</v>
      </c>
      <c r="T325" s="1">
        <v>416</v>
      </c>
      <c r="U325" s="1">
        <v>390</v>
      </c>
      <c r="V325" s="1">
        <v>26</v>
      </c>
    </row>
    <row r="326" spans="1:22" x14ac:dyDescent="0.35">
      <c r="A326" s="1" t="s">
        <v>2353</v>
      </c>
      <c r="B326" s="3" t="s">
        <v>492</v>
      </c>
      <c r="C326" t="s">
        <v>276</v>
      </c>
      <c r="D326" t="s">
        <v>409</v>
      </c>
      <c r="E326" t="s">
        <v>410</v>
      </c>
      <c r="F326" t="s">
        <v>2354</v>
      </c>
      <c r="G326" t="s">
        <v>2355</v>
      </c>
      <c r="H326" t="s">
        <v>2356</v>
      </c>
      <c r="I326" t="s">
        <v>2357</v>
      </c>
      <c r="J326" s="1" t="s">
        <v>45</v>
      </c>
      <c r="K326" t="s">
        <v>183</v>
      </c>
      <c r="L326" t="s">
        <v>184</v>
      </c>
      <c r="M326" t="s">
        <v>185</v>
      </c>
      <c r="N326" s="1" t="s">
        <v>114</v>
      </c>
      <c r="O326" s="1" t="s">
        <v>49</v>
      </c>
      <c r="P326" s="1">
        <v>15</v>
      </c>
      <c r="Q326" t="s">
        <v>2358</v>
      </c>
      <c r="R326" s="1" t="s">
        <v>2359</v>
      </c>
      <c r="S326" s="1" t="s">
        <v>2360</v>
      </c>
      <c r="T326" s="1">
        <v>270</v>
      </c>
      <c r="U326" s="1">
        <v>181</v>
      </c>
      <c r="V326" s="1">
        <v>89</v>
      </c>
    </row>
    <row r="327" spans="1:22" x14ac:dyDescent="0.35">
      <c r="A327" s="2">
        <v>44535</v>
      </c>
      <c r="B327" s="3" t="s">
        <v>344</v>
      </c>
      <c r="C327" t="s">
        <v>141</v>
      </c>
      <c r="D327" t="s">
        <v>345</v>
      </c>
      <c r="E327" t="s">
        <v>346</v>
      </c>
      <c r="F327" t="s">
        <v>2361</v>
      </c>
      <c r="G327" t="s">
        <v>2362</v>
      </c>
      <c r="H327" t="s">
        <v>2363</v>
      </c>
      <c r="I327" t="s">
        <v>2364</v>
      </c>
      <c r="J327" s="1" t="s">
        <v>45</v>
      </c>
      <c r="K327" t="s">
        <v>381</v>
      </c>
      <c r="L327" t="s">
        <v>382</v>
      </c>
      <c r="M327" t="s">
        <v>383</v>
      </c>
      <c r="N327" s="1" t="s">
        <v>86</v>
      </c>
      <c r="O327" s="1" t="s">
        <v>63</v>
      </c>
      <c r="P327" s="1">
        <v>91</v>
      </c>
      <c r="Q327" t="s">
        <v>2365</v>
      </c>
      <c r="R327" s="1" t="s">
        <v>2366</v>
      </c>
      <c r="S327" s="1" t="s">
        <v>2367</v>
      </c>
      <c r="T327" s="1">
        <v>483</v>
      </c>
      <c r="U327" s="1">
        <v>442</v>
      </c>
      <c r="V327" s="1">
        <v>41</v>
      </c>
    </row>
    <row r="328" spans="1:22" x14ac:dyDescent="0.35">
      <c r="A328" s="2">
        <v>44822</v>
      </c>
      <c r="B328" s="3" t="s">
        <v>164</v>
      </c>
      <c r="C328" t="s">
        <v>247</v>
      </c>
      <c r="D328" t="s">
        <v>165</v>
      </c>
      <c r="E328" t="s">
        <v>2368</v>
      </c>
      <c r="F328" t="s">
        <v>2369</v>
      </c>
      <c r="G328" t="s">
        <v>2370</v>
      </c>
      <c r="H328" t="s">
        <v>2371</v>
      </c>
      <c r="I328" t="s">
        <v>2372</v>
      </c>
      <c r="J328" s="1" t="s">
        <v>170</v>
      </c>
      <c r="K328" t="s">
        <v>31</v>
      </c>
      <c r="L328" t="s">
        <v>32</v>
      </c>
      <c r="M328">
        <v>6538306661</v>
      </c>
      <c r="N328" s="1" t="s">
        <v>78</v>
      </c>
      <c r="O328" s="1" t="s">
        <v>49</v>
      </c>
      <c r="P328" s="1">
        <v>1</v>
      </c>
      <c r="Q328" t="s">
        <v>166</v>
      </c>
      <c r="R328" s="1" t="s">
        <v>2373</v>
      </c>
      <c r="S328" s="1" t="s">
        <v>2374</v>
      </c>
      <c r="T328" s="1">
        <v>171</v>
      </c>
      <c r="U328" s="1">
        <v>87</v>
      </c>
      <c r="V328" s="1">
        <v>84</v>
      </c>
    </row>
    <row r="329" spans="1:22" x14ac:dyDescent="0.35">
      <c r="A329" s="2">
        <v>45123</v>
      </c>
      <c r="B329" s="3" t="s">
        <v>492</v>
      </c>
      <c r="C329" t="s">
        <v>276</v>
      </c>
      <c r="D329" t="s">
        <v>409</v>
      </c>
      <c r="E329" t="s">
        <v>265</v>
      </c>
      <c r="F329" t="s">
        <v>2375</v>
      </c>
      <c r="G329" t="s">
        <v>2376</v>
      </c>
      <c r="H329" t="s">
        <v>2377</v>
      </c>
      <c r="I329" t="s">
        <v>2378</v>
      </c>
      <c r="J329" s="1" t="s">
        <v>45</v>
      </c>
      <c r="K329" t="s">
        <v>252</v>
      </c>
      <c r="L329" t="s">
        <v>253</v>
      </c>
      <c r="M329">
        <f>1-838-976-6137</f>
        <v>-7950</v>
      </c>
      <c r="N329" s="1" t="s">
        <v>48</v>
      </c>
      <c r="O329" s="1" t="s">
        <v>49</v>
      </c>
      <c r="P329" s="1">
        <v>74</v>
      </c>
      <c r="Q329" t="s">
        <v>2379</v>
      </c>
      <c r="R329" s="1" t="s">
        <v>2380</v>
      </c>
      <c r="S329" s="1" t="s">
        <v>2381</v>
      </c>
      <c r="T329" s="1">
        <v>398</v>
      </c>
      <c r="U329" s="1">
        <v>232</v>
      </c>
      <c r="V329" s="1">
        <v>166</v>
      </c>
    </row>
    <row r="330" spans="1:22" x14ac:dyDescent="0.35">
      <c r="A330" s="2">
        <v>44844</v>
      </c>
      <c r="B330" s="3" t="s">
        <v>222</v>
      </c>
      <c r="C330" t="s">
        <v>141</v>
      </c>
      <c r="D330" t="s">
        <v>223</v>
      </c>
      <c r="E330" t="s">
        <v>224</v>
      </c>
      <c r="F330" t="s">
        <v>2382</v>
      </c>
      <c r="H330" t="s">
        <v>2383</v>
      </c>
      <c r="I330" t="s">
        <v>2384</v>
      </c>
      <c r="J330" s="1" t="s">
        <v>170</v>
      </c>
      <c r="K330" t="s">
        <v>194</v>
      </c>
      <c r="L330" t="s">
        <v>195</v>
      </c>
      <c r="M330" t="s">
        <v>196</v>
      </c>
      <c r="N330" s="1" t="s">
        <v>33</v>
      </c>
      <c r="O330" s="1" t="s">
        <v>34</v>
      </c>
      <c r="P330" s="1">
        <v>9</v>
      </c>
      <c r="Q330" t="s">
        <v>2385</v>
      </c>
      <c r="R330" s="1" t="s">
        <v>2386</v>
      </c>
      <c r="S330" s="1" t="s">
        <v>2387</v>
      </c>
      <c r="T330" s="1">
        <v>55</v>
      </c>
      <c r="U330" s="1">
        <v>53</v>
      </c>
      <c r="V330" s="1">
        <v>2</v>
      </c>
    </row>
    <row r="331" spans="1:22" x14ac:dyDescent="0.35">
      <c r="A331" s="2">
        <v>44802</v>
      </c>
      <c r="B331" s="3" t="s">
        <v>177</v>
      </c>
      <c r="C331" t="s">
        <v>141</v>
      </c>
      <c r="D331" t="s">
        <v>142</v>
      </c>
      <c r="E331" t="s">
        <v>835</v>
      </c>
      <c r="F331" t="s">
        <v>2388</v>
      </c>
      <c r="G331" t="s">
        <v>2389</v>
      </c>
      <c r="H331" t="s">
        <v>2390</v>
      </c>
      <c r="I331" t="s">
        <v>2391</v>
      </c>
      <c r="J331" s="1" t="s">
        <v>170</v>
      </c>
      <c r="K331" t="s">
        <v>424</v>
      </c>
      <c r="L331" t="s">
        <v>425</v>
      </c>
      <c r="M331">
        <v>7724600682</v>
      </c>
      <c r="N331" s="1" t="s">
        <v>33</v>
      </c>
      <c r="O331" s="1" t="s">
        <v>34</v>
      </c>
      <c r="P331" s="1">
        <v>69</v>
      </c>
      <c r="Q331" t="s">
        <v>2392</v>
      </c>
      <c r="R331" s="1" t="s">
        <v>2393</v>
      </c>
      <c r="S331" s="1" t="s">
        <v>2394</v>
      </c>
      <c r="T331" s="1">
        <v>194</v>
      </c>
      <c r="U331" s="1">
        <v>178</v>
      </c>
      <c r="V331" s="1">
        <v>16</v>
      </c>
    </row>
    <row r="332" spans="1:22" x14ac:dyDescent="0.35">
      <c r="A332" s="2">
        <v>44795</v>
      </c>
      <c r="B332" s="3" t="s">
        <v>177</v>
      </c>
      <c r="C332" t="s">
        <v>141</v>
      </c>
      <c r="D332" t="s">
        <v>142</v>
      </c>
      <c r="E332" t="s">
        <v>265</v>
      </c>
      <c r="F332" t="s">
        <v>2395</v>
      </c>
      <c r="G332" t="s">
        <v>2396</v>
      </c>
      <c r="H332" t="s">
        <v>2397</v>
      </c>
      <c r="I332" t="s">
        <v>2398</v>
      </c>
      <c r="J332" s="1" t="s">
        <v>45</v>
      </c>
      <c r="K332" t="s">
        <v>270</v>
      </c>
      <c r="L332" t="s">
        <v>271</v>
      </c>
      <c r="M332" t="s">
        <v>559</v>
      </c>
      <c r="N332" s="1" t="s">
        <v>33</v>
      </c>
      <c r="O332" s="1" t="s">
        <v>49</v>
      </c>
      <c r="P332" s="1">
        <v>72</v>
      </c>
      <c r="Q332" t="s">
        <v>2399</v>
      </c>
      <c r="R332" s="1" t="s">
        <v>1789</v>
      </c>
      <c r="S332" s="1" t="s">
        <v>2400</v>
      </c>
      <c r="T332" s="1">
        <v>293</v>
      </c>
      <c r="U332" s="1">
        <v>116</v>
      </c>
      <c r="V332" s="1">
        <v>177</v>
      </c>
    </row>
    <row r="333" spans="1:22" x14ac:dyDescent="0.35">
      <c r="A333" s="2">
        <v>44494</v>
      </c>
      <c r="B333" s="3" t="s">
        <v>418</v>
      </c>
      <c r="C333" t="s">
        <v>54</v>
      </c>
      <c r="D333" t="s">
        <v>419</v>
      </c>
      <c r="E333" t="s">
        <v>521</v>
      </c>
      <c r="F333" t="s">
        <v>2401</v>
      </c>
      <c r="G333" t="s">
        <v>2402</v>
      </c>
      <c r="H333" t="s">
        <v>2403</v>
      </c>
      <c r="I333" t="s">
        <v>2404</v>
      </c>
      <c r="J333" s="1" t="s">
        <v>30</v>
      </c>
      <c r="K333" t="s">
        <v>194</v>
      </c>
      <c r="L333" t="s">
        <v>195</v>
      </c>
      <c r="M333" t="s">
        <v>196</v>
      </c>
      <c r="N333" s="1" t="s">
        <v>114</v>
      </c>
      <c r="O333" s="1" t="s">
        <v>63</v>
      </c>
      <c r="P333" s="1">
        <v>44</v>
      </c>
      <c r="Q333" t="s">
        <v>2405</v>
      </c>
      <c r="R333" s="1" t="s">
        <v>2406</v>
      </c>
      <c r="S333" s="1" t="s">
        <v>2407</v>
      </c>
      <c r="T333" s="1">
        <v>299</v>
      </c>
      <c r="U333" s="1">
        <v>235</v>
      </c>
      <c r="V333" s="1">
        <v>64</v>
      </c>
    </row>
    <row r="334" spans="1:22" x14ac:dyDescent="0.35">
      <c r="A334" s="2">
        <v>45144</v>
      </c>
      <c r="B334" s="3" t="s">
        <v>68</v>
      </c>
      <c r="C334" t="s">
        <v>69</v>
      </c>
      <c r="D334" t="s">
        <v>70</v>
      </c>
      <c r="E334" t="s">
        <v>71</v>
      </c>
      <c r="F334" t="s">
        <v>2408</v>
      </c>
      <c r="G334" t="s">
        <v>2409</v>
      </c>
      <c r="H334" t="s">
        <v>2410</v>
      </c>
      <c r="I334">
        <v>6123640205</v>
      </c>
      <c r="J334" s="1" t="s">
        <v>170</v>
      </c>
      <c r="K334" t="s">
        <v>381</v>
      </c>
      <c r="L334" t="s">
        <v>382</v>
      </c>
      <c r="M334" t="s">
        <v>383</v>
      </c>
      <c r="N334" s="1" t="s">
        <v>48</v>
      </c>
      <c r="O334" s="1" t="s">
        <v>63</v>
      </c>
      <c r="P334" s="1">
        <v>60</v>
      </c>
      <c r="Q334" t="s">
        <v>2411</v>
      </c>
      <c r="R334" s="1" t="s">
        <v>2412</v>
      </c>
      <c r="S334" s="1" t="s">
        <v>2413</v>
      </c>
      <c r="T334" s="1">
        <v>333</v>
      </c>
      <c r="U334" s="1">
        <v>181</v>
      </c>
      <c r="V334" s="1">
        <v>152</v>
      </c>
    </row>
    <row r="335" spans="1:22" x14ac:dyDescent="0.35">
      <c r="A335" s="2">
        <v>44634</v>
      </c>
      <c r="B335" s="3" t="s">
        <v>22</v>
      </c>
      <c r="C335" t="s">
        <v>54</v>
      </c>
      <c r="D335" t="s">
        <v>24</v>
      </c>
      <c r="E335" t="s">
        <v>82</v>
      </c>
      <c r="F335" t="s">
        <v>2414</v>
      </c>
      <c r="G335" t="s">
        <v>2415</v>
      </c>
      <c r="H335" t="s">
        <v>2416</v>
      </c>
      <c r="I335" t="s">
        <v>2417</v>
      </c>
      <c r="J335" s="1" t="s">
        <v>45</v>
      </c>
      <c r="K335" t="s">
        <v>124</v>
      </c>
      <c r="L335" t="s">
        <v>125</v>
      </c>
      <c r="M335" t="s">
        <v>126</v>
      </c>
      <c r="N335" s="1" t="s">
        <v>114</v>
      </c>
      <c r="O335" s="1" t="s">
        <v>49</v>
      </c>
      <c r="P335" s="1">
        <v>42</v>
      </c>
      <c r="Q335" t="s">
        <v>2418</v>
      </c>
      <c r="R335" s="1" t="s">
        <v>2419</v>
      </c>
      <c r="S335" s="1" t="s">
        <v>2420</v>
      </c>
      <c r="T335" s="1">
        <v>168</v>
      </c>
      <c r="U335" s="1">
        <v>134</v>
      </c>
      <c r="V335" s="1">
        <v>34</v>
      </c>
    </row>
    <row r="336" spans="1:22" x14ac:dyDescent="0.35">
      <c r="A336" s="2">
        <v>44989</v>
      </c>
      <c r="B336" s="3" t="s">
        <v>222</v>
      </c>
      <c r="C336" t="s">
        <v>54</v>
      </c>
      <c r="D336" t="s">
        <v>223</v>
      </c>
      <c r="E336" t="s">
        <v>224</v>
      </c>
      <c r="F336" t="s">
        <v>2421</v>
      </c>
      <c r="G336" t="s">
        <v>2422</v>
      </c>
      <c r="H336" t="s">
        <v>2423</v>
      </c>
      <c r="I336" t="s">
        <v>2424</v>
      </c>
      <c r="J336" s="1" t="s">
        <v>170</v>
      </c>
      <c r="K336" t="s">
        <v>194</v>
      </c>
      <c r="L336" t="s">
        <v>195</v>
      </c>
      <c r="M336" t="s">
        <v>196</v>
      </c>
      <c r="N336" s="1" t="s">
        <v>114</v>
      </c>
      <c r="O336" s="1" t="s">
        <v>34</v>
      </c>
      <c r="P336" s="1">
        <v>69</v>
      </c>
      <c r="Q336" t="s">
        <v>2425</v>
      </c>
      <c r="R336" s="1" t="s">
        <v>2426</v>
      </c>
      <c r="S336" s="1" t="s">
        <v>2427</v>
      </c>
      <c r="T336" s="1">
        <v>70</v>
      </c>
      <c r="U336" s="1">
        <v>5</v>
      </c>
      <c r="V336" s="1">
        <v>65</v>
      </c>
    </row>
    <row r="337" spans="1:22" x14ac:dyDescent="0.35">
      <c r="A337" s="2">
        <v>44519</v>
      </c>
      <c r="B337" s="3" t="s">
        <v>22</v>
      </c>
      <c r="C337" t="s">
        <v>23</v>
      </c>
      <c r="D337" t="s">
        <v>24</v>
      </c>
      <c r="E337" t="s">
        <v>82</v>
      </c>
      <c r="F337" t="s">
        <v>2428</v>
      </c>
      <c r="G337" t="s">
        <v>2429</v>
      </c>
      <c r="H337" t="s">
        <v>2430</v>
      </c>
      <c r="I337" t="s">
        <v>2431</v>
      </c>
      <c r="J337" s="1" t="s">
        <v>30</v>
      </c>
      <c r="K337" t="s">
        <v>303</v>
      </c>
      <c r="L337" t="s">
        <v>304</v>
      </c>
      <c r="M337" t="s">
        <v>305</v>
      </c>
      <c r="N337" s="1" t="s">
        <v>78</v>
      </c>
      <c r="O337" s="1" t="s">
        <v>63</v>
      </c>
      <c r="P337" s="1">
        <v>43</v>
      </c>
      <c r="Q337" t="s">
        <v>2432</v>
      </c>
      <c r="R337" s="1" t="s">
        <v>2433</v>
      </c>
      <c r="S337" s="1" t="s">
        <v>2434</v>
      </c>
      <c r="T337" s="1">
        <v>105</v>
      </c>
      <c r="U337" s="1">
        <v>36</v>
      </c>
      <c r="V337" s="1">
        <v>69</v>
      </c>
    </row>
    <row r="338" spans="1:22" x14ac:dyDescent="0.35">
      <c r="A338" s="2">
        <v>45204</v>
      </c>
      <c r="B338" s="3" t="s">
        <v>22</v>
      </c>
      <c r="C338" t="s">
        <v>23</v>
      </c>
      <c r="D338" t="s">
        <v>24</v>
      </c>
      <c r="E338" t="s">
        <v>265</v>
      </c>
      <c r="F338" t="s">
        <v>2435</v>
      </c>
      <c r="G338" t="s">
        <v>2436</v>
      </c>
      <c r="H338" t="s">
        <v>2437</v>
      </c>
      <c r="I338">
        <f>1-690-654-6047</f>
        <v>-7390</v>
      </c>
      <c r="J338" s="1" t="s">
        <v>170</v>
      </c>
      <c r="K338" t="s">
        <v>534</v>
      </c>
      <c r="L338" t="s">
        <v>535</v>
      </c>
      <c r="N338" s="1" t="s">
        <v>48</v>
      </c>
      <c r="O338" s="1" t="s">
        <v>63</v>
      </c>
      <c r="P338" s="1">
        <v>45</v>
      </c>
      <c r="Q338" t="s">
        <v>2438</v>
      </c>
      <c r="R338" s="1" t="s">
        <v>2439</v>
      </c>
      <c r="S338" s="1" t="s">
        <v>2440</v>
      </c>
      <c r="T338" s="1">
        <v>220</v>
      </c>
      <c r="U338" s="1">
        <v>146</v>
      </c>
      <c r="V338" s="1">
        <v>74</v>
      </c>
    </row>
    <row r="339" spans="1:22" x14ac:dyDescent="0.35">
      <c r="A339" s="2">
        <v>44697</v>
      </c>
      <c r="B339" s="3" t="s">
        <v>38</v>
      </c>
      <c r="C339" t="s">
        <v>141</v>
      </c>
      <c r="D339" t="s">
        <v>142</v>
      </c>
      <c r="E339" t="s">
        <v>178</v>
      </c>
      <c r="F339" t="s">
        <v>2441</v>
      </c>
      <c r="G339" t="s">
        <v>2442</v>
      </c>
      <c r="H339" t="s">
        <v>2443</v>
      </c>
      <c r="I339" t="s">
        <v>2444</v>
      </c>
      <c r="J339" s="1" t="s">
        <v>45</v>
      </c>
      <c r="K339" t="s">
        <v>111</v>
      </c>
      <c r="L339" t="s">
        <v>112</v>
      </c>
      <c r="N339" s="1" t="s">
        <v>78</v>
      </c>
      <c r="O339" s="1" t="s">
        <v>34</v>
      </c>
      <c r="P339" s="1">
        <v>4</v>
      </c>
      <c r="Q339" t="s">
        <v>2445</v>
      </c>
      <c r="R339" s="1" t="s">
        <v>2446</v>
      </c>
      <c r="S339" s="1" t="s">
        <v>2447</v>
      </c>
      <c r="T339" s="1">
        <v>336</v>
      </c>
      <c r="U339" s="1">
        <v>196</v>
      </c>
      <c r="V339" s="1">
        <v>140</v>
      </c>
    </row>
    <row r="340" spans="1:22" x14ac:dyDescent="0.35">
      <c r="A340" s="2">
        <v>44990</v>
      </c>
      <c r="B340" s="3" t="s">
        <v>38</v>
      </c>
      <c r="C340" t="s">
        <v>23</v>
      </c>
      <c r="D340" t="s">
        <v>98</v>
      </c>
      <c r="E340" t="s">
        <v>265</v>
      </c>
      <c r="F340" t="s">
        <v>2448</v>
      </c>
      <c r="G340" t="s">
        <v>2449</v>
      </c>
      <c r="H340" t="s">
        <v>2450</v>
      </c>
      <c r="I340" t="s">
        <v>2451</v>
      </c>
      <c r="J340" s="1" t="s">
        <v>170</v>
      </c>
      <c r="K340" t="s">
        <v>252</v>
      </c>
      <c r="L340" t="s">
        <v>253</v>
      </c>
      <c r="M340">
        <f>1-838-976-6137</f>
        <v>-7950</v>
      </c>
      <c r="N340" s="1" t="s">
        <v>33</v>
      </c>
      <c r="O340" s="1" t="s">
        <v>34</v>
      </c>
      <c r="P340" s="1">
        <v>35</v>
      </c>
      <c r="Q340" t="s">
        <v>2452</v>
      </c>
      <c r="R340" s="1" t="s">
        <v>2453</v>
      </c>
      <c r="S340" s="1" t="s">
        <v>2454</v>
      </c>
      <c r="T340" s="1">
        <v>205</v>
      </c>
      <c r="U340" s="1">
        <v>88</v>
      </c>
      <c r="V340" s="1">
        <v>117</v>
      </c>
    </row>
    <row r="341" spans="1:22" x14ac:dyDescent="0.35">
      <c r="A341" s="2">
        <v>44756</v>
      </c>
      <c r="B341" s="3" t="s">
        <v>53</v>
      </c>
      <c r="C341" t="s">
        <v>276</v>
      </c>
      <c r="D341" t="s">
        <v>55</v>
      </c>
      <c r="E341" t="s">
        <v>25</v>
      </c>
      <c r="F341" t="s">
        <v>2455</v>
      </c>
      <c r="G341" t="s">
        <v>2456</v>
      </c>
      <c r="H341" t="s">
        <v>2457</v>
      </c>
      <c r="I341" t="s">
        <v>2458</v>
      </c>
      <c r="J341" s="1" t="s">
        <v>30</v>
      </c>
      <c r="K341" t="s">
        <v>252</v>
      </c>
      <c r="L341" t="s">
        <v>253</v>
      </c>
      <c r="M341">
        <f>1-838-976-6137</f>
        <v>-7950</v>
      </c>
      <c r="N341" s="1" t="s">
        <v>48</v>
      </c>
      <c r="O341" s="1" t="s">
        <v>34</v>
      </c>
      <c r="P341" s="1">
        <v>13</v>
      </c>
      <c r="Q341" t="s">
        <v>2459</v>
      </c>
      <c r="R341" s="1" t="s">
        <v>2460</v>
      </c>
      <c r="S341" s="1" t="s">
        <v>2461</v>
      </c>
      <c r="T341" s="1">
        <v>101</v>
      </c>
      <c r="U341" s="1">
        <v>45</v>
      </c>
      <c r="V341" s="1">
        <v>56</v>
      </c>
    </row>
    <row r="342" spans="1:22" x14ac:dyDescent="0.35">
      <c r="A342" s="2">
        <v>44896</v>
      </c>
      <c r="B342" s="3" t="s">
        <v>238</v>
      </c>
      <c r="C342" t="s">
        <v>23</v>
      </c>
      <c r="D342" t="s">
        <v>98</v>
      </c>
      <c r="E342" t="s">
        <v>377</v>
      </c>
      <c r="F342" t="s">
        <v>2462</v>
      </c>
      <c r="G342" t="s">
        <v>2463</v>
      </c>
      <c r="H342" t="s">
        <v>2464</v>
      </c>
      <c r="I342" t="s">
        <v>2465</v>
      </c>
      <c r="J342" s="1" t="s">
        <v>45</v>
      </c>
      <c r="K342" t="s">
        <v>124</v>
      </c>
      <c r="L342" t="s">
        <v>125</v>
      </c>
      <c r="M342" t="s">
        <v>126</v>
      </c>
      <c r="N342" s="1" t="s">
        <v>33</v>
      </c>
      <c r="O342" s="1" t="s">
        <v>34</v>
      </c>
      <c r="P342" s="1">
        <v>94</v>
      </c>
      <c r="Q342" t="s">
        <v>2466</v>
      </c>
      <c r="R342" s="1" t="s">
        <v>2467</v>
      </c>
      <c r="S342" s="1" t="s">
        <v>2468</v>
      </c>
      <c r="T342" s="1">
        <v>207</v>
      </c>
      <c r="U342" s="1">
        <v>47</v>
      </c>
      <c r="V342" s="1">
        <v>160</v>
      </c>
    </row>
    <row r="343" spans="1:22" x14ac:dyDescent="0.35">
      <c r="A343" s="2">
        <v>44917</v>
      </c>
      <c r="B343" s="3" t="s">
        <v>118</v>
      </c>
      <c r="C343" t="s">
        <v>69</v>
      </c>
      <c r="D343" t="s">
        <v>119</v>
      </c>
      <c r="E343" t="s">
        <v>120</v>
      </c>
      <c r="F343" t="s">
        <v>2469</v>
      </c>
      <c r="G343" t="s">
        <v>2470</v>
      </c>
      <c r="H343" t="s">
        <v>2471</v>
      </c>
      <c r="I343" t="s">
        <v>2472</v>
      </c>
      <c r="J343" s="1" t="s">
        <v>45</v>
      </c>
      <c r="K343" t="s">
        <v>252</v>
      </c>
      <c r="L343" t="s">
        <v>253</v>
      </c>
      <c r="M343">
        <f>1-838-976-6137</f>
        <v>-7950</v>
      </c>
      <c r="N343" s="1" t="s">
        <v>114</v>
      </c>
      <c r="O343" s="1" t="s">
        <v>34</v>
      </c>
      <c r="P343" s="1">
        <v>100</v>
      </c>
      <c r="Q343" t="s">
        <v>2473</v>
      </c>
      <c r="R343" s="1" t="s">
        <v>2474</v>
      </c>
      <c r="S343" s="1" t="s">
        <v>2475</v>
      </c>
      <c r="T343" s="1">
        <v>97</v>
      </c>
      <c r="U343" s="1">
        <v>7</v>
      </c>
      <c r="V343" s="1">
        <v>90</v>
      </c>
    </row>
    <row r="344" spans="1:22" x14ac:dyDescent="0.35">
      <c r="A344" s="2">
        <v>44791</v>
      </c>
      <c r="B344" s="3" t="s">
        <v>207</v>
      </c>
      <c r="C344" t="s">
        <v>23</v>
      </c>
      <c r="D344" t="s">
        <v>39</v>
      </c>
      <c r="E344" t="s">
        <v>40</v>
      </c>
      <c r="F344" t="s">
        <v>2476</v>
      </c>
      <c r="G344" t="s">
        <v>2477</v>
      </c>
      <c r="H344" t="s">
        <v>2478</v>
      </c>
      <c r="I344" t="s">
        <v>2479</v>
      </c>
      <c r="J344" s="1" t="s">
        <v>170</v>
      </c>
      <c r="K344" t="s">
        <v>75</v>
      </c>
      <c r="L344" t="s">
        <v>76</v>
      </c>
      <c r="M344" t="s">
        <v>77</v>
      </c>
      <c r="N344" s="1" t="s">
        <v>48</v>
      </c>
      <c r="O344" s="1" t="s">
        <v>49</v>
      </c>
      <c r="P344" s="1">
        <v>42</v>
      </c>
      <c r="Q344" t="s">
        <v>1190</v>
      </c>
      <c r="R344" s="1" t="s">
        <v>2480</v>
      </c>
      <c r="S344" s="1" t="s">
        <v>2481</v>
      </c>
      <c r="T344" s="1">
        <v>278</v>
      </c>
      <c r="U344" s="1">
        <v>99</v>
      </c>
      <c r="V344" s="1">
        <v>179</v>
      </c>
    </row>
    <row r="345" spans="1:22" x14ac:dyDescent="0.35">
      <c r="A345" s="2">
        <v>44989</v>
      </c>
      <c r="B345" s="3" t="s">
        <v>207</v>
      </c>
      <c r="C345" t="s">
        <v>23</v>
      </c>
      <c r="D345" t="s">
        <v>39</v>
      </c>
      <c r="E345" t="s">
        <v>40</v>
      </c>
      <c r="F345" t="s">
        <v>2482</v>
      </c>
      <c r="H345" t="s">
        <v>2483</v>
      </c>
      <c r="I345" t="s">
        <v>2484</v>
      </c>
      <c r="J345" s="1" t="s">
        <v>170</v>
      </c>
      <c r="K345" t="s">
        <v>31</v>
      </c>
      <c r="L345" t="s">
        <v>32</v>
      </c>
      <c r="M345">
        <v>6538306661</v>
      </c>
      <c r="N345" s="1" t="s">
        <v>33</v>
      </c>
      <c r="O345" s="1" t="s">
        <v>63</v>
      </c>
      <c r="P345" s="1">
        <v>61</v>
      </c>
      <c r="Q345" t="s">
        <v>2485</v>
      </c>
      <c r="R345" s="1" t="s">
        <v>2486</v>
      </c>
      <c r="S345" s="1" t="s">
        <v>2487</v>
      </c>
      <c r="T345" s="1">
        <v>265</v>
      </c>
      <c r="U345" s="1">
        <v>78</v>
      </c>
      <c r="V345" s="1">
        <v>187</v>
      </c>
    </row>
    <row r="346" spans="1:22" x14ac:dyDescent="0.35">
      <c r="A346" s="2">
        <v>44622</v>
      </c>
      <c r="B346" s="3" t="s">
        <v>53</v>
      </c>
      <c r="C346" t="s">
        <v>276</v>
      </c>
      <c r="D346" t="s">
        <v>55</v>
      </c>
      <c r="E346" t="s">
        <v>56</v>
      </c>
      <c r="F346" t="s">
        <v>2488</v>
      </c>
      <c r="G346" t="s">
        <v>2489</v>
      </c>
      <c r="H346" t="s">
        <v>2490</v>
      </c>
      <c r="I346" t="s">
        <v>2491</v>
      </c>
      <c r="J346" s="1" t="s">
        <v>170</v>
      </c>
      <c r="K346" t="s">
        <v>566</v>
      </c>
      <c r="L346" t="s">
        <v>567</v>
      </c>
      <c r="N346" s="1" t="s">
        <v>93</v>
      </c>
      <c r="O346" s="1" t="s">
        <v>49</v>
      </c>
      <c r="P346" s="1">
        <v>31</v>
      </c>
      <c r="Q346" t="s">
        <v>2492</v>
      </c>
      <c r="R346" s="1" t="s">
        <v>2493</v>
      </c>
      <c r="S346" s="1" t="s">
        <v>2494</v>
      </c>
      <c r="T346" s="1">
        <v>271</v>
      </c>
      <c r="U346" s="1">
        <v>129</v>
      </c>
      <c r="V346" s="1">
        <v>142</v>
      </c>
    </row>
    <row r="347" spans="1:22" x14ac:dyDescent="0.35">
      <c r="A347" s="2">
        <v>44704</v>
      </c>
      <c r="B347" s="3" t="s">
        <v>68</v>
      </c>
      <c r="C347" t="s">
        <v>69</v>
      </c>
      <c r="D347" t="s">
        <v>70</v>
      </c>
      <c r="E347" t="s">
        <v>71</v>
      </c>
      <c r="F347" t="s">
        <v>2495</v>
      </c>
      <c r="G347" t="s">
        <v>2496</v>
      </c>
      <c r="H347" t="s">
        <v>2497</v>
      </c>
      <c r="I347" t="s">
        <v>2498</v>
      </c>
      <c r="J347" s="1" t="s">
        <v>45</v>
      </c>
      <c r="K347" t="s">
        <v>566</v>
      </c>
      <c r="L347" t="s">
        <v>567</v>
      </c>
      <c r="N347" s="1" t="s">
        <v>78</v>
      </c>
      <c r="O347" s="1" t="s">
        <v>49</v>
      </c>
      <c r="P347" s="1">
        <v>45</v>
      </c>
      <c r="Q347" t="s">
        <v>2499</v>
      </c>
      <c r="R347" s="1" t="s">
        <v>2500</v>
      </c>
      <c r="S347" s="1" t="s">
        <v>2501</v>
      </c>
      <c r="T347" s="1">
        <v>290</v>
      </c>
      <c r="U347" s="1">
        <v>130</v>
      </c>
      <c r="V347" s="1">
        <v>160</v>
      </c>
    </row>
    <row r="348" spans="1:22" x14ac:dyDescent="0.35">
      <c r="A348" s="2">
        <v>44767</v>
      </c>
      <c r="B348" s="3" t="s">
        <v>53</v>
      </c>
      <c r="C348" t="s">
        <v>276</v>
      </c>
      <c r="D348" t="s">
        <v>55</v>
      </c>
      <c r="E348" t="s">
        <v>56</v>
      </c>
      <c r="F348" t="s">
        <v>2502</v>
      </c>
      <c r="G348" t="s">
        <v>2503</v>
      </c>
      <c r="H348" t="s">
        <v>2504</v>
      </c>
      <c r="I348">
        <v>8837996326</v>
      </c>
      <c r="J348" s="1" t="s">
        <v>45</v>
      </c>
      <c r="K348" t="s">
        <v>148</v>
      </c>
      <c r="L348" t="s">
        <v>149</v>
      </c>
      <c r="M348" t="s">
        <v>150</v>
      </c>
      <c r="N348" s="1" t="s">
        <v>78</v>
      </c>
      <c r="O348" s="1" t="s">
        <v>34</v>
      </c>
      <c r="P348" s="1">
        <v>92</v>
      </c>
      <c r="Q348" t="s">
        <v>2505</v>
      </c>
      <c r="R348" s="1" t="s">
        <v>1829</v>
      </c>
      <c r="S348" s="1" t="s">
        <v>2506</v>
      </c>
      <c r="T348" s="1">
        <v>348</v>
      </c>
      <c r="U348" s="1">
        <v>152</v>
      </c>
      <c r="V348" s="1">
        <v>196</v>
      </c>
    </row>
    <row r="349" spans="1:22" x14ac:dyDescent="0.35">
      <c r="A349" s="2">
        <v>44476</v>
      </c>
      <c r="B349" s="3" t="s">
        <v>177</v>
      </c>
      <c r="C349" t="s">
        <v>141</v>
      </c>
      <c r="D349" t="s">
        <v>142</v>
      </c>
      <c r="E349" t="s">
        <v>178</v>
      </c>
      <c r="F349" t="s">
        <v>2507</v>
      </c>
      <c r="G349" t="s">
        <v>2508</v>
      </c>
      <c r="H349" t="s">
        <v>2509</v>
      </c>
      <c r="I349" t="s">
        <v>2510</v>
      </c>
      <c r="J349" s="1" t="s">
        <v>45</v>
      </c>
      <c r="K349" t="s">
        <v>424</v>
      </c>
      <c r="L349" t="s">
        <v>425</v>
      </c>
      <c r="M349">
        <v>7724600682</v>
      </c>
      <c r="N349" s="1" t="s">
        <v>86</v>
      </c>
      <c r="O349" s="1" t="s">
        <v>34</v>
      </c>
      <c r="P349" s="1">
        <v>40</v>
      </c>
      <c r="Q349" t="s">
        <v>235</v>
      </c>
      <c r="R349" s="1" t="s">
        <v>2511</v>
      </c>
      <c r="S349" s="1" t="s">
        <v>2512</v>
      </c>
      <c r="T349" s="1">
        <v>219</v>
      </c>
      <c r="U349" s="1">
        <v>46</v>
      </c>
      <c r="V349" s="1">
        <v>173</v>
      </c>
    </row>
    <row r="350" spans="1:22" x14ac:dyDescent="0.35">
      <c r="A350" s="2">
        <v>45073</v>
      </c>
      <c r="B350" s="3" t="s">
        <v>53</v>
      </c>
      <c r="C350" t="s">
        <v>276</v>
      </c>
      <c r="D350" t="s">
        <v>55</v>
      </c>
      <c r="E350" t="s">
        <v>2513</v>
      </c>
      <c r="F350" t="s">
        <v>2514</v>
      </c>
      <c r="G350" t="s">
        <v>2515</v>
      </c>
      <c r="H350" t="s">
        <v>2516</v>
      </c>
      <c r="I350" t="s">
        <v>2517</v>
      </c>
      <c r="J350" s="1" t="s">
        <v>30</v>
      </c>
      <c r="K350" t="s">
        <v>46</v>
      </c>
      <c r="L350" t="s">
        <v>47</v>
      </c>
      <c r="N350" s="1" t="s">
        <v>114</v>
      </c>
      <c r="O350" s="1" t="s">
        <v>34</v>
      </c>
      <c r="P350" s="1">
        <v>97</v>
      </c>
      <c r="Q350" t="s">
        <v>2518</v>
      </c>
      <c r="R350" s="1" t="s">
        <v>2519</v>
      </c>
      <c r="S350" s="1" t="s">
        <v>2520</v>
      </c>
      <c r="T350" s="1">
        <v>90</v>
      </c>
      <c r="U350" s="1">
        <v>35</v>
      </c>
      <c r="V350" s="1">
        <v>55</v>
      </c>
    </row>
    <row r="351" spans="1:22" x14ac:dyDescent="0.35">
      <c r="A351" s="2">
        <v>44499</v>
      </c>
      <c r="B351" s="3" t="s">
        <v>38</v>
      </c>
      <c r="C351" t="s">
        <v>23</v>
      </c>
      <c r="D351" t="s">
        <v>98</v>
      </c>
      <c r="E351" t="s">
        <v>189</v>
      </c>
      <c r="F351" t="s">
        <v>2521</v>
      </c>
      <c r="H351" t="s">
        <v>2522</v>
      </c>
      <c r="I351">
        <v>2929706104</v>
      </c>
      <c r="J351" s="1" t="s">
        <v>45</v>
      </c>
      <c r="K351" t="s">
        <v>61</v>
      </c>
      <c r="L351" t="s">
        <v>62</v>
      </c>
      <c r="M351">
        <f>1-588-750-7646</f>
        <v>-8983</v>
      </c>
      <c r="N351" s="1" t="s">
        <v>93</v>
      </c>
      <c r="O351" s="1" t="s">
        <v>63</v>
      </c>
      <c r="P351" s="1">
        <v>50</v>
      </c>
      <c r="Q351" t="s">
        <v>2523</v>
      </c>
      <c r="R351" s="1" t="s">
        <v>2524</v>
      </c>
      <c r="S351" s="1" t="s">
        <v>2525</v>
      </c>
      <c r="T351" s="1">
        <v>138</v>
      </c>
      <c r="U351" s="1">
        <v>31</v>
      </c>
      <c r="V351" s="1">
        <v>107</v>
      </c>
    </row>
    <row r="352" spans="1:22" x14ac:dyDescent="0.35">
      <c r="A352" s="2">
        <v>44579</v>
      </c>
      <c r="B352" s="3" t="s">
        <v>529</v>
      </c>
      <c r="C352" t="s">
        <v>23</v>
      </c>
      <c r="D352" t="s">
        <v>98</v>
      </c>
      <c r="E352" t="s">
        <v>530</v>
      </c>
      <c r="F352" t="s">
        <v>2526</v>
      </c>
      <c r="G352" t="s">
        <v>2527</v>
      </c>
      <c r="H352" t="s">
        <v>2528</v>
      </c>
      <c r="I352" t="s">
        <v>2529</v>
      </c>
      <c r="J352" s="1" t="s">
        <v>45</v>
      </c>
      <c r="K352" t="s">
        <v>183</v>
      </c>
      <c r="L352" t="s">
        <v>184</v>
      </c>
      <c r="M352" t="s">
        <v>185</v>
      </c>
      <c r="N352" s="1" t="s">
        <v>78</v>
      </c>
      <c r="O352" s="1" t="s">
        <v>49</v>
      </c>
      <c r="P352" s="1">
        <v>10</v>
      </c>
      <c r="Q352" t="s">
        <v>2530</v>
      </c>
      <c r="R352" s="1" t="s">
        <v>2531</v>
      </c>
      <c r="S352" s="1" t="s">
        <v>2532</v>
      </c>
      <c r="T352" s="1">
        <v>239</v>
      </c>
      <c r="U352" s="1">
        <v>144</v>
      </c>
      <c r="V352" s="1">
        <v>95</v>
      </c>
    </row>
    <row r="353" spans="1:22" x14ac:dyDescent="0.35">
      <c r="A353" s="2">
        <v>44902</v>
      </c>
      <c r="B353" s="3" t="s">
        <v>222</v>
      </c>
      <c r="C353" t="s">
        <v>141</v>
      </c>
      <c r="D353" t="s">
        <v>223</v>
      </c>
      <c r="E353" t="s">
        <v>224</v>
      </c>
      <c r="F353" t="s">
        <v>2533</v>
      </c>
      <c r="G353" t="s">
        <v>2534</v>
      </c>
      <c r="H353" t="s">
        <v>2535</v>
      </c>
      <c r="I353">
        <v>5889849312</v>
      </c>
      <c r="J353" s="1" t="s">
        <v>30</v>
      </c>
      <c r="K353" t="s">
        <v>31</v>
      </c>
      <c r="L353" t="s">
        <v>32</v>
      </c>
      <c r="M353">
        <v>6538306661</v>
      </c>
      <c r="N353" s="1" t="s">
        <v>86</v>
      </c>
      <c r="O353" s="1" t="s">
        <v>49</v>
      </c>
      <c r="P353" s="1">
        <v>92</v>
      </c>
      <c r="Q353" t="s">
        <v>2536</v>
      </c>
      <c r="R353" s="1" t="s">
        <v>2537</v>
      </c>
      <c r="S353" s="1" t="s">
        <v>2538</v>
      </c>
      <c r="T353" s="1">
        <v>449</v>
      </c>
      <c r="U353" s="1">
        <v>191</v>
      </c>
      <c r="V353" s="1">
        <v>258</v>
      </c>
    </row>
    <row r="354" spans="1:22" x14ac:dyDescent="0.35">
      <c r="A354" s="2">
        <v>44820</v>
      </c>
      <c r="B354" s="3" t="s">
        <v>275</v>
      </c>
      <c r="C354" t="s">
        <v>276</v>
      </c>
      <c r="D354" t="s">
        <v>277</v>
      </c>
      <c r="E354" t="s">
        <v>278</v>
      </c>
      <c r="F354" t="s">
        <v>2539</v>
      </c>
      <c r="G354" t="s">
        <v>2540</v>
      </c>
      <c r="H354" t="s">
        <v>2541</v>
      </c>
      <c r="I354" t="s">
        <v>2542</v>
      </c>
      <c r="J354" s="1" t="s">
        <v>170</v>
      </c>
      <c r="K354" t="s">
        <v>148</v>
      </c>
      <c r="L354" t="s">
        <v>149</v>
      </c>
      <c r="M354" t="s">
        <v>150</v>
      </c>
      <c r="N354" s="1" t="s">
        <v>86</v>
      </c>
      <c r="O354" s="1" t="s">
        <v>34</v>
      </c>
      <c r="P354" s="1">
        <v>56</v>
      </c>
      <c r="Q354" t="s">
        <v>2543</v>
      </c>
      <c r="R354" s="1" t="s">
        <v>2544</v>
      </c>
      <c r="S354" s="1" t="s">
        <v>2545</v>
      </c>
      <c r="T354" s="1">
        <v>410</v>
      </c>
      <c r="U354" s="1">
        <v>177</v>
      </c>
      <c r="V354" s="1">
        <v>233</v>
      </c>
    </row>
    <row r="355" spans="1:22" x14ac:dyDescent="0.35">
      <c r="A355" s="2">
        <v>44593</v>
      </c>
      <c r="B355" s="3" t="s">
        <v>22</v>
      </c>
      <c r="C355" t="s">
        <v>23</v>
      </c>
      <c r="D355" t="s">
        <v>24</v>
      </c>
      <c r="E355" t="s">
        <v>82</v>
      </c>
      <c r="F355" t="s">
        <v>2546</v>
      </c>
      <c r="G355" t="s">
        <v>2547</v>
      </c>
      <c r="H355" t="s">
        <v>2548</v>
      </c>
      <c r="I355">
        <v>5406024478</v>
      </c>
      <c r="J355" s="1" t="s">
        <v>170</v>
      </c>
      <c r="K355" t="s">
        <v>148</v>
      </c>
      <c r="L355" t="s">
        <v>149</v>
      </c>
      <c r="M355" t="s">
        <v>150</v>
      </c>
      <c r="N355" s="1" t="s">
        <v>114</v>
      </c>
      <c r="O355" s="1" t="s">
        <v>49</v>
      </c>
      <c r="P355" s="1">
        <v>50</v>
      </c>
      <c r="Q355" t="s">
        <v>2549</v>
      </c>
      <c r="R355" s="1" t="s">
        <v>2550</v>
      </c>
      <c r="S355" s="1" t="s">
        <v>2551</v>
      </c>
      <c r="T355" s="1">
        <v>188</v>
      </c>
      <c r="U355" s="1">
        <v>176</v>
      </c>
      <c r="V355" s="1">
        <v>12</v>
      </c>
    </row>
    <row r="356" spans="1:22" x14ac:dyDescent="0.35">
      <c r="A356" s="2">
        <v>44797</v>
      </c>
      <c r="B356" s="3" t="s">
        <v>118</v>
      </c>
      <c r="C356" t="s">
        <v>69</v>
      </c>
      <c r="D356" t="s">
        <v>119</v>
      </c>
      <c r="E356" t="s">
        <v>120</v>
      </c>
      <c r="F356" t="s">
        <v>2552</v>
      </c>
      <c r="G356" t="s">
        <v>2553</v>
      </c>
      <c r="H356" t="s">
        <v>2554</v>
      </c>
      <c r="I356">
        <v>5516426133</v>
      </c>
      <c r="J356" s="1" t="s">
        <v>170</v>
      </c>
      <c r="K356" t="s">
        <v>75</v>
      </c>
      <c r="L356" t="s">
        <v>76</v>
      </c>
      <c r="M356" t="s">
        <v>77</v>
      </c>
      <c r="N356" s="1" t="s">
        <v>33</v>
      </c>
      <c r="O356" s="1" t="s">
        <v>34</v>
      </c>
      <c r="P356" s="1">
        <v>78</v>
      </c>
      <c r="Q356" t="s">
        <v>2555</v>
      </c>
      <c r="R356" s="1" t="s">
        <v>2556</v>
      </c>
      <c r="S356" s="1" t="s">
        <v>2557</v>
      </c>
      <c r="T356" s="1">
        <v>50</v>
      </c>
      <c r="U356" s="1">
        <v>20</v>
      </c>
      <c r="V356" s="1">
        <v>30</v>
      </c>
    </row>
    <row r="357" spans="1:22" x14ac:dyDescent="0.35">
      <c r="A357" s="2">
        <v>44765</v>
      </c>
      <c r="B357" s="3" t="s">
        <v>492</v>
      </c>
      <c r="C357" t="s">
        <v>276</v>
      </c>
      <c r="D357" t="s">
        <v>409</v>
      </c>
      <c r="E357" t="s">
        <v>410</v>
      </c>
      <c r="F357" t="s">
        <v>2558</v>
      </c>
      <c r="G357" t="s">
        <v>2559</v>
      </c>
      <c r="H357" t="s">
        <v>2560</v>
      </c>
      <c r="I357" t="s">
        <v>2561</v>
      </c>
      <c r="J357" s="1" t="s">
        <v>170</v>
      </c>
      <c r="K357" t="s">
        <v>330</v>
      </c>
      <c r="L357" t="s">
        <v>331</v>
      </c>
      <c r="M357" t="s">
        <v>332</v>
      </c>
      <c r="N357" s="1" t="s">
        <v>33</v>
      </c>
      <c r="O357" s="1" t="s">
        <v>63</v>
      </c>
      <c r="P357" s="1">
        <v>73</v>
      </c>
      <c r="Q357" t="s">
        <v>2562</v>
      </c>
      <c r="R357" s="1" t="s">
        <v>2563</v>
      </c>
      <c r="S357" s="1" t="s">
        <v>2564</v>
      </c>
      <c r="T357" s="1">
        <v>332</v>
      </c>
      <c r="U357" s="1">
        <v>82</v>
      </c>
      <c r="V357" s="1">
        <v>250</v>
      </c>
    </row>
    <row r="358" spans="1:22" x14ac:dyDescent="0.35">
      <c r="A358" s="2">
        <v>44636</v>
      </c>
      <c r="B358" s="3" t="s">
        <v>118</v>
      </c>
      <c r="C358" t="s">
        <v>69</v>
      </c>
      <c r="D358" t="s">
        <v>119</v>
      </c>
      <c r="E358" t="s">
        <v>25</v>
      </c>
      <c r="F358" t="s">
        <v>2565</v>
      </c>
      <c r="H358" t="s">
        <v>2566</v>
      </c>
      <c r="I358">
        <v>8902818423</v>
      </c>
      <c r="J358" s="1" t="s">
        <v>45</v>
      </c>
      <c r="K358" t="s">
        <v>183</v>
      </c>
      <c r="L358" t="s">
        <v>184</v>
      </c>
      <c r="M358" t="s">
        <v>185</v>
      </c>
      <c r="N358" s="1" t="s">
        <v>86</v>
      </c>
      <c r="O358" s="1" t="s">
        <v>49</v>
      </c>
      <c r="P358" s="1">
        <v>28</v>
      </c>
      <c r="Q358" t="s">
        <v>2567</v>
      </c>
      <c r="R358" s="1" t="s">
        <v>2568</v>
      </c>
      <c r="S358" s="1" t="s">
        <v>2569</v>
      </c>
      <c r="T358" s="1">
        <v>462</v>
      </c>
      <c r="U358" s="1">
        <v>102</v>
      </c>
      <c r="V358" s="1">
        <v>360</v>
      </c>
    </row>
    <row r="359" spans="1:22" x14ac:dyDescent="0.35">
      <c r="A359" s="2">
        <v>44587</v>
      </c>
      <c r="B359" s="3" t="s">
        <v>53</v>
      </c>
      <c r="C359" t="s">
        <v>276</v>
      </c>
      <c r="D359" t="s">
        <v>55</v>
      </c>
      <c r="E359" t="s">
        <v>56</v>
      </c>
      <c r="F359" t="s">
        <v>2570</v>
      </c>
      <c r="G359" t="s">
        <v>2571</v>
      </c>
      <c r="H359" t="s">
        <v>2572</v>
      </c>
      <c r="I359" t="s">
        <v>2573</v>
      </c>
      <c r="J359" s="1" t="s">
        <v>45</v>
      </c>
      <c r="K359" t="s">
        <v>124</v>
      </c>
      <c r="L359" t="s">
        <v>125</v>
      </c>
      <c r="M359" t="s">
        <v>126</v>
      </c>
      <c r="N359" s="1" t="s">
        <v>48</v>
      </c>
      <c r="O359" s="1" t="s">
        <v>49</v>
      </c>
      <c r="P359" s="1">
        <v>10</v>
      </c>
      <c r="Q359" t="s">
        <v>2574</v>
      </c>
      <c r="R359" s="1" t="s">
        <v>2575</v>
      </c>
      <c r="S359" s="1" t="s">
        <v>2576</v>
      </c>
      <c r="T359" s="1">
        <v>132</v>
      </c>
      <c r="U359" s="1">
        <v>24</v>
      </c>
      <c r="V359" s="1">
        <v>108</v>
      </c>
    </row>
    <row r="360" spans="1:22" x14ac:dyDescent="0.35">
      <c r="A360" s="2">
        <v>44914</v>
      </c>
      <c r="B360" s="3" t="s">
        <v>118</v>
      </c>
      <c r="C360" t="s">
        <v>69</v>
      </c>
      <c r="D360" t="s">
        <v>119</v>
      </c>
      <c r="E360" t="s">
        <v>120</v>
      </c>
      <c r="F360" t="s">
        <v>2577</v>
      </c>
      <c r="G360" t="s">
        <v>2578</v>
      </c>
      <c r="H360" t="s">
        <v>2579</v>
      </c>
      <c r="I360" t="s">
        <v>2580</v>
      </c>
      <c r="J360" s="1" t="s">
        <v>45</v>
      </c>
      <c r="K360" t="s">
        <v>566</v>
      </c>
      <c r="L360" t="s">
        <v>567</v>
      </c>
      <c r="M360" t="s">
        <v>568</v>
      </c>
      <c r="N360" s="1" t="s">
        <v>93</v>
      </c>
      <c r="O360" s="1" t="s">
        <v>63</v>
      </c>
      <c r="P360" s="1">
        <v>89</v>
      </c>
      <c r="Q360" t="s">
        <v>2581</v>
      </c>
      <c r="R360" s="1" t="s">
        <v>2582</v>
      </c>
      <c r="S360" s="1" t="s">
        <v>2583</v>
      </c>
      <c r="T360" s="1">
        <v>163</v>
      </c>
      <c r="U360" s="1">
        <v>131</v>
      </c>
      <c r="V360" s="1">
        <v>32</v>
      </c>
    </row>
    <row r="361" spans="1:22" x14ac:dyDescent="0.35">
      <c r="A361" s="2">
        <v>44684</v>
      </c>
      <c r="B361" s="3" t="s">
        <v>38</v>
      </c>
      <c r="C361" t="s">
        <v>141</v>
      </c>
      <c r="D361" t="s">
        <v>142</v>
      </c>
      <c r="E361" t="s">
        <v>178</v>
      </c>
      <c r="F361" t="s">
        <v>2584</v>
      </c>
      <c r="G361" t="s">
        <v>2585</v>
      </c>
      <c r="H361" t="s">
        <v>2586</v>
      </c>
      <c r="I361" t="s">
        <v>2587</v>
      </c>
      <c r="J361" s="1" t="s">
        <v>170</v>
      </c>
      <c r="K361" t="s">
        <v>133</v>
      </c>
      <c r="L361" t="s">
        <v>134</v>
      </c>
      <c r="M361" t="s">
        <v>135</v>
      </c>
      <c r="N361" s="1" t="s">
        <v>33</v>
      </c>
      <c r="O361" s="1" t="s">
        <v>49</v>
      </c>
      <c r="P361" s="1">
        <v>58</v>
      </c>
      <c r="Q361" t="s">
        <v>2588</v>
      </c>
      <c r="R361" s="1" t="s">
        <v>2589</v>
      </c>
      <c r="S361" s="1" t="s">
        <v>2590</v>
      </c>
      <c r="T361" s="1">
        <v>306</v>
      </c>
      <c r="U361" s="1">
        <v>84</v>
      </c>
      <c r="V361" s="1">
        <v>222</v>
      </c>
    </row>
    <row r="362" spans="1:22" x14ac:dyDescent="0.35">
      <c r="A362" s="2">
        <v>45019</v>
      </c>
      <c r="B362" s="3" t="s">
        <v>38</v>
      </c>
      <c r="C362" t="s">
        <v>276</v>
      </c>
      <c r="D362" t="s">
        <v>55</v>
      </c>
      <c r="E362" t="s">
        <v>56</v>
      </c>
      <c r="F362" t="s">
        <v>2591</v>
      </c>
      <c r="G362" t="s">
        <v>2592</v>
      </c>
      <c r="H362" t="s">
        <v>2593</v>
      </c>
      <c r="I362" t="s">
        <v>2594</v>
      </c>
      <c r="J362" s="1" t="s">
        <v>45</v>
      </c>
      <c r="K362" t="s">
        <v>330</v>
      </c>
      <c r="L362" t="s">
        <v>331</v>
      </c>
      <c r="M362" t="s">
        <v>332</v>
      </c>
      <c r="N362" s="1" t="s">
        <v>86</v>
      </c>
      <c r="O362" s="1" t="s">
        <v>34</v>
      </c>
      <c r="P362" s="1">
        <v>95</v>
      </c>
      <c r="Q362" t="s">
        <v>2595</v>
      </c>
      <c r="R362" s="1" t="s">
        <v>2596</v>
      </c>
      <c r="S362" s="1" t="s">
        <v>2597</v>
      </c>
      <c r="T362" s="1">
        <v>374</v>
      </c>
      <c r="U362" s="1">
        <v>288</v>
      </c>
      <c r="V362" s="1">
        <v>86</v>
      </c>
    </row>
    <row r="363" spans="1:22" x14ac:dyDescent="0.35">
      <c r="A363" s="2">
        <v>45081</v>
      </c>
      <c r="B363" s="3" t="s">
        <v>336</v>
      </c>
      <c r="C363" t="s">
        <v>247</v>
      </c>
      <c r="D363" t="s">
        <v>165</v>
      </c>
      <c r="E363" t="s">
        <v>484</v>
      </c>
      <c r="F363" t="s">
        <v>2598</v>
      </c>
      <c r="G363" t="s">
        <v>2599</v>
      </c>
      <c r="H363" t="s">
        <v>2600</v>
      </c>
      <c r="I363" t="s">
        <v>2601</v>
      </c>
      <c r="J363" s="1" t="s">
        <v>45</v>
      </c>
      <c r="K363" t="s">
        <v>148</v>
      </c>
      <c r="L363" t="s">
        <v>149</v>
      </c>
      <c r="M363" t="s">
        <v>150</v>
      </c>
      <c r="N363" s="1" t="s">
        <v>33</v>
      </c>
      <c r="O363" s="1" t="s">
        <v>34</v>
      </c>
      <c r="P363" s="1">
        <v>61</v>
      </c>
      <c r="Q363" t="s">
        <v>2602</v>
      </c>
      <c r="R363" s="1" t="s">
        <v>2603</v>
      </c>
      <c r="S363" s="1" t="s">
        <v>2604</v>
      </c>
      <c r="T363" s="1">
        <v>455</v>
      </c>
      <c r="U363" s="1">
        <v>304</v>
      </c>
      <c r="V363" s="1">
        <v>151</v>
      </c>
    </row>
    <row r="364" spans="1:22" x14ac:dyDescent="0.35">
      <c r="A364" s="2">
        <v>45037</v>
      </c>
      <c r="B364" s="3" t="s">
        <v>344</v>
      </c>
      <c r="C364" t="s">
        <v>141</v>
      </c>
      <c r="D364" t="s">
        <v>345</v>
      </c>
      <c r="E364" t="s">
        <v>265</v>
      </c>
      <c r="F364" t="s">
        <v>2605</v>
      </c>
      <c r="G364" t="s">
        <v>2606</v>
      </c>
      <c r="H364" t="s">
        <v>2607</v>
      </c>
      <c r="I364" t="s">
        <v>2608</v>
      </c>
      <c r="J364" s="1" t="s">
        <v>170</v>
      </c>
      <c r="K364" t="s">
        <v>534</v>
      </c>
      <c r="L364" t="s">
        <v>535</v>
      </c>
      <c r="M364" t="s">
        <v>536</v>
      </c>
      <c r="N364" s="1" t="s">
        <v>93</v>
      </c>
      <c r="O364" s="1" t="s">
        <v>63</v>
      </c>
      <c r="P364" s="1">
        <v>69</v>
      </c>
      <c r="Q364" t="s">
        <v>2609</v>
      </c>
      <c r="R364" s="1" t="s">
        <v>2610</v>
      </c>
      <c r="S364" s="1" t="s">
        <v>2611</v>
      </c>
      <c r="T364" s="1">
        <v>219</v>
      </c>
      <c r="U364" s="1">
        <v>164</v>
      </c>
      <c r="V364" s="1">
        <v>55</v>
      </c>
    </row>
    <row r="365" spans="1:22" x14ac:dyDescent="0.35">
      <c r="A365" s="2">
        <v>44967</v>
      </c>
      <c r="B365" s="3" t="s">
        <v>38</v>
      </c>
      <c r="C365" t="s">
        <v>23</v>
      </c>
      <c r="D365" t="s">
        <v>98</v>
      </c>
      <c r="E365" t="s">
        <v>530</v>
      </c>
      <c r="F365" t="s">
        <v>2612</v>
      </c>
      <c r="G365" t="s">
        <v>2613</v>
      </c>
      <c r="H365" t="s">
        <v>2614</v>
      </c>
      <c r="I365" t="s">
        <v>2615</v>
      </c>
      <c r="J365" s="1" t="s">
        <v>170</v>
      </c>
      <c r="K365" t="s">
        <v>171</v>
      </c>
      <c r="L365" t="s">
        <v>172</v>
      </c>
      <c r="M365" t="s">
        <v>173</v>
      </c>
      <c r="N365" s="1" t="s">
        <v>48</v>
      </c>
      <c r="O365" s="1" t="s">
        <v>63</v>
      </c>
      <c r="P365" s="1">
        <v>57</v>
      </c>
      <c r="Q365" t="s">
        <v>1565</v>
      </c>
      <c r="R365" s="1" t="s">
        <v>2616</v>
      </c>
      <c r="S365" s="1" t="s">
        <v>2617</v>
      </c>
      <c r="T365" s="1">
        <v>341</v>
      </c>
      <c r="U365" s="1">
        <v>56</v>
      </c>
      <c r="V365" s="1">
        <v>285</v>
      </c>
    </row>
    <row r="366" spans="1:22" x14ac:dyDescent="0.35">
      <c r="A366" s="2">
        <v>45115</v>
      </c>
      <c r="B366" s="3" t="s">
        <v>317</v>
      </c>
      <c r="C366" t="s">
        <v>23</v>
      </c>
      <c r="D366" t="s">
        <v>98</v>
      </c>
      <c r="E366" t="s">
        <v>318</v>
      </c>
      <c r="F366" t="s">
        <v>2618</v>
      </c>
      <c r="G366" t="s">
        <v>2619</v>
      </c>
      <c r="H366" t="s">
        <v>2620</v>
      </c>
      <c r="I366" t="s">
        <v>2621</v>
      </c>
      <c r="J366" s="1" t="s">
        <v>45</v>
      </c>
      <c r="K366" t="s">
        <v>424</v>
      </c>
      <c r="L366" t="s">
        <v>425</v>
      </c>
      <c r="M366">
        <v>7724600682</v>
      </c>
      <c r="N366" s="1" t="s">
        <v>33</v>
      </c>
      <c r="O366" s="1" t="s">
        <v>49</v>
      </c>
      <c r="P366" s="1">
        <v>55</v>
      </c>
      <c r="Q366" t="s">
        <v>1455</v>
      </c>
      <c r="R366" s="1" t="s">
        <v>2622</v>
      </c>
      <c r="S366" s="1" t="s">
        <v>2623</v>
      </c>
      <c r="T366" s="1">
        <v>454</v>
      </c>
      <c r="U366" s="1">
        <v>177</v>
      </c>
      <c r="V366" s="1">
        <v>277</v>
      </c>
    </row>
    <row r="367" spans="1:22" x14ac:dyDescent="0.35">
      <c r="A367" s="2">
        <v>44694</v>
      </c>
      <c r="B367" s="3" t="s">
        <v>22</v>
      </c>
      <c r="C367" t="s">
        <v>23</v>
      </c>
      <c r="D367" t="s">
        <v>24</v>
      </c>
      <c r="E367" t="s">
        <v>82</v>
      </c>
      <c r="F367" t="s">
        <v>2624</v>
      </c>
      <c r="G367" t="s">
        <v>2625</v>
      </c>
      <c r="H367" t="s">
        <v>2626</v>
      </c>
      <c r="I367" t="s">
        <v>2627</v>
      </c>
      <c r="J367" s="1" t="s">
        <v>30</v>
      </c>
      <c r="K367" t="s">
        <v>75</v>
      </c>
      <c r="L367" t="s">
        <v>76</v>
      </c>
      <c r="M367" t="s">
        <v>77</v>
      </c>
      <c r="N367" s="1" t="s">
        <v>33</v>
      </c>
      <c r="O367" s="1" t="s">
        <v>49</v>
      </c>
      <c r="P367" s="1">
        <v>72</v>
      </c>
      <c r="Q367" t="s">
        <v>2628</v>
      </c>
      <c r="R367" s="1" t="s">
        <v>2629</v>
      </c>
      <c r="S367" s="1" t="s">
        <v>2630</v>
      </c>
      <c r="T367" s="1">
        <v>345</v>
      </c>
      <c r="U367" s="1">
        <v>229</v>
      </c>
      <c r="V367" s="1">
        <v>116</v>
      </c>
    </row>
    <row r="368" spans="1:22" x14ac:dyDescent="0.35">
      <c r="A368" s="2">
        <v>45159</v>
      </c>
      <c r="B368" s="3" t="s">
        <v>222</v>
      </c>
      <c r="C368" t="s">
        <v>141</v>
      </c>
      <c r="D368" t="s">
        <v>223</v>
      </c>
      <c r="E368" t="s">
        <v>265</v>
      </c>
      <c r="F368" t="s">
        <v>2631</v>
      </c>
      <c r="G368" t="s">
        <v>2632</v>
      </c>
      <c r="H368" t="s">
        <v>2633</v>
      </c>
      <c r="I368" t="s">
        <v>2634</v>
      </c>
      <c r="J368" s="1" t="s">
        <v>45</v>
      </c>
      <c r="K368" t="s">
        <v>330</v>
      </c>
      <c r="L368" t="s">
        <v>331</v>
      </c>
      <c r="M368" t="s">
        <v>332</v>
      </c>
      <c r="N368" s="1" t="s">
        <v>48</v>
      </c>
      <c r="O368" s="1" t="s">
        <v>49</v>
      </c>
      <c r="P368" s="1">
        <v>14</v>
      </c>
      <c r="Q368" t="s">
        <v>2635</v>
      </c>
      <c r="R368" s="1" t="s">
        <v>2636</v>
      </c>
      <c r="S368" s="1" t="s">
        <v>2637</v>
      </c>
      <c r="T368" s="1">
        <v>163</v>
      </c>
      <c r="U368" s="1">
        <v>160</v>
      </c>
      <c r="V368" s="1">
        <v>3</v>
      </c>
    </row>
    <row r="369" spans="1:22" x14ac:dyDescent="0.35">
      <c r="A369" s="2">
        <v>44599</v>
      </c>
      <c r="B369" s="3" t="s">
        <v>222</v>
      </c>
      <c r="C369" t="s">
        <v>141</v>
      </c>
      <c r="D369" t="s">
        <v>223</v>
      </c>
      <c r="E369" t="s">
        <v>224</v>
      </c>
      <c r="F369" t="s">
        <v>2638</v>
      </c>
      <c r="G369" t="s">
        <v>2639</v>
      </c>
      <c r="H369" t="s">
        <v>2640</v>
      </c>
      <c r="I369" t="s">
        <v>2641</v>
      </c>
      <c r="J369" s="1" t="s">
        <v>30</v>
      </c>
      <c r="K369" t="s">
        <v>46</v>
      </c>
      <c r="L369" t="s">
        <v>47</v>
      </c>
      <c r="N369" s="1" t="s">
        <v>86</v>
      </c>
      <c r="O369" s="1" t="s">
        <v>63</v>
      </c>
      <c r="P369" s="1">
        <v>65</v>
      </c>
      <c r="Q369" t="s">
        <v>2642</v>
      </c>
      <c r="R369" s="1" t="s">
        <v>2643</v>
      </c>
      <c r="S369" s="1" t="s">
        <v>2644</v>
      </c>
      <c r="T369" s="1">
        <v>473</v>
      </c>
      <c r="U369" s="1">
        <v>311</v>
      </c>
      <c r="V369" s="1">
        <v>162</v>
      </c>
    </row>
    <row r="370" spans="1:22" x14ac:dyDescent="0.35">
      <c r="A370" s="2">
        <v>44740</v>
      </c>
      <c r="B370" s="3" t="s">
        <v>222</v>
      </c>
      <c r="C370" t="s">
        <v>141</v>
      </c>
      <c r="D370" t="s">
        <v>223</v>
      </c>
      <c r="E370" t="s">
        <v>224</v>
      </c>
      <c r="F370" t="s">
        <v>2645</v>
      </c>
      <c r="G370" t="s">
        <v>2646</v>
      </c>
      <c r="H370" t="s">
        <v>2647</v>
      </c>
      <c r="I370" t="s">
        <v>2648</v>
      </c>
      <c r="J370" s="1" t="s">
        <v>45</v>
      </c>
      <c r="K370" t="s">
        <v>330</v>
      </c>
      <c r="L370" t="s">
        <v>331</v>
      </c>
      <c r="M370" t="s">
        <v>332</v>
      </c>
      <c r="N370" s="1" t="s">
        <v>78</v>
      </c>
      <c r="O370" s="1" t="s">
        <v>49</v>
      </c>
      <c r="P370" s="1">
        <v>79</v>
      </c>
      <c r="Q370" t="s">
        <v>2649</v>
      </c>
      <c r="R370" s="1" t="s">
        <v>2650</v>
      </c>
      <c r="S370" s="1" t="s">
        <v>2651</v>
      </c>
      <c r="T370" s="1">
        <v>440</v>
      </c>
      <c r="U370" s="1">
        <v>321</v>
      </c>
      <c r="V370" s="1">
        <v>119</v>
      </c>
    </row>
    <row r="371" spans="1:22" x14ac:dyDescent="0.35">
      <c r="A371" s="2">
        <v>44620</v>
      </c>
      <c r="B371" s="3" t="s">
        <v>492</v>
      </c>
      <c r="C371" t="s">
        <v>276</v>
      </c>
      <c r="D371" t="s">
        <v>409</v>
      </c>
      <c r="E371" t="s">
        <v>410</v>
      </c>
      <c r="F371" t="s">
        <v>2652</v>
      </c>
      <c r="G371" t="s">
        <v>2653</v>
      </c>
      <c r="H371" t="s">
        <v>2654</v>
      </c>
      <c r="I371" t="s">
        <v>2655</v>
      </c>
      <c r="J371" s="1" t="s">
        <v>30</v>
      </c>
      <c r="K371" t="s">
        <v>270</v>
      </c>
      <c r="L371" t="s">
        <v>271</v>
      </c>
      <c r="M371" t="s">
        <v>559</v>
      </c>
      <c r="N371" s="1" t="s">
        <v>78</v>
      </c>
      <c r="O371" s="1" t="s">
        <v>49</v>
      </c>
      <c r="P371" s="1">
        <v>91</v>
      </c>
      <c r="Q371" t="s">
        <v>2656</v>
      </c>
      <c r="R371" s="1" t="s">
        <v>2657</v>
      </c>
      <c r="S371" s="1" t="s">
        <v>2658</v>
      </c>
      <c r="T371" s="1">
        <v>410</v>
      </c>
      <c r="U371" s="1">
        <v>190</v>
      </c>
      <c r="V371" s="1">
        <v>220</v>
      </c>
    </row>
    <row r="372" spans="1:22" x14ac:dyDescent="0.35">
      <c r="A372" s="2">
        <v>44684</v>
      </c>
      <c r="B372" s="3" t="s">
        <v>238</v>
      </c>
      <c r="C372" t="s">
        <v>54</v>
      </c>
      <c r="D372" t="s">
        <v>98</v>
      </c>
      <c r="E372" t="s">
        <v>239</v>
      </c>
      <c r="F372" t="s">
        <v>2659</v>
      </c>
      <c r="H372" t="s">
        <v>2660</v>
      </c>
      <c r="I372">
        <f>1-645-320-3491</f>
        <v>-4455</v>
      </c>
      <c r="J372" s="1" t="s">
        <v>170</v>
      </c>
      <c r="K372" t="s">
        <v>111</v>
      </c>
      <c r="L372" t="s">
        <v>112</v>
      </c>
      <c r="M372" t="s">
        <v>113</v>
      </c>
      <c r="N372" s="1" t="s">
        <v>114</v>
      </c>
      <c r="O372" s="1" t="s">
        <v>34</v>
      </c>
      <c r="P372" s="1">
        <v>42</v>
      </c>
      <c r="Q372" t="s">
        <v>2661</v>
      </c>
      <c r="R372" s="1" t="s">
        <v>2662</v>
      </c>
      <c r="S372" s="1" t="s">
        <v>2663</v>
      </c>
      <c r="T372" s="1">
        <v>198</v>
      </c>
      <c r="U372" s="1">
        <v>140</v>
      </c>
      <c r="V372" s="1">
        <v>58</v>
      </c>
    </row>
    <row r="373" spans="1:22" x14ac:dyDescent="0.35">
      <c r="A373" s="2">
        <v>44699</v>
      </c>
      <c r="B373" s="3" t="s">
        <v>164</v>
      </c>
      <c r="C373" t="s">
        <v>247</v>
      </c>
      <c r="D373" t="s">
        <v>165</v>
      </c>
      <c r="E373" t="s">
        <v>166</v>
      </c>
      <c r="F373" t="s">
        <v>2664</v>
      </c>
      <c r="H373" t="s">
        <v>2665</v>
      </c>
      <c r="I373" t="s">
        <v>2666</v>
      </c>
      <c r="J373" s="1" t="s">
        <v>170</v>
      </c>
      <c r="K373" t="s">
        <v>566</v>
      </c>
      <c r="L373" t="s">
        <v>567</v>
      </c>
      <c r="M373" t="s">
        <v>568</v>
      </c>
      <c r="N373" s="1" t="s">
        <v>33</v>
      </c>
      <c r="O373" s="1" t="s">
        <v>63</v>
      </c>
      <c r="P373" s="1">
        <v>39</v>
      </c>
      <c r="Q373" t="s">
        <v>2667</v>
      </c>
      <c r="R373" s="1" t="s">
        <v>2668</v>
      </c>
      <c r="S373" s="1" t="s">
        <v>2669</v>
      </c>
      <c r="T373" s="1">
        <v>247</v>
      </c>
      <c r="U373" s="1">
        <v>43</v>
      </c>
      <c r="V373" s="1">
        <v>204</v>
      </c>
    </row>
    <row r="374" spans="1:22" x14ac:dyDescent="0.35">
      <c r="A374" s="2">
        <v>44727</v>
      </c>
      <c r="B374" s="3" t="s">
        <v>214</v>
      </c>
      <c r="C374" t="s">
        <v>23</v>
      </c>
      <c r="D374" t="s">
        <v>98</v>
      </c>
      <c r="E374" t="s">
        <v>25</v>
      </c>
      <c r="F374" t="s">
        <v>2670</v>
      </c>
      <c r="G374" t="s">
        <v>2671</v>
      </c>
      <c r="H374" t="s">
        <v>2672</v>
      </c>
      <c r="I374" t="s">
        <v>2673</v>
      </c>
      <c r="J374" s="1" t="s">
        <v>30</v>
      </c>
      <c r="K374" t="s">
        <v>31</v>
      </c>
      <c r="L374" t="s">
        <v>32</v>
      </c>
      <c r="M374">
        <v>6538306661</v>
      </c>
      <c r="N374" s="1" t="s">
        <v>86</v>
      </c>
      <c r="O374" s="1" t="s">
        <v>49</v>
      </c>
      <c r="P374" s="1">
        <v>57</v>
      </c>
      <c r="Q374" t="s">
        <v>1308</v>
      </c>
      <c r="R374" s="1" t="s">
        <v>2674</v>
      </c>
      <c r="S374" s="1" t="s">
        <v>2675</v>
      </c>
      <c r="T374" s="1">
        <v>421</v>
      </c>
      <c r="U374" s="1">
        <v>177</v>
      </c>
      <c r="V374" s="1">
        <v>244</v>
      </c>
    </row>
    <row r="375" spans="1:22" x14ac:dyDescent="0.35">
      <c r="A375" s="2">
        <v>44555</v>
      </c>
      <c r="B375" s="3" t="s">
        <v>275</v>
      </c>
      <c r="C375" t="s">
        <v>276</v>
      </c>
      <c r="D375" t="s">
        <v>277</v>
      </c>
      <c r="E375" t="s">
        <v>2220</v>
      </c>
      <c r="F375" t="s">
        <v>2676</v>
      </c>
      <c r="G375" t="s">
        <v>2677</v>
      </c>
      <c r="H375" t="s">
        <v>2678</v>
      </c>
      <c r="I375" t="s">
        <v>2679</v>
      </c>
      <c r="J375" s="1" t="s">
        <v>45</v>
      </c>
      <c r="K375" t="s">
        <v>46</v>
      </c>
      <c r="L375" t="s">
        <v>47</v>
      </c>
      <c r="M375" t="s">
        <v>261</v>
      </c>
      <c r="N375" s="1" t="s">
        <v>48</v>
      </c>
      <c r="O375" s="1" t="s">
        <v>34</v>
      </c>
      <c r="P375" s="1">
        <v>19</v>
      </c>
      <c r="Q375" t="s">
        <v>2680</v>
      </c>
      <c r="R375" s="1" t="s">
        <v>2681</v>
      </c>
      <c r="S375" s="1" t="s">
        <v>2682</v>
      </c>
      <c r="T375" s="1">
        <v>366</v>
      </c>
      <c r="U375" s="1">
        <v>316</v>
      </c>
      <c r="V375" s="1">
        <v>50</v>
      </c>
    </row>
    <row r="376" spans="1:22" x14ac:dyDescent="0.35">
      <c r="A376" s="2">
        <v>44658</v>
      </c>
      <c r="B376" s="3" t="s">
        <v>207</v>
      </c>
      <c r="C376" t="s">
        <v>23</v>
      </c>
      <c r="D376" t="s">
        <v>39</v>
      </c>
      <c r="E376" t="s">
        <v>40</v>
      </c>
      <c r="F376" t="s">
        <v>2683</v>
      </c>
      <c r="G376" t="s">
        <v>2684</v>
      </c>
      <c r="H376" t="s">
        <v>2685</v>
      </c>
      <c r="I376" t="s">
        <v>2686</v>
      </c>
      <c r="J376" s="1" t="s">
        <v>45</v>
      </c>
      <c r="K376" t="s">
        <v>31</v>
      </c>
      <c r="L376" t="s">
        <v>32</v>
      </c>
      <c r="M376">
        <v>6538306661</v>
      </c>
      <c r="N376" s="1" t="s">
        <v>86</v>
      </c>
      <c r="O376" s="1" t="s">
        <v>49</v>
      </c>
      <c r="P376" s="1">
        <v>4</v>
      </c>
      <c r="Q376" t="s">
        <v>2687</v>
      </c>
      <c r="R376" s="1" t="s">
        <v>2688</v>
      </c>
      <c r="S376" s="1" t="s">
        <v>2689</v>
      </c>
      <c r="T376" s="1">
        <v>127</v>
      </c>
      <c r="U376" s="1">
        <v>93</v>
      </c>
      <c r="V376" s="1">
        <v>34</v>
      </c>
    </row>
    <row r="377" spans="1:22" x14ac:dyDescent="0.35">
      <c r="A377" s="2">
        <v>45157</v>
      </c>
      <c r="B377" s="3" t="s">
        <v>492</v>
      </c>
      <c r="C377" t="s">
        <v>276</v>
      </c>
      <c r="D377" t="s">
        <v>409</v>
      </c>
      <c r="E377" t="s">
        <v>410</v>
      </c>
      <c r="F377" t="s">
        <v>2690</v>
      </c>
      <c r="G377" t="s">
        <v>2691</v>
      </c>
      <c r="H377" t="s">
        <v>2692</v>
      </c>
      <c r="I377">
        <v>4035774568</v>
      </c>
      <c r="J377" s="1" t="s">
        <v>45</v>
      </c>
      <c r="K377" t="s">
        <v>46</v>
      </c>
      <c r="L377" t="s">
        <v>47</v>
      </c>
      <c r="M377" t="s">
        <v>261</v>
      </c>
      <c r="N377" s="1" t="s">
        <v>86</v>
      </c>
      <c r="O377" s="1" t="s">
        <v>63</v>
      </c>
      <c r="P377" s="1">
        <v>36</v>
      </c>
      <c r="Q377" t="s">
        <v>2693</v>
      </c>
      <c r="R377" s="1" t="s">
        <v>2694</v>
      </c>
      <c r="S377" s="1" t="s">
        <v>2695</v>
      </c>
      <c r="T377" s="1">
        <v>94</v>
      </c>
      <c r="U377" s="1">
        <v>27</v>
      </c>
      <c r="V377" s="1">
        <v>67</v>
      </c>
    </row>
    <row r="378" spans="1:22" x14ac:dyDescent="0.35">
      <c r="A378" s="2">
        <v>44905</v>
      </c>
      <c r="B378" s="3" t="s">
        <v>97</v>
      </c>
      <c r="C378" t="s">
        <v>23</v>
      </c>
      <c r="D378" t="s">
        <v>98</v>
      </c>
      <c r="E378" t="s">
        <v>154</v>
      </c>
      <c r="F378" t="s">
        <v>2696</v>
      </c>
      <c r="G378" t="s">
        <v>2697</v>
      </c>
      <c r="H378" t="s">
        <v>2698</v>
      </c>
      <c r="I378">
        <v>8804572506</v>
      </c>
      <c r="J378" s="1" t="s">
        <v>170</v>
      </c>
      <c r="K378" t="s">
        <v>566</v>
      </c>
      <c r="L378" t="s">
        <v>567</v>
      </c>
      <c r="M378" t="s">
        <v>568</v>
      </c>
      <c r="N378" s="1" t="s">
        <v>114</v>
      </c>
      <c r="O378" s="1" t="s">
        <v>63</v>
      </c>
      <c r="P378" s="1">
        <v>10</v>
      </c>
      <c r="Q378" t="s">
        <v>2699</v>
      </c>
      <c r="R378" s="1" t="s">
        <v>2700</v>
      </c>
      <c r="S378" s="1" t="s">
        <v>2701</v>
      </c>
      <c r="T378" s="1">
        <v>156</v>
      </c>
      <c r="U378" s="1">
        <v>40</v>
      </c>
      <c r="V378" s="1">
        <v>116</v>
      </c>
    </row>
    <row r="379" spans="1:22" x14ac:dyDescent="0.35">
      <c r="A379" s="2">
        <v>45094</v>
      </c>
      <c r="B379" s="3" t="s">
        <v>222</v>
      </c>
      <c r="C379" t="s">
        <v>141</v>
      </c>
      <c r="D379" t="s">
        <v>223</v>
      </c>
      <c r="E379" t="s">
        <v>1332</v>
      </c>
      <c r="F379" t="s">
        <v>2702</v>
      </c>
      <c r="G379" t="s">
        <v>2703</v>
      </c>
      <c r="H379" t="s">
        <v>2704</v>
      </c>
      <c r="I379" t="s">
        <v>2705</v>
      </c>
      <c r="J379" s="1" t="s">
        <v>170</v>
      </c>
      <c r="K379" t="s">
        <v>171</v>
      </c>
      <c r="L379" t="s">
        <v>172</v>
      </c>
      <c r="M379" t="s">
        <v>173</v>
      </c>
      <c r="N379" s="1" t="s">
        <v>93</v>
      </c>
      <c r="O379" s="1" t="s">
        <v>34</v>
      </c>
      <c r="P379" s="1">
        <v>4</v>
      </c>
      <c r="Q379" t="s">
        <v>2706</v>
      </c>
      <c r="R379" s="1" t="s">
        <v>2707</v>
      </c>
      <c r="S379" s="1" t="s">
        <v>2708</v>
      </c>
      <c r="T379" s="1">
        <v>186</v>
      </c>
      <c r="U379" s="1">
        <v>43</v>
      </c>
      <c r="V379" s="1">
        <v>143</v>
      </c>
    </row>
    <row r="380" spans="1:22" x14ac:dyDescent="0.35">
      <c r="A380" s="2">
        <v>45082</v>
      </c>
      <c r="B380" s="3" t="s">
        <v>68</v>
      </c>
      <c r="C380" t="s">
        <v>69</v>
      </c>
      <c r="D380" t="s">
        <v>70</v>
      </c>
      <c r="E380" t="s">
        <v>71</v>
      </c>
      <c r="F380" t="s">
        <v>2709</v>
      </c>
      <c r="G380" t="s">
        <v>2710</v>
      </c>
      <c r="H380" t="s">
        <v>2711</v>
      </c>
      <c r="I380" t="s">
        <v>2712</v>
      </c>
      <c r="J380" s="1" t="s">
        <v>45</v>
      </c>
      <c r="K380" t="s">
        <v>46</v>
      </c>
      <c r="L380" t="s">
        <v>47</v>
      </c>
      <c r="M380" t="s">
        <v>261</v>
      </c>
      <c r="N380" s="1" t="s">
        <v>48</v>
      </c>
      <c r="O380" s="1" t="s">
        <v>49</v>
      </c>
      <c r="P380" s="1">
        <v>26</v>
      </c>
      <c r="Q380" t="s">
        <v>2713</v>
      </c>
      <c r="R380" s="1" t="s">
        <v>2714</v>
      </c>
      <c r="S380" s="1" t="s">
        <v>2715</v>
      </c>
      <c r="T380" s="1">
        <v>295</v>
      </c>
      <c r="U380" s="1">
        <v>201</v>
      </c>
      <c r="V380" s="1">
        <v>94</v>
      </c>
    </row>
    <row r="381" spans="1:22" x14ac:dyDescent="0.35">
      <c r="A381" s="2">
        <v>44529</v>
      </c>
      <c r="B381" s="3" t="s">
        <v>140</v>
      </c>
      <c r="C381" t="s">
        <v>141</v>
      </c>
      <c r="D381" t="s">
        <v>142</v>
      </c>
      <c r="E381" t="s">
        <v>361</v>
      </c>
      <c r="F381" t="s">
        <v>2716</v>
      </c>
      <c r="G381" t="s">
        <v>2717</v>
      </c>
      <c r="H381" t="s">
        <v>2718</v>
      </c>
      <c r="I381" t="s">
        <v>2719</v>
      </c>
      <c r="J381" s="1" t="s">
        <v>30</v>
      </c>
      <c r="K381" t="s">
        <v>171</v>
      </c>
      <c r="L381" t="s">
        <v>172</v>
      </c>
      <c r="M381" t="s">
        <v>173</v>
      </c>
      <c r="N381" s="1" t="s">
        <v>93</v>
      </c>
      <c r="O381" s="1" t="s">
        <v>34</v>
      </c>
      <c r="P381" s="1">
        <v>60</v>
      </c>
      <c r="Q381" t="s">
        <v>2720</v>
      </c>
      <c r="R381" s="1" t="s">
        <v>2721</v>
      </c>
      <c r="S381" s="1" t="s">
        <v>2722</v>
      </c>
      <c r="T381" s="1">
        <v>296</v>
      </c>
      <c r="U381" s="1">
        <v>25</v>
      </c>
      <c r="V381" s="1">
        <v>271</v>
      </c>
    </row>
    <row r="382" spans="1:22" x14ac:dyDescent="0.35">
      <c r="A382" s="2">
        <v>44907</v>
      </c>
      <c r="B382" s="3" t="s">
        <v>418</v>
      </c>
      <c r="C382" t="s">
        <v>69</v>
      </c>
      <c r="D382" t="s">
        <v>419</v>
      </c>
      <c r="E382" t="s">
        <v>521</v>
      </c>
      <c r="F382" t="s">
        <v>2723</v>
      </c>
      <c r="G382" t="s">
        <v>2724</v>
      </c>
      <c r="H382" t="s">
        <v>2725</v>
      </c>
      <c r="I382" t="s">
        <v>2726</v>
      </c>
      <c r="J382" s="1" t="s">
        <v>30</v>
      </c>
      <c r="K382" t="s">
        <v>424</v>
      </c>
      <c r="L382" t="s">
        <v>425</v>
      </c>
      <c r="M382">
        <v>7724600682</v>
      </c>
      <c r="N382" s="1" t="s">
        <v>93</v>
      </c>
      <c r="O382" s="1" t="s">
        <v>49</v>
      </c>
      <c r="P382" s="1">
        <v>56</v>
      </c>
      <c r="Q382" t="s">
        <v>2727</v>
      </c>
      <c r="R382" s="1" t="s">
        <v>2728</v>
      </c>
      <c r="S382" s="1" t="s">
        <v>2729</v>
      </c>
      <c r="T382" s="1">
        <v>445</v>
      </c>
      <c r="U382" s="1">
        <v>265</v>
      </c>
      <c r="V382" s="1">
        <v>180</v>
      </c>
    </row>
    <row r="383" spans="1:22" x14ac:dyDescent="0.35">
      <c r="A383" s="2">
        <v>44750</v>
      </c>
      <c r="B383" s="3" t="s">
        <v>344</v>
      </c>
      <c r="C383" t="s">
        <v>141</v>
      </c>
      <c r="D383" t="s">
        <v>345</v>
      </c>
      <c r="E383" t="s">
        <v>346</v>
      </c>
      <c r="F383" t="s">
        <v>2730</v>
      </c>
      <c r="G383" t="s">
        <v>2731</v>
      </c>
      <c r="H383" t="s">
        <v>2732</v>
      </c>
      <c r="I383" t="s">
        <v>2733</v>
      </c>
      <c r="J383" s="1" t="s">
        <v>170</v>
      </c>
      <c r="K383" t="s">
        <v>381</v>
      </c>
      <c r="L383" t="s">
        <v>382</v>
      </c>
      <c r="M383" t="s">
        <v>383</v>
      </c>
      <c r="N383" s="1" t="s">
        <v>78</v>
      </c>
      <c r="O383" s="1" t="s">
        <v>34</v>
      </c>
      <c r="P383" s="1">
        <v>1</v>
      </c>
      <c r="Q383" t="s">
        <v>346</v>
      </c>
      <c r="R383" s="1" t="s">
        <v>2734</v>
      </c>
      <c r="S383" s="1" t="s">
        <v>2735</v>
      </c>
      <c r="T383" s="1">
        <v>154</v>
      </c>
      <c r="U383" s="1">
        <v>133</v>
      </c>
      <c r="V383" s="1">
        <v>21</v>
      </c>
    </row>
    <row r="384" spans="1:22" x14ac:dyDescent="0.35">
      <c r="A384" s="2">
        <v>44678</v>
      </c>
      <c r="B384" s="3" t="s">
        <v>257</v>
      </c>
      <c r="C384" t="s">
        <v>141</v>
      </c>
      <c r="D384" t="s">
        <v>223</v>
      </c>
      <c r="E384" t="s">
        <v>309</v>
      </c>
      <c r="F384" t="s">
        <v>2736</v>
      </c>
      <c r="G384" t="s">
        <v>2737</v>
      </c>
      <c r="H384" t="s">
        <v>2738</v>
      </c>
      <c r="I384" t="s">
        <v>2739</v>
      </c>
      <c r="J384" s="1" t="s">
        <v>45</v>
      </c>
      <c r="K384" t="s">
        <v>133</v>
      </c>
      <c r="L384" t="s">
        <v>134</v>
      </c>
      <c r="M384" t="s">
        <v>135</v>
      </c>
      <c r="N384" s="1" t="s">
        <v>86</v>
      </c>
      <c r="O384" s="1" t="s">
        <v>63</v>
      </c>
      <c r="P384" s="1">
        <v>31</v>
      </c>
      <c r="Q384" t="s">
        <v>2740</v>
      </c>
      <c r="R384" s="1" t="s">
        <v>2741</v>
      </c>
      <c r="S384" s="1" t="s">
        <v>2742</v>
      </c>
      <c r="T384" s="1">
        <v>465</v>
      </c>
      <c r="U384" s="1">
        <v>247</v>
      </c>
      <c r="V384" s="1">
        <v>218</v>
      </c>
    </row>
    <row r="385" spans="1:22" x14ac:dyDescent="0.35">
      <c r="A385" s="2">
        <v>45040</v>
      </c>
      <c r="B385" s="3" t="s">
        <v>275</v>
      </c>
      <c r="C385" t="s">
        <v>54</v>
      </c>
      <c r="D385" t="s">
        <v>277</v>
      </c>
      <c r="E385" t="s">
        <v>278</v>
      </c>
      <c r="F385" t="s">
        <v>2743</v>
      </c>
      <c r="G385" t="s">
        <v>2744</v>
      </c>
      <c r="H385" t="s">
        <v>2745</v>
      </c>
      <c r="I385" t="s">
        <v>2746</v>
      </c>
      <c r="J385" s="1" t="s">
        <v>30</v>
      </c>
      <c r="K385" t="s">
        <v>148</v>
      </c>
      <c r="L385" t="s">
        <v>149</v>
      </c>
      <c r="M385" t="s">
        <v>150</v>
      </c>
      <c r="N385" s="1" t="s">
        <v>86</v>
      </c>
      <c r="O385" s="1" t="s">
        <v>49</v>
      </c>
      <c r="P385" s="1">
        <v>63</v>
      </c>
      <c r="Q385" t="s">
        <v>2747</v>
      </c>
      <c r="R385" s="1" t="s">
        <v>2748</v>
      </c>
      <c r="S385" s="1" t="s">
        <v>2749</v>
      </c>
      <c r="T385" s="1">
        <v>362</v>
      </c>
      <c r="U385" s="1">
        <v>67</v>
      </c>
      <c r="V385" s="1">
        <v>295</v>
      </c>
    </row>
    <row r="386" spans="1:22" x14ac:dyDescent="0.35">
      <c r="A386" s="2">
        <v>45108</v>
      </c>
      <c r="B386" s="3" t="s">
        <v>317</v>
      </c>
      <c r="C386" t="s">
        <v>23</v>
      </c>
      <c r="D386" t="s">
        <v>98</v>
      </c>
      <c r="E386" t="s">
        <v>318</v>
      </c>
      <c r="F386" t="s">
        <v>2750</v>
      </c>
      <c r="G386" t="s">
        <v>2751</v>
      </c>
      <c r="H386" t="s">
        <v>2752</v>
      </c>
      <c r="I386" t="s">
        <v>2753</v>
      </c>
      <c r="J386" s="1" t="s">
        <v>170</v>
      </c>
      <c r="K386" t="s">
        <v>111</v>
      </c>
      <c r="L386" t="s">
        <v>112</v>
      </c>
      <c r="M386" t="s">
        <v>113</v>
      </c>
      <c r="N386" s="1" t="s">
        <v>93</v>
      </c>
      <c r="O386" s="1" t="s">
        <v>63</v>
      </c>
      <c r="P386" s="1">
        <v>52</v>
      </c>
      <c r="Q386" t="s">
        <v>2754</v>
      </c>
      <c r="R386" s="1" t="s">
        <v>2755</v>
      </c>
      <c r="S386" s="1" t="s">
        <v>2756</v>
      </c>
      <c r="T386" s="1">
        <v>257</v>
      </c>
      <c r="U386" s="1">
        <v>129</v>
      </c>
      <c r="V386" s="1">
        <v>128</v>
      </c>
    </row>
    <row r="387" spans="1:22" x14ac:dyDescent="0.35">
      <c r="A387" s="2">
        <v>45169</v>
      </c>
      <c r="B387" s="3" t="s">
        <v>207</v>
      </c>
      <c r="C387" t="s">
        <v>54</v>
      </c>
      <c r="D387" t="s">
        <v>39</v>
      </c>
      <c r="E387" t="s">
        <v>40</v>
      </c>
      <c r="F387" t="s">
        <v>2757</v>
      </c>
      <c r="G387" t="s">
        <v>2758</v>
      </c>
      <c r="H387" t="s">
        <v>2759</v>
      </c>
      <c r="I387" t="s">
        <v>2760</v>
      </c>
      <c r="J387" s="1" t="s">
        <v>45</v>
      </c>
      <c r="K387" t="s">
        <v>61</v>
      </c>
      <c r="L387" t="s">
        <v>62</v>
      </c>
      <c r="M387">
        <f>1-588-750-7646</f>
        <v>-8983</v>
      </c>
      <c r="N387" s="1" t="s">
        <v>114</v>
      </c>
      <c r="O387" s="1" t="s">
        <v>49</v>
      </c>
      <c r="P387" s="1">
        <v>91</v>
      </c>
      <c r="Q387" t="s">
        <v>2761</v>
      </c>
      <c r="R387" s="1" t="s">
        <v>2762</v>
      </c>
      <c r="S387" s="1" t="s">
        <v>2763</v>
      </c>
      <c r="T387" s="1">
        <v>468</v>
      </c>
      <c r="U387" s="1">
        <v>134</v>
      </c>
      <c r="V387" s="1">
        <v>334</v>
      </c>
    </row>
    <row r="388" spans="1:22" x14ac:dyDescent="0.35">
      <c r="A388" s="1" t="s">
        <v>2764</v>
      </c>
      <c r="B388" s="3" t="s">
        <v>177</v>
      </c>
      <c r="C388" t="s">
        <v>54</v>
      </c>
      <c r="D388" t="s">
        <v>142</v>
      </c>
      <c r="E388" t="s">
        <v>178</v>
      </c>
      <c r="F388" t="s">
        <v>2765</v>
      </c>
      <c r="G388" t="s">
        <v>2766</v>
      </c>
      <c r="H388" t="s">
        <v>2767</v>
      </c>
      <c r="I388" t="s">
        <v>2768</v>
      </c>
      <c r="J388" s="1" t="s">
        <v>30</v>
      </c>
      <c r="K388" t="s">
        <v>124</v>
      </c>
      <c r="L388" t="s">
        <v>125</v>
      </c>
      <c r="M388" t="s">
        <v>126</v>
      </c>
      <c r="N388" s="1" t="s">
        <v>86</v>
      </c>
      <c r="O388" s="1" t="s">
        <v>49</v>
      </c>
      <c r="P388" s="1">
        <v>61</v>
      </c>
      <c r="Q388" t="s">
        <v>2769</v>
      </c>
      <c r="R388" s="1" t="s">
        <v>2770</v>
      </c>
      <c r="S388" s="1" t="s">
        <v>2771</v>
      </c>
      <c r="T388" s="1">
        <v>290</v>
      </c>
      <c r="U388" s="1">
        <v>61</v>
      </c>
      <c r="V388" s="1">
        <v>229</v>
      </c>
    </row>
    <row r="389" spans="1:22" x14ac:dyDescent="0.35">
      <c r="A389" s="2">
        <v>44654</v>
      </c>
      <c r="B389" s="3" t="s">
        <v>118</v>
      </c>
      <c r="C389" t="s">
        <v>69</v>
      </c>
      <c r="D389" t="s">
        <v>119</v>
      </c>
      <c r="E389" t="s">
        <v>120</v>
      </c>
      <c r="F389" t="s">
        <v>2772</v>
      </c>
      <c r="G389" t="s">
        <v>2773</v>
      </c>
      <c r="H389" t="s">
        <v>2774</v>
      </c>
      <c r="I389" t="s">
        <v>2775</v>
      </c>
      <c r="J389" s="1" t="s">
        <v>170</v>
      </c>
      <c r="K389" t="s">
        <v>111</v>
      </c>
      <c r="L389" t="s">
        <v>112</v>
      </c>
      <c r="M389" t="s">
        <v>113</v>
      </c>
      <c r="N389" s="1" t="s">
        <v>33</v>
      </c>
      <c r="O389" s="1" t="s">
        <v>49</v>
      </c>
      <c r="P389" s="1">
        <v>87</v>
      </c>
      <c r="Q389" t="s">
        <v>2776</v>
      </c>
      <c r="R389" s="1" t="s">
        <v>2777</v>
      </c>
      <c r="S389" s="1" t="s">
        <v>2778</v>
      </c>
      <c r="T389" s="1">
        <v>110</v>
      </c>
      <c r="U389" s="1">
        <v>4</v>
      </c>
      <c r="V389" s="1">
        <v>106</v>
      </c>
    </row>
    <row r="390" spans="1:22" x14ac:dyDescent="0.35">
      <c r="A390" s="2">
        <v>44483</v>
      </c>
      <c r="B390" s="3" t="s">
        <v>317</v>
      </c>
      <c r="C390" t="s">
        <v>23</v>
      </c>
      <c r="D390" t="s">
        <v>98</v>
      </c>
      <c r="E390" t="s">
        <v>318</v>
      </c>
      <c r="F390" t="s">
        <v>2779</v>
      </c>
      <c r="G390" t="s">
        <v>2780</v>
      </c>
      <c r="H390" t="s">
        <v>2781</v>
      </c>
      <c r="I390" t="s">
        <v>2782</v>
      </c>
      <c r="J390" s="1" t="s">
        <v>170</v>
      </c>
      <c r="K390" t="s">
        <v>133</v>
      </c>
      <c r="L390" t="s">
        <v>134</v>
      </c>
      <c r="M390" t="s">
        <v>135</v>
      </c>
      <c r="N390" s="1" t="s">
        <v>86</v>
      </c>
      <c r="O390" s="1" t="s">
        <v>49</v>
      </c>
      <c r="P390" s="1">
        <v>100</v>
      </c>
      <c r="Q390" t="s">
        <v>1277</v>
      </c>
      <c r="R390" s="1" t="s">
        <v>2783</v>
      </c>
      <c r="S390" s="1" t="s">
        <v>2784</v>
      </c>
      <c r="T390" s="1">
        <v>79</v>
      </c>
      <c r="U390" s="1">
        <v>78</v>
      </c>
      <c r="V390" s="1">
        <v>1</v>
      </c>
    </row>
    <row r="391" spans="1:22" x14ac:dyDescent="0.35">
      <c r="A391" s="2">
        <v>44811</v>
      </c>
      <c r="B391" s="3" t="s">
        <v>53</v>
      </c>
      <c r="C391" t="s">
        <v>276</v>
      </c>
      <c r="D391" t="s">
        <v>55</v>
      </c>
      <c r="E391" t="s">
        <v>56</v>
      </c>
      <c r="F391" t="s">
        <v>2785</v>
      </c>
      <c r="G391" t="s">
        <v>2786</v>
      </c>
      <c r="H391" t="s">
        <v>2787</v>
      </c>
      <c r="I391" t="s">
        <v>2788</v>
      </c>
      <c r="J391" s="1" t="s">
        <v>30</v>
      </c>
      <c r="K391" t="s">
        <v>31</v>
      </c>
      <c r="L391" t="s">
        <v>32</v>
      </c>
      <c r="M391">
        <v>6538306661</v>
      </c>
      <c r="N391" s="1" t="s">
        <v>78</v>
      </c>
      <c r="O391" s="1" t="s">
        <v>63</v>
      </c>
      <c r="P391" s="1">
        <v>57</v>
      </c>
      <c r="Q391" t="s">
        <v>2789</v>
      </c>
      <c r="R391" s="1" t="s">
        <v>2790</v>
      </c>
      <c r="S391" s="1" t="s">
        <v>2791</v>
      </c>
      <c r="T391" s="1">
        <v>340</v>
      </c>
      <c r="U391" s="1">
        <v>317</v>
      </c>
      <c r="V391" s="1">
        <v>23</v>
      </c>
    </row>
    <row r="392" spans="1:22" x14ac:dyDescent="0.35">
      <c r="A392" s="2">
        <v>44267</v>
      </c>
      <c r="B392" s="3" t="s">
        <v>418</v>
      </c>
      <c r="C392" t="s">
        <v>69</v>
      </c>
      <c r="D392" t="s">
        <v>419</v>
      </c>
      <c r="E392" t="s">
        <v>521</v>
      </c>
      <c r="F392" t="s">
        <v>2792</v>
      </c>
      <c r="G392" t="s">
        <v>2793</v>
      </c>
      <c r="H392" t="s">
        <v>2794</v>
      </c>
      <c r="I392" t="s">
        <v>2795</v>
      </c>
      <c r="J392" s="1" t="s">
        <v>30</v>
      </c>
      <c r="K392" t="s">
        <v>534</v>
      </c>
      <c r="L392" t="s">
        <v>535</v>
      </c>
      <c r="M392" t="s">
        <v>536</v>
      </c>
      <c r="N392" s="1" t="s">
        <v>78</v>
      </c>
      <c r="O392" s="1" t="s">
        <v>49</v>
      </c>
      <c r="P392" s="1">
        <v>5</v>
      </c>
      <c r="Q392" t="s">
        <v>2796</v>
      </c>
      <c r="R392" s="1" t="s">
        <v>2797</v>
      </c>
      <c r="S392" s="1" t="s">
        <v>2798</v>
      </c>
      <c r="T392" s="1">
        <v>386</v>
      </c>
      <c r="U392" s="1">
        <v>67</v>
      </c>
      <c r="V392" s="1">
        <v>319</v>
      </c>
    </row>
    <row r="393" spans="1:22" x14ac:dyDescent="0.35">
      <c r="A393" s="2">
        <v>45179</v>
      </c>
      <c r="B393" s="3" t="s">
        <v>118</v>
      </c>
      <c r="C393" t="s">
        <v>69</v>
      </c>
      <c r="D393" t="s">
        <v>119</v>
      </c>
      <c r="E393" t="s">
        <v>120</v>
      </c>
      <c r="F393" t="s">
        <v>2799</v>
      </c>
      <c r="G393" t="s">
        <v>2800</v>
      </c>
      <c r="H393" t="s">
        <v>2801</v>
      </c>
      <c r="I393" t="s">
        <v>2802</v>
      </c>
      <c r="J393" s="1" t="s">
        <v>30</v>
      </c>
      <c r="K393" t="s">
        <v>252</v>
      </c>
      <c r="L393" t="s">
        <v>253</v>
      </c>
      <c r="M393">
        <f>1-838-976-6137</f>
        <v>-7950</v>
      </c>
      <c r="N393" s="1" t="s">
        <v>114</v>
      </c>
      <c r="O393" s="1" t="s">
        <v>49</v>
      </c>
      <c r="P393" s="1">
        <v>28</v>
      </c>
      <c r="Q393" t="s">
        <v>2567</v>
      </c>
      <c r="R393" s="1" t="s">
        <v>2803</v>
      </c>
      <c r="S393" s="1" t="s">
        <v>2804</v>
      </c>
      <c r="T393" s="1">
        <v>376</v>
      </c>
      <c r="U393" s="1">
        <v>288</v>
      </c>
      <c r="V393" s="1">
        <v>88</v>
      </c>
    </row>
    <row r="394" spans="1:22" x14ac:dyDescent="0.35">
      <c r="A394" s="2">
        <v>44587</v>
      </c>
      <c r="B394" s="3" t="s">
        <v>257</v>
      </c>
      <c r="C394" t="s">
        <v>141</v>
      </c>
      <c r="D394" t="s">
        <v>223</v>
      </c>
      <c r="E394" t="s">
        <v>309</v>
      </c>
      <c r="F394" t="s">
        <v>2805</v>
      </c>
      <c r="G394" t="s">
        <v>2806</v>
      </c>
      <c r="H394" t="s">
        <v>2807</v>
      </c>
      <c r="I394" t="s">
        <v>2808</v>
      </c>
      <c r="J394" s="1" t="s">
        <v>45</v>
      </c>
      <c r="K394" t="s">
        <v>183</v>
      </c>
      <c r="L394" t="s">
        <v>184</v>
      </c>
      <c r="M394" t="s">
        <v>185</v>
      </c>
      <c r="N394" s="1" t="s">
        <v>33</v>
      </c>
      <c r="O394" s="1" t="s">
        <v>34</v>
      </c>
      <c r="P394" s="1">
        <v>57</v>
      </c>
      <c r="Q394" t="s">
        <v>2809</v>
      </c>
      <c r="R394" s="1" t="s">
        <v>2810</v>
      </c>
      <c r="S394" s="1" t="s">
        <v>2811</v>
      </c>
      <c r="T394" s="1">
        <v>316</v>
      </c>
      <c r="U394" s="1">
        <v>312</v>
      </c>
      <c r="V394" s="1">
        <v>4</v>
      </c>
    </row>
    <row r="395" spans="1:22" x14ac:dyDescent="0.35">
      <c r="A395" s="2">
        <v>44949</v>
      </c>
      <c r="B395" s="3" t="s">
        <v>140</v>
      </c>
      <c r="C395" t="s">
        <v>54</v>
      </c>
      <c r="D395" t="s">
        <v>142</v>
      </c>
      <c r="E395" t="s">
        <v>361</v>
      </c>
      <c r="F395" t="s">
        <v>2812</v>
      </c>
      <c r="G395" t="s">
        <v>2813</v>
      </c>
      <c r="H395" t="s">
        <v>2814</v>
      </c>
      <c r="I395" t="s">
        <v>2815</v>
      </c>
      <c r="J395" s="1" t="s">
        <v>45</v>
      </c>
      <c r="K395" t="s">
        <v>183</v>
      </c>
      <c r="L395" t="s">
        <v>184</v>
      </c>
      <c r="M395" t="s">
        <v>185</v>
      </c>
      <c r="N395" s="1" t="s">
        <v>48</v>
      </c>
      <c r="O395" s="1" t="s">
        <v>49</v>
      </c>
      <c r="P395" s="1">
        <v>100</v>
      </c>
      <c r="Q395" t="s">
        <v>143</v>
      </c>
      <c r="R395" s="1" t="s">
        <v>2816</v>
      </c>
      <c r="S395" s="1" t="s">
        <v>2817</v>
      </c>
      <c r="T395" s="1">
        <v>337</v>
      </c>
      <c r="U395" s="1">
        <v>92</v>
      </c>
      <c r="V395" s="1">
        <v>245</v>
      </c>
    </row>
    <row r="396" spans="1:22" x14ac:dyDescent="0.35">
      <c r="A396" s="2">
        <v>44967</v>
      </c>
      <c r="B396" s="3" t="s">
        <v>53</v>
      </c>
      <c r="C396" t="s">
        <v>276</v>
      </c>
      <c r="D396" t="s">
        <v>55</v>
      </c>
      <c r="E396" t="s">
        <v>25</v>
      </c>
      <c r="F396" t="s">
        <v>2818</v>
      </c>
      <c r="G396" t="s">
        <v>2819</v>
      </c>
      <c r="H396" t="s">
        <v>2820</v>
      </c>
      <c r="I396" t="s">
        <v>2821</v>
      </c>
      <c r="J396" s="1" t="s">
        <v>170</v>
      </c>
      <c r="K396" t="s">
        <v>31</v>
      </c>
      <c r="L396" t="s">
        <v>32</v>
      </c>
      <c r="M396">
        <v>6538306661</v>
      </c>
      <c r="N396" s="1" t="s">
        <v>78</v>
      </c>
      <c r="O396" s="1" t="s">
        <v>34</v>
      </c>
      <c r="P396" s="1">
        <v>15</v>
      </c>
      <c r="Q396" t="s">
        <v>2822</v>
      </c>
      <c r="R396" s="1" t="s">
        <v>2823</v>
      </c>
      <c r="S396" s="1" t="s">
        <v>2824</v>
      </c>
      <c r="T396" s="1">
        <v>195</v>
      </c>
      <c r="U396" s="1">
        <v>154</v>
      </c>
      <c r="V396" s="1">
        <v>41</v>
      </c>
    </row>
    <row r="397" spans="1:22" x14ac:dyDescent="0.35">
      <c r="A397" s="2">
        <v>44974</v>
      </c>
      <c r="B397" s="3" t="s">
        <v>214</v>
      </c>
      <c r="C397" t="s">
        <v>23</v>
      </c>
      <c r="D397" t="s">
        <v>98</v>
      </c>
      <c r="E397" t="s">
        <v>326</v>
      </c>
      <c r="F397" t="s">
        <v>2825</v>
      </c>
      <c r="G397" t="s">
        <v>2826</v>
      </c>
      <c r="H397" t="s">
        <v>2827</v>
      </c>
      <c r="I397" t="s">
        <v>2828</v>
      </c>
      <c r="J397" s="1" t="s">
        <v>30</v>
      </c>
      <c r="K397" t="s">
        <v>330</v>
      </c>
      <c r="L397" t="s">
        <v>331</v>
      </c>
      <c r="M397" t="s">
        <v>332</v>
      </c>
      <c r="N397" s="1" t="s">
        <v>78</v>
      </c>
      <c r="O397" s="1" t="s">
        <v>63</v>
      </c>
      <c r="P397" s="1">
        <v>53</v>
      </c>
      <c r="Q397" t="s">
        <v>2829</v>
      </c>
      <c r="R397" s="1" t="s">
        <v>367</v>
      </c>
      <c r="S397" s="1" t="s">
        <v>2830</v>
      </c>
      <c r="T397" s="1">
        <v>273</v>
      </c>
      <c r="U397" s="1">
        <v>8</v>
      </c>
      <c r="V397" s="1">
        <v>265</v>
      </c>
    </row>
    <row r="398" spans="1:22" x14ac:dyDescent="0.35">
      <c r="A398" s="2">
        <v>44976</v>
      </c>
      <c r="B398" s="3" t="s">
        <v>336</v>
      </c>
      <c r="C398" t="s">
        <v>247</v>
      </c>
      <c r="D398" t="s">
        <v>165</v>
      </c>
      <c r="E398" t="s">
        <v>484</v>
      </c>
      <c r="F398" t="s">
        <v>2831</v>
      </c>
      <c r="G398" t="s">
        <v>2832</v>
      </c>
      <c r="H398" t="s">
        <v>2833</v>
      </c>
      <c r="I398" t="s">
        <v>2834</v>
      </c>
      <c r="J398" s="1" t="s">
        <v>170</v>
      </c>
      <c r="K398" t="s">
        <v>171</v>
      </c>
      <c r="L398" t="s">
        <v>172</v>
      </c>
      <c r="M398" t="s">
        <v>173</v>
      </c>
      <c r="N398" s="1" t="s">
        <v>48</v>
      </c>
      <c r="O398" s="1" t="s">
        <v>63</v>
      </c>
      <c r="P398" s="1">
        <v>92</v>
      </c>
      <c r="Q398" t="s">
        <v>2835</v>
      </c>
      <c r="R398" s="1" t="s">
        <v>2836</v>
      </c>
      <c r="S398" s="1" t="s">
        <v>2837</v>
      </c>
      <c r="T398" s="1">
        <v>131</v>
      </c>
      <c r="U398" s="1">
        <v>2</v>
      </c>
      <c r="V398" s="1">
        <v>129</v>
      </c>
    </row>
    <row r="399" spans="1:22" x14ac:dyDescent="0.35">
      <c r="A399" s="2">
        <v>44809</v>
      </c>
      <c r="B399" s="3" t="s">
        <v>22</v>
      </c>
      <c r="C399" t="s">
        <v>23</v>
      </c>
      <c r="D399" t="s">
        <v>24</v>
      </c>
      <c r="E399" t="s">
        <v>82</v>
      </c>
      <c r="F399" t="s">
        <v>2838</v>
      </c>
      <c r="G399" t="s">
        <v>2839</v>
      </c>
      <c r="H399" t="s">
        <v>2840</v>
      </c>
      <c r="I399" t="s">
        <v>2841</v>
      </c>
      <c r="J399" s="1" t="s">
        <v>30</v>
      </c>
      <c r="K399" t="s">
        <v>46</v>
      </c>
      <c r="L399" t="s">
        <v>47</v>
      </c>
      <c r="M399" t="s">
        <v>261</v>
      </c>
      <c r="N399" s="1" t="s">
        <v>48</v>
      </c>
      <c r="O399" s="1" t="s">
        <v>63</v>
      </c>
      <c r="P399" s="1">
        <v>80</v>
      </c>
      <c r="Q399" t="s">
        <v>2842</v>
      </c>
      <c r="R399" s="1" t="s">
        <v>2843</v>
      </c>
      <c r="S399" s="1" t="s">
        <v>2844</v>
      </c>
      <c r="T399" s="1">
        <v>189</v>
      </c>
      <c r="U399" s="1">
        <v>187</v>
      </c>
      <c r="V399" s="1">
        <v>2</v>
      </c>
    </row>
    <row r="400" spans="1:22" x14ac:dyDescent="0.35">
      <c r="A400" s="2">
        <v>45053</v>
      </c>
      <c r="B400" s="3" t="s">
        <v>222</v>
      </c>
      <c r="C400" t="s">
        <v>141</v>
      </c>
      <c r="D400" t="s">
        <v>223</v>
      </c>
      <c r="E400" t="s">
        <v>224</v>
      </c>
      <c r="F400" t="s">
        <v>2845</v>
      </c>
      <c r="G400" t="s">
        <v>2846</v>
      </c>
      <c r="H400" t="s">
        <v>2847</v>
      </c>
      <c r="I400" t="s">
        <v>2848</v>
      </c>
      <c r="J400" s="1" t="s">
        <v>30</v>
      </c>
      <c r="K400" t="s">
        <v>303</v>
      </c>
      <c r="L400" t="s">
        <v>304</v>
      </c>
      <c r="M400" t="s">
        <v>305</v>
      </c>
      <c r="N400" s="1" t="s">
        <v>86</v>
      </c>
      <c r="O400" s="1" t="s">
        <v>63</v>
      </c>
      <c r="P400" s="1">
        <v>42</v>
      </c>
      <c r="Q400" t="s">
        <v>2849</v>
      </c>
      <c r="R400" s="1" t="s">
        <v>2278</v>
      </c>
      <c r="S400" s="1" t="s">
        <v>2850</v>
      </c>
      <c r="T400" s="1">
        <v>403</v>
      </c>
      <c r="U400" s="1">
        <v>395</v>
      </c>
      <c r="V400" s="1">
        <v>8</v>
      </c>
    </row>
    <row r="401" spans="1:22" x14ac:dyDescent="0.35">
      <c r="A401" s="2">
        <v>45049</v>
      </c>
      <c r="B401" s="3" t="s">
        <v>317</v>
      </c>
      <c r="C401" t="s">
        <v>23</v>
      </c>
      <c r="D401" t="s">
        <v>98</v>
      </c>
      <c r="E401" t="s">
        <v>265</v>
      </c>
      <c r="F401" t="s">
        <v>2851</v>
      </c>
      <c r="H401" t="s">
        <v>2852</v>
      </c>
      <c r="I401" t="s">
        <v>2853</v>
      </c>
      <c r="J401" s="1" t="s">
        <v>30</v>
      </c>
      <c r="K401" t="s">
        <v>381</v>
      </c>
      <c r="L401" t="s">
        <v>382</v>
      </c>
      <c r="M401" t="s">
        <v>383</v>
      </c>
      <c r="N401" s="1" t="s">
        <v>78</v>
      </c>
      <c r="O401" s="1" t="s">
        <v>34</v>
      </c>
      <c r="P401" s="1">
        <v>32</v>
      </c>
      <c r="Q401" t="s">
        <v>2854</v>
      </c>
      <c r="R401" s="1" t="s">
        <v>2855</v>
      </c>
      <c r="S401" s="1" t="s">
        <v>2856</v>
      </c>
      <c r="T401" s="1">
        <v>177</v>
      </c>
      <c r="U401" s="1">
        <v>26</v>
      </c>
      <c r="V401" s="1">
        <v>151</v>
      </c>
    </row>
    <row r="402" spans="1:22" x14ac:dyDescent="0.35">
      <c r="A402" s="2">
        <v>44538</v>
      </c>
      <c r="B402" s="3" t="s">
        <v>275</v>
      </c>
      <c r="C402" t="s">
        <v>276</v>
      </c>
      <c r="D402" t="s">
        <v>277</v>
      </c>
      <c r="E402" t="s">
        <v>189</v>
      </c>
      <c r="F402" t="s">
        <v>2857</v>
      </c>
      <c r="G402" t="s">
        <v>2858</v>
      </c>
      <c r="H402" t="s">
        <v>2859</v>
      </c>
      <c r="I402" t="s">
        <v>2860</v>
      </c>
      <c r="J402" s="1" t="s">
        <v>170</v>
      </c>
      <c r="K402" t="s">
        <v>252</v>
      </c>
      <c r="L402" t="s">
        <v>253</v>
      </c>
      <c r="M402">
        <f>1-838-976-6137</f>
        <v>-7950</v>
      </c>
      <c r="N402" s="1" t="s">
        <v>114</v>
      </c>
      <c r="O402" s="1" t="s">
        <v>49</v>
      </c>
      <c r="P402" s="1">
        <v>79</v>
      </c>
      <c r="Q402" t="s">
        <v>1571</v>
      </c>
      <c r="R402" s="1" t="s">
        <v>2861</v>
      </c>
      <c r="S402" s="1" t="s">
        <v>2862</v>
      </c>
      <c r="T402" s="1">
        <v>58</v>
      </c>
      <c r="U402" s="1">
        <v>39</v>
      </c>
      <c r="V402" s="1">
        <v>19</v>
      </c>
    </row>
    <row r="403" spans="1:22" x14ac:dyDescent="0.35">
      <c r="A403" s="2">
        <v>45115</v>
      </c>
      <c r="B403" s="3" t="s">
        <v>177</v>
      </c>
      <c r="C403" t="s">
        <v>141</v>
      </c>
      <c r="D403" t="s">
        <v>142</v>
      </c>
      <c r="E403" t="s">
        <v>178</v>
      </c>
      <c r="F403" t="s">
        <v>2863</v>
      </c>
      <c r="G403" t="s">
        <v>2864</v>
      </c>
      <c r="H403" t="s">
        <v>2865</v>
      </c>
      <c r="I403" t="s">
        <v>2866</v>
      </c>
      <c r="J403" s="1" t="s">
        <v>170</v>
      </c>
      <c r="K403" t="s">
        <v>194</v>
      </c>
      <c r="L403" t="s">
        <v>195</v>
      </c>
      <c r="M403" t="s">
        <v>196</v>
      </c>
      <c r="N403" s="1" t="s">
        <v>48</v>
      </c>
      <c r="O403" s="1" t="s">
        <v>49</v>
      </c>
      <c r="P403" s="1">
        <v>76</v>
      </c>
      <c r="Q403" t="s">
        <v>2867</v>
      </c>
      <c r="R403" s="1" t="s">
        <v>738</v>
      </c>
      <c r="S403" s="1" t="s">
        <v>2868</v>
      </c>
      <c r="T403" s="1">
        <v>495</v>
      </c>
      <c r="U403" s="1">
        <v>230</v>
      </c>
      <c r="V403" s="1">
        <v>265</v>
      </c>
    </row>
    <row r="404" spans="1:22" x14ac:dyDescent="0.35">
      <c r="A404" s="1" t="s">
        <v>2869</v>
      </c>
      <c r="B404" s="3" t="s">
        <v>118</v>
      </c>
      <c r="C404" t="s">
        <v>69</v>
      </c>
      <c r="D404" t="s">
        <v>119</v>
      </c>
      <c r="E404" t="s">
        <v>120</v>
      </c>
      <c r="F404" t="s">
        <v>2870</v>
      </c>
      <c r="G404" t="s">
        <v>2871</v>
      </c>
      <c r="H404" t="s">
        <v>2872</v>
      </c>
      <c r="I404">
        <f>1-731-835-6480</f>
        <v>-8045</v>
      </c>
      <c r="J404" s="1" t="s">
        <v>170</v>
      </c>
      <c r="K404" t="s">
        <v>183</v>
      </c>
      <c r="L404" t="s">
        <v>184</v>
      </c>
      <c r="M404" t="s">
        <v>185</v>
      </c>
      <c r="N404" s="1" t="s">
        <v>93</v>
      </c>
      <c r="O404" s="1" t="s">
        <v>63</v>
      </c>
      <c r="P404" s="1">
        <v>29</v>
      </c>
      <c r="Q404" t="s">
        <v>2873</v>
      </c>
      <c r="R404" s="1" t="s">
        <v>2874</v>
      </c>
      <c r="S404" s="1" t="s">
        <v>2875</v>
      </c>
      <c r="T404" s="1">
        <v>233</v>
      </c>
      <c r="U404" s="1">
        <v>46</v>
      </c>
      <c r="V404" s="1">
        <v>187</v>
      </c>
    </row>
    <row r="405" spans="1:22" x14ac:dyDescent="0.35">
      <c r="A405" s="2">
        <v>44961</v>
      </c>
      <c r="B405" s="3" t="s">
        <v>492</v>
      </c>
      <c r="C405" t="s">
        <v>276</v>
      </c>
      <c r="D405" t="s">
        <v>409</v>
      </c>
      <c r="E405" t="s">
        <v>410</v>
      </c>
      <c r="F405" t="s">
        <v>2876</v>
      </c>
      <c r="G405" t="s">
        <v>2877</v>
      </c>
      <c r="H405" t="s">
        <v>2878</v>
      </c>
      <c r="I405" t="s">
        <v>2879</v>
      </c>
      <c r="J405" s="1" t="s">
        <v>45</v>
      </c>
      <c r="K405" t="s">
        <v>270</v>
      </c>
      <c r="L405" t="s">
        <v>271</v>
      </c>
      <c r="M405" t="s">
        <v>559</v>
      </c>
      <c r="N405" s="1" t="s">
        <v>78</v>
      </c>
      <c r="O405" s="1" t="s">
        <v>49</v>
      </c>
      <c r="P405" s="1">
        <v>19</v>
      </c>
      <c r="Q405" t="s">
        <v>2880</v>
      </c>
      <c r="R405" s="1" t="s">
        <v>2881</v>
      </c>
      <c r="S405" s="1" t="s">
        <v>2882</v>
      </c>
      <c r="T405" s="1">
        <v>471</v>
      </c>
      <c r="U405" s="1">
        <v>75</v>
      </c>
      <c r="V405" s="1">
        <v>396</v>
      </c>
    </row>
    <row r="406" spans="1:22" x14ac:dyDescent="0.35">
      <c r="A406" s="2">
        <v>45174</v>
      </c>
      <c r="B406" s="3" t="s">
        <v>53</v>
      </c>
      <c r="C406" t="s">
        <v>276</v>
      </c>
      <c r="D406" t="s">
        <v>55</v>
      </c>
      <c r="E406" t="s">
        <v>2513</v>
      </c>
      <c r="F406" t="s">
        <v>2883</v>
      </c>
      <c r="G406" t="s">
        <v>2884</v>
      </c>
      <c r="H406" t="s">
        <v>2885</v>
      </c>
      <c r="I406" t="s">
        <v>2886</v>
      </c>
      <c r="J406" s="1" t="s">
        <v>30</v>
      </c>
      <c r="K406" t="s">
        <v>381</v>
      </c>
      <c r="L406" t="s">
        <v>382</v>
      </c>
      <c r="M406" t="s">
        <v>383</v>
      </c>
      <c r="N406" s="1" t="s">
        <v>114</v>
      </c>
      <c r="O406" s="1" t="s">
        <v>34</v>
      </c>
      <c r="P406" s="1">
        <v>74</v>
      </c>
      <c r="Q406" t="s">
        <v>2887</v>
      </c>
      <c r="R406" s="1" t="s">
        <v>2888</v>
      </c>
      <c r="S406" s="1" t="s">
        <v>2889</v>
      </c>
      <c r="T406" s="1">
        <v>182</v>
      </c>
      <c r="U406" s="1">
        <v>149</v>
      </c>
      <c r="V406" s="1">
        <v>33</v>
      </c>
    </row>
    <row r="407" spans="1:22" x14ac:dyDescent="0.35">
      <c r="A407" s="2">
        <v>45147</v>
      </c>
      <c r="B407" s="3" t="s">
        <v>344</v>
      </c>
      <c r="C407" t="s">
        <v>141</v>
      </c>
      <c r="D407" t="s">
        <v>345</v>
      </c>
      <c r="E407" t="s">
        <v>189</v>
      </c>
      <c r="F407" t="s">
        <v>2890</v>
      </c>
      <c r="H407" t="s">
        <v>2891</v>
      </c>
      <c r="I407" t="s">
        <v>2892</v>
      </c>
      <c r="J407" s="1" t="s">
        <v>45</v>
      </c>
      <c r="K407" t="s">
        <v>31</v>
      </c>
      <c r="L407" t="s">
        <v>32</v>
      </c>
      <c r="M407">
        <v>6538306661</v>
      </c>
      <c r="N407" s="1" t="s">
        <v>114</v>
      </c>
      <c r="O407" s="1" t="s">
        <v>34</v>
      </c>
      <c r="P407" s="1">
        <v>97</v>
      </c>
      <c r="Q407" t="s">
        <v>2893</v>
      </c>
      <c r="R407" s="1" t="s">
        <v>2894</v>
      </c>
      <c r="S407" s="1" t="s">
        <v>2895</v>
      </c>
      <c r="T407" s="1">
        <v>367</v>
      </c>
      <c r="U407" s="1">
        <v>8</v>
      </c>
      <c r="V407" s="1">
        <v>359</v>
      </c>
    </row>
    <row r="408" spans="1:22" x14ac:dyDescent="0.35">
      <c r="A408" s="2">
        <v>44749</v>
      </c>
      <c r="B408" s="3" t="s">
        <v>257</v>
      </c>
      <c r="C408" t="s">
        <v>141</v>
      </c>
      <c r="D408" t="s">
        <v>223</v>
      </c>
      <c r="E408" t="s">
        <v>189</v>
      </c>
      <c r="F408" t="s">
        <v>2896</v>
      </c>
      <c r="G408" t="s">
        <v>2897</v>
      </c>
      <c r="H408" t="s">
        <v>2898</v>
      </c>
      <c r="I408" t="s">
        <v>2899</v>
      </c>
      <c r="J408" s="1" t="s">
        <v>30</v>
      </c>
      <c r="K408" t="s">
        <v>171</v>
      </c>
      <c r="L408" t="s">
        <v>172</v>
      </c>
      <c r="M408" t="s">
        <v>173</v>
      </c>
      <c r="N408" s="1" t="s">
        <v>86</v>
      </c>
      <c r="O408" s="1" t="s">
        <v>49</v>
      </c>
      <c r="P408" s="1">
        <v>74</v>
      </c>
      <c r="Q408" t="s">
        <v>2900</v>
      </c>
      <c r="R408" s="1" t="s">
        <v>2901</v>
      </c>
      <c r="S408" s="1" t="s">
        <v>2902</v>
      </c>
      <c r="T408" s="1">
        <v>480</v>
      </c>
      <c r="U408" s="1">
        <v>395</v>
      </c>
      <c r="V408" s="1">
        <v>85</v>
      </c>
    </row>
    <row r="409" spans="1:22" x14ac:dyDescent="0.35">
      <c r="A409" s="2">
        <v>44627</v>
      </c>
      <c r="B409" s="3" t="s">
        <v>214</v>
      </c>
      <c r="C409" t="s">
        <v>23</v>
      </c>
      <c r="D409" t="s">
        <v>98</v>
      </c>
      <c r="E409" t="s">
        <v>326</v>
      </c>
      <c r="F409" t="s">
        <v>2903</v>
      </c>
      <c r="G409" t="s">
        <v>2904</v>
      </c>
      <c r="H409" t="s">
        <v>2905</v>
      </c>
      <c r="I409" t="s">
        <v>2906</v>
      </c>
      <c r="J409" s="1" t="s">
        <v>30</v>
      </c>
      <c r="K409" t="s">
        <v>303</v>
      </c>
      <c r="L409" t="s">
        <v>304</v>
      </c>
      <c r="M409" t="s">
        <v>305</v>
      </c>
      <c r="N409" s="1" t="s">
        <v>78</v>
      </c>
      <c r="O409" s="1" t="s">
        <v>63</v>
      </c>
      <c r="P409" s="1">
        <v>52</v>
      </c>
      <c r="Q409" t="s">
        <v>2907</v>
      </c>
      <c r="R409" s="1" t="s">
        <v>2908</v>
      </c>
      <c r="S409" s="1" t="s">
        <v>2909</v>
      </c>
      <c r="T409" s="1">
        <v>321</v>
      </c>
      <c r="U409" s="1">
        <v>131</v>
      </c>
      <c r="V409" s="1">
        <v>190</v>
      </c>
    </row>
    <row r="410" spans="1:22" x14ac:dyDescent="0.35">
      <c r="A410" s="2">
        <v>45097</v>
      </c>
      <c r="B410" s="3" t="s">
        <v>38</v>
      </c>
      <c r="C410" t="s">
        <v>69</v>
      </c>
      <c r="D410" t="s">
        <v>119</v>
      </c>
      <c r="E410" t="s">
        <v>120</v>
      </c>
      <c r="F410" t="s">
        <v>2910</v>
      </c>
      <c r="G410" t="s">
        <v>2911</v>
      </c>
      <c r="H410" t="s">
        <v>2912</v>
      </c>
      <c r="I410" t="s">
        <v>2913</v>
      </c>
      <c r="J410" s="1" t="s">
        <v>45</v>
      </c>
      <c r="K410" t="s">
        <v>31</v>
      </c>
      <c r="L410" t="s">
        <v>32</v>
      </c>
      <c r="M410">
        <v>6538306661</v>
      </c>
      <c r="N410" s="1" t="s">
        <v>33</v>
      </c>
      <c r="O410" s="1" t="s">
        <v>34</v>
      </c>
      <c r="P410" s="1">
        <v>63</v>
      </c>
      <c r="Q410" t="s">
        <v>2914</v>
      </c>
      <c r="R410" s="1" t="s">
        <v>2915</v>
      </c>
      <c r="S410" s="1" t="s">
        <v>2916</v>
      </c>
      <c r="T410" s="1">
        <v>428</v>
      </c>
      <c r="U410" s="1">
        <v>288</v>
      </c>
      <c r="V410" s="1">
        <v>140</v>
      </c>
    </row>
    <row r="411" spans="1:22" x14ac:dyDescent="0.35">
      <c r="A411" s="2">
        <v>44497</v>
      </c>
      <c r="B411" s="3" t="s">
        <v>207</v>
      </c>
      <c r="C411" t="s">
        <v>23</v>
      </c>
      <c r="D411" t="s">
        <v>39</v>
      </c>
      <c r="E411" t="s">
        <v>40</v>
      </c>
      <c r="F411" t="s">
        <v>2917</v>
      </c>
      <c r="G411" t="s">
        <v>2918</v>
      </c>
      <c r="H411" t="s">
        <v>2919</v>
      </c>
      <c r="I411" t="s">
        <v>2920</v>
      </c>
      <c r="J411" s="1" t="s">
        <v>45</v>
      </c>
      <c r="K411" t="s">
        <v>148</v>
      </c>
      <c r="L411" t="s">
        <v>149</v>
      </c>
      <c r="M411" t="s">
        <v>150</v>
      </c>
      <c r="N411" s="1" t="s">
        <v>114</v>
      </c>
      <c r="O411" s="1" t="s">
        <v>34</v>
      </c>
      <c r="P411" s="1">
        <v>50</v>
      </c>
      <c r="Q411" t="s">
        <v>2921</v>
      </c>
      <c r="R411" s="1" t="s">
        <v>2922</v>
      </c>
      <c r="S411" s="1" t="s">
        <v>2923</v>
      </c>
      <c r="T411" s="1">
        <v>405</v>
      </c>
      <c r="U411" s="1">
        <v>377</v>
      </c>
      <c r="V411" s="1">
        <v>28</v>
      </c>
    </row>
    <row r="412" spans="1:22" x14ac:dyDescent="0.35">
      <c r="A412" s="2">
        <v>45033</v>
      </c>
      <c r="B412" s="3" t="s">
        <v>22</v>
      </c>
      <c r="C412" t="s">
        <v>23</v>
      </c>
      <c r="D412" t="s">
        <v>24</v>
      </c>
      <c r="E412" t="s">
        <v>25</v>
      </c>
      <c r="F412" t="s">
        <v>2924</v>
      </c>
      <c r="G412" t="s">
        <v>2925</v>
      </c>
      <c r="H412" t="s">
        <v>2926</v>
      </c>
      <c r="I412" t="s">
        <v>2927</v>
      </c>
      <c r="J412" s="1" t="s">
        <v>170</v>
      </c>
      <c r="K412" t="s">
        <v>330</v>
      </c>
      <c r="L412" t="s">
        <v>331</v>
      </c>
      <c r="M412" t="s">
        <v>332</v>
      </c>
      <c r="N412" s="1" t="s">
        <v>93</v>
      </c>
      <c r="O412" s="1" t="s">
        <v>49</v>
      </c>
      <c r="P412" s="1">
        <v>78</v>
      </c>
      <c r="Q412" t="s">
        <v>2928</v>
      </c>
      <c r="R412" s="1" t="s">
        <v>2929</v>
      </c>
      <c r="S412" s="1" t="s">
        <v>2930</v>
      </c>
      <c r="T412" s="1">
        <v>63</v>
      </c>
      <c r="U412" s="1">
        <v>25</v>
      </c>
      <c r="V412" s="1">
        <v>38</v>
      </c>
    </row>
    <row r="413" spans="1:22" x14ac:dyDescent="0.35">
      <c r="A413" s="2">
        <v>44734</v>
      </c>
      <c r="B413" s="3" t="s">
        <v>97</v>
      </c>
      <c r="C413" t="s">
        <v>23</v>
      </c>
      <c r="D413" t="s">
        <v>98</v>
      </c>
      <c r="E413" t="s">
        <v>154</v>
      </c>
      <c r="F413" t="s">
        <v>2931</v>
      </c>
      <c r="G413" t="s">
        <v>2932</v>
      </c>
      <c r="H413" t="s">
        <v>2933</v>
      </c>
      <c r="I413" t="s">
        <v>2934</v>
      </c>
      <c r="J413" s="1" t="s">
        <v>30</v>
      </c>
      <c r="K413" t="s">
        <v>381</v>
      </c>
      <c r="L413" t="s">
        <v>382</v>
      </c>
      <c r="M413" t="s">
        <v>383</v>
      </c>
      <c r="N413" s="1" t="s">
        <v>114</v>
      </c>
      <c r="O413" s="1" t="s">
        <v>63</v>
      </c>
      <c r="P413" s="1">
        <v>16</v>
      </c>
      <c r="Q413" t="s">
        <v>2151</v>
      </c>
      <c r="R413" s="1" t="s">
        <v>2935</v>
      </c>
      <c r="S413" s="1" t="s">
        <v>2936</v>
      </c>
      <c r="T413" s="1">
        <v>211</v>
      </c>
      <c r="U413" s="1">
        <v>50</v>
      </c>
      <c r="V413" s="1">
        <v>161</v>
      </c>
    </row>
    <row r="414" spans="1:22" x14ac:dyDescent="0.35">
      <c r="A414" s="2">
        <v>44894</v>
      </c>
      <c r="B414" s="3" t="s">
        <v>68</v>
      </c>
      <c r="C414" t="s">
        <v>69</v>
      </c>
      <c r="D414" t="s">
        <v>70</v>
      </c>
      <c r="E414" t="s">
        <v>71</v>
      </c>
      <c r="F414" t="s">
        <v>2937</v>
      </c>
      <c r="G414" t="s">
        <v>2938</v>
      </c>
      <c r="H414" t="s">
        <v>2939</v>
      </c>
      <c r="I414" t="s">
        <v>2940</v>
      </c>
      <c r="J414" s="1" t="s">
        <v>45</v>
      </c>
      <c r="K414" t="s">
        <v>381</v>
      </c>
      <c r="L414" t="s">
        <v>382</v>
      </c>
      <c r="M414" t="s">
        <v>383</v>
      </c>
      <c r="N414" s="1" t="s">
        <v>86</v>
      </c>
      <c r="O414" s="1" t="s">
        <v>34</v>
      </c>
      <c r="P414" s="1">
        <v>61</v>
      </c>
      <c r="Q414" t="s">
        <v>2941</v>
      </c>
      <c r="R414" s="1" t="s">
        <v>2942</v>
      </c>
      <c r="S414" s="1" t="s">
        <v>2943</v>
      </c>
      <c r="T414" s="1">
        <v>262</v>
      </c>
      <c r="U414" s="1">
        <v>195</v>
      </c>
      <c r="V414" s="1">
        <v>67</v>
      </c>
    </row>
    <row r="415" spans="1:22" x14ac:dyDescent="0.35">
      <c r="A415" s="2">
        <v>44924</v>
      </c>
      <c r="B415" s="3" t="s">
        <v>344</v>
      </c>
      <c r="C415" t="s">
        <v>141</v>
      </c>
      <c r="D415" t="s">
        <v>345</v>
      </c>
      <c r="E415" t="s">
        <v>346</v>
      </c>
      <c r="F415" t="s">
        <v>2944</v>
      </c>
      <c r="G415" t="s">
        <v>2945</v>
      </c>
      <c r="H415" t="s">
        <v>2946</v>
      </c>
      <c r="I415" t="s">
        <v>2947</v>
      </c>
      <c r="J415" s="1" t="s">
        <v>45</v>
      </c>
      <c r="K415" t="s">
        <v>148</v>
      </c>
      <c r="L415" t="s">
        <v>149</v>
      </c>
      <c r="M415" t="s">
        <v>150</v>
      </c>
      <c r="N415" s="1" t="s">
        <v>78</v>
      </c>
      <c r="O415" s="1" t="s">
        <v>49</v>
      </c>
      <c r="P415" s="1">
        <v>86</v>
      </c>
      <c r="Q415" t="s">
        <v>2948</v>
      </c>
      <c r="R415" s="1" t="s">
        <v>2949</v>
      </c>
      <c r="S415" s="1" t="s">
        <v>2950</v>
      </c>
      <c r="T415" s="1">
        <v>407</v>
      </c>
      <c r="U415" s="1">
        <v>64</v>
      </c>
      <c r="V415" s="1">
        <v>343</v>
      </c>
    </row>
    <row r="416" spans="1:22" x14ac:dyDescent="0.35">
      <c r="A416" s="2">
        <v>44610</v>
      </c>
      <c r="B416" s="3" t="s">
        <v>529</v>
      </c>
      <c r="C416" t="s">
        <v>23</v>
      </c>
      <c r="D416" t="s">
        <v>98</v>
      </c>
      <c r="E416" t="s">
        <v>25</v>
      </c>
      <c r="F416" t="s">
        <v>2951</v>
      </c>
      <c r="G416" t="s">
        <v>2952</v>
      </c>
      <c r="H416" t="s">
        <v>2953</v>
      </c>
      <c r="I416" t="s">
        <v>2954</v>
      </c>
      <c r="J416" s="1" t="s">
        <v>170</v>
      </c>
      <c r="K416" t="s">
        <v>303</v>
      </c>
      <c r="L416" t="s">
        <v>304</v>
      </c>
      <c r="M416" t="s">
        <v>305</v>
      </c>
      <c r="N416" s="1" t="s">
        <v>48</v>
      </c>
      <c r="O416" s="1" t="s">
        <v>34</v>
      </c>
      <c r="P416" s="1">
        <v>14</v>
      </c>
      <c r="Q416" t="s">
        <v>2955</v>
      </c>
      <c r="R416" s="1" t="s">
        <v>2956</v>
      </c>
      <c r="S416" s="1" t="s">
        <v>2957</v>
      </c>
      <c r="T416" s="1">
        <v>428</v>
      </c>
      <c r="U416" s="1">
        <v>44</v>
      </c>
      <c r="V416" s="1">
        <v>384</v>
      </c>
    </row>
    <row r="417" spans="1:22" x14ac:dyDescent="0.35">
      <c r="A417" s="2">
        <v>44495</v>
      </c>
      <c r="B417" s="3" t="s">
        <v>207</v>
      </c>
      <c r="C417" t="s">
        <v>23</v>
      </c>
      <c r="D417" t="s">
        <v>39</v>
      </c>
      <c r="E417" t="s">
        <v>265</v>
      </c>
      <c r="F417" t="s">
        <v>2958</v>
      </c>
      <c r="G417" t="s">
        <v>2959</v>
      </c>
      <c r="H417" t="s">
        <v>2960</v>
      </c>
      <c r="I417" t="s">
        <v>2961</v>
      </c>
      <c r="J417" s="1" t="s">
        <v>170</v>
      </c>
      <c r="K417" t="s">
        <v>252</v>
      </c>
      <c r="L417" t="s">
        <v>253</v>
      </c>
      <c r="M417">
        <f>1-838-976-6137</f>
        <v>-7950</v>
      </c>
      <c r="N417" s="1" t="s">
        <v>48</v>
      </c>
      <c r="O417" s="1" t="s">
        <v>49</v>
      </c>
      <c r="P417" s="1">
        <v>100</v>
      </c>
      <c r="Q417" t="s">
        <v>541</v>
      </c>
      <c r="R417" s="1" t="s">
        <v>2962</v>
      </c>
      <c r="S417" s="1" t="s">
        <v>2963</v>
      </c>
      <c r="T417" s="1">
        <v>482</v>
      </c>
      <c r="U417" s="1">
        <v>267</v>
      </c>
      <c r="V417" s="1">
        <v>215</v>
      </c>
    </row>
    <row r="418" spans="1:22" x14ac:dyDescent="0.35">
      <c r="A418" s="2">
        <v>44771</v>
      </c>
      <c r="B418" s="3" t="s">
        <v>344</v>
      </c>
      <c r="C418" t="s">
        <v>141</v>
      </c>
      <c r="D418" t="s">
        <v>345</v>
      </c>
      <c r="E418" t="s">
        <v>346</v>
      </c>
      <c r="F418" t="s">
        <v>2964</v>
      </c>
      <c r="G418" t="s">
        <v>2965</v>
      </c>
      <c r="H418" t="s">
        <v>2966</v>
      </c>
      <c r="I418" t="s">
        <v>2967</v>
      </c>
      <c r="J418" s="1" t="s">
        <v>170</v>
      </c>
      <c r="K418" t="s">
        <v>75</v>
      </c>
      <c r="L418" t="s">
        <v>76</v>
      </c>
      <c r="M418" t="s">
        <v>77</v>
      </c>
      <c r="N418" s="1" t="s">
        <v>48</v>
      </c>
      <c r="O418" s="1" t="s">
        <v>34</v>
      </c>
      <c r="P418" s="1">
        <v>81</v>
      </c>
      <c r="Q418" t="s">
        <v>2968</v>
      </c>
      <c r="R418" s="1" t="s">
        <v>2969</v>
      </c>
      <c r="S418" s="1" t="s">
        <v>2970</v>
      </c>
      <c r="T418" s="1">
        <v>469</v>
      </c>
      <c r="U418" s="1">
        <v>110</v>
      </c>
      <c r="V418" s="1">
        <v>359</v>
      </c>
    </row>
    <row r="419" spans="1:22" x14ac:dyDescent="0.35">
      <c r="A419" s="2">
        <v>45090</v>
      </c>
      <c r="B419" s="3" t="s">
        <v>418</v>
      </c>
      <c r="C419" t="s">
        <v>69</v>
      </c>
      <c r="D419" t="s">
        <v>419</v>
      </c>
      <c r="E419" t="s">
        <v>521</v>
      </c>
      <c r="F419" t="s">
        <v>2971</v>
      </c>
      <c r="G419" t="s">
        <v>2972</v>
      </c>
      <c r="H419" t="s">
        <v>2973</v>
      </c>
      <c r="I419" t="s">
        <v>2974</v>
      </c>
      <c r="J419" s="1" t="s">
        <v>170</v>
      </c>
      <c r="K419" t="s">
        <v>46</v>
      </c>
      <c r="L419" t="s">
        <v>47</v>
      </c>
      <c r="M419" t="s">
        <v>261</v>
      </c>
      <c r="N419" s="1" t="s">
        <v>33</v>
      </c>
      <c r="O419" s="1" t="s">
        <v>49</v>
      </c>
      <c r="P419" s="1">
        <v>85</v>
      </c>
      <c r="Q419" t="s">
        <v>2975</v>
      </c>
      <c r="R419" s="1" t="s">
        <v>2976</v>
      </c>
      <c r="S419" s="1" t="s">
        <v>2977</v>
      </c>
      <c r="T419" s="1">
        <v>349</v>
      </c>
      <c r="U419" s="1">
        <v>128</v>
      </c>
      <c r="V419" s="1">
        <v>221</v>
      </c>
    </row>
    <row r="420" spans="1:22" x14ac:dyDescent="0.35">
      <c r="A420" s="2">
        <v>44840</v>
      </c>
      <c r="B420" s="3" t="s">
        <v>207</v>
      </c>
      <c r="C420" t="s">
        <v>23</v>
      </c>
      <c r="D420" t="s">
        <v>39</v>
      </c>
      <c r="E420" t="s">
        <v>40</v>
      </c>
      <c r="F420" t="s">
        <v>2978</v>
      </c>
      <c r="G420" t="s">
        <v>2979</v>
      </c>
      <c r="H420" t="s">
        <v>2980</v>
      </c>
      <c r="I420" t="s">
        <v>2981</v>
      </c>
      <c r="J420" s="1" t="s">
        <v>30</v>
      </c>
      <c r="K420" t="s">
        <v>124</v>
      </c>
      <c r="L420" t="s">
        <v>125</v>
      </c>
      <c r="M420" t="s">
        <v>126</v>
      </c>
      <c r="N420" s="1" t="s">
        <v>33</v>
      </c>
      <c r="O420" s="1" t="s">
        <v>63</v>
      </c>
      <c r="P420" s="1">
        <v>98</v>
      </c>
      <c r="Q420" t="s">
        <v>2982</v>
      </c>
      <c r="R420" s="1" t="s">
        <v>2983</v>
      </c>
      <c r="S420" s="1" t="s">
        <v>2984</v>
      </c>
      <c r="T420" s="1">
        <v>434</v>
      </c>
      <c r="U420" s="1">
        <v>340</v>
      </c>
      <c r="V420" s="1">
        <v>94</v>
      </c>
    </row>
    <row r="421" spans="1:22" x14ac:dyDescent="0.35">
      <c r="A421" s="2">
        <v>44904</v>
      </c>
      <c r="B421" s="3" t="s">
        <v>222</v>
      </c>
      <c r="C421" t="s">
        <v>141</v>
      </c>
      <c r="D421" t="s">
        <v>223</v>
      </c>
      <c r="E421" t="s">
        <v>224</v>
      </c>
      <c r="F421" t="s">
        <v>2985</v>
      </c>
      <c r="G421" t="s">
        <v>2986</v>
      </c>
      <c r="H421" t="s">
        <v>2987</v>
      </c>
      <c r="I421" t="s">
        <v>2988</v>
      </c>
      <c r="J421" s="1" t="s">
        <v>170</v>
      </c>
      <c r="K421" t="s">
        <v>270</v>
      </c>
      <c r="L421" t="s">
        <v>271</v>
      </c>
      <c r="M421" t="s">
        <v>559</v>
      </c>
      <c r="N421" s="1" t="s">
        <v>33</v>
      </c>
      <c r="O421" s="1" t="s">
        <v>63</v>
      </c>
      <c r="P421" s="1">
        <v>18</v>
      </c>
      <c r="Q421" t="s">
        <v>2989</v>
      </c>
      <c r="R421" s="1" t="s">
        <v>2990</v>
      </c>
      <c r="S421" s="1" t="s">
        <v>2991</v>
      </c>
      <c r="T421" s="1">
        <v>70</v>
      </c>
      <c r="U421" s="1">
        <v>55</v>
      </c>
      <c r="V421" s="1">
        <v>15</v>
      </c>
    </row>
    <row r="422" spans="1:22" x14ac:dyDescent="0.35">
      <c r="A422" s="2">
        <v>44471</v>
      </c>
      <c r="B422" s="3" t="s">
        <v>222</v>
      </c>
      <c r="C422" t="s">
        <v>141</v>
      </c>
      <c r="D422" t="s">
        <v>223</v>
      </c>
      <c r="E422" t="s">
        <v>224</v>
      </c>
      <c r="F422" t="s">
        <v>2992</v>
      </c>
      <c r="G422" t="s">
        <v>2993</v>
      </c>
      <c r="H422" t="s">
        <v>2994</v>
      </c>
      <c r="I422" t="s">
        <v>2995</v>
      </c>
      <c r="J422" s="1" t="s">
        <v>45</v>
      </c>
      <c r="K422" t="s">
        <v>61</v>
      </c>
      <c r="L422" t="s">
        <v>62</v>
      </c>
      <c r="M422">
        <f>1-588-750-7646</f>
        <v>-8983</v>
      </c>
      <c r="N422" s="1" t="s">
        <v>48</v>
      </c>
      <c r="O422" s="1" t="s">
        <v>63</v>
      </c>
      <c r="P422" s="1">
        <v>91</v>
      </c>
      <c r="Q422" t="s">
        <v>2996</v>
      </c>
      <c r="R422" s="1" t="s">
        <v>2997</v>
      </c>
      <c r="S422" s="1" t="s">
        <v>2998</v>
      </c>
      <c r="T422" s="1">
        <v>423</v>
      </c>
      <c r="U422" s="1">
        <v>351</v>
      </c>
      <c r="V422" s="1">
        <v>72</v>
      </c>
    </row>
    <row r="423" spans="1:22" x14ac:dyDescent="0.35">
      <c r="A423" s="1" t="s">
        <v>2999</v>
      </c>
      <c r="B423" s="3" t="s">
        <v>418</v>
      </c>
      <c r="C423" t="s">
        <v>69</v>
      </c>
      <c r="D423" t="s">
        <v>419</v>
      </c>
      <c r="E423" t="s">
        <v>25</v>
      </c>
      <c r="F423" t="s">
        <v>3000</v>
      </c>
      <c r="G423" t="s">
        <v>3001</v>
      </c>
      <c r="H423" t="s">
        <v>3002</v>
      </c>
      <c r="I423" t="s">
        <v>3003</v>
      </c>
      <c r="J423" s="1" t="s">
        <v>170</v>
      </c>
      <c r="K423" t="s">
        <v>31</v>
      </c>
      <c r="L423" t="s">
        <v>32</v>
      </c>
      <c r="N423" s="1" t="s">
        <v>93</v>
      </c>
      <c r="O423" s="1" t="s">
        <v>63</v>
      </c>
      <c r="P423" s="1">
        <v>34</v>
      </c>
      <c r="Q423" t="s">
        <v>3004</v>
      </c>
      <c r="R423" s="1" t="s">
        <v>3005</v>
      </c>
      <c r="S423" s="1" t="s">
        <v>3006</v>
      </c>
      <c r="T423" s="1">
        <v>345</v>
      </c>
      <c r="U423" s="1">
        <v>235</v>
      </c>
      <c r="V423" s="1">
        <v>110</v>
      </c>
    </row>
    <row r="424" spans="1:22" x14ac:dyDescent="0.35">
      <c r="A424" s="2">
        <v>44571</v>
      </c>
      <c r="B424" s="3" t="s">
        <v>222</v>
      </c>
      <c r="C424" t="s">
        <v>141</v>
      </c>
      <c r="D424" t="s">
        <v>223</v>
      </c>
      <c r="E424" t="s">
        <v>224</v>
      </c>
      <c r="F424" t="s">
        <v>3007</v>
      </c>
      <c r="G424" t="s">
        <v>3008</v>
      </c>
      <c r="H424" t="s">
        <v>3009</v>
      </c>
      <c r="I424">
        <v>4475008008</v>
      </c>
      <c r="J424" s="1" t="s">
        <v>30</v>
      </c>
      <c r="K424" t="s">
        <v>330</v>
      </c>
      <c r="L424" t="s">
        <v>331</v>
      </c>
      <c r="M424" t="s">
        <v>332</v>
      </c>
      <c r="N424" s="1" t="s">
        <v>78</v>
      </c>
      <c r="O424" s="1" t="s">
        <v>49</v>
      </c>
      <c r="P424" s="1">
        <v>32</v>
      </c>
      <c r="Q424" t="s">
        <v>3010</v>
      </c>
      <c r="R424" s="1" t="s">
        <v>3011</v>
      </c>
      <c r="S424" s="1" t="s">
        <v>3012</v>
      </c>
      <c r="T424" s="1">
        <v>324</v>
      </c>
      <c r="U424" s="1">
        <v>216</v>
      </c>
      <c r="V424" s="1">
        <v>108</v>
      </c>
    </row>
    <row r="425" spans="1:22" x14ac:dyDescent="0.35">
      <c r="A425" s="2">
        <v>45148</v>
      </c>
      <c r="B425" s="3" t="s">
        <v>492</v>
      </c>
      <c r="C425" t="s">
        <v>276</v>
      </c>
      <c r="D425" t="s">
        <v>409</v>
      </c>
      <c r="E425" t="s">
        <v>410</v>
      </c>
      <c r="F425" t="s">
        <v>3013</v>
      </c>
      <c r="G425" t="s">
        <v>3014</v>
      </c>
      <c r="H425" t="s">
        <v>3015</v>
      </c>
      <c r="I425" t="s">
        <v>3016</v>
      </c>
      <c r="J425" s="1" t="s">
        <v>45</v>
      </c>
      <c r="K425" t="s">
        <v>183</v>
      </c>
      <c r="L425" t="s">
        <v>184</v>
      </c>
      <c r="M425" t="s">
        <v>185</v>
      </c>
      <c r="N425" s="1" t="s">
        <v>86</v>
      </c>
      <c r="O425" s="1" t="s">
        <v>49</v>
      </c>
      <c r="P425" s="1">
        <v>16</v>
      </c>
      <c r="Q425" t="s">
        <v>3017</v>
      </c>
      <c r="R425" s="1" t="s">
        <v>3018</v>
      </c>
      <c r="S425" s="1" t="s">
        <v>3019</v>
      </c>
      <c r="T425" s="1">
        <v>427</v>
      </c>
      <c r="U425" s="1">
        <v>256</v>
      </c>
      <c r="V425" s="1">
        <v>171</v>
      </c>
    </row>
    <row r="426" spans="1:22" x14ac:dyDescent="0.35">
      <c r="A426" s="2">
        <v>45074</v>
      </c>
      <c r="B426" s="3" t="s">
        <v>38</v>
      </c>
      <c r="C426" t="s">
        <v>247</v>
      </c>
      <c r="D426" t="s">
        <v>165</v>
      </c>
      <c r="E426" t="s">
        <v>25</v>
      </c>
      <c r="F426" t="s">
        <v>3020</v>
      </c>
      <c r="G426" t="s">
        <v>3021</v>
      </c>
      <c r="H426" t="s">
        <v>3022</v>
      </c>
      <c r="I426" t="s">
        <v>3023</v>
      </c>
      <c r="J426" s="1" t="s">
        <v>170</v>
      </c>
      <c r="K426" t="s">
        <v>31</v>
      </c>
      <c r="L426" t="s">
        <v>32</v>
      </c>
      <c r="M426">
        <v>6538306661</v>
      </c>
      <c r="N426" s="1" t="s">
        <v>78</v>
      </c>
      <c r="O426" s="1" t="s">
        <v>49</v>
      </c>
      <c r="P426" s="1">
        <v>95</v>
      </c>
      <c r="Q426" t="s">
        <v>3024</v>
      </c>
      <c r="R426" s="1" t="s">
        <v>3025</v>
      </c>
      <c r="S426" s="1" t="s">
        <v>3026</v>
      </c>
      <c r="T426" s="1">
        <v>330</v>
      </c>
      <c r="U426" s="1">
        <v>321</v>
      </c>
      <c r="V426" s="1">
        <v>9</v>
      </c>
    </row>
    <row r="427" spans="1:22" x14ac:dyDescent="0.35">
      <c r="A427" s="2">
        <v>44790</v>
      </c>
      <c r="B427" s="3" t="s">
        <v>257</v>
      </c>
      <c r="C427" t="s">
        <v>141</v>
      </c>
      <c r="D427" t="s">
        <v>223</v>
      </c>
      <c r="E427" t="s">
        <v>309</v>
      </c>
      <c r="F427" t="s">
        <v>3027</v>
      </c>
      <c r="G427" t="s">
        <v>3028</v>
      </c>
      <c r="H427" t="s">
        <v>3029</v>
      </c>
      <c r="I427" t="s">
        <v>3030</v>
      </c>
      <c r="J427" s="1" t="s">
        <v>45</v>
      </c>
      <c r="K427" t="s">
        <v>303</v>
      </c>
      <c r="L427" t="s">
        <v>304</v>
      </c>
      <c r="M427" t="s">
        <v>305</v>
      </c>
      <c r="N427" s="1" t="s">
        <v>33</v>
      </c>
      <c r="O427" s="1" t="s">
        <v>49</v>
      </c>
      <c r="P427" s="1">
        <v>89</v>
      </c>
      <c r="Q427" t="s">
        <v>3031</v>
      </c>
      <c r="R427" s="1" t="s">
        <v>3032</v>
      </c>
      <c r="S427" s="1" t="s">
        <v>3033</v>
      </c>
      <c r="T427" s="1">
        <v>130</v>
      </c>
      <c r="U427" s="1">
        <v>55</v>
      </c>
      <c r="V427" s="1">
        <v>75</v>
      </c>
    </row>
    <row r="428" spans="1:22" x14ac:dyDescent="0.35">
      <c r="A428" s="2">
        <v>45148</v>
      </c>
      <c r="B428" s="3" t="s">
        <v>177</v>
      </c>
      <c r="C428" t="s">
        <v>141</v>
      </c>
      <c r="D428" t="s">
        <v>142</v>
      </c>
      <c r="E428" t="s">
        <v>178</v>
      </c>
      <c r="F428" t="s">
        <v>3034</v>
      </c>
      <c r="H428" t="s">
        <v>3035</v>
      </c>
      <c r="I428" t="s">
        <v>3036</v>
      </c>
      <c r="J428" s="1" t="s">
        <v>45</v>
      </c>
      <c r="K428" t="s">
        <v>194</v>
      </c>
      <c r="L428" t="s">
        <v>195</v>
      </c>
      <c r="M428" t="s">
        <v>196</v>
      </c>
      <c r="N428" s="1" t="s">
        <v>78</v>
      </c>
      <c r="O428" s="1" t="s">
        <v>34</v>
      </c>
      <c r="P428" s="1">
        <v>10</v>
      </c>
      <c r="Q428" t="s">
        <v>3037</v>
      </c>
      <c r="R428" s="1" t="s">
        <v>3038</v>
      </c>
      <c r="S428" s="1" t="s">
        <v>3039</v>
      </c>
      <c r="T428" s="1">
        <v>421</v>
      </c>
      <c r="U428" s="1">
        <v>333</v>
      </c>
      <c r="V428" s="1">
        <v>88</v>
      </c>
    </row>
    <row r="429" spans="1:22" x14ac:dyDescent="0.35">
      <c r="A429" s="2">
        <v>44764</v>
      </c>
      <c r="B429" s="3" t="s">
        <v>38</v>
      </c>
      <c r="C429" t="s">
        <v>23</v>
      </c>
      <c r="D429" t="s">
        <v>98</v>
      </c>
      <c r="E429" t="s">
        <v>326</v>
      </c>
      <c r="F429" t="s">
        <v>3040</v>
      </c>
      <c r="G429" t="s">
        <v>3041</v>
      </c>
      <c r="H429" t="s">
        <v>3042</v>
      </c>
      <c r="I429" t="s">
        <v>3043</v>
      </c>
      <c r="J429" s="1" t="s">
        <v>30</v>
      </c>
      <c r="K429" t="s">
        <v>75</v>
      </c>
      <c r="L429" t="s">
        <v>76</v>
      </c>
      <c r="M429" t="s">
        <v>77</v>
      </c>
      <c r="N429" s="1" t="s">
        <v>93</v>
      </c>
      <c r="O429" s="1" t="s">
        <v>63</v>
      </c>
      <c r="P429" s="1">
        <v>16</v>
      </c>
      <c r="Q429" t="s">
        <v>3044</v>
      </c>
      <c r="R429" s="1" t="s">
        <v>2922</v>
      </c>
      <c r="S429" s="1" t="s">
        <v>3045</v>
      </c>
      <c r="T429" s="1">
        <v>177</v>
      </c>
      <c r="U429" s="1">
        <v>70</v>
      </c>
      <c r="V429" s="1">
        <v>107</v>
      </c>
    </row>
    <row r="430" spans="1:22" x14ac:dyDescent="0.35">
      <c r="A430" s="2">
        <v>44819</v>
      </c>
      <c r="B430" s="3" t="s">
        <v>68</v>
      </c>
      <c r="C430" t="s">
        <v>69</v>
      </c>
      <c r="D430" t="s">
        <v>70</v>
      </c>
      <c r="E430" t="s">
        <v>71</v>
      </c>
      <c r="F430" t="s">
        <v>3046</v>
      </c>
      <c r="G430" t="s">
        <v>3047</v>
      </c>
      <c r="H430" t="s">
        <v>3048</v>
      </c>
      <c r="I430" t="s">
        <v>3049</v>
      </c>
      <c r="J430" s="1" t="s">
        <v>170</v>
      </c>
      <c r="K430" t="s">
        <v>534</v>
      </c>
      <c r="L430" t="s">
        <v>535</v>
      </c>
      <c r="M430" t="s">
        <v>536</v>
      </c>
      <c r="N430" s="1" t="s">
        <v>78</v>
      </c>
      <c r="O430" s="1" t="s">
        <v>63</v>
      </c>
      <c r="P430" s="1">
        <v>42</v>
      </c>
      <c r="Q430" t="s">
        <v>1351</v>
      </c>
      <c r="R430" s="1" t="s">
        <v>3050</v>
      </c>
      <c r="S430" s="1" t="s">
        <v>3051</v>
      </c>
      <c r="T430" s="1">
        <v>252</v>
      </c>
      <c r="U430" s="1">
        <v>223</v>
      </c>
      <c r="V430" s="1">
        <v>29</v>
      </c>
    </row>
    <row r="431" spans="1:22" x14ac:dyDescent="0.35">
      <c r="A431" s="2">
        <v>44606</v>
      </c>
      <c r="B431" s="3" t="s">
        <v>97</v>
      </c>
      <c r="C431" t="s">
        <v>54</v>
      </c>
      <c r="D431" t="s">
        <v>98</v>
      </c>
      <c r="E431" t="s">
        <v>154</v>
      </c>
      <c r="F431" t="s">
        <v>3052</v>
      </c>
      <c r="G431" t="s">
        <v>3053</v>
      </c>
      <c r="H431" t="s">
        <v>3054</v>
      </c>
      <c r="I431">
        <f>1-575-339-714</f>
        <v>-1627</v>
      </c>
      <c r="J431" s="1" t="s">
        <v>45</v>
      </c>
      <c r="K431" t="s">
        <v>183</v>
      </c>
      <c r="L431" t="s">
        <v>184</v>
      </c>
      <c r="M431" t="s">
        <v>185</v>
      </c>
      <c r="N431" s="1" t="s">
        <v>48</v>
      </c>
      <c r="O431" s="1" t="s">
        <v>34</v>
      </c>
      <c r="P431" s="1">
        <v>61</v>
      </c>
      <c r="Q431" t="s">
        <v>1624</v>
      </c>
      <c r="R431" s="1" t="s">
        <v>3055</v>
      </c>
      <c r="S431" s="1" t="s">
        <v>3056</v>
      </c>
      <c r="T431" s="1">
        <v>109</v>
      </c>
      <c r="U431" s="1">
        <v>38</v>
      </c>
      <c r="V431" s="1">
        <v>71</v>
      </c>
    </row>
    <row r="432" spans="1:22" x14ac:dyDescent="0.35">
      <c r="A432" s="2">
        <v>44529</v>
      </c>
      <c r="B432" s="3" t="s">
        <v>177</v>
      </c>
      <c r="C432" t="s">
        <v>141</v>
      </c>
      <c r="D432" t="s">
        <v>142</v>
      </c>
      <c r="E432" t="s">
        <v>178</v>
      </c>
      <c r="F432" t="s">
        <v>3057</v>
      </c>
      <c r="G432" t="s">
        <v>3058</v>
      </c>
      <c r="H432" t="s">
        <v>3059</v>
      </c>
      <c r="I432" t="s">
        <v>3060</v>
      </c>
      <c r="J432" s="1" t="s">
        <v>170</v>
      </c>
      <c r="K432" t="s">
        <v>133</v>
      </c>
      <c r="L432" t="s">
        <v>134</v>
      </c>
      <c r="M432" t="s">
        <v>135</v>
      </c>
      <c r="N432" s="1" t="s">
        <v>78</v>
      </c>
      <c r="O432" s="1" t="s">
        <v>63</v>
      </c>
      <c r="P432" s="1">
        <v>56</v>
      </c>
      <c r="Q432" t="s">
        <v>3061</v>
      </c>
      <c r="R432" s="1" t="s">
        <v>3062</v>
      </c>
      <c r="S432" s="1" t="s">
        <v>3063</v>
      </c>
      <c r="T432" s="1">
        <v>98</v>
      </c>
      <c r="U432" s="1">
        <v>67</v>
      </c>
      <c r="V432" s="1">
        <v>31</v>
      </c>
    </row>
    <row r="433" spans="1:22" x14ac:dyDescent="0.35">
      <c r="A433" s="2">
        <v>44750</v>
      </c>
      <c r="B433" s="3" t="s">
        <v>140</v>
      </c>
      <c r="C433" t="s">
        <v>141</v>
      </c>
      <c r="D433" t="s">
        <v>142</v>
      </c>
      <c r="E433" t="s">
        <v>361</v>
      </c>
      <c r="F433" t="s">
        <v>3064</v>
      </c>
      <c r="G433" t="s">
        <v>3065</v>
      </c>
      <c r="H433" t="s">
        <v>3066</v>
      </c>
      <c r="I433" t="s">
        <v>3067</v>
      </c>
      <c r="J433" s="1" t="s">
        <v>170</v>
      </c>
      <c r="K433" t="s">
        <v>194</v>
      </c>
      <c r="L433" t="s">
        <v>195</v>
      </c>
      <c r="M433" t="s">
        <v>196</v>
      </c>
      <c r="N433" s="1" t="s">
        <v>48</v>
      </c>
      <c r="O433" s="1" t="s">
        <v>49</v>
      </c>
      <c r="P433" s="1">
        <v>28</v>
      </c>
      <c r="Q433" t="s">
        <v>3068</v>
      </c>
      <c r="R433" s="1" t="s">
        <v>3069</v>
      </c>
      <c r="S433" s="1" t="s">
        <v>3070</v>
      </c>
      <c r="T433" s="1">
        <v>363</v>
      </c>
      <c r="U433" s="1">
        <v>141</v>
      </c>
      <c r="V433" s="1">
        <v>222</v>
      </c>
    </row>
    <row r="434" spans="1:22" x14ac:dyDescent="0.35">
      <c r="A434" s="2">
        <v>45190</v>
      </c>
      <c r="B434" s="3" t="s">
        <v>336</v>
      </c>
      <c r="C434" t="s">
        <v>54</v>
      </c>
      <c r="D434" t="s">
        <v>165</v>
      </c>
      <c r="E434" t="s">
        <v>484</v>
      </c>
      <c r="F434" t="s">
        <v>3071</v>
      </c>
      <c r="H434" t="s">
        <v>3072</v>
      </c>
      <c r="I434" t="s">
        <v>3073</v>
      </c>
      <c r="J434" s="1" t="s">
        <v>30</v>
      </c>
      <c r="K434" t="s">
        <v>61</v>
      </c>
      <c r="L434" t="s">
        <v>62</v>
      </c>
      <c r="N434" s="1" t="s">
        <v>93</v>
      </c>
      <c r="O434" s="1" t="s">
        <v>34</v>
      </c>
      <c r="P434" s="1">
        <v>40</v>
      </c>
      <c r="Q434" t="s">
        <v>3074</v>
      </c>
      <c r="R434" s="1" t="s">
        <v>3075</v>
      </c>
      <c r="S434" s="1" t="s">
        <v>3076</v>
      </c>
      <c r="T434" s="1">
        <v>81</v>
      </c>
      <c r="U434" s="1">
        <v>62</v>
      </c>
      <c r="V434" s="1">
        <v>19</v>
      </c>
    </row>
    <row r="435" spans="1:22" x14ac:dyDescent="0.35">
      <c r="A435" s="2">
        <v>44476</v>
      </c>
      <c r="B435" s="3" t="s">
        <v>97</v>
      </c>
      <c r="C435" t="s">
        <v>23</v>
      </c>
      <c r="D435" t="s">
        <v>98</v>
      </c>
      <c r="E435" t="s">
        <v>154</v>
      </c>
      <c r="F435" t="s">
        <v>3077</v>
      </c>
      <c r="G435" t="s">
        <v>3078</v>
      </c>
      <c r="H435" t="s">
        <v>3079</v>
      </c>
      <c r="I435">
        <f>1-807-473-417</f>
        <v>-1696</v>
      </c>
      <c r="J435" s="1" t="s">
        <v>45</v>
      </c>
      <c r="K435" t="s">
        <v>159</v>
      </c>
      <c r="L435" t="s">
        <v>160</v>
      </c>
      <c r="N435" s="1" t="s">
        <v>93</v>
      </c>
      <c r="O435" s="1" t="s">
        <v>49</v>
      </c>
      <c r="P435" s="1">
        <v>78</v>
      </c>
      <c r="Q435" t="s">
        <v>3080</v>
      </c>
      <c r="R435" s="1" t="s">
        <v>3081</v>
      </c>
      <c r="S435" s="1" t="s">
        <v>3082</v>
      </c>
      <c r="T435" s="1">
        <v>420</v>
      </c>
      <c r="U435" s="1">
        <v>372</v>
      </c>
      <c r="V435" s="1">
        <v>48</v>
      </c>
    </row>
    <row r="436" spans="1:22" x14ac:dyDescent="0.35">
      <c r="A436" s="2">
        <v>44977</v>
      </c>
      <c r="B436" s="3" t="s">
        <v>177</v>
      </c>
      <c r="C436" t="s">
        <v>141</v>
      </c>
      <c r="D436" t="s">
        <v>142</v>
      </c>
      <c r="E436" t="s">
        <v>178</v>
      </c>
      <c r="F436" t="s">
        <v>3083</v>
      </c>
      <c r="H436" t="s">
        <v>3084</v>
      </c>
      <c r="I436" t="s">
        <v>3085</v>
      </c>
      <c r="J436" s="1" t="s">
        <v>30</v>
      </c>
      <c r="K436" t="s">
        <v>330</v>
      </c>
      <c r="L436" t="s">
        <v>331</v>
      </c>
      <c r="M436" t="s">
        <v>332</v>
      </c>
      <c r="N436" s="1" t="s">
        <v>48</v>
      </c>
      <c r="O436" s="1" t="s">
        <v>63</v>
      </c>
      <c r="P436" s="1">
        <v>23</v>
      </c>
      <c r="Q436" t="s">
        <v>3086</v>
      </c>
      <c r="R436" s="1" t="s">
        <v>3087</v>
      </c>
      <c r="S436" s="1" t="s">
        <v>3088</v>
      </c>
      <c r="T436" s="1">
        <v>355</v>
      </c>
      <c r="U436" s="1">
        <v>156</v>
      </c>
      <c r="V436" s="1">
        <v>199</v>
      </c>
    </row>
    <row r="437" spans="1:22" x14ac:dyDescent="0.35">
      <c r="A437" s="2">
        <v>45146</v>
      </c>
      <c r="B437" s="3" t="s">
        <v>38</v>
      </c>
      <c r="C437" t="s">
        <v>23</v>
      </c>
      <c r="D437" t="s">
        <v>98</v>
      </c>
      <c r="E437" t="s">
        <v>530</v>
      </c>
      <c r="F437" t="s">
        <v>3089</v>
      </c>
      <c r="G437" t="s">
        <v>3090</v>
      </c>
      <c r="H437" t="s">
        <v>3091</v>
      </c>
      <c r="I437">
        <v>4734603872</v>
      </c>
      <c r="J437" s="1" t="s">
        <v>170</v>
      </c>
      <c r="K437" t="s">
        <v>124</v>
      </c>
      <c r="L437" t="s">
        <v>125</v>
      </c>
      <c r="M437" t="s">
        <v>126</v>
      </c>
      <c r="N437" s="1" t="s">
        <v>33</v>
      </c>
      <c r="O437" s="1" t="s">
        <v>63</v>
      </c>
      <c r="P437" s="1">
        <v>100</v>
      </c>
      <c r="Q437" t="s">
        <v>669</v>
      </c>
      <c r="R437" s="1" t="s">
        <v>3092</v>
      </c>
      <c r="S437" s="1" t="s">
        <v>3093</v>
      </c>
      <c r="T437" s="1">
        <v>465</v>
      </c>
      <c r="U437" s="1">
        <v>69</v>
      </c>
      <c r="V437" s="1">
        <v>396</v>
      </c>
    </row>
    <row r="438" spans="1:22" x14ac:dyDescent="0.35">
      <c r="A438" s="2">
        <v>44976</v>
      </c>
      <c r="B438" s="3" t="s">
        <v>317</v>
      </c>
      <c r="C438" t="s">
        <v>23</v>
      </c>
      <c r="D438" t="s">
        <v>98</v>
      </c>
      <c r="E438" t="s">
        <v>318</v>
      </c>
      <c r="F438" t="s">
        <v>3094</v>
      </c>
      <c r="G438" t="s">
        <v>3095</v>
      </c>
      <c r="H438" t="s">
        <v>3096</v>
      </c>
      <c r="I438" t="s">
        <v>3097</v>
      </c>
      <c r="J438" s="1" t="s">
        <v>45</v>
      </c>
      <c r="K438" t="s">
        <v>61</v>
      </c>
      <c r="L438" t="s">
        <v>62</v>
      </c>
      <c r="M438">
        <f>1-588-750-7646</f>
        <v>-8983</v>
      </c>
      <c r="N438" s="1" t="s">
        <v>114</v>
      </c>
      <c r="O438" s="1" t="s">
        <v>34</v>
      </c>
      <c r="P438" s="1">
        <v>25</v>
      </c>
      <c r="Q438" t="s">
        <v>3098</v>
      </c>
      <c r="R438" s="1" t="s">
        <v>3099</v>
      </c>
      <c r="S438" s="1" t="s">
        <v>3100</v>
      </c>
      <c r="T438" s="1">
        <v>159</v>
      </c>
      <c r="U438" s="1">
        <v>100</v>
      </c>
      <c r="V438" s="1">
        <v>59</v>
      </c>
    </row>
    <row r="439" spans="1:22" x14ac:dyDescent="0.35">
      <c r="A439" s="2">
        <v>44509</v>
      </c>
      <c r="B439" s="3" t="s">
        <v>38</v>
      </c>
      <c r="C439" t="s">
        <v>23</v>
      </c>
      <c r="D439" t="s">
        <v>98</v>
      </c>
      <c r="E439" t="s">
        <v>326</v>
      </c>
      <c r="F439" t="s">
        <v>3101</v>
      </c>
      <c r="G439" t="s">
        <v>3102</v>
      </c>
      <c r="H439" t="s">
        <v>3103</v>
      </c>
      <c r="I439" t="s">
        <v>3104</v>
      </c>
      <c r="J439" s="1" t="s">
        <v>45</v>
      </c>
      <c r="K439" t="s">
        <v>183</v>
      </c>
      <c r="L439" t="s">
        <v>184</v>
      </c>
      <c r="M439" t="s">
        <v>185</v>
      </c>
      <c r="N439" s="1" t="s">
        <v>93</v>
      </c>
      <c r="O439" s="1" t="s">
        <v>63</v>
      </c>
      <c r="P439" s="1">
        <v>18</v>
      </c>
      <c r="Q439" t="s">
        <v>596</v>
      </c>
      <c r="R439" s="1" t="s">
        <v>3105</v>
      </c>
      <c r="S439" s="1" t="s">
        <v>3106</v>
      </c>
      <c r="T439" s="1">
        <v>333</v>
      </c>
      <c r="U439" s="1">
        <v>233</v>
      </c>
      <c r="V439" s="1">
        <v>100</v>
      </c>
    </row>
    <row r="440" spans="1:22" x14ac:dyDescent="0.35">
      <c r="A440" s="2">
        <v>44773</v>
      </c>
      <c r="B440" s="3" t="s">
        <v>38</v>
      </c>
      <c r="C440" t="s">
        <v>54</v>
      </c>
      <c r="D440" t="s">
        <v>409</v>
      </c>
      <c r="E440" t="s">
        <v>410</v>
      </c>
      <c r="F440" t="s">
        <v>3107</v>
      </c>
      <c r="G440" t="s">
        <v>3108</v>
      </c>
      <c r="H440" t="s">
        <v>3109</v>
      </c>
      <c r="I440" t="s">
        <v>3110</v>
      </c>
      <c r="J440" s="1" t="s">
        <v>45</v>
      </c>
      <c r="K440" t="s">
        <v>252</v>
      </c>
      <c r="L440" t="s">
        <v>253</v>
      </c>
      <c r="M440">
        <f>1-838-976-6137</f>
        <v>-7950</v>
      </c>
      <c r="N440" s="1" t="s">
        <v>93</v>
      </c>
      <c r="O440" s="1" t="s">
        <v>63</v>
      </c>
      <c r="P440" s="1">
        <v>65</v>
      </c>
      <c r="Q440" t="s">
        <v>3111</v>
      </c>
      <c r="R440" s="1" t="s">
        <v>3112</v>
      </c>
      <c r="S440" s="1" t="s">
        <v>3113</v>
      </c>
      <c r="T440" s="1">
        <v>396</v>
      </c>
      <c r="U440" s="1">
        <v>7</v>
      </c>
      <c r="V440" s="1">
        <v>389</v>
      </c>
    </row>
    <row r="441" spans="1:22" x14ac:dyDescent="0.35">
      <c r="A441" s="2">
        <v>44641</v>
      </c>
      <c r="B441" s="3" t="s">
        <v>336</v>
      </c>
      <c r="C441" t="s">
        <v>247</v>
      </c>
      <c r="D441" t="s">
        <v>165</v>
      </c>
      <c r="E441" t="s">
        <v>265</v>
      </c>
      <c r="F441" t="s">
        <v>3114</v>
      </c>
      <c r="G441" t="s">
        <v>3115</v>
      </c>
      <c r="H441" t="s">
        <v>3116</v>
      </c>
      <c r="I441" t="s">
        <v>3117</v>
      </c>
      <c r="J441" s="1" t="s">
        <v>45</v>
      </c>
      <c r="K441" t="s">
        <v>111</v>
      </c>
      <c r="L441" t="s">
        <v>112</v>
      </c>
      <c r="M441" t="s">
        <v>113</v>
      </c>
      <c r="N441" s="1" t="s">
        <v>78</v>
      </c>
      <c r="O441" s="1" t="s">
        <v>49</v>
      </c>
      <c r="P441" s="1">
        <v>16</v>
      </c>
      <c r="Q441" t="s">
        <v>3118</v>
      </c>
      <c r="R441" s="1" t="s">
        <v>3119</v>
      </c>
      <c r="S441" s="1" t="s">
        <v>3120</v>
      </c>
      <c r="T441" s="1">
        <v>57</v>
      </c>
      <c r="U441" s="1">
        <v>23</v>
      </c>
      <c r="V441" s="1">
        <v>34</v>
      </c>
    </row>
    <row r="442" spans="1:22" x14ac:dyDescent="0.35">
      <c r="A442" s="2">
        <v>45125</v>
      </c>
      <c r="B442" s="3" t="s">
        <v>118</v>
      </c>
      <c r="C442" t="s">
        <v>54</v>
      </c>
      <c r="D442" t="s">
        <v>119</v>
      </c>
      <c r="E442" t="s">
        <v>265</v>
      </c>
      <c r="F442" t="s">
        <v>3121</v>
      </c>
      <c r="G442" t="s">
        <v>3122</v>
      </c>
      <c r="H442" t="s">
        <v>3123</v>
      </c>
      <c r="I442" t="s">
        <v>3124</v>
      </c>
      <c r="J442" s="1" t="s">
        <v>45</v>
      </c>
      <c r="K442" t="s">
        <v>133</v>
      </c>
      <c r="L442" t="s">
        <v>134</v>
      </c>
      <c r="N442" s="1" t="s">
        <v>48</v>
      </c>
      <c r="O442" s="1" t="s">
        <v>49</v>
      </c>
      <c r="P442" s="1">
        <v>58</v>
      </c>
      <c r="Q442" t="s">
        <v>3125</v>
      </c>
      <c r="R442" s="1" t="s">
        <v>3126</v>
      </c>
      <c r="S442" s="1" t="s">
        <v>3127</v>
      </c>
      <c r="T442" s="1">
        <v>323</v>
      </c>
      <c r="U442" s="1">
        <v>178</v>
      </c>
      <c r="V442" s="1">
        <v>145</v>
      </c>
    </row>
    <row r="443" spans="1:22" x14ac:dyDescent="0.35">
      <c r="A443" s="2">
        <v>44911</v>
      </c>
      <c r="B443" s="3" t="s">
        <v>344</v>
      </c>
      <c r="C443" t="s">
        <v>141</v>
      </c>
      <c r="D443" t="s">
        <v>345</v>
      </c>
      <c r="E443" t="s">
        <v>346</v>
      </c>
      <c r="F443" t="s">
        <v>3128</v>
      </c>
      <c r="G443" t="s">
        <v>3129</v>
      </c>
      <c r="H443" t="s">
        <v>3130</v>
      </c>
      <c r="I443">
        <v>3636604052</v>
      </c>
      <c r="J443" s="1" t="s">
        <v>170</v>
      </c>
      <c r="K443" t="s">
        <v>111</v>
      </c>
      <c r="L443" t="s">
        <v>112</v>
      </c>
      <c r="M443" t="s">
        <v>113</v>
      </c>
      <c r="N443" s="1" t="s">
        <v>48</v>
      </c>
      <c r="O443" s="1" t="s">
        <v>63</v>
      </c>
      <c r="P443" s="1">
        <v>9</v>
      </c>
      <c r="Q443" t="s">
        <v>3131</v>
      </c>
      <c r="R443" s="1" t="s">
        <v>3132</v>
      </c>
      <c r="S443" s="1" t="s">
        <v>3133</v>
      </c>
      <c r="T443" s="1">
        <v>297</v>
      </c>
      <c r="U443" s="1">
        <v>293</v>
      </c>
      <c r="V443" s="1">
        <v>4</v>
      </c>
    </row>
    <row r="444" spans="1:22" x14ac:dyDescent="0.35">
      <c r="A444" s="2">
        <v>45062</v>
      </c>
      <c r="B444" s="3" t="s">
        <v>275</v>
      </c>
      <c r="C444" t="s">
        <v>276</v>
      </c>
      <c r="D444" t="s">
        <v>277</v>
      </c>
      <c r="E444" t="s">
        <v>25</v>
      </c>
      <c r="F444" t="s">
        <v>3134</v>
      </c>
      <c r="G444" t="s">
        <v>3135</v>
      </c>
      <c r="H444" t="s">
        <v>3136</v>
      </c>
      <c r="I444" t="s">
        <v>3137</v>
      </c>
      <c r="J444" s="1" t="s">
        <v>45</v>
      </c>
      <c r="K444" t="s">
        <v>381</v>
      </c>
      <c r="L444" t="s">
        <v>382</v>
      </c>
      <c r="M444" t="s">
        <v>383</v>
      </c>
      <c r="N444" s="1" t="s">
        <v>33</v>
      </c>
      <c r="O444" s="1" t="s">
        <v>49</v>
      </c>
      <c r="P444" s="1">
        <v>10</v>
      </c>
      <c r="Q444" t="s">
        <v>3138</v>
      </c>
      <c r="R444" s="1" t="s">
        <v>3139</v>
      </c>
      <c r="S444" s="1" t="s">
        <v>3140</v>
      </c>
      <c r="T444" s="1">
        <v>92</v>
      </c>
      <c r="U444" s="1">
        <v>79</v>
      </c>
      <c r="V444" s="1">
        <v>13</v>
      </c>
    </row>
    <row r="445" spans="1:22" x14ac:dyDescent="0.35">
      <c r="A445" s="1" t="s">
        <v>3141</v>
      </c>
      <c r="B445" s="3" t="s">
        <v>317</v>
      </c>
      <c r="C445" t="s">
        <v>23</v>
      </c>
      <c r="D445" t="s">
        <v>98</v>
      </c>
      <c r="E445" t="s">
        <v>318</v>
      </c>
      <c r="F445" t="s">
        <v>3142</v>
      </c>
      <c r="G445" t="s">
        <v>3143</v>
      </c>
      <c r="H445" t="s">
        <v>3144</v>
      </c>
      <c r="I445" t="s">
        <v>3145</v>
      </c>
      <c r="J445" s="1" t="s">
        <v>170</v>
      </c>
      <c r="K445" t="s">
        <v>171</v>
      </c>
      <c r="L445" t="s">
        <v>172</v>
      </c>
      <c r="M445" t="s">
        <v>173</v>
      </c>
      <c r="N445" s="1" t="s">
        <v>78</v>
      </c>
      <c r="O445" s="1" t="s">
        <v>63</v>
      </c>
      <c r="P445" s="1">
        <v>71</v>
      </c>
      <c r="Q445" t="s">
        <v>3146</v>
      </c>
      <c r="R445" s="1" t="s">
        <v>3147</v>
      </c>
      <c r="S445" s="1" t="s">
        <v>3148</v>
      </c>
      <c r="T445" s="1">
        <v>313</v>
      </c>
      <c r="U445" s="1">
        <v>216</v>
      </c>
      <c r="V445" s="1">
        <v>97</v>
      </c>
    </row>
    <row r="446" spans="1:22" x14ac:dyDescent="0.35">
      <c r="A446" s="2">
        <v>44619</v>
      </c>
      <c r="B446" s="3" t="s">
        <v>336</v>
      </c>
      <c r="C446" t="s">
        <v>247</v>
      </c>
      <c r="D446" t="s">
        <v>165</v>
      </c>
      <c r="E446" t="s">
        <v>189</v>
      </c>
      <c r="F446" t="s">
        <v>3149</v>
      </c>
      <c r="G446" t="s">
        <v>3150</v>
      </c>
      <c r="H446" t="s">
        <v>3151</v>
      </c>
      <c r="I446" t="s">
        <v>3152</v>
      </c>
      <c r="J446" s="1" t="s">
        <v>170</v>
      </c>
      <c r="K446" t="s">
        <v>111</v>
      </c>
      <c r="L446" t="s">
        <v>112</v>
      </c>
      <c r="M446" t="s">
        <v>113</v>
      </c>
      <c r="N446" s="1" t="s">
        <v>33</v>
      </c>
      <c r="O446" s="1" t="s">
        <v>34</v>
      </c>
      <c r="P446" s="1">
        <v>46</v>
      </c>
      <c r="Q446" t="s">
        <v>3153</v>
      </c>
      <c r="R446" s="1" t="s">
        <v>3154</v>
      </c>
      <c r="S446" s="1" t="s">
        <v>3155</v>
      </c>
      <c r="T446" s="1">
        <v>401</v>
      </c>
      <c r="U446" s="1">
        <v>3</v>
      </c>
      <c r="V446" s="1">
        <v>398</v>
      </c>
    </row>
    <row r="447" spans="1:22" x14ac:dyDescent="0.35">
      <c r="A447" s="2">
        <v>44389</v>
      </c>
      <c r="B447" s="3" t="s">
        <v>336</v>
      </c>
      <c r="C447" t="s">
        <v>247</v>
      </c>
      <c r="D447" t="s">
        <v>165</v>
      </c>
      <c r="E447" t="s">
        <v>484</v>
      </c>
      <c r="F447" t="s">
        <v>3156</v>
      </c>
      <c r="G447" t="s">
        <v>3157</v>
      </c>
      <c r="H447" t="s">
        <v>3158</v>
      </c>
      <c r="I447" t="s">
        <v>3159</v>
      </c>
      <c r="J447" s="1" t="s">
        <v>45</v>
      </c>
      <c r="K447" t="s">
        <v>303</v>
      </c>
      <c r="L447" t="s">
        <v>304</v>
      </c>
      <c r="M447" t="s">
        <v>305</v>
      </c>
      <c r="N447" s="1" t="s">
        <v>48</v>
      </c>
      <c r="O447" s="1" t="s">
        <v>49</v>
      </c>
      <c r="P447" s="1">
        <v>87</v>
      </c>
      <c r="Q447" t="s">
        <v>3160</v>
      </c>
      <c r="R447" s="1" t="s">
        <v>3161</v>
      </c>
      <c r="S447" s="1" t="s">
        <v>3162</v>
      </c>
      <c r="T447" s="1">
        <v>448</v>
      </c>
      <c r="U447" s="1">
        <v>299</v>
      </c>
      <c r="V447" s="1">
        <v>149</v>
      </c>
    </row>
    <row r="448" spans="1:22" x14ac:dyDescent="0.35">
      <c r="A448" s="1" t="s">
        <v>3163</v>
      </c>
      <c r="B448" s="3" t="s">
        <v>344</v>
      </c>
      <c r="C448" t="s">
        <v>141</v>
      </c>
      <c r="D448" t="s">
        <v>345</v>
      </c>
      <c r="E448" t="s">
        <v>265</v>
      </c>
      <c r="F448" t="s">
        <v>3164</v>
      </c>
      <c r="G448" t="s">
        <v>3165</v>
      </c>
      <c r="H448" t="s">
        <v>3166</v>
      </c>
      <c r="I448" t="s">
        <v>3167</v>
      </c>
      <c r="J448" s="1" t="s">
        <v>30</v>
      </c>
      <c r="K448" t="s">
        <v>424</v>
      </c>
      <c r="L448" t="s">
        <v>425</v>
      </c>
      <c r="M448">
        <v>7724600682</v>
      </c>
      <c r="N448" s="1" t="s">
        <v>33</v>
      </c>
      <c r="O448" s="1" t="s">
        <v>34</v>
      </c>
      <c r="P448" s="1">
        <v>2</v>
      </c>
      <c r="Q448" t="s">
        <v>2080</v>
      </c>
      <c r="R448" s="1" t="s">
        <v>3168</v>
      </c>
      <c r="S448" s="1" t="s">
        <v>3169</v>
      </c>
      <c r="T448" s="1">
        <v>395</v>
      </c>
      <c r="U448" s="1">
        <v>154</v>
      </c>
      <c r="V448" s="1">
        <v>241</v>
      </c>
    </row>
    <row r="449" spans="1:22" x14ac:dyDescent="0.35">
      <c r="A449" s="2">
        <v>44567</v>
      </c>
      <c r="B449" s="3" t="s">
        <v>97</v>
      </c>
      <c r="C449" t="s">
        <v>23</v>
      </c>
      <c r="D449" t="s">
        <v>98</v>
      </c>
      <c r="E449" t="s">
        <v>154</v>
      </c>
      <c r="F449" t="s">
        <v>3170</v>
      </c>
      <c r="H449" t="s">
        <v>3171</v>
      </c>
      <c r="I449" t="s">
        <v>3172</v>
      </c>
      <c r="J449" s="1" t="s">
        <v>30</v>
      </c>
      <c r="K449" t="s">
        <v>534</v>
      </c>
      <c r="L449" t="s">
        <v>535</v>
      </c>
      <c r="M449" t="s">
        <v>536</v>
      </c>
      <c r="N449" s="1" t="s">
        <v>48</v>
      </c>
      <c r="O449" s="1" t="s">
        <v>63</v>
      </c>
      <c r="P449" s="1">
        <v>30</v>
      </c>
      <c r="Q449" t="s">
        <v>3173</v>
      </c>
      <c r="R449" s="1" t="s">
        <v>3174</v>
      </c>
      <c r="S449" s="1" t="s">
        <v>3175</v>
      </c>
      <c r="T449" s="1">
        <v>496</v>
      </c>
      <c r="U449" s="1">
        <v>187</v>
      </c>
      <c r="V449" s="1">
        <v>309</v>
      </c>
    </row>
    <row r="450" spans="1:22" x14ac:dyDescent="0.35">
      <c r="A450" s="2">
        <v>45121</v>
      </c>
      <c r="B450" s="3" t="s">
        <v>336</v>
      </c>
      <c r="C450" t="s">
        <v>247</v>
      </c>
      <c r="D450" t="s">
        <v>165</v>
      </c>
      <c r="E450" t="s">
        <v>484</v>
      </c>
      <c r="F450" t="s">
        <v>3176</v>
      </c>
      <c r="G450" t="s">
        <v>3177</v>
      </c>
      <c r="H450" t="s">
        <v>3178</v>
      </c>
      <c r="I450" t="s">
        <v>3179</v>
      </c>
      <c r="J450" s="1" t="s">
        <v>45</v>
      </c>
      <c r="K450" t="s">
        <v>159</v>
      </c>
      <c r="L450" t="s">
        <v>160</v>
      </c>
      <c r="M450" t="s">
        <v>161</v>
      </c>
      <c r="N450" s="1" t="s">
        <v>48</v>
      </c>
      <c r="O450" s="1" t="s">
        <v>63</v>
      </c>
      <c r="P450" s="1">
        <v>52</v>
      </c>
      <c r="Q450" t="s">
        <v>3180</v>
      </c>
      <c r="R450" s="1" t="s">
        <v>3181</v>
      </c>
      <c r="S450" s="1" t="s">
        <v>3182</v>
      </c>
      <c r="T450" s="1">
        <v>340</v>
      </c>
      <c r="U450" s="1">
        <v>200</v>
      </c>
      <c r="V450" s="1">
        <v>140</v>
      </c>
    </row>
    <row r="451" spans="1:22" x14ac:dyDescent="0.35">
      <c r="A451" s="2">
        <v>44834</v>
      </c>
      <c r="B451" s="3" t="s">
        <v>38</v>
      </c>
      <c r="C451" t="s">
        <v>23</v>
      </c>
      <c r="D451" t="s">
        <v>98</v>
      </c>
      <c r="E451" t="s">
        <v>239</v>
      </c>
      <c r="F451" t="s">
        <v>3183</v>
      </c>
      <c r="G451" t="s">
        <v>3184</v>
      </c>
      <c r="H451" t="s">
        <v>3185</v>
      </c>
      <c r="I451">
        <f>1-515-404-4076</f>
        <v>-4994</v>
      </c>
      <c r="J451" s="1" t="s">
        <v>170</v>
      </c>
      <c r="K451" t="s">
        <v>111</v>
      </c>
      <c r="L451" t="s">
        <v>112</v>
      </c>
      <c r="M451" t="s">
        <v>113</v>
      </c>
      <c r="N451" s="1" t="s">
        <v>114</v>
      </c>
      <c r="O451" s="1" t="s">
        <v>63</v>
      </c>
      <c r="P451" s="1">
        <v>68</v>
      </c>
      <c r="Q451" t="s">
        <v>3186</v>
      </c>
      <c r="R451" s="1" t="s">
        <v>3187</v>
      </c>
      <c r="S451" s="1" t="s">
        <v>3188</v>
      </c>
      <c r="T451" s="1">
        <v>183</v>
      </c>
      <c r="U451" s="1">
        <v>165</v>
      </c>
      <c r="V451" s="1">
        <v>18</v>
      </c>
    </row>
    <row r="452" spans="1:22" x14ac:dyDescent="0.35">
      <c r="A452" s="2">
        <v>44889</v>
      </c>
      <c r="B452" s="3" t="s">
        <v>53</v>
      </c>
      <c r="C452" t="s">
        <v>276</v>
      </c>
      <c r="D452" t="s">
        <v>55</v>
      </c>
      <c r="E452" t="s">
        <v>265</v>
      </c>
      <c r="F452" t="s">
        <v>3189</v>
      </c>
      <c r="G452" t="s">
        <v>3190</v>
      </c>
      <c r="H452" t="s">
        <v>3191</v>
      </c>
      <c r="I452" t="s">
        <v>3192</v>
      </c>
      <c r="J452" s="1" t="s">
        <v>45</v>
      </c>
      <c r="K452" t="s">
        <v>330</v>
      </c>
      <c r="L452" t="s">
        <v>331</v>
      </c>
      <c r="M452" t="s">
        <v>332</v>
      </c>
      <c r="N452" s="1" t="s">
        <v>114</v>
      </c>
      <c r="O452" s="1" t="s">
        <v>34</v>
      </c>
      <c r="P452" s="1">
        <v>2</v>
      </c>
      <c r="Q452" t="s">
        <v>3193</v>
      </c>
      <c r="R452" s="1" t="s">
        <v>3194</v>
      </c>
      <c r="S452" s="1" t="s">
        <v>3195</v>
      </c>
      <c r="T452" s="1">
        <v>325</v>
      </c>
      <c r="U452" s="1">
        <v>99</v>
      </c>
      <c r="V452" s="1">
        <v>226</v>
      </c>
    </row>
    <row r="453" spans="1:22" x14ac:dyDescent="0.35">
      <c r="A453" s="2">
        <v>44949</v>
      </c>
      <c r="B453" s="3" t="s">
        <v>222</v>
      </c>
      <c r="C453" t="s">
        <v>141</v>
      </c>
      <c r="D453" t="s">
        <v>223</v>
      </c>
      <c r="E453" t="s">
        <v>224</v>
      </c>
      <c r="F453" t="s">
        <v>3196</v>
      </c>
      <c r="G453" t="s">
        <v>3197</v>
      </c>
      <c r="H453" t="s">
        <v>3198</v>
      </c>
      <c r="I453" t="s">
        <v>3199</v>
      </c>
      <c r="J453" s="1" t="s">
        <v>170</v>
      </c>
      <c r="K453" t="s">
        <v>31</v>
      </c>
      <c r="L453" t="s">
        <v>32</v>
      </c>
      <c r="M453">
        <v>6538306661</v>
      </c>
      <c r="N453" s="1" t="s">
        <v>114</v>
      </c>
      <c r="O453" s="1" t="s">
        <v>34</v>
      </c>
      <c r="P453" s="1">
        <v>25</v>
      </c>
      <c r="Q453" t="s">
        <v>3200</v>
      </c>
      <c r="R453" s="1" t="s">
        <v>3201</v>
      </c>
      <c r="S453" s="1" t="s">
        <v>3202</v>
      </c>
      <c r="T453" s="1">
        <v>62</v>
      </c>
      <c r="U453" s="1">
        <v>10</v>
      </c>
      <c r="V453" s="1">
        <v>52</v>
      </c>
    </row>
    <row r="454" spans="1:22" x14ac:dyDescent="0.35">
      <c r="A454" s="2">
        <v>44961</v>
      </c>
      <c r="B454" s="3" t="s">
        <v>22</v>
      </c>
      <c r="C454" t="s">
        <v>23</v>
      </c>
      <c r="D454" t="s">
        <v>24</v>
      </c>
      <c r="E454" t="s">
        <v>25</v>
      </c>
      <c r="F454" t="s">
        <v>3203</v>
      </c>
      <c r="G454" t="s">
        <v>3204</v>
      </c>
      <c r="H454" t="s">
        <v>3205</v>
      </c>
      <c r="I454" t="s">
        <v>3206</v>
      </c>
      <c r="J454" s="1" t="s">
        <v>30</v>
      </c>
      <c r="K454" t="s">
        <v>424</v>
      </c>
      <c r="L454" t="s">
        <v>425</v>
      </c>
      <c r="M454">
        <v>7724600682</v>
      </c>
      <c r="N454" s="1" t="s">
        <v>114</v>
      </c>
      <c r="O454" s="1" t="s">
        <v>49</v>
      </c>
      <c r="P454" s="1">
        <v>16</v>
      </c>
      <c r="Q454" t="s">
        <v>3207</v>
      </c>
      <c r="R454" s="1" t="s">
        <v>3208</v>
      </c>
      <c r="S454" s="1" t="s">
        <v>3209</v>
      </c>
      <c r="T454" s="1">
        <v>184</v>
      </c>
      <c r="U454" s="1">
        <v>158</v>
      </c>
      <c r="V454" s="1">
        <v>26</v>
      </c>
    </row>
    <row r="455" spans="1:22" x14ac:dyDescent="0.35">
      <c r="A455" s="2">
        <v>44848</v>
      </c>
      <c r="B455" s="3" t="s">
        <v>238</v>
      </c>
      <c r="C455" t="s">
        <v>54</v>
      </c>
      <c r="D455" t="s">
        <v>98</v>
      </c>
      <c r="E455" t="s">
        <v>239</v>
      </c>
      <c r="F455" t="s">
        <v>3210</v>
      </c>
      <c r="G455" t="s">
        <v>3211</v>
      </c>
      <c r="H455" t="s">
        <v>3212</v>
      </c>
      <c r="I455" t="s">
        <v>3213</v>
      </c>
      <c r="J455" s="1" t="s">
        <v>30</v>
      </c>
      <c r="K455" t="s">
        <v>270</v>
      </c>
      <c r="L455" t="s">
        <v>271</v>
      </c>
      <c r="M455" t="s">
        <v>559</v>
      </c>
      <c r="N455" s="1" t="s">
        <v>114</v>
      </c>
      <c r="O455" s="1" t="s">
        <v>63</v>
      </c>
      <c r="P455" s="1">
        <v>78</v>
      </c>
      <c r="Q455" t="s">
        <v>3214</v>
      </c>
      <c r="R455" s="1" t="s">
        <v>3215</v>
      </c>
      <c r="S455" s="1" t="s">
        <v>3216</v>
      </c>
      <c r="T455" s="1">
        <v>262</v>
      </c>
      <c r="U455" s="1">
        <v>173</v>
      </c>
      <c r="V455" s="1">
        <v>89</v>
      </c>
    </row>
    <row r="456" spans="1:22" x14ac:dyDescent="0.35">
      <c r="A456" s="1" t="s">
        <v>3217</v>
      </c>
      <c r="B456" s="3" t="s">
        <v>336</v>
      </c>
      <c r="C456" t="s">
        <v>247</v>
      </c>
      <c r="D456" t="s">
        <v>165</v>
      </c>
      <c r="E456" t="s">
        <v>807</v>
      </c>
      <c r="F456" t="s">
        <v>3218</v>
      </c>
      <c r="G456" t="s">
        <v>3219</v>
      </c>
      <c r="H456" t="s">
        <v>3220</v>
      </c>
      <c r="I456" t="s">
        <v>3221</v>
      </c>
      <c r="J456" s="1" t="s">
        <v>45</v>
      </c>
      <c r="K456" t="s">
        <v>31</v>
      </c>
      <c r="L456" t="s">
        <v>32</v>
      </c>
      <c r="M456">
        <v>6538306661</v>
      </c>
      <c r="N456" s="1" t="s">
        <v>114</v>
      </c>
      <c r="O456" s="1" t="s">
        <v>34</v>
      </c>
      <c r="P456" s="1">
        <v>49</v>
      </c>
      <c r="Q456" t="s">
        <v>3222</v>
      </c>
      <c r="R456" s="1" t="s">
        <v>3223</v>
      </c>
      <c r="S456" s="1" t="s">
        <v>3224</v>
      </c>
      <c r="T456" s="1">
        <v>93</v>
      </c>
      <c r="U456" s="1">
        <v>67</v>
      </c>
      <c r="V456" s="1">
        <v>26</v>
      </c>
    </row>
    <row r="457" spans="1:22" x14ac:dyDescent="0.35">
      <c r="A457" s="2">
        <v>44676</v>
      </c>
      <c r="B457" s="3" t="s">
        <v>492</v>
      </c>
      <c r="C457" t="s">
        <v>276</v>
      </c>
      <c r="D457" t="s">
        <v>409</v>
      </c>
      <c r="E457" t="s">
        <v>410</v>
      </c>
      <c r="F457" t="s">
        <v>3225</v>
      </c>
      <c r="G457" t="s">
        <v>3226</v>
      </c>
      <c r="H457" t="s">
        <v>3227</v>
      </c>
      <c r="I457" t="s">
        <v>3228</v>
      </c>
      <c r="J457" s="1" t="s">
        <v>30</v>
      </c>
      <c r="K457" t="s">
        <v>534</v>
      </c>
      <c r="L457" t="s">
        <v>535</v>
      </c>
      <c r="M457" t="s">
        <v>536</v>
      </c>
      <c r="N457" s="1" t="s">
        <v>48</v>
      </c>
      <c r="O457" s="1" t="s">
        <v>34</v>
      </c>
      <c r="P457" s="1">
        <v>83</v>
      </c>
      <c r="Q457" t="s">
        <v>497</v>
      </c>
      <c r="R457" s="1" t="s">
        <v>3229</v>
      </c>
      <c r="S457" s="1" t="s">
        <v>3230</v>
      </c>
      <c r="T457" s="1">
        <v>104</v>
      </c>
      <c r="U457" s="1">
        <v>21</v>
      </c>
      <c r="V457" s="1">
        <v>83</v>
      </c>
    </row>
    <row r="458" spans="1:22" x14ac:dyDescent="0.35">
      <c r="A458" s="2">
        <v>44834</v>
      </c>
      <c r="B458" s="3" t="s">
        <v>492</v>
      </c>
      <c r="C458" t="s">
        <v>54</v>
      </c>
      <c r="D458" t="s">
        <v>409</v>
      </c>
      <c r="E458" t="s">
        <v>410</v>
      </c>
      <c r="F458" t="s">
        <v>3231</v>
      </c>
      <c r="G458" t="s">
        <v>3232</v>
      </c>
      <c r="H458" t="s">
        <v>3233</v>
      </c>
      <c r="I458" t="s">
        <v>3234</v>
      </c>
      <c r="J458" s="1" t="s">
        <v>30</v>
      </c>
      <c r="K458" t="s">
        <v>111</v>
      </c>
      <c r="L458" t="s">
        <v>112</v>
      </c>
      <c r="M458" t="s">
        <v>113</v>
      </c>
      <c r="N458" s="1" t="s">
        <v>33</v>
      </c>
      <c r="O458" s="1" t="s">
        <v>63</v>
      </c>
      <c r="P458" s="1">
        <v>64</v>
      </c>
      <c r="Q458" t="s">
        <v>1140</v>
      </c>
      <c r="R458" s="1" t="s">
        <v>3235</v>
      </c>
      <c r="S458" s="1" t="s">
        <v>3236</v>
      </c>
      <c r="T458" s="1">
        <v>404</v>
      </c>
      <c r="U458" s="1">
        <v>4</v>
      </c>
      <c r="V458" s="1">
        <v>400</v>
      </c>
    </row>
    <row r="459" spans="1:22" x14ac:dyDescent="0.35">
      <c r="A459" s="2">
        <v>44547</v>
      </c>
      <c r="B459" s="3" t="s">
        <v>336</v>
      </c>
      <c r="C459" t="s">
        <v>54</v>
      </c>
      <c r="D459" t="s">
        <v>165</v>
      </c>
      <c r="E459" t="s">
        <v>807</v>
      </c>
      <c r="F459" t="s">
        <v>3237</v>
      </c>
      <c r="H459" t="s">
        <v>3238</v>
      </c>
      <c r="I459" t="s">
        <v>3239</v>
      </c>
      <c r="J459" s="1" t="s">
        <v>45</v>
      </c>
      <c r="K459" t="s">
        <v>171</v>
      </c>
      <c r="L459" t="s">
        <v>172</v>
      </c>
      <c r="M459" t="s">
        <v>173</v>
      </c>
      <c r="N459" s="1" t="s">
        <v>93</v>
      </c>
      <c r="O459" s="1" t="s">
        <v>34</v>
      </c>
      <c r="P459" s="1">
        <v>41</v>
      </c>
      <c r="Q459" t="s">
        <v>3240</v>
      </c>
      <c r="R459" s="1" t="s">
        <v>3241</v>
      </c>
      <c r="S459" s="1" t="s">
        <v>3242</v>
      </c>
      <c r="T459" s="1">
        <v>77</v>
      </c>
      <c r="U459" s="1">
        <v>62</v>
      </c>
      <c r="V459" s="1">
        <v>15</v>
      </c>
    </row>
    <row r="460" spans="1:22" x14ac:dyDescent="0.35">
      <c r="A460" s="2">
        <v>44863</v>
      </c>
      <c r="B460" s="3" t="s">
        <v>68</v>
      </c>
      <c r="C460" t="s">
        <v>69</v>
      </c>
      <c r="D460" t="s">
        <v>70</v>
      </c>
      <c r="E460" t="s">
        <v>71</v>
      </c>
      <c r="F460" t="s">
        <v>3243</v>
      </c>
      <c r="G460" t="s">
        <v>3244</v>
      </c>
      <c r="H460" t="s">
        <v>3245</v>
      </c>
      <c r="I460" t="s">
        <v>3246</v>
      </c>
      <c r="J460" s="1" t="s">
        <v>170</v>
      </c>
      <c r="K460" t="s">
        <v>148</v>
      </c>
      <c r="L460" t="s">
        <v>149</v>
      </c>
      <c r="M460" t="s">
        <v>150</v>
      </c>
      <c r="N460" s="1" t="s">
        <v>33</v>
      </c>
      <c r="O460" s="1" t="s">
        <v>49</v>
      </c>
      <c r="P460" s="1">
        <v>53</v>
      </c>
      <c r="Q460" t="s">
        <v>3247</v>
      </c>
      <c r="R460" s="1" t="s">
        <v>3248</v>
      </c>
      <c r="S460" s="1" t="s">
        <v>3249</v>
      </c>
      <c r="T460" s="1">
        <v>199</v>
      </c>
      <c r="U460" s="1">
        <v>175</v>
      </c>
      <c r="V460" s="1">
        <v>24</v>
      </c>
    </row>
    <row r="461" spans="1:22" x14ac:dyDescent="0.35">
      <c r="A461" s="2">
        <v>44945</v>
      </c>
      <c r="B461" s="3" t="s">
        <v>336</v>
      </c>
      <c r="C461" t="s">
        <v>247</v>
      </c>
      <c r="D461" t="s">
        <v>165</v>
      </c>
      <c r="E461" t="s">
        <v>484</v>
      </c>
      <c r="F461" t="s">
        <v>3250</v>
      </c>
      <c r="G461" t="s">
        <v>3251</v>
      </c>
      <c r="H461" t="s">
        <v>3252</v>
      </c>
      <c r="I461" t="s">
        <v>3253</v>
      </c>
      <c r="J461" s="1" t="s">
        <v>170</v>
      </c>
      <c r="K461" t="s">
        <v>303</v>
      </c>
      <c r="L461" t="s">
        <v>304</v>
      </c>
      <c r="N461" s="1" t="s">
        <v>33</v>
      </c>
      <c r="O461" s="1" t="s">
        <v>63</v>
      </c>
      <c r="P461" s="1">
        <v>1</v>
      </c>
      <c r="Q461" t="s">
        <v>484</v>
      </c>
      <c r="R461" s="1" t="s">
        <v>3254</v>
      </c>
      <c r="S461" s="1" t="s">
        <v>3255</v>
      </c>
      <c r="T461" s="1">
        <v>198</v>
      </c>
      <c r="U461" s="1">
        <v>43</v>
      </c>
      <c r="V461" s="1">
        <v>155</v>
      </c>
    </row>
    <row r="462" spans="1:22" x14ac:dyDescent="0.35">
      <c r="A462" s="2">
        <v>44940</v>
      </c>
      <c r="B462" s="3" t="s">
        <v>68</v>
      </c>
      <c r="C462" t="s">
        <v>69</v>
      </c>
      <c r="D462" t="s">
        <v>70</v>
      </c>
      <c r="E462" t="s">
        <v>71</v>
      </c>
      <c r="F462" t="s">
        <v>3256</v>
      </c>
      <c r="G462" t="s">
        <v>3257</v>
      </c>
      <c r="H462" t="s">
        <v>3258</v>
      </c>
      <c r="I462" t="s">
        <v>3259</v>
      </c>
      <c r="J462" s="1" t="s">
        <v>170</v>
      </c>
      <c r="K462" t="s">
        <v>46</v>
      </c>
      <c r="L462" t="s">
        <v>47</v>
      </c>
      <c r="M462" t="s">
        <v>261</v>
      </c>
      <c r="N462" s="1" t="s">
        <v>33</v>
      </c>
      <c r="O462" s="1" t="s">
        <v>34</v>
      </c>
      <c r="P462" s="1">
        <v>16</v>
      </c>
      <c r="Q462" t="s">
        <v>3260</v>
      </c>
      <c r="R462" s="1" t="s">
        <v>3261</v>
      </c>
      <c r="S462" s="1" t="s">
        <v>3262</v>
      </c>
      <c r="T462" s="1">
        <v>351</v>
      </c>
      <c r="U462" s="1">
        <v>93</v>
      </c>
      <c r="V462" s="1">
        <v>258</v>
      </c>
    </row>
    <row r="463" spans="1:22" x14ac:dyDescent="0.35">
      <c r="A463" s="2">
        <v>44839</v>
      </c>
      <c r="B463" s="3" t="s">
        <v>275</v>
      </c>
      <c r="C463" t="s">
        <v>54</v>
      </c>
      <c r="D463" t="s">
        <v>277</v>
      </c>
      <c r="E463" t="s">
        <v>265</v>
      </c>
      <c r="F463" t="s">
        <v>3263</v>
      </c>
      <c r="G463" t="s">
        <v>3264</v>
      </c>
      <c r="H463" t="s">
        <v>3265</v>
      </c>
      <c r="I463" t="s">
        <v>3266</v>
      </c>
      <c r="J463" s="1" t="s">
        <v>170</v>
      </c>
      <c r="K463" t="s">
        <v>194</v>
      </c>
      <c r="L463" t="s">
        <v>195</v>
      </c>
      <c r="M463" t="s">
        <v>196</v>
      </c>
      <c r="N463" s="1" t="s">
        <v>48</v>
      </c>
      <c r="O463" s="1" t="s">
        <v>34</v>
      </c>
      <c r="P463" s="1">
        <v>13</v>
      </c>
      <c r="Q463" t="s">
        <v>1127</v>
      </c>
      <c r="R463" s="1" t="s">
        <v>3267</v>
      </c>
      <c r="S463" s="1" t="s">
        <v>3268</v>
      </c>
      <c r="T463" s="1">
        <v>333</v>
      </c>
      <c r="U463" s="1">
        <v>307</v>
      </c>
      <c r="V463" s="1">
        <v>26</v>
      </c>
    </row>
    <row r="464" spans="1:22" x14ac:dyDescent="0.35">
      <c r="A464" s="2">
        <v>44475</v>
      </c>
      <c r="B464" s="3" t="s">
        <v>164</v>
      </c>
      <c r="C464" t="s">
        <v>247</v>
      </c>
      <c r="D464" t="s">
        <v>165</v>
      </c>
      <c r="E464" t="s">
        <v>166</v>
      </c>
      <c r="F464" t="s">
        <v>3269</v>
      </c>
      <c r="G464" t="s">
        <v>3270</v>
      </c>
      <c r="H464" t="s">
        <v>3271</v>
      </c>
      <c r="I464">
        <v>6726932864</v>
      </c>
      <c r="J464" s="1" t="s">
        <v>170</v>
      </c>
      <c r="K464" t="s">
        <v>111</v>
      </c>
      <c r="L464" t="s">
        <v>112</v>
      </c>
      <c r="M464" t="s">
        <v>113</v>
      </c>
      <c r="N464" s="1" t="s">
        <v>48</v>
      </c>
      <c r="O464" s="1" t="s">
        <v>34</v>
      </c>
      <c r="P464" s="1">
        <v>67</v>
      </c>
      <c r="Q464" t="s">
        <v>3272</v>
      </c>
      <c r="R464" s="1" t="s">
        <v>3273</v>
      </c>
      <c r="S464" s="1" t="s">
        <v>3274</v>
      </c>
      <c r="T464" s="1">
        <v>87</v>
      </c>
      <c r="U464" s="1">
        <v>64</v>
      </c>
      <c r="V464" s="1">
        <v>23</v>
      </c>
    </row>
    <row r="465" spans="1:22" x14ac:dyDescent="0.35">
      <c r="A465" s="2">
        <v>44514</v>
      </c>
      <c r="B465" s="3" t="s">
        <v>222</v>
      </c>
      <c r="C465" t="s">
        <v>141</v>
      </c>
      <c r="D465" t="s">
        <v>223</v>
      </c>
      <c r="E465" t="s">
        <v>224</v>
      </c>
      <c r="F465" t="s">
        <v>3275</v>
      </c>
      <c r="G465" t="s">
        <v>3276</v>
      </c>
      <c r="H465" t="s">
        <v>3277</v>
      </c>
      <c r="I465" t="s">
        <v>3278</v>
      </c>
      <c r="J465" s="1" t="s">
        <v>45</v>
      </c>
      <c r="K465" t="s">
        <v>111</v>
      </c>
      <c r="L465" t="s">
        <v>112</v>
      </c>
      <c r="M465" t="s">
        <v>113</v>
      </c>
      <c r="N465" s="1" t="s">
        <v>114</v>
      </c>
      <c r="O465" s="1" t="s">
        <v>34</v>
      </c>
      <c r="P465" s="1">
        <v>16</v>
      </c>
      <c r="Q465" t="s">
        <v>1337</v>
      </c>
      <c r="R465" s="1" t="s">
        <v>3279</v>
      </c>
      <c r="S465" s="1" t="s">
        <v>3280</v>
      </c>
      <c r="T465" s="1">
        <v>118</v>
      </c>
      <c r="U465" s="1">
        <v>104</v>
      </c>
      <c r="V465" s="1">
        <v>14</v>
      </c>
    </row>
    <row r="466" spans="1:22" x14ac:dyDescent="0.35">
      <c r="A466" s="2">
        <v>44900</v>
      </c>
      <c r="B466" s="3" t="s">
        <v>97</v>
      </c>
      <c r="C466" t="s">
        <v>23</v>
      </c>
      <c r="D466" t="s">
        <v>98</v>
      </c>
      <c r="E466" t="s">
        <v>265</v>
      </c>
      <c r="F466" t="s">
        <v>3281</v>
      </c>
      <c r="G466" t="s">
        <v>3282</v>
      </c>
      <c r="H466" t="s">
        <v>3283</v>
      </c>
      <c r="I466">
        <v>4634946383</v>
      </c>
      <c r="J466" s="1" t="s">
        <v>170</v>
      </c>
      <c r="K466" t="s">
        <v>111</v>
      </c>
      <c r="L466" t="s">
        <v>112</v>
      </c>
      <c r="M466" t="s">
        <v>113</v>
      </c>
      <c r="N466" s="1" t="s">
        <v>114</v>
      </c>
      <c r="O466" s="1" t="s">
        <v>34</v>
      </c>
      <c r="P466" s="1">
        <v>38</v>
      </c>
      <c r="Q466" t="s">
        <v>3284</v>
      </c>
      <c r="R466" s="1" t="s">
        <v>3285</v>
      </c>
      <c r="S466" s="1" t="s">
        <v>3286</v>
      </c>
      <c r="T466" s="1">
        <v>361</v>
      </c>
      <c r="U466" s="1">
        <v>187</v>
      </c>
      <c r="V466" s="1">
        <v>174</v>
      </c>
    </row>
    <row r="467" spans="1:22" x14ac:dyDescent="0.35">
      <c r="A467" s="2">
        <v>45108</v>
      </c>
      <c r="B467" s="3" t="s">
        <v>214</v>
      </c>
      <c r="C467" t="s">
        <v>54</v>
      </c>
      <c r="D467" t="s">
        <v>98</v>
      </c>
      <c r="E467" t="s">
        <v>326</v>
      </c>
      <c r="F467" t="s">
        <v>3287</v>
      </c>
      <c r="G467" t="s">
        <v>3288</v>
      </c>
      <c r="H467" t="s">
        <v>3289</v>
      </c>
      <c r="I467" t="s">
        <v>3290</v>
      </c>
      <c r="J467" s="1" t="s">
        <v>30</v>
      </c>
      <c r="K467" t="s">
        <v>424</v>
      </c>
      <c r="L467" t="s">
        <v>425</v>
      </c>
      <c r="M467">
        <v>7724600682</v>
      </c>
      <c r="N467" s="1" t="s">
        <v>78</v>
      </c>
      <c r="O467" s="1" t="s">
        <v>49</v>
      </c>
      <c r="P467" s="1">
        <v>43</v>
      </c>
      <c r="Q467" t="s">
        <v>3291</v>
      </c>
      <c r="R467" s="1" t="s">
        <v>3292</v>
      </c>
      <c r="S467" s="1" t="s">
        <v>3293</v>
      </c>
      <c r="T467" s="1">
        <v>152</v>
      </c>
      <c r="U467" s="1">
        <v>68</v>
      </c>
      <c r="V467" s="1">
        <v>84</v>
      </c>
    </row>
    <row r="468" spans="1:22" x14ac:dyDescent="0.35">
      <c r="A468" s="2">
        <v>44670</v>
      </c>
      <c r="B468" s="3" t="s">
        <v>214</v>
      </c>
      <c r="C468" t="s">
        <v>23</v>
      </c>
      <c r="D468" t="s">
        <v>98</v>
      </c>
      <c r="E468" t="s">
        <v>326</v>
      </c>
      <c r="F468" t="s">
        <v>3294</v>
      </c>
      <c r="G468" t="s">
        <v>3295</v>
      </c>
      <c r="H468" t="s">
        <v>3296</v>
      </c>
      <c r="I468" t="s">
        <v>3297</v>
      </c>
      <c r="J468" s="1" t="s">
        <v>30</v>
      </c>
      <c r="K468" t="s">
        <v>148</v>
      </c>
      <c r="L468" t="s">
        <v>149</v>
      </c>
      <c r="M468" t="s">
        <v>150</v>
      </c>
      <c r="N468" s="1" t="s">
        <v>86</v>
      </c>
      <c r="O468" s="1" t="s">
        <v>49</v>
      </c>
      <c r="P468" s="1">
        <v>1</v>
      </c>
      <c r="Q468" t="s">
        <v>326</v>
      </c>
      <c r="R468" s="1" t="s">
        <v>3298</v>
      </c>
      <c r="S468" s="1" t="s">
        <v>3299</v>
      </c>
      <c r="T468" s="1">
        <v>160</v>
      </c>
      <c r="U468" s="1">
        <v>115</v>
      </c>
      <c r="V468" s="1">
        <v>45</v>
      </c>
    </row>
    <row r="469" spans="1:22" x14ac:dyDescent="0.35">
      <c r="A469" s="2">
        <v>44620</v>
      </c>
      <c r="B469" s="3" t="s">
        <v>529</v>
      </c>
      <c r="C469" t="s">
        <v>23</v>
      </c>
      <c r="D469" t="s">
        <v>98</v>
      </c>
      <c r="E469" t="s">
        <v>669</v>
      </c>
      <c r="F469" t="s">
        <v>3300</v>
      </c>
      <c r="G469" t="s">
        <v>3301</v>
      </c>
      <c r="H469" t="s">
        <v>3302</v>
      </c>
      <c r="I469" t="s">
        <v>3303</v>
      </c>
      <c r="J469" s="1" t="s">
        <v>45</v>
      </c>
      <c r="K469" t="s">
        <v>159</v>
      </c>
      <c r="L469" t="s">
        <v>160</v>
      </c>
      <c r="M469" t="s">
        <v>161</v>
      </c>
      <c r="N469" s="1" t="s">
        <v>78</v>
      </c>
      <c r="O469" s="1" t="s">
        <v>34</v>
      </c>
      <c r="P469" s="1">
        <v>96</v>
      </c>
      <c r="Q469" t="s">
        <v>1210</v>
      </c>
      <c r="R469" s="1" t="s">
        <v>3304</v>
      </c>
      <c r="S469" s="1" t="s">
        <v>3305</v>
      </c>
      <c r="T469" s="1">
        <v>436</v>
      </c>
      <c r="U469" s="1">
        <v>237</v>
      </c>
      <c r="V469" s="1">
        <v>199</v>
      </c>
    </row>
    <row r="470" spans="1:22" x14ac:dyDescent="0.35">
      <c r="A470" s="2">
        <v>45122</v>
      </c>
      <c r="B470" s="3" t="s">
        <v>214</v>
      </c>
      <c r="C470" t="s">
        <v>23</v>
      </c>
      <c r="D470" t="s">
        <v>98</v>
      </c>
      <c r="E470" t="s">
        <v>326</v>
      </c>
      <c r="F470" t="s">
        <v>3306</v>
      </c>
      <c r="G470" t="s">
        <v>3307</v>
      </c>
      <c r="H470" t="s">
        <v>3308</v>
      </c>
      <c r="I470" t="s">
        <v>3309</v>
      </c>
      <c r="J470" s="1" t="s">
        <v>45</v>
      </c>
      <c r="K470" t="s">
        <v>424</v>
      </c>
      <c r="L470" t="s">
        <v>425</v>
      </c>
      <c r="M470">
        <v>7724600682</v>
      </c>
      <c r="N470" s="1" t="s">
        <v>48</v>
      </c>
      <c r="O470" s="1" t="s">
        <v>34</v>
      </c>
      <c r="P470" s="1">
        <v>48</v>
      </c>
      <c r="Q470" t="s">
        <v>3310</v>
      </c>
      <c r="R470" s="1" t="s">
        <v>3311</v>
      </c>
      <c r="S470" s="1" t="s">
        <v>3312</v>
      </c>
      <c r="T470" s="1">
        <v>464</v>
      </c>
      <c r="U470" s="1">
        <v>25</v>
      </c>
      <c r="V470" s="1">
        <v>439</v>
      </c>
    </row>
    <row r="471" spans="1:22" x14ac:dyDescent="0.35">
      <c r="A471" s="2">
        <v>44649</v>
      </c>
      <c r="B471" s="3" t="s">
        <v>164</v>
      </c>
      <c r="C471" t="s">
        <v>54</v>
      </c>
      <c r="D471" t="s">
        <v>165</v>
      </c>
      <c r="E471" t="s">
        <v>25</v>
      </c>
      <c r="F471" t="s">
        <v>3313</v>
      </c>
      <c r="G471" t="s">
        <v>3314</v>
      </c>
      <c r="H471" t="s">
        <v>3315</v>
      </c>
      <c r="I471" t="s">
        <v>3316</v>
      </c>
      <c r="J471" s="1" t="s">
        <v>45</v>
      </c>
      <c r="K471" t="s">
        <v>183</v>
      </c>
      <c r="L471" t="s">
        <v>184</v>
      </c>
      <c r="M471" t="s">
        <v>185</v>
      </c>
      <c r="N471" s="1" t="s">
        <v>48</v>
      </c>
      <c r="O471" s="1" t="s">
        <v>49</v>
      </c>
      <c r="P471" s="1">
        <v>18</v>
      </c>
      <c r="Q471" t="s">
        <v>3317</v>
      </c>
      <c r="R471" s="1" t="s">
        <v>3318</v>
      </c>
      <c r="S471" s="1" t="s">
        <v>3319</v>
      </c>
      <c r="T471" s="1">
        <v>126</v>
      </c>
      <c r="U471" s="1">
        <v>119</v>
      </c>
      <c r="V471" s="1">
        <v>7</v>
      </c>
    </row>
    <row r="472" spans="1:22" x14ac:dyDescent="0.35">
      <c r="A472" s="2">
        <v>45155</v>
      </c>
      <c r="B472" s="3" t="s">
        <v>68</v>
      </c>
      <c r="C472" t="s">
        <v>69</v>
      </c>
      <c r="D472" t="s">
        <v>70</v>
      </c>
      <c r="E472" t="s">
        <v>71</v>
      </c>
      <c r="F472" t="s">
        <v>3320</v>
      </c>
      <c r="G472" t="s">
        <v>3321</v>
      </c>
      <c r="H472" t="s">
        <v>3322</v>
      </c>
      <c r="I472" t="s">
        <v>3323</v>
      </c>
      <c r="J472" s="1" t="s">
        <v>45</v>
      </c>
      <c r="K472" t="s">
        <v>183</v>
      </c>
      <c r="L472" t="s">
        <v>184</v>
      </c>
      <c r="M472" t="s">
        <v>185</v>
      </c>
      <c r="N472" s="1" t="s">
        <v>48</v>
      </c>
      <c r="O472" s="1" t="s">
        <v>49</v>
      </c>
      <c r="P472" s="1">
        <v>14</v>
      </c>
      <c r="Q472" t="s">
        <v>3324</v>
      </c>
      <c r="R472" s="1" t="s">
        <v>3325</v>
      </c>
      <c r="S472" s="1" t="s">
        <v>3326</v>
      </c>
      <c r="T472" s="1">
        <v>496</v>
      </c>
      <c r="U472" s="1">
        <v>80</v>
      </c>
      <c r="V472" s="1">
        <v>416</v>
      </c>
    </row>
    <row r="473" spans="1:22" x14ac:dyDescent="0.35">
      <c r="A473" s="2">
        <v>45063</v>
      </c>
      <c r="B473" s="3" t="s">
        <v>317</v>
      </c>
      <c r="C473" t="s">
        <v>23</v>
      </c>
      <c r="D473" t="s">
        <v>98</v>
      </c>
      <c r="E473" t="s">
        <v>265</v>
      </c>
      <c r="F473" t="s">
        <v>3327</v>
      </c>
      <c r="G473" t="s">
        <v>3328</v>
      </c>
      <c r="H473" t="s">
        <v>3329</v>
      </c>
      <c r="I473" t="s">
        <v>3330</v>
      </c>
      <c r="J473" s="1" t="s">
        <v>45</v>
      </c>
      <c r="K473" t="s">
        <v>159</v>
      </c>
      <c r="L473" t="s">
        <v>160</v>
      </c>
      <c r="M473" t="s">
        <v>161</v>
      </c>
      <c r="N473" s="1" t="s">
        <v>93</v>
      </c>
      <c r="O473" s="1" t="s">
        <v>63</v>
      </c>
      <c r="P473" s="1">
        <v>65</v>
      </c>
      <c r="Q473" t="s">
        <v>3331</v>
      </c>
      <c r="R473" s="1" t="s">
        <v>3332</v>
      </c>
      <c r="S473" s="1" t="s">
        <v>3333</v>
      </c>
      <c r="T473" s="1">
        <v>324</v>
      </c>
      <c r="U473" s="1">
        <v>307</v>
      </c>
      <c r="V473" s="1">
        <v>17</v>
      </c>
    </row>
    <row r="474" spans="1:22" x14ac:dyDescent="0.35">
      <c r="A474" s="2">
        <v>44971</v>
      </c>
      <c r="B474" s="3" t="s">
        <v>344</v>
      </c>
      <c r="C474" t="s">
        <v>141</v>
      </c>
      <c r="D474" t="s">
        <v>345</v>
      </c>
      <c r="E474" t="s">
        <v>346</v>
      </c>
      <c r="F474" t="s">
        <v>3334</v>
      </c>
      <c r="G474" t="s">
        <v>3335</v>
      </c>
      <c r="H474" t="s">
        <v>3336</v>
      </c>
      <c r="I474" t="s">
        <v>3337</v>
      </c>
      <c r="J474" s="1" t="s">
        <v>45</v>
      </c>
      <c r="K474" t="s">
        <v>75</v>
      </c>
      <c r="L474" t="s">
        <v>76</v>
      </c>
      <c r="M474" t="s">
        <v>77</v>
      </c>
      <c r="N474" s="1" t="s">
        <v>78</v>
      </c>
      <c r="O474" s="1" t="s">
        <v>34</v>
      </c>
      <c r="P474" s="1">
        <v>51</v>
      </c>
      <c r="Q474" t="s">
        <v>3338</v>
      </c>
      <c r="R474" s="1" t="s">
        <v>3339</v>
      </c>
      <c r="S474" s="1" t="s">
        <v>3340</v>
      </c>
      <c r="T474" s="1">
        <v>454</v>
      </c>
      <c r="U474" s="1">
        <v>30</v>
      </c>
      <c r="V474" s="1">
        <v>424</v>
      </c>
    </row>
    <row r="475" spans="1:22" x14ac:dyDescent="0.35">
      <c r="A475" s="2">
        <v>44731</v>
      </c>
      <c r="B475" s="3" t="s">
        <v>222</v>
      </c>
      <c r="C475" t="s">
        <v>141</v>
      </c>
      <c r="D475" t="s">
        <v>223</v>
      </c>
      <c r="E475" t="s">
        <v>224</v>
      </c>
      <c r="F475" t="s">
        <v>3341</v>
      </c>
      <c r="G475" t="s">
        <v>3342</v>
      </c>
      <c r="H475" t="s">
        <v>3343</v>
      </c>
      <c r="I475">
        <v>6772617873</v>
      </c>
      <c r="J475" s="1" t="s">
        <v>170</v>
      </c>
      <c r="K475" t="s">
        <v>566</v>
      </c>
      <c r="L475" t="s">
        <v>567</v>
      </c>
      <c r="M475" t="s">
        <v>568</v>
      </c>
      <c r="N475" s="1" t="s">
        <v>48</v>
      </c>
      <c r="O475" s="1" t="s">
        <v>34</v>
      </c>
      <c r="P475" s="1">
        <v>15</v>
      </c>
      <c r="Q475" t="s">
        <v>1755</v>
      </c>
      <c r="R475" s="1" t="s">
        <v>3344</v>
      </c>
      <c r="S475" s="1" t="s">
        <v>3345</v>
      </c>
      <c r="T475" s="1">
        <v>122</v>
      </c>
      <c r="U475" s="1">
        <v>12</v>
      </c>
      <c r="V475" s="1">
        <v>110</v>
      </c>
    </row>
    <row r="476" spans="1:22" x14ac:dyDescent="0.35">
      <c r="A476" s="2">
        <v>45038</v>
      </c>
      <c r="B476" s="3" t="s">
        <v>344</v>
      </c>
      <c r="C476" t="s">
        <v>141</v>
      </c>
      <c r="D476" t="s">
        <v>345</v>
      </c>
      <c r="E476" t="s">
        <v>346</v>
      </c>
      <c r="F476" t="s">
        <v>3346</v>
      </c>
      <c r="G476" t="s">
        <v>3347</v>
      </c>
      <c r="H476" t="s">
        <v>3348</v>
      </c>
      <c r="I476" t="s">
        <v>3349</v>
      </c>
      <c r="J476" s="1" t="s">
        <v>30</v>
      </c>
      <c r="K476" t="s">
        <v>330</v>
      </c>
      <c r="L476" t="s">
        <v>331</v>
      </c>
      <c r="M476" t="s">
        <v>332</v>
      </c>
      <c r="N476" s="1" t="s">
        <v>93</v>
      </c>
      <c r="O476" s="1" t="s">
        <v>34</v>
      </c>
      <c r="P476" s="1">
        <v>23</v>
      </c>
      <c r="Q476" t="s">
        <v>3350</v>
      </c>
      <c r="R476" s="1" t="s">
        <v>3351</v>
      </c>
      <c r="S476" s="1" t="s">
        <v>3352</v>
      </c>
      <c r="T476" s="1">
        <v>325</v>
      </c>
      <c r="U476" s="1">
        <v>142</v>
      </c>
      <c r="V476" s="1">
        <v>183</v>
      </c>
    </row>
    <row r="477" spans="1:22" x14ac:dyDescent="0.35">
      <c r="A477" s="2">
        <v>44715</v>
      </c>
      <c r="B477" s="3" t="s">
        <v>22</v>
      </c>
      <c r="C477" t="s">
        <v>23</v>
      </c>
      <c r="D477" t="s">
        <v>24</v>
      </c>
      <c r="E477" t="s">
        <v>189</v>
      </c>
      <c r="F477" t="s">
        <v>3353</v>
      </c>
      <c r="G477" t="s">
        <v>3354</v>
      </c>
      <c r="H477" t="s">
        <v>3355</v>
      </c>
      <c r="I477" t="s">
        <v>3356</v>
      </c>
      <c r="J477" s="1" t="s">
        <v>30</v>
      </c>
      <c r="K477" t="s">
        <v>111</v>
      </c>
      <c r="L477" t="s">
        <v>112</v>
      </c>
      <c r="M477" t="s">
        <v>113</v>
      </c>
      <c r="N477" s="1" t="s">
        <v>93</v>
      </c>
      <c r="O477" s="1" t="s">
        <v>34</v>
      </c>
      <c r="P477" s="1">
        <v>74</v>
      </c>
      <c r="Q477" t="s">
        <v>3357</v>
      </c>
      <c r="R477" s="1" t="s">
        <v>3358</v>
      </c>
      <c r="S477" s="1" t="s">
        <v>3359</v>
      </c>
      <c r="T477" s="1">
        <v>430</v>
      </c>
      <c r="U477" s="1">
        <v>43</v>
      </c>
      <c r="V477" s="1">
        <v>387</v>
      </c>
    </row>
    <row r="478" spans="1:22" x14ac:dyDescent="0.35">
      <c r="A478" s="2">
        <v>44604</v>
      </c>
      <c r="B478" s="3" t="s">
        <v>97</v>
      </c>
      <c r="C478" t="s">
        <v>23</v>
      </c>
      <c r="D478" t="s">
        <v>98</v>
      </c>
      <c r="E478" t="s">
        <v>154</v>
      </c>
      <c r="F478" t="s">
        <v>3360</v>
      </c>
      <c r="G478" t="s">
        <v>3361</v>
      </c>
      <c r="H478" t="s">
        <v>3362</v>
      </c>
      <c r="I478" t="s">
        <v>3363</v>
      </c>
      <c r="J478" s="1" t="s">
        <v>170</v>
      </c>
      <c r="K478" t="s">
        <v>75</v>
      </c>
      <c r="L478" t="s">
        <v>76</v>
      </c>
      <c r="M478" t="s">
        <v>77</v>
      </c>
      <c r="N478" s="1" t="s">
        <v>33</v>
      </c>
      <c r="O478" s="1" t="s">
        <v>34</v>
      </c>
      <c r="P478" s="1">
        <v>49</v>
      </c>
      <c r="Q478" t="s">
        <v>3364</v>
      </c>
      <c r="R478" s="1" t="s">
        <v>3365</v>
      </c>
      <c r="S478" s="1" t="s">
        <v>3366</v>
      </c>
      <c r="T478" s="1">
        <v>341</v>
      </c>
      <c r="U478" s="1">
        <v>239</v>
      </c>
      <c r="V478" s="1">
        <v>102</v>
      </c>
    </row>
    <row r="479" spans="1:22" x14ac:dyDescent="0.35">
      <c r="A479" s="2">
        <v>45042</v>
      </c>
      <c r="B479" s="3" t="s">
        <v>317</v>
      </c>
      <c r="C479" t="s">
        <v>23</v>
      </c>
      <c r="D479" t="s">
        <v>98</v>
      </c>
      <c r="E479" t="s">
        <v>318</v>
      </c>
      <c r="F479" t="s">
        <v>3367</v>
      </c>
      <c r="G479" t="s">
        <v>3368</v>
      </c>
      <c r="H479" t="s">
        <v>3369</v>
      </c>
      <c r="I479" t="s">
        <v>3370</v>
      </c>
      <c r="J479" s="1" t="s">
        <v>45</v>
      </c>
      <c r="K479" t="s">
        <v>252</v>
      </c>
      <c r="L479" t="s">
        <v>253</v>
      </c>
      <c r="M479">
        <f>1-838-976-6137</f>
        <v>-7950</v>
      </c>
      <c r="N479" s="1" t="s">
        <v>33</v>
      </c>
      <c r="O479" s="1" t="s">
        <v>63</v>
      </c>
      <c r="P479" s="1">
        <v>46</v>
      </c>
      <c r="Q479" t="s">
        <v>3371</v>
      </c>
      <c r="R479" s="1" t="s">
        <v>3372</v>
      </c>
      <c r="S479" s="1" t="s">
        <v>3373</v>
      </c>
      <c r="T479" s="1">
        <v>190</v>
      </c>
      <c r="U479" s="1">
        <v>20</v>
      </c>
      <c r="V479" s="1">
        <v>170</v>
      </c>
    </row>
    <row r="480" spans="1:22" x14ac:dyDescent="0.35">
      <c r="A480" s="2">
        <v>44757</v>
      </c>
      <c r="B480" s="3" t="s">
        <v>53</v>
      </c>
      <c r="C480" t="s">
        <v>276</v>
      </c>
      <c r="D480" t="s">
        <v>55</v>
      </c>
      <c r="E480" t="s">
        <v>56</v>
      </c>
      <c r="F480" t="s">
        <v>3374</v>
      </c>
      <c r="G480" t="s">
        <v>3375</v>
      </c>
      <c r="H480" t="s">
        <v>3376</v>
      </c>
      <c r="I480" t="s">
        <v>3377</v>
      </c>
      <c r="J480" s="1" t="s">
        <v>170</v>
      </c>
      <c r="K480" t="s">
        <v>534</v>
      </c>
      <c r="L480" t="s">
        <v>535</v>
      </c>
      <c r="M480" t="s">
        <v>536</v>
      </c>
      <c r="N480" s="1" t="s">
        <v>78</v>
      </c>
      <c r="O480" s="1" t="s">
        <v>49</v>
      </c>
      <c r="P480" s="1">
        <v>69</v>
      </c>
      <c r="Q480" t="s">
        <v>3378</v>
      </c>
      <c r="R480" s="1" t="s">
        <v>3379</v>
      </c>
      <c r="S480" s="1" t="s">
        <v>3380</v>
      </c>
      <c r="T480" s="1">
        <v>312</v>
      </c>
      <c r="U480" s="1">
        <v>10</v>
      </c>
      <c r="V480" s="1">
        <v>302</v>
      </c>
    </row>
    <row r="481" spans="1:22" x14ac:dyDescent="0.35">
      <c r="A481" s="2">
        <v>44484</v>
      </c>
      <c r="B481" s="3" t="s">
        <v>38</v>
      </c>
      <c r="C481" t="s">
        <v>141</v>
      </c>
      <c r="D481" t="s">
        <v>142</v>
      </c>
      <c r="E481" t="s">
        <v>178</v>
      </c>
      <c r="F481" t="s">
        <v>3381</v>
      </c>
      <c r="G481" t="s">
        <v>3382</v>
      </c>
      <c r="H481" t="s">
        <v>3383</v>
      </c>
      <c r="I481" t="s">
        <v>3384</v>
      </c>
      <c r="J481" s="1" t="s">
        <v>45</v>
      </c>
      <c r="K481" t="s">
        <v>194</v>
      </c>
      <c r="L481" t="s">
        <v>195</v>
      </c>
      <c r="M481" t="s">
        <v>196</v>
      </c>
      <c r="N481" s="1" t="s">
        <v>78</v>
      </c>
      <c r="O481" s="1" t="s">
        <v>63</v>
      </c>
      <c r="P481" s="1">
        <v>37</v>
      </c>
      <c r="Q481" t="s">
        <v>3385</v>
      </c>
      <c r="R481" s="1" t="s">
        <v>3386</v>
      </c>
      <c r="S481" s="1" t="s">
        <v>3387</v>
      </c>
      <c r="T481" s="1">
        <v>77</v>
      </c>
      <c r="U481" s="1">
        <v>69</v>
      </c>
      <c r="V481" s="1">
        <v>8</v>
      </c>
    </row>
    <row r="482" spans="1:22" x14ac:dyDescent="0.35">
      <c r="A482" s="2">
        <v>44790</v>
      </c>
      <c r="B482" s="3" t="s">
        <v>257</v>
      </c>
      <c r="C482" t="s">
        <v>141</v>
      </c>
      <c r="D482" t="s">
        <v>223</v>
      </c>
      <c r="E482" t="s">
        <v>265</v>
      </c>
      <c r="F482" t="s">
        <v>3388</v>
      </c>
      <c r="G482" t="s">
        <v>3389</v>
      </c>
      <c r="H482" t="s">
        <v>3390</v>
      </c>
      <c r="I482">
        <v>7388272580</v>
      </c>
      <c r="J482" s="1" t="s">
        <v>45</v>
      </c>
      <c r="K482" t="s">
        <v>148</v>
      </c>
      <c r="L482" t="s">
        <v>149</v>
      </c>
      <c r="M482" t="s">
        <v>150</v>
      </c>
      <c r="N482" s="1" t="s">
        <v>78</v>
      </c>
      <c r="O482" s="1" t="s">
        <v>63</v>
      </c>
      <c r="P482" s="1">
        <v>31</v>
      </c>
      <c r="Q482" t="s">
        <v>2740</v>
      </c>
      <c r="R482" s="1" t="s">
        <v>3391</v>
      </c>
      <c r="S482" s="1" t="s">
        <v>3392</v>
      </c>
      <c r="T482" s="1">
        <v>107</v>
      </c>
      <c r="U482" s="1">
        <v>81</v>
      </c>
      <c r="V482" s="1">
        <v>26</v>
      </c>
    </row>
    <row r="483" spans="1:22" x14ac:dyDescent="0.35">
      <c r="A483" s="2">
        <v>44705</v>
      </c>
      <c r="B483" s="3" t="s">
        <v>118</v>
      </c>
      <c r="C483" t="s">
        <v>69</v>
      </c>
      <c r="D483" t="s">
        <v>119</v>
      </c>
      <c r="E483" t="s">
        <v>120</v>
      </c>
      <c r="F483" t="s">
        <v>3393</v>
      </c>
      <c r="G483" t="s">
        <v>3394</v>
      </c>
      <c r="H483" t="s">
        <v>3395</v>
      </c>
      <c r="I483" t="s">
        <v>3396</v>
      </c>
      <c r="J483" s="1" t="s">
        <v>30</v>
      </c>
      <c r="K483" t="s">
        <v>183</v>
      </c>
      <c r="L483" t="s">
        <v>184</v>
      </c>
      <c r="M483" t="s">
        <v>185</v>
      </c>
      <c r="N483" s="1" t="s">
        <v>93</v>
      </c>
      <c r="O483" s="1" t="s">
        <v>49</v>
      </c>
      <c r="P483" s="1">
        <v>67</v>
      </c>
      <c r="Q483" t="s">
        <v>3397</v>
      </c>
      <c r="R483" s="1" t="s">
        <v>3398</v>
      </c>
      <c r="S483" s="1" t="s">
        <v>3399</v>
      </c>
      <c r="T483" s="1">
        <v>84</v>
      </c>
      <c r="U483" s="1">
        <v>2</v>
      </c>
      <c r="V483" s="1">
        <v>82</v>
      </c>
    </row>
    <row r="484" spans="1:22" x14ac:dyDescent="0.35">
      <c r="A484" s="2">
        <v>45178</v>
      </c>
      <c r="B484" s="3" t="s">
        <v>336</v>
      </c>
      <c r="C484" t="s">
        <v>247</v>
      </c>
      <c r="D484" t="s">
        <v>165</v>
      </c>
      <c r="E484" t="s">
        <v>189</v>
      </c>
      <c r="F484" t="s">
        <v>3400</v>
      </c>
      <c r="G484" t="s">
        <v>3401</v>
      </c>
      <c r="H484" t="s">
        <v>3402</v>
      </c>
      <c r="I484" t="s">
        <v>3403</v>
      </c>
      <c r="J484" s="1" t="s">
        <v>170</v>
      </c>
      <c r="K484" t="s">
        <v>534</v>
      </c>
      <c r="L484" t="s">
        <v>535</v>
      </c>
      <c r="N484" s="1" t="s">
        <v>78</v>
      </c>
      <c r="O484" s="1" t="s">
        <v>63</v>
      </c>
      <c r="P484" s="1">
        <v>79</v>
      </c>
      <c r="Q484" t="s">
        <v>3404</v>
      </c>
      <c r="R484" s="1" t="s">
        <v>3405</v>
      </c>
      <c r="S484" s="1" t="s">
        <v>3406</v>
      </c>
      <c r="T484" s="1">
        <v>148</v>
      </c>
      <c r="U484" s="1">
        <v>81</v>
      </c>
      <c r="V484" s="1">
        <v>67</v>
      </c>
    </row>
    <row r="485" spans="1:22" x14ac:dyDescent="0.35">
      <c r="A485" s="2">
        <v>45001</v>
      </c>
      <c r="B485" s="3" t="s">
        <v>53</v>
      </c>
      <c r="C485" t="s">
        <v>276</v>
      </c>
      <c r="D485" t="s">
        <v>55</v>
      </c>
      <c r="E485" t="s">
        <v>56</v>
      </c>
      <c r="F485" t="s">
        <v>3407</v>
      </c>
      <c r="G485" t="s">
        <v>3408</v>
      </c>
      <c r="H485" t="s">
        <v>3409</v>
      </c>
      <c r="I485" t="s">
        <v>3410</v>
      </c>
      <c r="J485" s="1" t="s">
        <v>30</v>
      </c>
      <c r="K485" t="s">
        <v>61</v>
      </c>
      <c r="L485" t="s">
        <v>62</v>
      </c>
      <c r="M485">
        <f>1-588-750-7646</f>
        <v>-8983</v>
      </c>
      <c r="N485" s="1" t="s">
        <v>48</v>
      </c>
      <c r="O485" s="1" t="s">
        <v>63</v>
      </c>
      <c r="P485" s="1">
        <v>99</v>
      </c>
      <c r="Q485" t="s">
        <v>3411</v>
      </c>
      <c r="R485" s="1" t="s">
        <v>1890</v>
      </c>
      <c r="S485" s="1" t="s">
        <v>3412</v>
      </c>
      <c r="T485" s="1">
        <v>51</v>
      </c>
      <c r="U485" s="1">
        <v>42</v>
      </c>
      <c r="V485" s="1">
        <v>9</v>
      </c>
    </row>
    <row r="486" spans="1:22" x14ac:dyDescent="0.35">
      <c r="A486" s="2">
        <v>45168</v>
      </c>
      <c r="B486" s="3" t="s">
        <v>207</v>
      </c>
      <c r="C486" t="s">
        <v>23</v>
      </c>
      <c r="D486" t="s">
        <v>39</v>
      </c>
      <c r="E486" t="s">
        <v>265</v>
      </c>
      <c r="F486" t="s">
        <v>3413</v>
      </c>
      <c r="G486" t="s">
        <v>3414</v>
      </c>
      <c r="H486" t="s">
        <v>3415</v>
      </c>
      <c r="I486">
        <f>1-912-219-4597</f>
        <v>-5727</v>
      </c>
      <c r="J486" s="1" t="s">
        <v>30</v>
      </c>
      <c r="K486" t="s">
        <v>133</v>
      </c>
      <c r="L486" t="s">
        <v>134</v>
      </c>
      <c r="M486" t="s">
        <v>135</v>
      </c>
      <c r="N486" s="1" t="s">
        <v>114</v>
      </c>
      <c r="O486" s="1" t="s">
        <v>49</v>
      </c>
      <c r="P486" s="1">
        <v>63</v>
      </c>
      <c r="Q486" t="s">
        <v>94</v>
      </c>
      <c r="R486" s="1" t="s">
        <v>3416</v>
      </c>
      <c r="S486" s="1" t="s">
        <v>3417</v>
      </c>
      <c r="T486" s="1">
        <v>366</v>
      </c>
      <c r="U486" s="1">
        <v>211</v>
      </c>
      <c r="V486" s="1">
        <v>155</v>
      </c>
    </row>
    <row r="487" spans="1:22" x14ac:dyDescent="0.35">
      <c r="A487" s="2">
        <v>44508</v>
      </c>
      <c r="B487" s="3" t="s">
        <v>492</v>
      </c>
      <c r="C487" t="s">
        <v>276</v>
      </c>
      <c r="D487" t="s">
        <v>409</v>
      </c>
      <c r="E487" t="s">
        <v>410</v>
      </c>
      <c r="F487" t="s">
        <v>3418</v>
      </c>
      <c r="G487" t="s">
        <v>3419</v>
      </c>
      <c r="H487" t="s">
        <v>3420</v>
      </c>
      <c r="I487" t="s">
        <v>3421</v>
      </c>
      <c r="J487" s="1" t="s">
        <v>45</v>
      </c>
      <c r="K487" t="s">
        <v>194</v>
      </c>
      <c r="L487" t="s">
        <v>195</v>
      </c>
      <c r="M487" t="s">
        <v>196</v>
      </c>
      <c r="N487" s="1" t="s">
        <v>48</v>
      </c>
      <c r="O487" s="1" t="s">
        <v>49</v>
      </c>
      <c r="P487" s="1">
        <v>75</v>
      </c>
      <c r="Q487" t="s">
        <v>3422</v>
      </c>
      <c r="R487" s="1" t="s">
        <v>3423</v>
      </c>
      <c r="S487" s="1" t="s">
        <v>3424</v>
      </c>
      <c r="T487" s="1">
        <v>53</v>
      </c>
      <c r="U487" s="1">
        <v>26</v>
      </c>
      <c r="V487" s="1">
        <v>27</v>
      </c>
    </row>
    <row r="488" spans="1:22" x14ac:dyDescent="0.35">
      <c r="A488" s="2">
        <v>44636</v>
      </c>
      <c r="B488" s="3" t="s">
        <v>529</v>
      </c>
      <c r="C488" t="s">
        <v>23</v>
      </c>
      <c r="D488" t="s">
        <v>98</v>
      </c>
      <c r="E488" t="s">
        <v>530</v>
      </c>
      <c r="F488" t="s">
        <v>3425</v>
      </c>
      <c r="G488" t="s">
        <v>3426</v>
      </c>
      <c r="H488" t="s">
        <v>3427</v>
      </c>
      <c r="I488" t="s">
        <v>3428</v>
      </c>
      <c r="J488" s="1" t="s">
        <v>30</v>
      </c>
      <c r="K488" t="s">
        <v>381</v>
      </c>
      <c r="L488" t="s">
        <v>382</v>
      </c>
      <c r="M488" t="s">
        <v>383</v>
      </c>
      <c r="N488" s="1" t="s">
        <v>78</v>
      </c>
      <c r="O488" s="1" t="s">
        <v>49</v>
      </c>
      <c r="P488" s="1">
        <v>62</v>
      </c>
      <c r="Q488" t="s">
        <v>3429</v>
      </c>
      <c r="R488" s="1" t="s">
        <v>3430</v>
      </c>
      <c r="S488" s="1" t="s">
        <v>3431</v>
      </c>
      <c r="T488" s="1">
        <v>183</v>
      </c>
      <c r="U488" s="1">
        <v>182</v>
      </c>
      <c r="V488" s="1">
        <v>1</v>
      </c>
    </row>
    <row r="489" spans="1:22" x14ac:dyDescent="0.35">
      <c r="A489" s="2">
        <v>44887</v>
      </c>
      <c r="B489" s="3" t="s">
        <v>38</v>
      </c>
      <c r="C489" t="s">
        <v>54</v>
      </c>
      <c r="D489" t="s">
        <v>345</v>
      </c>
      <c r="E489" t="s">
        <v>346</v>
      </c>
      <c r="F489" t="s">
        <v>3432</v>
      </c>
      <c r="G489" t="s">
        <v>3433</v>
      </c>
      <c r="H489" t="s">
        <v>3434</v>
      </c>
      <c r="I489" t="s">
        <v>3435</v>
      </c>
      <c r="J489" s="1" t="s">
        <v>30</v>
      </c>
      <c r="K489" t="s">
        <v>61</v>
      </c>
      <c r="L489" t="s">
        <v>62</v>
      </c>
      <c r="M489">
        <f>1-588-750-7646</f>
        <v>-8983</v>
      </c>
      <c r="N489" s="1" t="s">
        <v>114</v>
      </c>
      <c r="O489" s="1" t="s">
        <v>49</v>
      </c>
      <c r="P489" s="1">
        <v>91</v>
      </c>
      <c r="Q489" t="s">
        <v>2365</v>
      </c>
      <c r="R489" s="1" t="s">
        <v>3436</v>
      </c>
      <c r="S489" s="1" t="s">
        <v>3437</v>
      </c>
      <c r="T489" s="1">
        <v>468</v>
      </c>
      <c r="U489" s="1">
        <v>418</v>
      </c>
      <c r="V489" s="1">
        <v>50</v>
      </c>
    </row>
    <row r="490" spans="1:22" x14ac:dyDescent="0.35">
      <c r="A490" s="2">
        <v>44601</v>
      </c>
      <c r="B490" s="3" t="s">
        <v>492</v>
      </c>
      <c r="C490" t="s">
        <v>276</v>
      </c>
      <c r="D490" t="s">
        <v>409</v>
      </c>
      <c r="E490" t="s">
        <v>410</v>
      </c>
      <c r="F490" t="s">
        <v>3438</v>
      </c>
      <c r="G490" t="s">
        <v>3439</v>
      </c>
      <c r="H490" t="s">
        <v>3440</v>
      </c>
      <c r="I490" t="s">
        <v>3441</v>
      </c>
      <c r="J490" s="1" t="s">
        <v>170</v>
      </c>
      <c r="K490" t="s">
        <v>252</v>
      </c>
      <c r="L490" t="s">
        <v>253</v>
      </c>
      <c r="N490" s="1" t="s">
        <v>114</v>
      </c>
      <c r="O490" s="1" t="s">
        <v>49</v>
      </c>
      <c r="P490" s="1">
        <v>76</v>
      </c>
      <c r="Q490" t="s">
        <v>3442</v>
      </c>
      <c r="R490" s="1" t="s">
        <v>3443</v>
      </c>
      <c r="S490" s="1" t="s">
        <v>3444</v>
      </c>
      <c r="T490" s="1">
        <v>230</v>
      </c>
      <c r="U490" s="1">
        <v>147</v>
      </c>
      <c r="V490" s="1">
        <v>83</v>
      </c>
    </row>
    <row r="491" spans="1:22" x14ac:dyDescent="0.35">
      <c r="A491" s="2">
        <v>45073</v>
      </c>
      <c r="B491" s="3" t="s">
        <v>22</v>
      </c>
      <c r="C491" t="s">
        <v>23</v>
      </c>
      <c r="D491" t="s">
        <v>24</v>
      </c>
      <c r="E491" t="s">
        <v>82</v>
      </c>
      <c r="F491" t="s">
        <v>3445</v>
      </c>
      <c r="G491" t="s">
        <v>3446</v>
      </c>
      <c r="H491" t="s">
        <v>3447</v>
      </c>
      <c r="I491" t="s">
        <v>3448</v>
      </c>
      <c r="J491" s="1" t="s">
        <v>45</v>
      </c>
      <c r="K491" t="s">
        <v>159</v>
      </c>
      <c r="L491" t="s">
        <v>160</v>
      </c>
      <c r="M491" t="s">
        <v>161</v>
      </c>
      <c r="N491" s="1" t="s">
        <v>78</v>
      </c>
      <c r="O491" s="1" t="s">
        <v>63</v>
      </c>
      <c r="P491" s="1">
        <v>84</v>
      </c>
      <c r="Q491" t="s">
        <v>3449</v>
      </c>
      <c r="R491" s="1" t="s">
        <v>3450</v>
      </c>
      <c r="S491" s="1" t="s">
        <v>3451</v>
      </c>
      <c r="T491" s="1">
        <v>74</v>
      </c>
      <c r="U491" s="1">
        <v>8</v>
      </c>
      <c r="V491" s="1">
        <v>66</v>
      </c>
    </row>
    <row r="492" spans="1:22" x14ac:dyDescent="0.35">
      <c r="A492" s="2">
        <v>45049</v>
      </c>
      <c r="B492" s="3" t="s">
        <v>317</v>
      </c>
      <c r="C492" t="s">
        <v>23</v>
      </c>
      <c r="D492" t="s">
        <v>98</v>
      </c>
      <c r="E492" t="s">
        <v>318</v>
      </c>
      <c r="F492" t="s">
        <v>3452</v>
      </c>
      <c r="G492" t="s">
        <v>3453</v>
      </c>
      <c r="H492" t="s">
        <v>3454</v>
      </c>
      <c r="I492" t="s">
        <v>3455</v>
      </c>
      <c r="J492" s="1" t="s">
        <v>170</v>
      </c>
      <c r="K492" t="s">
        <v>171</v>
      </c>
      <c r="L492" t="s">
        <v>172</v>
      </c>
      <c r="M492" t="s">
        <v>173</v>
      </c>
      <c r="N492" s="1" t="s">
        <v>48</v>
      </c>
      <c r="O492" s="1" t="s">
        <v>34</v>
      </c>
      <c r="P492" s="1">
        <v>93</v>
      </c>
      <c r="Q492" t="s">
        <v>3456</v>
      </c>
      <c r="R492" s="1" t="s">
        <v>3457</v>
      </c>
      <c r="S492" s="1" t="s">
        <v>3458</v>
      </c>
      <c r="T492" s="1">
        <v>164</v>
      </c>
      <c r="U492" s="1">
        <v>55</v>
      </c>
      <c r="V492" s="1">
        <v>109</v>
      </c>
    </row>
    <row r="493" spans="1:22" x14ac:dyDescent="0.35">
      <c r="A493" s="2">
        <v>44941</v>
      </c>
      <c r="B493" s="3" t="s">
        <v>97</v>
      </c>
      <c r="C493" t="s">
        <v>23</v>
      </c>
      <c r="D493" t="s">
        <v>98</v>
      </c>
      <c r="E493" t="s">
        <v>154</v>
      </c>
      <c r="F493" t="s">
        <v>3459</v>
      </c>
      <c r="G493" t="s">
        <v>3460</v>
      </c>
      <c r="H493" t="s">
        <v>3461</v>
      </c>
      <c r="I493" t="s">
        <v>3462</v>
      </c>
      <c r="J493" s="1" t="s">
        <v>30</v>
      </c>
      <c r="K493" t="s">
        <v>111</v>
      </c>
      <c r="L493" t="s">
        <v>112</v>
      </c>
      <c r="M493" t="s">
        <v>113</v>
      </c>
      <c r="N493" s="1" t="s">
        <v>78</v>
      </c>
      <c r="O493" s="1" t="s">
        <v>49</v>
      </c>
      <c r="P493" s="1">
        <v>69</v>
      </c>
      <c r="Q493" t="s">
        <v>3463</v>
      </c>
      <c r="R493" s="1" t="s">
        <v>3464</v>
      </c>
      <c r="S493" s="1" t="s">
        <v>3465</v>
      </c>
      <c r="T493" s="1">
        <v>364</v>
      </c>
      <c r="U493" s="1">
        <v>362</v>
      </c>
      <c r="V493" s="1">
        <v>2</v>
      </c>
    </row>
    <row r="494" spans="1:22" x14ac:dyDescent="0.35">
      <c r="A494" s="2">
        <v>45004</v>
      </c>
      <c r="B494" s="3" t="s">
        <v>118</v>
      </c>
      <c r="C494" t="s">
        <v>69</v>
      </c>
      <c r="D494" t="s">
        <v>119</v>
      </c>
      <c r="E494" t="s">
        <v>265</v>
      </c>
      <c r="F494" t="s">
        <v>3466</v>
      </c>
      <c r="H494" t="s">
        <v>3467</v>
      </c>
      <c r="I494" t="s">
        <v>3468</v>
      </c>
      <c r="J494" s="1" t="s">
        <v>170</v>
      </c>
      <c r="K494" t="s">
        <v>61</v>
      </c>
      <c r="L494" t="s">
        <v>62</v>
      </c>
      <c r="M494">
        <f>1-588-750-7646</f>
        <v>-8983</v>
      </c>
      <c r="N494" s="1" t="s">
        <v>114</v>
      </c>
      <c r="O494" s="1" t="s">
        <v>49</v>
      </c>
      <c r="P494" s="1">
        <v>39</v>
      </c>
      <c r="Q494" t="s">
        <v>3469</v>
      </c>
      <c r="R494" s="1" t="s">
        <v>3470</v>
      </c>
      <c r="S494" s="1" t="s">
        <v>3471</v>
      </c>
      <c r="T494" s="1">
        <v>443</v>
      </c>
      <c r="U494" s="1">
        <v>84</v>
      </c>
      <c r="V494" s="1">
        <v>359</v>
      </c>
    </row>
    <row r="495" spans="1:22" x14ac:dyDescent="0.35">
      <c r="A495" s="2">
        <v>45185</v>
      </c>
      <c r="B495" s="3" t="s">
        <v>238</v>
      </c>
      <c r="C495" t="s">
        <v>23</v>
      </c>
      <c r="D495" t="s">
        <v>98</v>
      </c>
      <c r="E495" t="s">
        <v>239</v>
      </c>
      <c r="F495" t="s">
        <v>3472</v>
      </c>
      <c r="G495" t="s">
        <v>3473</v>
      </c>
      <c r="H495" t="s">
        <v>3474</v>
      </c>
      <c r="I495" t="s">
        <v>3475</v>
      </c>
      <c r="J495" s="1" t="s">
        <v>170</v>
      </c>
      <c r="K495" t="s">
        <v>61</v>
      </c>
      <c r="L495" t="s">
        <v>62</v>
      </c>
      <c r="M495">
        <f>1-588-750-7646</f>
        <v>-8983</v>
      </c>
      <c r="N495" s="1" t="s">
        <v>48</v>
      </c>
      <c r="O495" s="1" t="s">
        <v>34</v>
      </c>
      <c r="P495" s="1">
        <v>92</v>
      </c>
      <c r="Q495" t="s">
        <v>666</v>
      </c>
      <c r="R495" s="1" t="s">
        <v>3476</v>
      </c>
      <c r="S495" s="1" t="s">
        <v>3477</v>
      </c>
      <c r="T495" s="1">
        <v>283</v>
      </c>
      <c r="U495" s="1">
        <v>157</v>
      </c>
      <c r="V495" s="1">
        <v>126</v>
      </c>
    </row>
    <row r="496" spans="1:22" x14ac:dyDescent="0.35">
      <c r="A496" s="2">
        <v>44971</v>
      </c>
      <c r="B496" s="3" t="s">
        <v>492</v>
      </c>
      <c r="C496" t="s">
        <v>276</v>
      </c>
      <c r="D496" t="s">
        <v>409</v>
      </c>
      <c r="E496" t="s">
        <v>410</v>
      </c>
      <c r="F496" t="s">
        <v>3478</v>
      </c>
      <c r="G496" t="s">
        <v>3479</v>
      </c>
      <c r="H496" t="s">
        <v>3480</v>
      </c>
      <c r="I496" t="s">
        <v>3481</v>
      </c>
      <c r="J496" s="1" t="s">
        <v>170</v>
      </c>
      <c r="K496" t="s">
        <v>330</v>
      </c>
      <c r="L496" t="s">
        <v>331</v>
      </c>
      <c r="M496" t="s">
        <v>332</v>
      </c>
      <c r="N496" s="1" t="s">
        <v>48</v>
      </c>
      <c r="O496" s="1" t="s">
        <v>34</v>
      </c>
      <c r="P496" s="1">
        <v>93</v>
      </c>
      <c r="Q496" t="s">
        <v>3482</v>
      </c>
      <c r="R496" s="1" t="s">
        <v>3483</v>
      </c>
      <c r="S496" s="1" t="s">
        <v>3484</v>
      </c>
      <c r="T496" s="1">
        <v>141</v>
      </c>
      <c r="U496" s="1">
        <v>52</v>
      </c>
      <c r="V496" s="1">
        <v>89</v>
      </c>
    </row>
    <row r="497" spans="1:22" x14ac:dyDescent="0.35">
      <c r="A497" s="2">
        <v>44775</v>
      </c>
      <c r="B497" s="3" t="s">
        <v>317</v>
      </c>
      <c r="C497" t="s">
        <v>23</v>
      </c>
      <c r="D497" t="s">
        <v>98</v>
      </c>
      <c r="E497" t="s">
        <v>318</v>
      </c>
      <c r="F497" t="s">
        <v>3485</v>
      </c>
      <c r="G497" t="s">
        <v>3486</v>
      </c>
      <c r="H497" t="s">
        <v>3487</v>
      </c>
      <c r="I497" t="s">
        <v>3488</v>
      </c>
      <c r="J497" s="1" t="s">
        <v>170</v>
      </c>
      <c r="K497" t="s">
        <v>148</v>
      </c>
      <c r="L497" t="s">
        <v>149</v>
      </c>
      <c r="N497" s="1" t="s">
        <v>93</v>
      </c>
      <c r="O497" s="1" t="s">
        <v>49</v>
      </c>
      <c r="P497" s="1">
        <v>16</v>
      </c>
      <c r="Q497" t="s">
        <v>3489</v>
      </c>
      <c r="R497" s="1" t="s">
        <v>3490</v>
      </c>
      <c r="S497" s="1" t="s">
        <v>3491</v>
      </c>
      <c r="T497" s="1">
        <v>388</v>
      </c>
      <c r="U497" s="1">
        <v>370</v>
      </c>
      <c r="V497" s="1">
        <v>18</v>
      </c>
    </row>
    <row r="498" spans="1:22" x14ac:dyDescent="0.35">
      <c r="A498" s="2">
        <v>44551</v>
      </c>
      <c r="B498" s="3" t="s">
        <v>118</v>
      </c>
      <c r="C498" t="s">
        <v>69</v>
      </c>
      <c r="D498" t="s">
        <v>119</v>
      </c>
      <c r="E498" t="s">
        <v>2473</v>
      </c>
      <c r="F498" t="s">
        <v>3492</v>
      </c>
      <c r="G498" t="s">
        <v>3493</v>
      </c>
      <c r="H498" t="s">
        <v>3494</v>
      </c>
      <c r="I498" t="s">
        <v>3495</v>
      </c>
      <c r="J498" s="1" t="s">
        <v>170</v>
      </c>
      <c r="K498" t="s">
        <v>133</v>
      </c>
      <c r="L498" t="s">
        <v>134</v>
      </c>
      <c r="M498" t="s">
        <v>135</v>
      </c>
      <c r="N498" s="1" t="s">
        <v>86</v>
      </c>
      <c r="O498" s="1" t="s">
        <v>34</v>
      </c>
      <c r="P498" s="1">
        <v>81</v>
      </c>
      <c r="Q498" t="s">
        <v>3496</v>
      </c>
      <c r="R498" s="1" t="s">
        <v>3497</v>
      </c>
      <c r="S498" s="1" t="s">
        <v>3498</v>
      </c>
      <c r="T498" s="1">
        <v>364</v>
      </c>
      <c r="U498" s="1">
        <v>249</v>
      </c>
      <c r="V498" s="1">
        <v>115</v>
      </c>
    </row>
    <row r="499" spans="1:22" x14ac:dyDescent="0.35">
      <c r="A499" s="2">
        <v>45075</v>
      </c>
      <c r="B499" s="3" t="s">
        <v>275</v>
      </c>
      <c r="C499" t="s">
        <v>276</v>
      </c>
      <c r="D499" t="s">
        <v>277</v>
      </c>
      <c r="E499" t="s">
        <v>278</v>
      </c>
      <c r="F499" t="s">
        <v>3499</v>
      </c>
      <c r="G499" t="s">
        <v>3500</v>
      </c>
      <c r="H499" t="s">
        <v>3501</v>
      </c>
      <c r="I499" t="s">
        <v>3502</v>
      </c>
      <c r="J499" s="1" t="s">
        <v>170</v>
      </c>
      <c r="K499" t="s">
        <v>111</v>
      </c>
      <c r="L499" t="s">
        <v>112</v>
      </c>
      <c r="M499" t="s">
        <v>113</v>
      </c>
      <c r="N499" s="1" t="s">
        <v>33</v>
      </c>
      <c r="O499" s="1" t="s">
        <v>63</v>
      </c>
      <c r="P499" s="1">
        <v>25</v>
      </c>
      <c r="Q499" t="s">
        <v>1665</v>
      </c>
      <c r="R499" s="1" t="s">
        <v>1024</v>
      </c>
      <c r="S499" s="1" t="s">
        <v>3503</v>
      </c>
      <c r="T499" s="1">
        <v>70</v>
      </c>
      <c r="U499" s="1">
        <v>39</v>
      </c>
      <c r="V499" s="1">
        <v>31</v>
      </c>
    </row>
    <row r="500" spans="1:22" x14ac:dyDescent="0.35">
      <c r="A500" s="2">
        <v>44948</v>
      </c>
      <c r="B500" s="3" t="s">
        <v>22</v>
      </c>
      <c r="C500" t="s">
        <v>23</v>
      </c>
      <c r="D500" t="s">
        <v>24</v>
      </c>
      <c r="E500" t="s">
        <v>82</v>
      </c>
      <c r="F500" t="s">
        <v>3504</v>
      </c>
      <c r="G500" t="s">
        <v>3505</v>
      </c>
      <c r="H500" t="s">
        <v>3506</v>
      </c>
      <c r="I500" t="s">
        <v>3507</v>
      </c>
      <c r="J500" s="1" t="s">
        <v>45</v>
      </c>
      <c r="K500" t="s">
        <v>252</v>
      </c>
      <c r="L500" t="s">
        <v>253</v>
      </c>
      <c r="M500">
        <f>1-838-976-6137</f>
        <v>-7950</v>
      </c>
      <c r="N500" s="1" t="s">
        <v>86</v>
      </c>
      <c r="O500" s="1" t="s">
        <v>34</v>
      </c>
      <c r="P500" s="1">
        <v>63</v>
      </c>
      <c r="Q500" t="s">
        <v>3508</v>
      </c>
      <c r="R500" s="1" t="s">
        <v>3509</v>
      </c>
      <c r="S500" s="1" t="s">
        <v>3510</v>
      </c>
      <c r="T500" s="1">
        <v>447</v>
      </c>
      <c r="U500" s="1">
        <v>108</v>
      </c>
      <c r="V500" s="1">
        <v>339</v>
      </c>
    </row>
    <row r="501" spans="1:22" x14ac:dyDescent="0.35">
      <c r="A501" s="2">
        <v>44673</v>
      </c>
      <c r="B501" s="3" t="s">
        <v>275</v>
      </c>
      <c r="C501" t="s">
        <v>276</v>
      </c>
      <c r="D501" t="s">
        <v>277</v>
      </c>
      <c r="E501" t="s">
        <v>278</v>
      </c>
      <c r="F501" t="s">
        <v>3511</v>
      </c>
      <c r="G501" t="s">
        <v>3512</v>
      </c>
      <c r="H501" t="s">
        <v>3513</v>
      </c>
      <c r="I501" t="s">
        <v>3514</v>
      </c>
      <c r="J501" s="1" t="s">
        <v>45</v>
      </c>
      <c r="K501" t="s">
        <v>124</v>
      </c>
      <c r="L501" t="s">
        <v>125</v>
      </c>
      <c r="M501" t="s">
        <v>126</v>
      </c>
      <c r="N501" s="1" t="s">
        <v>114</v>
      </c>
      <c r="O501" s="1" t="s">
        <v>49</v>
      </c>
      <c r="P501" s="1">
        <v>71</v>
      </c>
      <c r="Q501" t="s">
        <v>3515</v>
      </c>
      <c r="R501" s="1" t="s">
        <v>3516</v>
      </c>
      <c r="S501" s="1" t="s">
        <v>3517</v>
      </c>
      <c r="T501" s="1">
        <v>133</v>
      </c>
      <c r="U501" s="1">
        <v>98</v>
      </c>
      <c r="V501" s="1">
        <v>35</v>
      </c>
    </row>
    <row r="502" spans="1:22" x14ac:dyDescent="0.35">
      <c r="A502" s="2">
        <v>45004</v>
      </c>
      <c r="B502" s="3" t="s">
        <v>418</v>
      </c>
      <c r="C502" t="s">
        <v>69</v>
      </c>
      <c r="D502" t="s">
        <v>419</v>
      </c>
      <c r="E502" t="s">
        <v>521</v>
      </c>
      <c r="F502" t="s">
        <v>3518</v>
      </c>
      <c r="G502" t="s">
        <v>3519</v>
      </c>
      <c r="H502" t="s">
        <v>3520</v>
      </c>
      <c r="I502" t="s">
        <v>3521</v>
      </c>
      <c r="J502" s="1" t="s">
        <v>170</v>
      </c>
      <c r="K502" t="s">
        <v>159</v>
      </c>
      <c r="L502" t="s">
        <v>160</v>
      </c>
      <c r="M502" t="s">
        <v>161</v>
      </c>
      <c r="N502" s="1" t="s">
        <v>33</v>
      </c>
      <c r="O502" s="1" t="s">
        <v>49</v>
      </c>
      <c r="P502" s="1">
        <v>93</v>
      </c>
      <c r="Q502" t="s">
        <v>3522</v>
      </c>
      <c r="R502" s="1" t="s">
        <v>3523</v>
      </c>
      <c r="S502" s="1" t="s">
        <v>3524</v>
      </c>
      <c r="T502" s="1">
        <v>317</v>
      </c>
      <c r="U502" s="1">
        <v>99</v>
      </c>
      <c r="V502" s="1">
        <v>218</v>
      </c>
    </row>
    <row r="503" spans="1:22" x14ac:dyDescent="0.35">
      <c r="A503" s="2">
        <v>44781</v>
      </c>
      <c r="B503" s="3" t="s">
        <v>418</v>
      </c>
      <c r="C503" t="s">
        <v>69</v>
      </c>
      <c r="D503" t="s">
        <v>419</v>
      </c>
      <c r="E503" t="s">
        <v>189</v>
      </c>
      <c r="F503" t="s">
        <v>3525</v>
      </c>
      <c r="G503" t="s">
        <v>3526</v>
      </c>
      <c r="H503" t="s">
        <v>3527</v>
      </c>
      <c r="I503" t="s">
        <v>3528</v>
      </c>
      <c r="J503" s="1" t="s">
        <v>170</v>
      </c>
      <c r="K503" t="s">
        <v>330</v>
      </c>
      <c r="L503" t="s">
        <v>331</v>
      </c>
      <c r="M503" t="s">
        <v>332</v>
      </c>
      <c r="N503" s="1" t="s">
        <v>86</v>
      </c>
      <c r="O503" s="1" t="s">
        <v>34</v>
      </c>
      <c r="P503" s="1">
        <v>46</v>
      </c>
      <c r="Q503" t="s">
        <v>1183</v>
      </c>
      <c r="R503" s="1" t="s">
        <v>3529</v>
      </c>
      <c r="S503" s="1" t="s">
        <v>3530</v>
      </c>
      <c r="T503" s="1">
        <v>338</v>
      </c>
      <c r="U503" s="1">
        <v>307</v>
      </c>
      <c r="V503" s="1">
        <v>31</v>
      </c>
    </row>
    <row r="504" spans="1:22" x14ac:dyDescent="0.35">
      <c r="A504" s="2">
        <v>44735</v>
      </c>
      <c r="B504" s="3" t="s">
        <v>344</v>
      </c>
      <c r="C504" t="s">
        <v>141</v>
      </c>
      <c r="D504" t="s">
        <v>345</v>
      </c>
      <c r="E504" t="s">
        <v>346</v>
      </c>
      <c r="F504" t="s">
        <v>3531</v>
      </c>
      <c r="G504" t="s">
        <v>3532</v>
      </c>
      <c r="H504" t="s">
        <v>3533</v>
      </c>
      <c r="I504" t="s">
        <v>3534</v>
      </c>
      <c r="J504" s="1" t="s">
        <v>45</v>
      </c>
      <c r="K504" t="s">
        <v>159</v>
      </c>
      <c r="L504" t="s">
        <v>160</v>
      </c>
      <c r="M504" t="s">
        <v>161</v>
      </c>
      <c r="N504" s="1" t="s">
        <v>114</v>
      </c>
      <c r="O504" s="1" t="s">
        <v>34</v>
      </c>
      <c r="P504" s="1">
        <v>1</v>
      </c>
      <c r="Q504" t="s">
        <v>346</v>
      </c>
      <c r="R504" s="1" t="s">
        <v>3535</v>
      </c>
      <c r="S504" s="1" t="s">
        <v>3536</v>
      </c>
      <c r="T504" s="1">
        <v>379</v>
      </c>
      <c r="U504" s="1">
        <v>98</v>
      </c>
      <c r="V504" s="1">
        <v>281</v>
      </c>
    </row>
    <row r="505" spans="1:22" x14ac:dyDescent="0.35">
      <c r="A505" s="2">
        <v>44838</v>
      </c>
      <c r="B505" s="3" t="s">
        <v>529</v>
      </c>
      <c r="C505" t="s">
        <v>23</v>
      </c>
      <c r="D505" t="s">
        <v>98</v>
      </c>
      <c r="E505" t="s">
        <v>530</v>
      </c>
      <c r="F505" t="s">
        <v>3537</v>
      </c>
      <c r="G505" t="s">
        <v>3538</v>
      </c>
      <c r="H505" t="s">
        <v>3539</v>
      </c>
      <c r="I505" t="s">
        <v>3540</v>
      </c>
      <c r="J505" s="1" t="s">
        <v>30</v>
      </c>
      <c r="K505" t="s">
        <v>534</v>
      </c>
      <c r="L505" t="s">
        <v>535</v>
      </c>
      <c r="M505" t="s">
        <v>536</v>
      </c>
      <c r="N505" s="1" t="s">
        <v>78</v>
      </c>
      <c r="O505" s="1" t="s">
        <v>34</v>
      </c>
      <c r="P505" s="1">
        <v>40</v>
      </c>
      <c r="Q505" t="s">
        <v>3541</v>
      </c>
      <c r="R505" s="1" t="s">
        <v>3542</v>
      </c>
      <c r="S505" s="1" t="s">
        <v>3543</v>
      </c>
      <c r="T505" s="1">
        <v>402</v>
      </c>
      <c r="U505" s="1">
        <v>11</v>
      </c>
      <c r="V505" s="1">
        <v>391</v>
      </c>
    </row>
    <row r="506" spans="1:22" x14ac:dyDescent="0.35">
      <c r="A506" s="2">
        <v>45238</v>
      </c>
      <c r="B506" s="3" t="s">
        <v>418</v>
      </c>
      <c r="C506" t="s">
        <v>69</v>
      </c>
      <c r="D506" t="s">
        <v>419</v>
      </c>
      <c r="E506" t="s">
        <v>521</v>
      </c>
      <c r="F506" t="s">
        <v>3544</v>
      </c>
      <c r="G506" t="s">
        <v>3545</v>
      </c>
      <c r="H506" t="s">
        <v>3546</v>
      </c>
      <c r="I506" t="s">
        <v>3547</v>
      </c>
      <c r="J506" s="1" t="s">
        <v>30</v>
      </c>
      <c r="K506" t="s">
        <v>303</v>
      </c>
      <c r="L506" t="s">
        <v>304</v>
      </c>
      <c r="N506" s="1" t="s">
        <v>86</v>
      </c>
      <c r="O506" s="1" t="s">
        <v>49</v>
      </c>
      <c r="P506" s="1">
        <v>7</v>
      </c>
      <c r="Q506" t="s">
        <v>3548</v>
      </c>
      <c r="R506" s="1" t="s">
        <v>3549</v>
      </c>
      <c r="S506" s="1" t="s">
        <v>3550</v>
      </c>
      <c r="T506" s="1">
        <v>312</v>
      </c>
      <c r="U506" s="1">
        <v>7</v>
      </c>
      <c r="V506" s="1">
        <v>305</v>
      </c>
    </row>
    <row r="507" spans="1:22" x14ac:dyDescent="0.35">
      <c r="A507" s="2">
        <v>45001</v>
      </c>
      <c r="B507" s="3" t="s">
        <v>529</v>
      </c>
      <c r="C507" t="s">
        <v>23</v>
      </c>
      <c r="D507" t="s">
        <v>98</v>
      </c>
      <c r="E507" t="s">
        <v>530</v>
      </c>
      <c r="F507" t="s">
        <v>3551</v>
      </c>
      <c r="G507" t="s">
        <v>3552</v>
      </c>
      <c r="H507" t="s">
        <v>3553</v>
      </c>
      <c r="I507" t="s">
        <v>3554</v>
      </c>
      <c r="J507" s="1" t="s">
        <v>30</v>
      </c>
      <c r="K507" t="s">
        <v>270</v>
      </c>
      <c r="L507" t="s">
        <v>271</v>
      </c>
      <c r="M507" t="s">
        <v>559</v>
      </c>
      <c r="N507" s="1" t="s">
        <v>33</v>
      </c>
      <c r="O507" s="1" t="s">
        <v>49</v>
      </c>
      <c r="P507" s="1">
        <v>41</v>
      </c>
      <c r="Q507" t="s">
        <v>3555</v>
      </c>
      <c r="R507" s="1" t="s">
        <v>3556</v>
      </c>
      <c r="S507" s="1" t="s">
        <v>3557</v>
      </c>
      <c r="T507" s="1">
        <v>227</v>
      </c>
      <c r="U507" s="1">
        <v>94</v>
      </c>
      <c r="V507" s="1">
        <v>133</v>
      </c>
    </row>
    <row r="508" spans="1:22" x14ac:dyDescent="0.35">
      <c r="A508" s="2">
        <v>44497</v>
      </c>
      <c r="B508" s="3" t="s">
        <v>53</v>
      </c>
      <c r="C508" t="s">
        <v>276</v>
      </c>
      <c r="D508" t="s">
        <v>55</v>
      </c>
      <c r="E508" t="s">
        <v>56</v>
      </c>
      <c r="F508" t="s">
        <v>3558</v>
      </c>
      <c r="G508" t="s">
        <v>3559</v>
      </c>
      <c r="H508" t="s">
        <v>3560</v>
      </c>
      <c r="I508" t="s">
        <v>3561</v>
      </c>
      <c r="J508" s="1" t="s">
        <v>170</v>
      </c>
      <c r="K508" t="s">
        <v>252</v>
      </c>
      <c r="L508" t="s">
        <v>253</v>
      </c>
      <c r="N508" s="1" t="s">
        <v>93</v>
      </c>
      <c r="O508" s="1" t="s">
        <v>63</v>
      </c>
      <c r="P508" s="1">
        <v>56</v>
      </c>
      <c r="Q508" t="s">
        <v>3562</v>
      </c>
      <c r="R508" s="1" t="s">
        <v>3563</v>
      </c>
      <c r="S508" s="1" t="s">
        <v>3564</v>
      </c>
      <c r="T508" s="1">
        <v>173</v>
      </c>
      <c r="U508" s="1">
        <v>102</v>
      </c>
      <c r="V508" s="1">
        <v>71</v>
      </c>
    </row>
    <row r="509" spans="1:22" x14ac:dyDescent="0.35">
      <c r="A509" s="2">
        <v>44637</v>
      </c>
      <c r="B509" s="3" t="s">
        <v>164</v>
      </c>
      <c r="C509" t="s">
        <v>247</v>
      </c>
      <c r="D509" t="s">
        <v>165</v>
      </c>
      <c r="E509" t="s">
        <v>166</v>
      </c>
      <c r="F509" t="s">
        <v>3565</v>
      </c>
      <c r="G509" t="s">
        <v>3566</v>
      </c>
      <c r="H509" t="s">
        <v>3567</v>
      </c>
      <c r="I509">
        <v>4852974157</v>
      </c>
      <c r="J509" s="1" t="s">
        <v>30</v>
      </c>
      <c r="K509" t="s">
        <v>381</v>
      </c>
      <c r="L509" t="s">
        <v>382</v>
      </c>
      <c r="M509" t="s">
        <v>383</v>
      </c>
      <c r="N509" s="1" t="s">
        <v>33</v>
      </c>
      <c r="O509" s="1" t="s">
        <v>34</v>
      </c>
      <c r="P509" s="1">
        <v>44</v>
      </c>
      <c r="Q509" t="s">
        <v>3568</v>
      </c>
      <c r="R509" s="1" t="s">
        <v>3569</v>
      </c>
      <c r="S509" s="1" t="s">
        <v>3570</v>
      </c>
      <c r="T509" s="1">
        <v>366</v>
      </c>
      <c r="U509" s="1">
        <v>290</v>
      </c>
      <c r="V509" s="1">
        <v>76</v>
      </c>
    </row>
    <row r="510" spans="1:22" x14ac:dyDescent="0.35">
      <c r="A510" s="2">
        <v>44604</v>
      </c>
      <c r="B510" s="3" t="s">
        <v>275</v>
      </c>
      <c r="C510" t="s">
        <v>276</v>
      </c>
      <c r="D510" t="s">
        <v>277</v>
      </c>
      <c r="E510" t="s">
        <v>265</v>
      </c>
      <c r="F510" t="s">
        <v>3571</v>
      </c>
      <c r="G510" t="s">
        <v>3572</v>
      </c>
      <c r="H510" t="s">
        <v>3573</v>
      </c>
      <c r="I510" t="s">
        <v>3574</v>
      </c>
      <c r="J510" s="1" t="s">
        <v>170</v>
      </c>
      <c r="K510" t="s">
        <v>111</v>
      </c>
      <c r="L510" t="s">
        <v>112</v>
      </c>
      <c r="M510" t="s">
        <v>113</v>
      </c>
      <c r="N510" s="1" t="s">
        <v>93</v>
      </c>
      <c r="O510" s="1" t="s">
        <v>34</v>
      </c>
      <c r="P510" s="1">
        <v>68</v>
      </c>
      <c r="Q510" t="s">
        <v>3575</v>
      </c>
      <c r="R510" s="1" t="s">
        <v>2881</v>
      </c>
      <c r="S510" s="1" t="s">
        <v>3576</v>
      </c>
      <c r="T510" s="1">
        <v>348</v>
      </c>
      <c r="U510" s="1">
        <v>18</v>
      </c>
      <c r="V510" s="1">
        <v>330</v>
      </c>
    </row>
    <row r="511" spans="1:22" x14ac:dyDescent="0.35">
      <c r="A511" s="2">
        <v>44817</v>
      </c>
      <c r="B511" s="3" t="s">
        <v>492</v>
      </c>
      <c r="C511" t="s">
        <v>276</v>
      </c>
      <c r="D511" t="s">
        <v>409</v>
      </c>
      <c r="E511" t="s">
        <v>410</v>
      </c>
      <c r="F511" t="s">
        <v>3577</v>
      </c>
      <c r="G511" t="s">
        <v>3578</v>
      </c>
      <c r="H511" t="s">
        <v>3579</v>
      </c>
      <c r="I511" t="s">
        <v>3580</v>
      </c>
      <c r="J511" s="1" t="s">
        <v>30</v>
      </c>
      <c r="K511" t="s">
        <v>171</v>
      </c>
      <c r="L511" t="s">
        <v>172</v>
      </c>
      <c r="M511" t="s">
        <v>173</v>
      </c>
      <c r="N511" s="1" t="s">
        <v>114</v>
      </c>
      <c r="O511" s="1" t="s">
        <v>63</v>
      </c>
      <c r="P511" s="1">
        <v>63</v>
      </c>
      <c r="Q511" t="s">
        <v>3581</v>
      </c>
      <c r="R511" s="1" t="s">
        <v>3582</v>
      </c>
      <c r="S511" s="1" t="s">
        <v>3583</v>
      </c>
      <c r="T511" s="1">
        <v>290</v>
      </c>
      <c r="U511" s="1">
        <v>96</v>
      </c>
      <c r="V511" s="1">
        <v>194</v>
      </c>
    </row>
    <row r="512" spans="1:22" x14ac:dyDescent="0.35">
      <c r="A512" s="2">
        <v>44848</v>
      </c>
      <c r="B512" s="3" t="s">
        <v>207</v>
      </c>
      <c r="C512" t="s">
        <v>23</v>
      </c>
      <c r="D512" t="s">
        <v>39</v>
      </c>
      <c r="E512" t="s">
        <v>40</v>
      </c>
      <c r="F512" t="s">
        <v>3584</v>
      </c>
      <c r="G512" t="s">
        <v>3585</v>
      </c>
      <c r="H512" t="s">
        <v>3586</v>
      </c>
      <c r="I512">
        <v>3773355090</v>
      </c>
      <c r="J512" s="1" t="s">
        <v>170</v>
      </c>
      <c r="K512" t="s">
        <v>124</v>
      </c>
      <c r="L512" t="s">
        <v>125</v>
      </c>
      <c r="M512" t="s">
        <v>126</v>
      </c>
      <c r="N512" s="1" t="s">
        <v>114</v>
      </c>
      <c r="O512" s="1" t="s">
        <v>63</v>
      </c>
      <c r="P512" s="1">
        <v>33</v>
      </c>
      <c r="Q512" t="s">
        <v>3587</v>
      </c>
      <c r="R512" s="1" t="s">
        <v>3588</v>
      </c>
      <c r="S512" s="1" t="s">
        <v>3589</v>
      </c>
      <c r="T512" s="1">
        <v>239</v>
      </c>
      <c r="U512" s="1">
        <v>129</v>
      </c>
      <c r="V512" s="1">
        <v>110</v>
      </c>
    </row>
    <row r="513" spans="1:22" x14ac:dyDescent="0.35">
      <c r="A513" s="2">
        <v>44869</v>
      </c>
      <c r="B513" s="3" t="s">
        <v>38</v>
      </c>
      <c r="C513" t="s">
        <v>69</v>
      </c>
      <c r="D513" t="s">
        <v>419</v>
      </c>
      <c r="E513" t="s">
        <v>521</v>
      </c>
      <c r="F513" t="s">
        <v>3590</v>
      </c>
      <c r="G513" t="s">
        <v>3591</v>
      </c>
      <c r="H513" t="s">
        <v>3592</v>
      </c>
      <c r="I513" t="s">
        <v>3593</v>
      </c>
      <c r="J513" s="1" t="s">
        <v>45</v>
      </c>
      <c r="K513" t="s">
        <v>75</v>
      </c>
      <c r="L513" t="s">
        <v>76</v>
      </c>
      <c r="M513" t="s">
        <v>77</v>
      </c>
      <c r="N513" s="1" t="s">
        <v>114</v>
      </c>
      <c r="O513" s="1" t="s">
        <v>34</v>
      </c>
      <c r="P513" s="1">
        <v>85</v>
      </c>
      <c r="Q513" t="s">
        <v>2975</v>
      </c>
      <c r="R513" s="1" t="s">
        <v>3594</v>
      </c>
      <c r="S513" s="1" t="s">
        <v>3595</v>
      </c>
      <c r="T513" s="1">
        <v>148</v>
      </c>
      <c r="U513" s="1">
        <v>71</v>
      </c>
      <c r="V513" s="1">
        <v>77</v>
      </c>
    </row>
    <row r="514" spans="1:22" x14ac:dyDescent="0.35">
      <c r="A514" s="2">
        <v>44766</v>
      </c>
      <c r="B514" s="3" t="s">
        <v>222</v>
      </c>
      <c r="C514" t="s">
        <v>141</v>
      </c>
      <c r="D514" t="s">
        <v>223</v>
      </c>
      <c r="E514" t="s">
        <v>1332</v>
      </c>
      <c r="F514" t="s">
        <v>3596</v>
      </c>
      <c r="H514" t="s">
        <v>3597</v>
      </c>
      <c r="I514" t="s">
        <v>3598</v>
      </c>
      <c r="J514" s="1" t="s">
        <v>30</v>
      </c>
      <c r="K514" t="s">
        <v>303</v>
      </c>
      <c r="L514" t="s">
        <v>304</v>
      </c>
      <c r="M514" t="s">
        <v>305</v>
      </c>
      <c r="N514" s="1" t="s">
        <v>93</v>
      </c>
      <c r="O514" s="1" t="s">
        <v>63</v>
      </c>
      <c r="P514" s="1">
        <v>43</v>
      </c>
      <c r="Q514" t="s">
        <v>3599</v>
      </c>
      <c r="R514" s="1" t="s">
        <v>3600</v>
      </c>
      <c r="S514" s="1" t="s">
        <v>3601</v>
      </c>
      <c r="T514" s="1">
        <v>337</v>
      </c>
      <c r="U514" s="1">
        <v>82</v>
      </c>
      <c r="V514" s="1">
        <v>255</v>
      </c>
    </row>
    <row r="515" spans="1:22" x14ac:dyDescent="0.35">
      <c r="A515" s="2">
        <v>44627</v>
      </c>
      <c r="B515" s="3" t="s">
        <v>275</v>
      </c>
      <c r="C515" t="s">
        <v>276</v>
      </c>
      <c r="D515" t="s">
        <v>277</v>
      </c>
      <c r="E515" t="s">
        <v>278</v>
      </c>
      <c r="F515" t="s">
        <v>3602</v>
      </c>
      <c r="G515" t="s">
        <v>3603</v>
      </c>
      <c r="H515" t="s">
        <v>3604</v>
      </c>
      <c r="I515" t="s">
        <v>3605</v>
      </c>
      <c r="J515" s="1" t="s">
        <v>170</v>
      </c>
      <c r="K515" t="s">
        <v>381</v>
      </c>
      <c r="L515" t="s">
        <v>382</v>
      </c>
      <c r="M515" t="s">
        <v>383</v>
      </c>
      <c r="N515" s="1" t="s">
        <v>33</v>
      </c>
      <c r="O515" s="1" t="s">
        <v>49</v>
      </c>
      <c r="P515" s="1">
        <v>64</v>
      </c>
      <c r="Q515" t="s">
        <v>3606</v>
      </c>
      <c r="R515" s="1" t="s">
        <v>3607</v>
      </c>
      <c r="S515" s="1" t="s">
        <v>3608</v>
      </c>
      <c r="T515" s="1">
        <v>232</v>
      </c>
      <c r="U515" s="1">
        <v>79</v>
      </c>
      <c r="V515" s="1">
        <v>153</v>
      </c>
    </row>
    <row r="516" spans="1:22" x14ac:dyDescent="0.35">
      <c r="A516" s="2">
        <v>44531</v>
      </c>
      <c r="B516" s="3" t="s">
        <v>275</v>
      </c>
      <c r="C516" t="s">
        <v>276</v>
      </c>
      <c r="D516" t="s">
        <v>277</v>
      </c>
      <c r="E516" t="s">
        <v>278</v>
      </c>
      <c r="F516" t="s">
        <v>3609</v>
      </c>
      <c r="G516" t="s">
        <v>3610</v>
      </c>
      <c r="H516" t="s">
        <v>3611</v>
      </c>
      <c r="I516" t="s">
        <v>3612</v>
      </c>
      <c r="J516" s="1" t="s">
        <v>170</v>
      </c>
      <c r="K516" t="s">
        <v>159</v>
      </c>
      <c r="L516" t="s">
        <v>160</v>
      </c>
      <c r="M516" t="s">
        <v>161</v>
      </c>
      <c r="N516" s="1" t="s">
        <v>114</v>
      </c>
      <c r="O516" s="1" t="s">
        <v>63</v>
      </c>
      <c r="P516" s="1">
        <v>50</v>
      </c>
      <c r="Q516" t="s">
        <v>3613</v>
      </c>
      <c r="R516" s="1" t="s">
        <v>3614</v>
      </c>
      <c r="S516" s="1" t="s">
        <v>3615</v>
      </c>
      <c r="T516" s="1">
        <v>252</v>
      </c>
      <c r="U516" s="1">
        <v>200</v>
      </c>
      <c r="V516" s="1">
        <v>52</v>
      </c>
    </row>
    <row r="517" spans="1:22" x14ac:dyDescent="0.35">
      <c r="A517" s="2">
        <v>45097</v>
      </c>
      <c r="B517" s="3" t="s">
        <v>222</v>
      </c>
      <c r="C517" t="s">
        <v>141</v>
      </c>
      <c r="D517" t="s">
        <v>223</v>
      </c>
      <c r="E517" t="s">
        <v>224</v>
      </c>
      <c r="F517" t="s">
        <v>3616</v>
      </c>
      <c r="G517" t="s">
        <v>3617</v>
      </c>
      <c r="H517" t="s">
        <v>3618</v>
      </c>
      <c r="I517" t="s">
        <v>3619</v>
      </c>
      <c r="J517" s="1" t="s">
        <v>45</v>
      </c>
      <c r="K517" t="s">
        <v>194</v>
      </c>
      <c r="L517" t="s">
        <v>195</v>
      </c>
      <c r="M517" t="s">
        <v>196</v>
      </c>
      <c r="N517" s="1" t="s">
        <v>48</v>
      </c>
      <c r="O517" s="1" t="s">
        <v>63</v>
      </c>
      <c r="P517" s="1">
        <v>56</v>
      </c>
      <c r="Q517" t="s">
        <v>3620</v>
      </c>
      <c r="R517" s="1" t="s">
        <v>3621</v>
      </c>
      <c r="S517" s="1" t="s">
        <v>3622</v>
      </c>
      <c r="T517" s="1">
        <v>211</v>
      </c>
      <c r="U517" s="1">
        <v>177</v>
      </c>
      <c r="V517" s="1">
        <v>34</v>
      </c>
    </row>
    <row r="518" spans="1:22" x14ac:dyDescent="0.35">
      <c r="A518" s="2">
        <v>44729</v>
      </c>
      <c r="B518" s="3" t="s">
        <v>492</v>
      </c>
      <c r="C518" t="s">
        <v>276</v>
      </c>
      <c r="D518" t="s">
        <v>409</v>
      </c>
      <c r="E518" t="s">
        <v>410</v>
      </c>
      <c r="F518" t="s">
        <v>3623</v>
      </c>
      <c r="G518" t="s">
        <v>3624</v>
      </c>
      <c r="H518" t="s">
        <v>3625</v>
      </c>
      <c r="I518" t="s">
        <v>3626</v>
      </c>
      <c r="J518" s="1" t="s">
        <v>45</v>
      </c>
      <c r="K518" t="s">
        <v>46</v>
      </c>
      <c r="L518" t="s">
        <v>47</v>
      </c>
      <c r="M518" t="s">
        <v>261</v>
      </c>
      <c r="N518" s="1" t="s">
        <v>48</v>
      </c>
      <c r="O518" s="1" t="s">
        <v>49</v>
      </c>
      <c r="P518" s="1">
        <v>59</v>
      </c>
      <c r="Q518" t="s">
        <v>3627</v>
      </c>
      <c r="R518" s="1" t="s">
        <v>3628</v>
      </c>
      <c r="S518" s="1" t="s">
        <v>3629</v>
      </c>
      <c r="T518" s="1">
        <v>324</v>
      </c>
      <c r="U518" s="1">
        <v>280</v>
      </c>
      <c r="V518" s="1">
        <v>44</v>
      </c>
    </row>
    <row r="519" spans="1:22" x14ac:dyDescent="0.35">
      <c r="A519" s="2">
        <v>45186</v>
      </c>
      <c r="B519" s="3" t="s">
        <v>177</v>
      </c>
      <c r="C519" t="s">
        <v>141</v>
      </c>
      <c r="D519" t="s">
        <v>142</v>
      </c>
      <c r="E519" t="s">
        <v>25</v>
      </c>
      <c r="F519" t="s">
        <v>3630</v>
      </c>
      <c r="G519" t="s">
        <v>3631</v>
      </c>
      <c r="H519" t="s">
        <v>3632</v>
      </c>
      <c r="I519" t="s">
        <v>3633</v>
      </c>
      <c r="J519" s="1" t="s">
        <v>45</v>
      </c>
      <c r="K519" t="s">
        <v>133</v>
      </c>
      <c r="L519" t="s">
        <v>134</v>
      </c>
      <c r="M519" t="s">
        <v>135</v>
      </c>
      <c r="N519" s="1" t="s">
        <v>93</v>
      </c>
      <c r="O519" s="1" t="s">
        <v>63</v>
      </c>
      <c r="P519" s="1">
        <v>21</v>
      </c>
      <c r="Q519" t="s">
        <v>3634</v>
      </c>
      <c r="R519" s="1" t="s">
        <v>3635</v>
      </c>
      <c r="S519" s="1" t="s">
        <v>3636</v>
      </c>
      <c r="T519" s="1">
        <v>103</v>
      </c>
      <c r="U519" s="1">
        <v>28</v>
      </c>
      <c r="V519" s="1">
        <v>75</v>
      </c>
    </row>
    <row r="520" spans="1:22" x14ac:dyDescent="0.35">
      <c r="A520" s="2">
        <v>45019</v>
      </c>
      <c r="B520" s="3" t="s">
        <v>118</v>
      </c>
      <c r="C520" t="s">
        <v>69</v>
      </c>
      <c r="D520" t="s">
        <v>119</v>
      </c>
      <c r="E520" t="s">
        <v>120</v>
      </c>
      <c r="F520" t="s">
        <v>3637</v>
      </c>
      <c r="G520" t="s">
        <v>3638</v>
      </c>
      <c r="H520" t="s">
        <v>3639</v>
      </c>
      <c r="I520" t="s">
        <v>3640</v>
      </c>
      <c r="J520" s="1" t="s">
        <v>45</v>
      </c>
      <c r="K520" t="s">
        <v>566</v>
      </c>
      <c r="L520" t="s">
        <v>567</v>
      </c>
      <c r="M520" t="s">
        <v>568</v>
      </c>
      <c r="N520" s="1" t="s">
        <v>93</v>
      </c>
      <c r="O520" s="1" t="s">
        <v>34</v>
      </c>
      <c r="P520" s="1">
        <v>62</v>
      </c>
      <c r="Q520" t="s">
        <v>789</v>
      </c>
      <c r="R520" s="1" t="s">
        <v>3641</v>
      </c>
      <c r="S520" s="1" t="s">
        <v>3642</v>
      </c>
      <c r="T520" s="1">
        <v>360</v>
      </c>
      <c r="U520" s="1">
        <v>345</v>
      </c>
      <c r="V520" s="1">
        <v>15</v>
      </c>
    </row>
    <row r="521" spans="1:22" x14ac:dyDescent="0.35">
      <c r="A521" s="1" t="s">
        <v>3643</v>
      </c>
      <c r="B521" s="3" t="s">
        <v>207</v>
      </c>
      <c r="C521" t="s">
        <v>23</v>
      </c>
      <c r="D521" t="s">
        <v>39</v>
      </c>
      <c r="E521" t="s">
        <v>40</v>
      </c>
      <c r="F521" t="s">
        <v>3644</v>
      </c>
      <c r="G521" t="s">
        <v>3645</v>
      </c>
      <c r="H521" t="s">
        <v>3646</v>
      </c>
      <c r="I521" t="s">
        <v>3647</v>
      </c>
      <c r="J521" s="1" t="s">
        <v>45</v>
      </c>
      <c r="K521" t="s">
        <v>75</v>
      </c>
      <c r="L521" t="s">
        <v>76</v>
      </c>
      <c r="M521" t="s">
        <v>77</v>
      </c>
      <c r="N521" s="1" t="s">
        <v>48</v>
      </c>
      <c r="O521" s="1" t="s">
        <v>34</v>
      </c>
      <c r="P521" s="1">
        <v>72</v>
      </c>
      <c r="Q521" t="s">
        <v>3648</v>
      </c>
      <c r="R521" s="1" t="s">
        <v>3649</v>
      </c>
      <c r="S521" s="1" t="s">
        <v>3650</v>
      </c>
      <c r="T521" s="1">
        <v>157</v>
      </c>
      <c r="U521" s="1">
        <v>58</v>
      </c>
      <c r="V521" s="1">
        <v>99</v>
      </c>
    </row>
    <row r="522" spans="1:22" x14ac:dyDescent="0.35">
      <c r="A522" s="2">
        <v>45170</v>
      </c>
      <c r="B522" s="3" t="s">
        <v>214</v>
      </c>
      <c r="C522" t="s">
        <v>23</v>
      </c>
      <c r="D522" t="s">
        <v>98</v>
      </c>
      <c r="E522" t="s">
        <v>326</v>
      </c>
      <c r="F522" t="s">
        <v>3651</v>
      </c>
      <c r="G522" t="s">
        <v>3652</v>
      </c>
      <c r="H522" t="s">
        <v>3653</v>
      </c>
      <c r="I522" t="s">
        <v>3654</v>
      </c>
      <c r="J522" s="1" t="s">
        <v>45</v>
      </c>
      <c r="K522" t="s">
        <v>381</v>
      </c>
      <c r="L522" t="s">
        <v>382</v>
      </c>
      <c r="N522" s="1" t="s">
        <v>114</v>
      </c>
      <c r="O522" s="1" t="s">
        <v>49</v>
      </c>
      <c r="P522" s="1">
        <v>45</v>
      </c>
      <c r="Q522" t="s">
        <v>3655</v>
      </c>
      <c r="R522" s="1" t="s">
        <v>3656</v>
      </c>
      <c r="S522" s="1" t="s">
        <v>3657</v>
      </c>
      <c r="T522" s="1">
        <v>478</v>
      </c>
      <c r="U522" s="1">
        <v>439</v>
      </c>
      <c r="V522" s="1">
        <v>39</v>
      </c>
    </row>
    <row r="523" spans="1:22" x14ac:dyDescent="0.35">
      <c r="A523" s="2">
        <v>44495</v>
      </c>
      <c r="B523" s="3" t="s">
        <v>118</v>
      </c>
      <c r="C523" t="s">
        <v>69</v>
      </c>
      <c r="D523" t="s">
        <v>119</v>
      </c>
      <c r="E523" t="s">
        <v>120</v>
      </c>
      <c r="F523" t="s">
        <v>3658</v>
      </c>
      <c r="G523" t="s">
        <v>3659</v>
      </c>
      <c r="H523" t="s">
        <v>3660</v>
      </c>
      <c r="I523" t="s">
        <v>3661</v>
      </c>
      <c r="J523" s="1" t="s">
        <v>30</v>
      </c>
      <c r="K523" t="s">
        <v>171</v>
      </c>
      <c r="L523" t="s">
        <v>172</v>
      </c>
      <c r="M523" t="s">
        <v>173</v>
      </c>
      <c r="N523" s="1" t="s">
        <v>86</v>
      </c>
      <c r="O523" s="1" t="s">
        <v>34</v>
      </c>
      <c r="P523" s="1">
        <v>68</v>
      </c>
      <c r="Q523" t="s">
        <v>3662</v>
      </c>
      <c r="R523" s="1" t="s">
        <v>3663</v>
      </c>
      <c r="S523" s="1" t="s">
        <v>3664</v>
      </c>
      <c r="T523" s="1">
        <v>147</v>
      </c>
      <c r="U523" s="1">
        <v>143</v>
      </c>
      <c r="V523" s="1">
        <v>4</v>
      </c>
    </row>
    <row r="524" spans="1:22" x14ac:dyDescent="0.35">
      <c r="A524" s="2">
        <v>45128</v>
      </c>
      <c r="B524" s="3" t="s">
        <v>317</v>
      </c>
      <c r="C524" t="s">
        <v>54</v>
      </c>
      <c r="D524" t="s">
        <v>98</v>
      </c>
      <c r="E524" t="s">
        <v>265</v>
      </c>
      <c r="F524" t="s">
        <v>3665</v>
      </c>
      <c r="G524" t="s">
        <v>3666</v>
      </c>
      <c r="H524" t="s">
        <v>3667</v>
      </c>
      <c r="I524" t="s">
        <v>3668</v>
      </c>
      <c r="J524" s="1" t="s">
        <v>30</v>
      </c>
      <c r="K524" t="s">
        <v>566</v>
      </c>
      <c r="L524" t="s">
        <v>567</v>
      </c>
      <c r="M524" t="s">
        <v>568</v>
      </c>
      <c r="N524" s="1" t="s">
        <v>93</v>
      </c>
      <c r="O524" s="1" t="s">
        <v>49</v>
      </c>
      <c r="P524" s="1">
        <v>87</v>
      </c>
      <c r="Q524" t="s">
        <v>1121</v>
      </c>
      <c r="R524" s="1" t="s">
        <v>3669</v>
      </c>
      <c r="S524" s="1" t="s">
        <v>3670</v>
      </c>
      <c r="T524" s="1">
        <v>380</v>
      </c>
      <c r="U524" s="1">
        <v>355</v>
      </c>
      <c r="V524" s="1">
        <v>25</v>
      </c>
    </row>
    <row r="525" spans="1:22" x14ac:dyDescent="0.35">
      <c r="A525" s="2">
        <v>45143</v>
      </c>
      <c r="B525" s="3" t="s">
        <v>344</v>
      </c>
      <c r="C525" t="s">
        <v>141</v>
      </c>
      <c r="D525" t="s">
        <v>345</v>
      </c>
      <c r="E525" t="s">
        <v>346</v>
      </c>
      <c r="F525" t="s">
        <v>3671</v>
      </c>
      <c r="G525" t="s">
        <v>3672</v>
      </c>
      <c r="H525" t="s">
        <v>3673</v>
      </c>
      <c r="I525" t="s">
        <v>3674</v>
      </c>
      <c r="J525" s="1" t="s">
        <v>45</v>
      </c>
      <c r="K525" t="s">
        <v>61</v>
      </c>
      <c r="L525" t="s">
        <v>62</v>
      </c>
      <c r="M525">
        <f>1-588-750-7646</f>
        <v>-8983</v>
      </c>
      <c r="N525" s="1" t="s">
        <v>78</v>
      </c>
      <c r="O525" s="1" t="s">
        <v>63</v>
      </c>
      <c r="P525" s="1">
        <v>41</v>
      </c>
      <c r="Q525" t="s">
        <v>3675</v>
      </c>
      <c r="R525" s="1" t="s">
        <v>3676</v>
      </c>
      <c r="S525" s="1" t="s">
        <v>3677</v>
      </c>
      <c r="T525" s="1">
        <v>86</v>
      </c>
      <c r="U525" s="1">
        <v>83</v>
      </c>
      <c r="V525" s="1">
        <v>3</v>
      </c>
    </row>
    <row r="526" spans="1:22" x14ac:dyDescent="0.35">
      <c r="A526" s="1" t="s">
        <v>3678</v>
      </c>
      <c r="B526" s="3" t="s">
        <v>317</v>
      </c>
      <c r="C526" t="s">
        <v>23</v>
      </c>
      <c r="D526" t="s">
        <v>98</v>
      </c>
      <c r="E526" t="s">
        <v>318</v>
      </c>
      <c r="F526" t="s">
        <v>3679</v>
      </c>
      <c r="G526" t="s">
        <v>3680</v>
      </c>
      <c r="H526" t="s">
        <v>3681</v>
      </c>
      <c r="I526" t="s">
        <v>3682</v>
      </c>
      <c r="J526" s="1" t="s">
        <v>30</v>
      </c>
      <c r="K526" t="s">
        <v>31</v>
      </c>
      <c r="L526" t="s">
        <v>32</v>
      </c>
      <c r="M526">
        <v>6538306661</v>
      </c>
      <c r="N526" s="1" t="s">
        <v>86</v>
      </c>
      <c r="O526" s="1" t="s">
        <v>34</v>
      </c>
      <c r="P526" s="1">
        <v>40</v>
      </c>
      <c r="Q526" t="s">
        <v>3683</v>
      </c>
      <c r="R526" s="1" t="s">
        <v>3684</v>
      </c>
      <c r="S526" s="1" t="s">
        <v>3685</v>
      </c>
      <c r="T526" s="1">
        <v>207</v>
      </c>
      <c r="U526" s="1">
        <v>162</v>
      </c>
      <c r="V526" s="1">
        <v>45</v>
      </c>
    </row>
    <row r="527" spans="1:22" x14ac:dyDescent="0.35">
      <c r="A527" s="2">
        <v>44631</v>
      </c>
      <c r="B527" s="3" t="s">
        <v>317</v>
      </c>
      <c r="C527" t="s">
        <v>23</v>
      </c>
      <c r="D527" t="s">
        <v>98</v>
      </c>
      <c r="E527" t="s">
        <v>318</v>
      </c>
      <c r="F527" t="s">
        <v>3686</v>
      </c>
      <c r="G527" t="s">
        <v>3687</v>
      </c>
      <c r="H527" t="s">
        <v>3688</v>
      </c>
      <c r="I527" t="s">
        <v>3689</v>
      </c>
      <c r="J527" s="1" t="s">
        <v>30</v>
      </c>
      <c r="K527" t="s">
        <v>330</v>
      </c>
      <c r="L527" t="s">
        <v>331</v>
      </c>
      <c r="M527" t="s">
        <v>332</v>
      </c>
      <c r="N527" s="1" t="s">
        <v>33</v>
      </c>
      <c r="O527" s="1" t="s">
        <v>34</v>
      </c>
      <c r="P527" s="1">
        <v>46</v>
      </c>
      <c r="Q527" t="s">
        <v>3371</v>
      </c>
      <c r="R527" s="1" t="s">
        <v>3690</v>
      </c>
      <c r="S527" s="1" t="s">
        <v>3691</v>
      </c>
      <c r="T527" s="1">
        <v>439</v>
      </c>
      <c r="U527" s="1">
        <v>430</v>
      </c>
      <c r="V527" s="1">
        <v>9</v>
      </c>
    </row>
    <row r="528" spans="1:22" x14ac:dyDescent="0.35">
      <c r="A528" s="2">
        <v>44910</v>
      </c>
      <c r="B528" s="3" t="s">
        <v>164</v>
      </c>
      <c r="C528" t="s">
        <v>247</v>
      </c>
      <c r="D528" t="s">
        <v>165</v>
      </c>
      <c r="E528" t="s">
        <v>166</v>
      </c>
      <c r="F528" t="s">
        <v>3692</v>
      </c>
      <c r="G528" t="s">
        <v>3693</v>
      </c>
      <c r="H528" t="s">
        <v>3694</v>
      </c>
      <c r="I528" t="s">
        <v>3695</v>
      </c>
      <c r="J528" s="1" t="s">
        <v>170</v>
      </c>
      <c r="K528" t="s">
        <v>61</v>
      </c>
      <c r="L528" t="s">
        <v>62</v>
      </c>
      <c r="M528">
        <f>1-588-750-7646</f>
        <v>-8983</v>
      </c>
      <c r="N528" s="1" t="s">
        <v>33</v>
      </c>
      <c r="O528" s="1" t="s">
        <v>49</v>
      </c>
      <c r="P528" s="1">
        <v>98</v>
      </c>
      <c r="Q528" t="s">
        <v>3696</v>
      </c>
      <c r="R528" s="1" t="s">
        <v>3697</v>
      </c>
      <c r="S528" s="1" t="s">
        <v>3698</v>
      </c>
      <c r="T528" s="1">
        <v>206</v>
      </c>
      <c r="U528" s="1">
        <v>85</v>
      </c>
      <c r="V528" s="1">
        <v>121</v>
      </c>
    </row>
    <row r="529" spans="1:22" x14ac:dyDescent="0.35">
      <c r="A529" s="2">
        <v>44823</v>
      </c>
      <c r="B529" s="3" t="s">
        <v>275</v>
      </c>
      <c r="C529" t="s">
        <v>276</v>
      </c>
      <c r="D529" t="s">
        <v>277</v>
      </c>
      <c r="E529" t="s">
        <v>25</v>
      </c>
      <c r="F529" t="s">
        <v>3699</v>
      </c>
      <c r="G529" t="s">
        <v>3700</v>
      </c>
      <c r="H529" t="s">
        <v>3701</v>
      </c>
      <c r="I529" t="s">
        <v>3702</v>
      </c>
      <c r="J529" s="1" t="s">
        <v>30</v>
      </c>
      <c r="K529" t="s">
        <v>330</v>
      </c>
      <c r="L529" t="s">
        <v>331</v>
      </c>
      <c r="M529" t="s">
        <v>332</v>
      </c>
      <c r="N529" s="1" t="s">
        <v>86</v>
      </c>
      <c r="O529" s="1" t="s">
        <v>34</v>
      </c>
      <c r="P529" s="1">
        <v>12</v>
      </c>
      <c r="Q529" t="s">
        <v>3703</v>
      </c>
      <c r="R529" s="1" t="s">
        <v>3704</v>
      </c>
      <c r="S529" s="1" t="s">
        <v>3705</v>
      </c>
      <c r="T529" s="1">
        <v>131</v>
      </c>
      <c r="U529" s="1">
        <v>126</v>
      </c>
      <c r="V529" s="1">
        <v>5</v>
      </c>
    </row>
    <row r="530" spans="1:22" x14ac:dyDescent="0.35">
      <c r="A530" s="2">
        <v>44694</v>
      </c>
      <c r="B530" s="3" t="s">
        <v>97</v>
      </c>
      <c r="C530" t="s">
        <v>23</v>
      </c>
      <c r="D530" t="s">
        <v>98</v>
      </c>
      <c r="E530" t="s">
        <v>154</v>
      </c>
      <c r="F530" t="s">
        <v>3706</v>
      </c>
      <c r="G530" t="s">
        <v>3707</v>
      </c>
      <c r="H530" t="s">
        <v>3708</v>
      </c>
      <c r="I530" t="s">
        <v>3709</v>
      </c>
      <c r="J530" s="1" t="s">
        <v>45</v>
      </c>
      <c r="K530" t="s">
        <v>111</v>
      </c>
      <c r="L530" t="s">
        <v>112</v>
      </c>
      <c r="M530" t="s">
        <v>113</v>
      </c>
      <c r="N530" s="1" t="s">
        <v>48</v>
      </c>
      <c r="O530" s="1" t="s">
        <v>63</v>
      </c>
      <c r="P530" s="1">
        <v>8</v>
      </c>
      <c r="Q530" t="s">
        <v>3710</v>
      </c>
      <c r="R530" s="1" t="s">
        <v>3711</v>
      </c>
      <c r="S530" s="1" t="s">
        <v>3712</v>
      </c>
      <c r="T530" s="1">
        <v>161</v>
      </c>
      <c r="U530" s="1">
        <v>130</v>
      </c>
      <c r="V530" s="1">
        <v>31</v>
      </c>
    </row>
    <row r="531" spans="1:22" x14ac:dyDescent="0.35">
      <c r="A531" s="2">
        <v>45112</v>
      </c>
      <c r="B531" s="3" t="s">
        <v>140</v>
      </c>
      <c r="C531" t="s">
        <v>141</v>
      </c>
      <c r="D531" t="s">
        <v>142</v>
      </c>
      <c r="E531" t="s">
        <v>361</v>
      </c>
      <c r="F531" t="s">
        <v>3713</v>
      </c>
      <c r="G531" t="s">
        <v>3714</v>
      </c>
      <c r="H531" t="s">
        <v>3715</v>
      </c>
      <c r="I531" t="s">
        <v>3716</v>
      </c>
      <c r="J531" s="1" t="s">
        <v>30</v>
      </c>
      <c r="K531" t="s">
        <v>303</v>
      </c>
      <c r="L531" t="s">
        <v>304</v>
      </c>
      <c r="M531" t="s">
        <v>305</v>
      </c>
      <c r="N531" s="1" t="s">
        <v>93</v>
      </c>
      <c r="O531" s="1" t="s">
        <v>49</v>
      </c>
      <c r="P531" s="1">
        <v>14</v>
      </c>
      <c r="Q531" t="s">
        <v>1795</v>
      </c>
      <c r="R531" s="1" t="s">
        <v>3717</v>
      </c>
      <c r="S531" s="1" t="s">
        <v>3718</v>
      </c>
      <c r="T531" s="1">
        <v>258</v>
      </c>
      <c r="U531" s="1">
        <v>245</v>
      </c>
      <c r="V531" s="1">
        <v>13</v>
      </c>
    </row>
    <row r="532" spans="1:22" x14ac:dyDescent="0.35">
      <c r="A532" s="2">
        <v>45117</v>
      </c>
      <c r="B532" s="3" t="s">
        <v>207</v>
      </c>
      <c r="C532" t="s">
        <v>23</v>
      </c>
      <c r="D532" t="s">
        <v>39</v>
      </c>
      <c r="E532" t="s">
        <v>40</v>
      </c>
      <c r="F532" t="s">
        <v>3719</v>
      </c>
      <c r="G532" t="s">
        <v>3720</v>
      </c>
      <c r="H532" t="s">
        <v>3721</v>
      </c>
      <c r="I532" t="s">
        <v>3722</v>
      </c>
      <c r="J532" s="1" t="s">
        <v>170</v>
      </c>
      <c r="K532" t="s">
        <v>183</v>
      </c>
      <c r="L532" t="s">
        <v>184</v>
      </c>
      <c r="M532" t="s">
        <v>185</v>
      </c>
      <c r="N532" s="1" t="s">
        <v>86</v>
      </c>
      <c r="O532" s="1" t="s">
        <v>34</v>
      </c>
      <c r="P532" s="1">
        <v>24</v>
      </c>
      <c r="Q532" t="s">
        <v>3723</v>
      </c>
      <c r="R532" s="1" t="s">
        <v>3724</v>
      </c>
      <c r="S532" s="1" t="s">
        <v>3725</v>
      </c>
      <c r="T532" s="1">
        <v>71</v>
      </c>
      <c r="U532" s="1">
        <v>7</v>
      </c>
      <c r="V532" s="1">
        <v>64</v>
      </c>
    </row>
    <row r="533" spans="1:22" x14ac:dyDescent="0.35">
      <c r="A533" s="2">
        <v>44498</v>
      </c>
      <c r="B533" s="3" t="s">
        <v>140</v>
      </c>
      <c r="C533" t="s">
        <v>141</v>
      </c>
      <c r="D533" t="s">
        <v>142</v>
      </c>
      <c r="E533" t="s">
        <v>143</v>
      </c>
      <c r="F533" t="s">
        <v>3726</v>
      </c>
      <c r="G533" t="s">
        <v>3727</v>
      </c>
      <c r="H533" t="s">
        <v>3728</v>
      </c>
      <c r="I533" t="s">
        <v>3729</v>
      </c>
      <c r="J533" s="1" t="s">
        <v>30</v>
      </c>
      <c r="K533" t="s">
        <v>194</v>
      </c>
      <c r="L533" t="s">
        <v>195</v>
      </c>
      <c r="M533" t="s">
        <v>196</v>
      </c>
      <c r="N533" s="1" t="s">
        <v>33</v>
      </c>
      <c r="O533" s="1" t="s">
        <v>63</v>
      </c>
      <c r="P533" s="1">
        <v>53</v>
      </c>
      <c r="Q533" t="s">
        <v>3730</v>
      </c>
      <c r="R533" s="1" t="s">
        <v>3731</v>
      </c>
      <c r="S533" s="1" t="s">
        <v>3732</v>
      </c>
      <c r="T533" s="1">
        <v>127</v>
      </c>
      <c r="U533" s="1">
        <v>42</v>
      </c>
      <c r="V533" s="1">
        <v>85</v>
      </c>
    </row>
    <row r="534" spans="1:22" x14ac:dyDescent="0.35">
      <c r="A534" s="2">
        <v>45033</v>
      </c>
      <c r="B534" s="3" t="s">
        <v>38</v>
      </c>
      <c r="C534" t="s">
        <v>23</v>
      </c>
      <c r="D534" t="s">
        <v>98</v>
      </c>
      <c r="E534" t="s">
        <v>99</v>
      </c>
      <c r="F534" t="s">
        <v>3733</v>
      </c>
      <c r="G534" t="s">
        <v>3734</v>
      </c>
      <c r="H534" t="s">
        <v>3735</v>
      </c>
      <c r="I534" t="s">
        <v>3736</v>
      </c>
      <c r="J534" s="1" t="s">
        <v>45</v>
      </c>
      <c r="K534" t="s">
        <v>381</v>
      </c>
      <c r="L534" t="s">
        <v>382</v>
      </c>
      <c r="M534" t="s">
        <v>383</v>
      </c>
      <c r="N534" s="1" t="s">
        <v>114</v>
      </c>
      <c r="O534" s="1" t="s">
        <v>49</v>
      </c>
      <c r="P534" s="1">
        <v>98</v>
      </c>
      <c r="Q534" t="s">
        <v>3737</v>
      </c>
      <c r="R534" s="1" t="s">
        <v>3738</v>
      </c>
      <c r="S534" s="1" t="s">
        <v>3739</v>
      </c>
      <c r="T534" s="1">
        <v>191</v>
      </c>
      <c r="U534" s="1">
        <v>46</v>
      </c>
      <c r="V534" s="1">
        <v>145</v>
      </c>
    </row>
    <row r="535" spans="1:22" x14ac:dyDescent="0.35">
      <c r="A535" s="2">
        <v>44614</v>
      </c>
      <c r="B535" s="3" t="s">
        <v>238</v>
      </c>
      <c r="C535" t="s">
        <v>23</v>
      </c>
      <c r="D535" t="s">
        <v>98</v>
      </c>
      <c r="E535" t="s">
        <v>377</v>
      </c>
      <c r="F535" t="s">
        <v>3740</v>
      </c>
      <c r="G535" t="s">
        <v>3741</v>
      </c>
      <c r="H535" t="s">
        <v>3742</v>
      </c>
      <c r="I535" t="s">
        <v>3743</v>
      </c>
      <c r="J535" s="1" t="s">
        <v>30</v>
      </c>
      <c r="K535" t="s">
        <v>31</v>
      </c>
      <c r="L535" t="s">
        <v>32</v>
      </c>
      <c r="M535">
        <v>6538306661</v>
      </c>
      <c r="N535" s="1" t="s">
        <v>48</v>
      </c>
      <c r="O535" s="1" t="s">
        <v>34</v>
      </c>
      <c r="P535" s="1">
        <v>26</v>
      </c>
      <c r="Q535" t="s">
        <v>3744</v>
      </c>
      <c r="R535" s="1" t="s">
        <v>3745</v>
      </c>
      <c r="S535" s="1" t="s">
        <v>3746</v>
      </c>
      <c r="T535" s="1">
        <v>81</v>
      </c>
      <c r="U535" s="1">
        <v>14</v>
      </c>
      <c r="V535" s="1">
        <v>67</v>
      </c>
    </row>
    <row r="536" spans="1:22" x14ac:dyDescent="0.35">
      <c r="A536" s="2">
        <v>45132</v>
      </c>
      <c r="B536" s="3" t="s">
        <v>207</v>
      </c>
      <c r="C536" t="s">
        <v>23</v>
      </c>
      <c r="D536" t="s">
        <v>39</v>
      </c>
      <c r="E536" t="s">
        <v>40</v>
      </c>
      <c r="F536" t="s">
        <v>3747</v>
      </c>
      <c r="G536" t="s">
        <v>3748</v>
      </c>
      <c r="H536" t="s">
        <v>3749</v>
      </c>
      <c r="I536" t="s">
        <v>3750</v>
      </c>
      <c r="J536" s="1" t="s">
        <v>45</v>
      </c>
      <c r="K536" t="s">
        <v>46</v>
      </c>
      <c r="L536" t="s">
        <v>47</v>
      </c>
      <c r="M536" t="s">
        <v>261</v>
      </c>
      <c r="N536" s="1" t="s">
        <v>114</v>
      </c>
      <c r="O536" s="1" t="s">
        <v>63</v>
      </c>
      <c r="P536" s="1">
        <v>73</v>
      </c>
      <c r="Q536" t="s">
        <v>50</v>
      </c>
      <c r="R536" s="1" t="s">
        <v>3751</v>
      </c>
      <c r="S536" s="1" t="s">
        <v>3752</v>
      </c>
      <c r="T536" s="1">
        <v>482</v>
      </c>
      <c r="U536" s="1">
        <v>473</v>
      </c>
      <c r="V536" s="1">
        <v>9</v>
      </c>
    </row>
    <row r="537" spans="1:22" x14ac:dyDescent="0.35">
      <c r="A537" s="2">
        <v>44543</v>
      </c>
      <c r="B537" s="3" t="s">
        <v>317</v>
      </c>
      <c r="C537" t="s">
        <v>23</v>
      </c>
      <c r="D537" t="s">
        <v>98</v>
      </c>
      <c r="E537" t="s">
        <v>318</v>
      </c>
      <c r="F537" t="s">
        <v>3753</v>
      </c>
      <c r="G537" t="s">
        <v>3754</v>
      </c>
      <c r="H537" t="s">
        <v>3755</v>
      </c>
      <c r="I537" t="s">
        <v>3756</v>
      </c>
      <c r="J537" s="1" t="s">
        <v>170</v>
      </c>
      <c r="K537" t="s">
        <v>124</v>
      </c>
      <c r="L537" t="s">
        <v>125</v>
      </c>
      <c r="M537" t="s">
        <v>126</v>
      </c>
      <c r="N537" s="1" t="s">
        <v>93</v>
      </c>
      <c r="O537" s="1" t="s">
        <v>34</v>
      </c>
      <c r="P537" s="1">
        <v>62</v>
      </c>
      <c r="Q537" t="s">
        <v>3757</v>
      </c>
      <c r="R537" s="1" t="s">
        <v>3758</v>
      </c>
      <c r="S537" s="1" t="s">
        <v>3759</v>
      </c>
      <c r="T537" s="1">
        <v>92</v>
      </c>
      <c r="U537" s="1">
        <v>6</v>
      </c>
      <c r="V537" s="1">
        <v>86</v>
      </c>
    </row>
    <row r="538" spans="1:22" x14ac:dyDescent="0.35">
      <c r="A538" s="2">
        <v>45099</v>
      </c>
      <c r="B538" s="3" t="s">
        <v>22</v>
      </c>
      <c r="C538" t="s">
        <v>23</v>
      </c>
      <c r="D538" t="s">
        <v>24</v>
      </c>
      <c r="E538" t="s">
        <v>82</v>
      </c>
      <c r="F538" t="s">
        <v>3760</v>
      </c>
      <c r="G538" t="s">
        <v>3761</v>
      </c>
      <c r="H538" t="s">
        <v>3762</v>
      </c>
      <c r="I538" t="s">
        <v>3763</v>
      </c>
      <c r="J538" s="1" t="s">
        <v>170</v>
      </c>
      <c r="K538" t="s">
        <v>31</v>
      </c>
      <c r="L538" t="s">
        <v>32</v>
      </c>
      <c r="N538" s="1" t="s">
        <v>48</v>
      </c>
      <c r="O538" s="1" t="s">
        <v>34</v>
      </c>
      <c r="P538" s="1">
        <v>19</v>
      </c>
      <c r="Q538" t="s">
        <v>3764</v>
      </c>
      <c r="R538" s="1" t="s">
        <v>3765</v>
      </c>
      <c r="S538" s="1" t="s">
        <v>3766</v>
      </c>
      <c r="T538" s="1">
        <v>409</v>
      </c>
      <c r="U538" s="1">
        <v>211</v>
      </c>
      <c r="V538" s="1">
        <v>198</v>
      </c>
    </row>
    <row r="539" spans="1:22" x14ac:dyDescent="0.35">
      <c r="A539" s="2">
        <v>44531</v>
      </c>
      <c r="B539" s="3" t="s">
        <v>207</v>
      </c>
      <c r="C539" t="s">
        <v>54</v>
      </c>
      <c r="D539" t="s">
        <v>39</v>
      </c>
      <c r="E539" t="s">
        <v>40</v>
      </c>
      <c r="F539" t="s">
        <v>3767</v>
      </c>
      <c r="G539" t="s">
        <v>3768</v>
      </c>
      <c r="H539" t="s">
        <v>3769</v>
      </c>
      <c r="I539">
        <f>1-804-220-9811</f>
        <v>-10834</v>
      </c>
      <c r="J539" s="1" t="s">
        <v>45</v>
      </c>
      <c r="K539" t="s">
        <v>194</v>
      </c>
      <c r="L539" t="s">
        <v>195</v>
      </c>
      <c r="M539" t="s">
        <v>196</v>
      </c>
      <c r="N539" s="1" t="s">
        <v>78</v>
      </c>
      <c r="O539" s="1" t="s">
        <v>49</v>
      </c>
      <c r="P539" s="1">
        <v>84</v>
      </c>
      <c r="Q539" t="s">
        <v>3770</v>
      </c>
      <c r="R539" s="1" t="s">
        <v>3771</v>
      </c>
      <c r="S539" s="1" t="s">
        <v>3772</v>
      </c>
      <c r="T539" s="1">
        <v>397</v>
      </c>
      <c r="U539" s="1">
        <v>162</v>
      </c>
      <c r="V539" s="1">
        <v>235</v>
      </c>
    </row>
    <row r="540" spans="1:22" x14ac:dyDescent="0.35">
      <c r="A540" s="2">
        <v>44744</v>
      </c>
      <c r="B540" s="3" t="s">
        <v>418</v>
      </c>
      <c r="C540" t="s">
        <v>69</v>
      </c>
      <c r="D540" t="s">
        <v>419</v>
      </c>
      <c r="E540" t="s">
        <v>521</v>
      </c>
      <c r="F540" t="s">
        <v>3773</v>
      </c>
      <c r="G540" t="s">
        <v>3774</v>
      </c>
      <c r="H540" t="s">
        <v>3775</v>
      </c>
      <c r="I540" t="s">
        <v>3776</v>
      </c>
      <c r="J540" s="1" t="s">
        <v>45</v>
      </c>
      <c r="K540" t="s">
        <v>252</v>
      </c>
      <c r="L540" t="s">
        <v>253</v>
      </c>
      <c r="M540">
        <f>1-838-976-6137</f>
        <v>-7950</v>
      </c>
      <c r="N540" s="1" t="s">
        <v>78</v>
      </c>
      <c r="O540" s="1" t="s">
        <v>34</v>
      </c>
      <c r="P540" s="1">
        <v>16</v>
      </c>
      <c r="Q540" t="s">
        <v>3777</v>
      </c>
      <c r="R540" s="1" t="s">
        <v>3778</v>
      </c>
      <c r="S540" s="1" t="s">
        <v>3779</v>
      </c>
      <c r="T540" s="1">
        <v>270</v>
      </c>
      <c r="U540" s="1">
        <v>9</v>
      </c>
      <c r="V540" s="1">
        <v>261</v>
      </c>
    </row>
    <row r="541" spans="1:22" x14ac:dyDescent="0.35">
      <c r="A541" s="2">
        <v>44496</v>
      </c>
      <c r="B541" s="3" t="s">
        <v>207</v>
      </c>
      <c r="C541" t="s">
        <v>54</v>
      </c>
      <c r="D541" t="s">
        <v>39</v>
      </c>
      <c r="E541" t="s">
        <v>40</v>
      </c>
      <c r="F541" t="s">
        <v>3780</v>
      </c>
      <c r="G541" t="s">
        <v>3781</v>
      </c>
      <c r="H541" t="s">
        <v>3782</v>
      </c>
      <c r="I541" t="s">
        <v>3783</v>
      </c>
      <c r="J541" s="1" t="s">
        <v>170</v>
      </c>
      <c r="K541" t="s">
        <v>270</v>
      </c>
      <c r="L541" t="s">
        <v>271</v>
      </c>
      <c r="M541" t="s">
        <v>559</v>
      </c>
      <c r="N541" s="1" t="s">
        <v>78</v>
      </c>
      <c r="O541" s="1" t="s">
        <v>34</v>
      </c>
      <c r="P541" s="1">
        <v>87</v>
      </c>
      <c r="Q541" t="s">
        <v>3784</v>
      </c>
      <c r="R541" s="1" t="s">
        <v>3785</v>
      </c>
      <c r="S541" s="1" t="s">
        <v>3786</v>
      </c>
      <c r="T541" s="1">
        <v>258</v>
      </c>
      <c r="U541" s="1">
        <v>167</v>
      </c>
      <c r="V541" s="1">
        <v>91</v>
      </c>
    </row>
    <row r="542" spans="1:22" x14ac:dyDescent="0.35">
      <c r="A542" s="2">
        <v>45136</v>
      </c>
      <c r="B542" s="3" t="s">
        <v>164</v>
      </c>
      <c r="C542" t="s">
        <v>247</v>
      </c>
      <c r="D542" t="s">
        <v>165</v>
      </c>
      <c r="E542" t="s">
        <v>166</v>
      </c>
      <c r="F542" t="s">
        <v>3787</v>
      </c>
      <c r="G542" t="s">
        <v>3788</v>
      </c>
      <c r="H542" t="s">
        <v>3789</v>
      </c>
      <c r="I542" t="s">
        <v>3790</v>
      </c>
      <c r="J542" s="1" t="s">
        <v>170</v>
      </c>
      <c r="K542" t="s">
        <v>183</v>
      </c>
      <c r="L542" t="s">
        <v>184</v>
      </c>
      <c r="M542" t="s">
        <v>185</v>
      </c>
      <c r="N542" s="1" t="s">
        <v>93</v>
      </c>
      <c r="O542" s="1" t="s">
        <v>63</v>
      </c>
      <c r="P542" s="1">
        <v>86</v>
      </c>
      <c r="Q542" t="s">
        <v>3791</v>
      </c>
      <c r="R542" s="1" t="s">
        <v>3792</v>
      </c>
      <c r="S542" s="1" t="s">
        <v>3793</v>
      </c>
      <c r="T542" s="1">
        <v>225</v>
      </c>
      <c r="U542" s="1">
        <v>38</v>
      </c>
      <c r="V542" s="1">
        <v>187</v>
      </c>
    </row>
    <row r="543" spans="1:22" x14ac:dyDescent="0.35">
      <c r="A543" s="2">
        <v>45054</v>
      </c>
      <c r="B543" s="3" t="s">
        <v>418</v>
      </c>
      <c r="C543" t="s">
        <v>54</v>
      </c>
      <c r="D543" t="s">
        <v>419</v>
      </c>
      <c r="E543" t="s">
        <v>521</v>
      </c>
      <c r="F543" t="s">
        <v>3794</v>
      </c>
      <c r="G543" t="s">
        <v>3795</v>
      </c>
      <c r="H543" t="s">
        <v>3796</v>
      </c>
      <c r="I543" t="s">
        <v>3797</v>
      </c>
      <c r="J543" s="1" t="s">
        <v>30</v>
      </c>
      <c r="K543" t="s">
        <v>124</v>
      </c>
      <c r="L543" t="s">
        <v>125</v>
      </c>
      <c r="M543" t="s">
        <v>126</v>
      </c>
      <c r="N543" s="1" t="s">
        <v>48</v>
      </c>
      <c r="O543" s="1" t="s">
        <v>49</v>
      </c>
      <c r="P543" s="1">
        <v>15</v>
      </c>
      <c r="Q543" t="s">
        <v>3798</v>
      </c>
      <c r="R543" s="1" t="s">
        <v>3799</v>
      </c>
      <c r="S543" s="1" t="s">
        <v>3800</v>
      </c>
      <c r="T543" s="1">
        <v>458</v>
      </c>
      <c r="U543" s="1">
        <v>151</v>
      </c>
      <c r="V543" s="1">
        <v>307</v>
      </c>
    </row>
    <row r="544" spans="1:22" x14ac:dyDescent="0.35">
      <c r="A544" s="2">
        <v>44624</v>
      </c>
      <c r="B544" s="3" t="s">
        <v>344</v>
      </c>
      <c r="C544" t="s">
        <v>141</v>
      </c>
      <c r="D544" t="s">
        <v>345</v>
      </c>
      <c r="E544" t="s">
        <v>346</v>
      </c>
      <c r="F544" t="s">
        <v>3801</v>
      </c>
      <c r="H544" t="s">
        <v>3802</v>
      </c>
      <c r="I544" t="s">
        <v>3803</v>
      </c>
      <c r="J544" s="1" t="s">
        <v>45</v>
      </c>
      <c r="K544" t="s">
        <v>534</v>
      </c>
      <c r="L544" t="s">
        <v>535</v>
      </c>
      <c r="M544" t="s">
        <v>536</v>
      </c>
      <c r="N544" s="1" t="s">
        <v>86</v>
      </c>
      <c r="O544" s="1" t="s">
        <v>63</v>
      </c>
      <c r="P544" s="1">
        <v>89</v>
      </c>
      <c r="Q544" t="s">
        <v>3804</v>
      </c>
      <c r="R544" s="1" t="s">
        <v>3805</v>
      </c>
      <c r="S544" s="1" t="s">
        <v>3806</v>
      </c>
      <c r="T544" s="1">
        <v>108</v>
      </c>
      <c r="U544" s="1">
        <v>14</v>
      </c>
      <c r="V544" s="1">
        <v>94</v>
      </c>
    </row>
    <row r="545" spans="1:22" x14ac:dyDescent="0.35">
      <c r="A545" s="2">
        <v>44591</v>
      </c>
      <c r="B545" s="3" t="s">
        <v>344</v>
      </c>
      <c r="C545" t="s">
        <v>141</v>
      </c>
      <c r="D545" t="s">
        <v>345</v>
      </c>
      <c r="E545" t="s">
        <v>346</v>
      </c>
      <c r="F545" t="s">
        <v>3807</v>
      </c>
      <c r="G545" t="s">
        <v>3808</v>
      </c>
      <c r="H545" t="s">
        <v>3809</v>
      </c>
      <c r="I545" t="s">
        <v>3810</v>
      </c>
      <c r="J545" s="1" t="s">
        <v>45</v>
      </c>
      <c r="K545" t="s">
        <v>270</v>
      </c>
      <c r="L545" t="s">
        <v>271</v>
      </c>
      <c r="M545" t="s">
        <v>559</v>
      </c>
      <c r="N545" s="1" t="s">
        <v>33</v>
      </c>
      <c r="O545" s="1" t="s">
        <v>34</v>
      </c>
      <c r="P545" s="1">
        <v>54</v>
      </c>
      <c r="Q545" t="s">
        <v>3811</v>
      </c>
      <c r="R545" s="1" t="s">
        <v>2096</v>
      </c>
      <c r="S545" s="1" t="s">
        <v>3812</v>
      </c>
      <c r="T545" s="1">
        <v>472</v>
      </c>
      <c r="U545" s="1">
        <v>325</v>
      </c>
      <c r="V545" s="1">
        <v>147</v>
      </c>
    </row>
    <row r="546" spans="1:22" x14ac:dyDescent="0.35">
      <c r="A546" s="2">
        <v>44469</v>
      </c>
      <c r="B546" s="3" t="s">
        <v>118</v>
      </c>
      <c r="C546" t="s">
        <v>69</v>
      </c>
      <c r="D546" t="s">
        <v>119</v>
      </c>
      <c r="E546" t="s">
        <v>120</v>
      </c>
      <c r="F546" t="s">
        <v>3813</v>
      </c>
      <c r="G546" t="s">
        <v>3814</v>
      </c>
      <c r="H546" t="s">
        <v>3815</v>
      </c>
      <c r="I546" t="s">
        <v>3816</v>
      </c>
      <c r="J546" s="1" t="s">
        <v>30</v>
      </c>
      <c r="K546" t="s">
        <v>75</v>
      </c>
      <c r="L546" t="s">
        <v>76</v>
      </c>
      <c r="M546" t="s">
        <v>77</v>
      </c>
      <c r="N546" s="1" t="s">
        <v>33</v>
      </c>
      <c r="O546" s="1" t="s">
        <v>63</v>
      </c>
      <c r="P546" s="1">
        <v>78</v>
      </c>
      <c r="Q546" t="s">
        <v>2555</v>
      </c>
      <c r="R546" s="1" t="s">
        <v>2460</v>
      </c>
      <c r="S546" s="1" t="s">
        <v>3817</v>
      </c>
      <c r="T546" s="1">
        <v>303</v>
      </c>
      <c r="U546" s="1">
        <v>76</v>
      </c>
      <c r="V546" s="1">
        <v>227</v>
      </c>
    </row>
    <row r="547" spans="1:22" x14ac:dyDescent="0.35">
      <c r="A547" s="2">
        <v>44634</v>
      </c>
      <c r="B547" s="3" t="s">
        <v>140</v>
      </c>
      <c r="C547" t="s">
        <v>141</v>
      </c>
      <c r="D547" t="s">
        <v>142</v>
      </c>
      <c r="E547" t="s">
        <v>189</v>
      </c>
      <c r="F547" t="s">
        <v>3818</v>
      </c>
      <c r="G547" t="s">
        <v>3819</v>
      </c>
      <c r="H547" t="s">
        <v>3820</v>
      </c>
      <c r="I547" t="s">
        <v>3821</v>
      </c>
      <c r="J547" s="1" t="s">
        <v>30</v>
      </c>
      <c r="K547" t="s">
        <v>381</v>
      </c>
      <c r="L547" t="s">
        <v>382</v>
      </c>
      <c r="M547" t="s">
        <v>383</v>
      </c>
      <c r="N547" s="1" t="s">
        <v>114</v>
      </c>
      <c r="O547" s="1" t="s">
        <v>63</v>
      </c>
      <c r="P547" s="1">
        <v>50</v>
      </c>
      <c r="Q547" t="s">
        <v>1592</v>
      </c>
      <c r="R547" s="1" t="s">
        <v>3822</v>
      </c>
      <c r="S547" s="1" t="s">
        <v>3823</v>
      </c>
      <c r="T547" s="1">
        <v>262</v>
      </c>
      <c r="U547" s="1">
        <v>220</v>
      </c>
      <c r="V547" s="1">
        <v>42</v>
      </c>
    </row>
    <row r="548" spans="1:22" x14ac:dyDescent="0.35">
      <c r="A548" s="2">
        <v>44799</v>
      </c>
      <c r="B548" s="3" t="s">
        <v>529</v>
      </c>
      <c r="C548" t="s">
        <v>23</v>
      </c>
      <c r="D548" t="s">
        <v>98</v>
      </c>
      <c r="E548" t="s">
        <v>530</v>
      </c>
      <c r="F548" t="s">
        <v>3824</v>
      </c>
      <c r="G548" t="s">
        <v>3825</v>
      </c>
      <c r="H548" t="s">
        <v>3826</v>
      </c>
      <c r="I548">
        <v>6932945677</v>
      </c>
      <c r="J548" s="1" t="s">
        <v>45</v>
      </c>
      <c r="K548" t="s">
        <v>61</v>
      </c>
      <c r="L548" t="s">
        <v>62</v>
      </c>
      <c r="N548" s="1" t="s">
        <v>78</v>
      </c>
      <c r="O548" s="1" t="s">
        <v>49</v>
      </c>
      <c r="P548" s="1">
        <v>82</v>
      </c>
      <c r="Q548" t="s">
        <v>3827</v>
      </c>
      <c r="R548" s="1" t="s">
        <v>3828</v>
      </c>
      <c r="S548" s="1" t="s">
        <v>3829</v>
      </c>
      <c r="T548" s="1">
        <v>287</v>
      </c>
      <c r="U548" s="1">
        <v>105</v>
      </c>
      <c r="V548" s="1">
        <v>182</v>
      </c>
    </row>
    <row r="549" spans="1:22" x14ac:dyDescent="0.35">
      <c r="A549" s="2">
        <v>44848</v>
      </c>
      <c r="B549" s="3" t="s">
        <v>238</v>
      </c>
      <c r="C549" t="s">
        <v>23</v>
      </c>
      <c r="D549" t="s">
        <v>98</v>
      </c>
      <c r="E549" t="s">
        <v>239</v>
      </c>
      <c r="F549" t="s">
        <v>3830</v>
      </c>
      <c r="G549" t="s">
        <v>3831</v>
      </c>
      <c r="H549" t="s">
        <v>3832</v>
      </c>
      <c r="I549" t="s">
        <v>3833</v>
      </c>
      <c r="J549" s="1" t="s">
        <v>30</v>
      </c>
      <c r="K549" t="s">
        <v>566</v>
      </c>
      <c r="L549" t="s">
        <v>567</v>
      </c>
      <c r="M549" t="s">
        <v>568</v>
      </c>
      <c r="N549" s="1" t="s">
        <v>93</v>
      </c>
      <c r="O549" s="1" t="s">
        <v>49</v>
      </c>
      <c r="P549" s="1">
        <v>73</v>
      </c>
      <c r="Q549" t="s">
        <v>3834</v>
      </c>
      <c r="R549" s="1" t="s">
        <v>3835</v>
      </c>
      <c r="S549" s="1" t="s">
        <v>3836</v>
      </c>
      <c r="T549" s="1">
        <v>183</v>
      </c>
      <c r="U549" s="1">
        <v>79</v>
      </c>
      <c r="V549" s="1">
        <v>104</v>
      </c>
    </row>
    <row r="550" spans="1:22" x14ac:dyDescent="0.35">
      <c r="A550" s="2">
        <v>44875</v>
      </c>
      <c r="B550" s="3" t="s">
        <v>418</v>
      </c>
      <c r="C550" t="s">
        <v>69</v>
      </c>
      <c r="D550" t="s">
        <v>419</v>
      </c>
      <c r="E550" t="s">
        <v>521</v>
      </c>
      <c r="F550" t="s">
        <v>3837</v>
      </c>
      <c r="G550" t="s">
        <v>3838</v>
      </c>
      <c r="H550" t="s">
        <v>3839</v>
      </c>
      <c r="I550" t="s">
        <v>3840</v>
      </c>
      <c r="J550" s="1" t="s">
        <v>30</v>
      </c>
      <c r="K550" t="s">
        <v>566</v>
      </c>
      <c r="L550" t="s">
        <v>567</v>
      </c>
      <c r="M550" t="s">
        <v>568</v>
      </c>
      <c r="N550" s="1" t="s">
        <v>33</v>
      </c>
      <c r="O550" s="1" t="s">
        <v>34</v>
      </c>
      <c r="P550" s="1">
        <v>79</v>
      </c>
      <c r="Q550" t="s">
        <v>3841</v>
      </c>
      <c r="R550" s="1" t="s">
        <v>3842</v>
      </c>
      <c r="S550" s="1" t="s">
        <v>3843</v>
      </c>
      <c r="T550" s="1">
        <v>104</v>
      </c>
      <c r="U550" s="1">
        <v>7</v>
      </c>
      <c r="V550" s="1">
        <v>97</v>
      </c>
    </row>
    <row r="551" spans="1:22" x14ac:dyDescent="0.35">
      <c r="A551" s="2">
        <v>45188</v>
      </c>
      <c r="B551" s="3" t="s">
        <v>344</v>
      </c>
      <c r="C551" t="s">
        <v>54</v>
      </c>
      <c r="D551" t="s">
        <v>345</v>
      </c>
      <c r="E551" t="s">
        <v>711</v>
      </c>
      <c r="F551" t="s">
        <v>3844</v>
      </c>
      <c r="G551" t="s">
        <v>3845</v>
      </c>
      <c r="H551" t="s">
        <v>3846</v>
      </c>
      <c r="I551" t="s">
        <v>3847</v>
      </c>
      <c r="J551" s="1" t="s">
        <v>30</v>
      </c>
      <c r="K551" t="s">
        <v>330</v>
      </c>
      <c r="L551" t="s">
        <v>331</v>
      </c>
      <c r="M551" t="s">
        <v>332</v>
      </c>
      <c r="N551" s="1" t="s">
        <v>86</v>
      </c>
      <c r="O551" s="1" t="s">
        <v>63</v>
      </c>
      <c r="P551" s="1">
        <v>65</v>
      </c>
      <c r="Q551" t="s">
        <v>1742</v>
      </c>
      <c r="R551" s="1" t="s">
        <v>3848</v>
      </c>
      <c r="S551" s="1" t="s">
        <v>3849</v>
      </c>
      <c r="T551" s="1">
        <v>499</v>
      </c>
      <c r="U551" s="1">
        <v>54</v>
      </c>
      <c r="V551" s="1">
        <v>445</v>
      </c>
    </row>
    <row r="552" spans="1:22" x14ac:dyDescent="0.35">
      <c r="A552" s="2">
        <v>44999</v>
      </c>
      <c r="B552" s="3" t="s">
        <v>177</v>
      </c>
      <c r="C552" t="s">
        <v>141</v>
      </c>
      <c r="D552" t="s">
        <v>142</v>
      </c>
      <c r="E552" t="s">
        <v>178</v>
      </c>
      <c r="F552" t="s">
        <v>3850</v>
      </c>
      <c r="G552" t="s">
        <v>3851</v>
      </c>
      <c r="H552" t="s">
        <v>3852</v>
      </c>
      <c r="I552" t="s">
        <v>3853</v>
      </c>
      <c r="J552" s="1" t="s">
        <v>170</v>
      </c>
      <c r="K552" t="s">
        <v>534</v>
      </c>
      <c r="L552" t="s">
        <v>535</v>
      </c>
      <c r="M552" t="s">
        <v>536</v>
      </c>
      <c r="N552" s="1" t="s">
        <v>114</v>
      </c>
      <c r="O552" s="1" t="s">
        <v>49</v>
      </c>
      <c r="P552" s="1">
        <v>13</v>
      </c>
      <c r="Q552" t="s">
        <v>610</v>
      </c>
      <c r="R552" s="1" t="s">
        <v>3854</v>
      </c>
      <c r="S552" s="1" t="s">
        <v>3855</v>
      </c>
      <c r="T552" s="1">
        <v>307</v>
      </c>
      <c r="U552" s="1">
        <v>94</v>
      </c>
      <c r="V552" s="1">
        <v>213</v>
      </c>
    </row>
    <row r="553" spans="1:22" x14ac:dyDescent="0.35">
      <c r="A553" s="2">
        <v>44730</v>
      </c>
      <c r="B553" s="3" t="s">
        <v>317</v>
      </c>
      <c r="C553" t="s">
        <v>23</v>
      </c>
      <c r="D553" t="s">
        <v>98</v>
      </c>
      <c r="E553" t="s">
        <v>318</v>
      </c>
      <c r="F553" t="s">
        <v>3856</v>
      </c>
      <c r="G553" t="s">
        <v>3857</v>
      </c>
      <c r="H553" t="s">
        <v>3858</v>
      </c>
      <c r="I553" t="s">
        <v>3859</v>
      </c>
      <c r="J553" s="1" t="s">
        <v>30</v>
      </c>
      <c r="K553" t="s">
        <v>75</v>
      </c>
      <c r="L553" t="s">
        <v>76</v>
      </c>
      <c r="M553" t="s">
        <v>77</v>
      </c>
      <c r="N553" s="1" t="s">
        <v>48</v>
      </c>
      <c r="O553" s="1" t="s">
        <v>34</v>
      </c>
      <c r="P553" s="1">
        <v>98</v>
      </c>
      <c r="Q553" t="s">
        <v>3860</v>
      </c>
      <c r="R553" s="1" t="s">
        <v>3861</v>
      </c>
      <c r="S553" s="1" t="s">
        <v>3862</v>
      </c>
      <c r="T553" s="1">
        <v>188</v>
      </c>
      <c r="U553" s="1">
        <v>17</v>
      </c>
      <c r="V553" s="1">
        <v>171</v>
      </c>
    </row>
    <row r="554" spans="1:22" x14ac:dyDescent="0.35">
      <c r="A554" s="2">
        <v>44994</v>
      </c>
      <c r="B554" s="3" t="s">
        <v>275</v>
      </c>
      <c r="C554" t="s">
        <v>276</v>
      </c>
      <c r="D554" t="s">
        <v>277</v>
      </c>
      <c r="E554" t="s">
        <v>278</v>
      </c>
      <c r="F554" t="s">
        <v>3863</v>
      </c>
      <c r="G554" t="s">
        <v>3864</v>
      </c>
      <c r="H554" t="s">
        <v>3865</v>
      </c>
      <c r="I554" t="s">
        <v>3866</v>
      </c>
      <c r="J554" s="1" t="s">
        <v>30</v>
      </c>
      <c r="K554" t="s">
        <v>566</v>
      </c>
      <c r="L554" t="s">
        <v>567</v>
      </c>
      <c r="N554" s="1" t="s">
        <v>78</v>
      </c>
      <c r="O554" s="1" t="s">
        <v>49</v>
      </c>
      <c r="P554" s="1">
        <v>6</v>
      </c>
      <c r="Q554" t="s">
        <v>3867</v>
      </c>
      <c r="R554" s="1" t="s">
        <v>3868</v>
      </c>
      <c r="S554" s="1" t="s">
        <v>3869</v>
      </c>
      <c r="T554" s="1">
        <v>303</v>
      </c>
      <c r="U554" s="1">
        <v>7</v>
      </c>
      <c r="V554" s="1">
        <v>296</v>
      </c>
    </row>
    <row r="555" spans="1:22" x14ac:dyDescent="0.35">
      <c r="A555" s="2">
        <v>44627</v>
      </c>
      <c r="B555" s="3" t="s">
        <v>492</v>
      </c>
      <c r="C555" t="s">
        <v>276</v>
      </c>
      <c r="D555" t="s">
        <v>409</v>
      </c>
      <c r="E555" t="s">
        <v>410</v>
      </c>
      <c r="F555" t="s">
        <v>3870</v>
      </c>
      <c r="H555" t="s">
        <v>3871</v>
      </c>
      <c r="I555" t="s">
        <v>3872</v>
      </c>
      <c r="J555" s="1" t="s">
        <v>170</v>
      </c>
      <c r="K555" t="s">
        <v>171</v>
      </c>
      <c r="L555" t="s">
        <v>172</v>
      </c>
      <c r="M555" t="s">
        <v>173</v>
      </c>
      <c r="N555" s="1" t="s">
        <v>33</v>
      </c>
      <c r="O555" s="1" t="s">
        <v>49</v>
      </c>
      <c r="P555" s="1">
        <v>81</v>
      </c>
      <c r="Q555" t="s">
        <v>783</v>
      </c>
      <c r="R555" s="1" t="s">
        <v>3873</v>
      </c>
      <c r="S555" s="1" t="s">
        <v>3874</v>
      </c>
      <c r="T555" s="1">
        <v>237</v>
      </c>
      <c r="U555" s="1">
        <v>237</v>
      </c>
      <c r="V555" s="1">
        <v>0</v>
      </c>
    </row>
    <row r="556" spans="1:22" x14ac:dyDescent="0.35">
      <c r="A556" s="2">
        <v>44566</v>
      </c>
      <c r="B556" s="3" t="s">
        <v>164</v>
      </c>
      <c r="C556" t="s">
        <v>247</v>
      </c>
      <c r="D556" t="s">
        <v>165</v>
      </c>
      <c r="E556" t="s">
        <v>166</v>
      </c>
      <c r="F556" t="s">
        <v>3875</v>
      </c>
      <c r="G556" t="s">
        <v>3876</v>
      </c>
      <c r="H556" t="s">
        <v>3877</v>
      </c>
      <c r="I556" t="s">
        <v>3878</v>
      </c>
      <c r="J556" s="1" t="s">
        <v>45</v>
      </c>
      <c r="K556" t="s">
        <v>61</v>
      </c>
      <c r="L556" t="s">
        <v>62</v>
      </c>
      <c r="M556">
        <f>1-588-750-7646</f>
        <v>-8983</v>
      </c>
      <c r="N556" s="1" t="s">
        <v>93</v>
      </c>
      <c r="O556" s="1" t="s">
        <v>63</v>
      </c>
      <c r="P556" s="1">
        <v>12</v>
      </c>
      <c r="Q556" t="s">
        <v>1700</v>
      </c>
      <c r="R556" s="1" t="s">
        <v>3879</v>
      </c>
      <c r="S556" s="1" t="s">
        <v>3880</v>
      </c>
      <c r="T556" s="1">
        <v>437</v>
      </c>
      <c r="U556" s="1">
        <v>245</v>
      </c>
      <c r="V556" s="1">
        <v>192</v>
      </c>
    </row>
    <row r="557" spans="1:22" x14ac:dyDescent="0.35">
      <c r="A557" s="2">
        <v>45019</v>
      </c>
      <c r="B557" s="3" t="s">
        <v>222</v>
      </c>
      <c r="C557" t="s">
        <v>141</v>
      </c>
      <c r="D557" t="s">
        <v>223</v>
      </c>
      <c r="E557" t="s">
        <v>224</v>
      </c>
      <c r="F557" t="s">
        <v>3881</v>
      </c>
      <c r="G557" t="s">
        <v>3882</v>
      </c>
      <c r="H557" t="s">
        <v>3883</v>
      </c>
      <c r="I557" t="s">
        <v>3884</v>
      </c>
      <c r="J557" s="1" t="s">
        <v>45</v>
      </c>
      <c r="K557" t="s">
        <v>171</v>
      </c>
      <c r="L557" t="s">
        <v>172</v>
      </c>
      <c r="M557" t="s">
        <v>173</v>
      </c>
      <c r="N557" s="1" t="s">
        <v>114</v>
      </c>
      <c r="O557" s="1" t="s">
        <v>34</v>
      </c>
      <c r="P557" s="1">
        <v>55</v>
      </c>
      <c r="Q557" t="s">
        <v>3885</v>
      </c>
      <c r="R557" s="1" t="s">
        <v>3886</v>
      </c>
      <c r="S557" s="1" t="s">
        <v>3887</v>
      </c>
      <c r="T557" s="1">
        <v>74</v>
      </c>
      <c r="U557" s="1">
        <v>36</v>
      </c>
      <c r="V557" s="1">
        <v>38</v>
      </c>
    </row>
    <row r="558" spans="1:22" x14ac:dyDescent="0.35">
      <c r="A558" s="2">
        <v>45028</v>
      </c>
      <c r="B558" s="3" t="s">
        <v>238</v>
      </c>
      <c r="C558" t="s">
        <v>23</v>
      </c>
      <c r="D558" t="s">
        <v>98</v>
      </c>
      <c r="E558" t="s">
        <v>239</v>
      </c>
      <c r="F558" t="s">
        <v>3888</v>
      </c>
      <c r="G558" t="s">
        <v>3889</v>
      </c>
      <c r="H558" t="s">
        <v>3890</v>
      </c>
      <c r="I558" t="s">
        <v>3891</v>
      </c>
      <c r="J558" s="1" t="s">
        <v>30</v>
      </c>
      <c r="K558" t="s">
        <v>194</v>
      </c>
      <c r="L558" t="s">
        <v>195</v>
      </c>
      <c r="M558" t="s">
        <v>196</v>
      </c>
      <c r="N558" s="1" t="s">
        <v>78</v>
      </c>
      <c r="O558" s="1" t="s">
        <v>63</v>
      </c>
      <c r="P558" s="1">
        <v>81</v>
      </c>
      <c r="Q558" t="s">
        <v>1488</v>
      </c>
      <c r="R558" s="1" t="s">
        <v>3892</v>
      </c>
      <c r="S558" s="1" t="s">
        <v>3893</v>
      </c>
      <c r="T558" s="1">
        <v>200</v>
      </c>
      <c r="U558" s="1">
        <v>166</v>
      </c>
      <c r="V558" s="1">
        <v>34</v>
      </c>
    </row>
    <row r="559" spans="1:22" x14ac:dyDescent="0.35">
      <c r="A559" s="2">
        <v>45174</v>
      </c>
      <c r="B559" s="3" t="s">
        <v>177</v>
      </c>
      <c r="C559" t="s">
        <v>141</v>
      </c>
      <c r="D559" t="s">
        <v>142</v>
      </c>
      <c r="E559" t="s">
        <v>178</v>
      </c>
      <c r="F559" t="s">
        <v>3894</v>
      </c>
      <c r="G559" t="s">
        <v>3895</v>
      </c>
      <c r="H559" t="s">
        <v>3896</v>
      </c>
      <c r="I559" t="s">
        <v>3897</v>
      </c>
      <c r="J559" s="1" t="s">
        <v>30</v>
      </c>
      <c r="K559" t="s">
        <v>303</v>
      </c>
      <c r="L559" t="s">
        <v>304</v>
      </c>
      <c r="M559" t="s">
        <v>305</v>
      </c>
      <c r="N559" s="1" t="s">
        <v>48</v>
      </c>
      <c r="O559" s="1" t="s">
        <v>34</v>
      </c>
      <c r="P559" s="1">
        <v>5</v>
      </c>
      <c r="Q559" t="s">
        <v>3898</v>
      </c>
      <c r="R559" s="1" t="s">
        <v>3899</v>
      </c>
      <c r="S559" s="1" t="s">
        <v>3900</v>
      </c>
      <c r="T559" s="1">
        <v>443</v>
      </c>
      <c r="U559" s="1">
        <v>203</v>
      </c>
      <c r="V559" s="1">
        <v>240</v>
      </c>
    </row>
    <row r="560" spans="1:22" x14ac:dyDescent="0.35">
      <c r="A560" s="2">
        <v>44497</v>
      </c>
      <c r="B560" s="3" t="s">
        <v>38</v>
      </c>
      <c r="C560" t="s">
        <v>141</v>
      </c>
      <c r="D560" t="s">
        <v>142</v>
      </c>
      <c r="E560" t="s">
        <v>178</v>
      </c>
      <c r="F560" t="s">
        <v>3901</v>
      </c>
      <c r="H560" t="s">
        <v>3902</v>
      </c>
      <c r="I560" t="s">
        <v>3903</v>
      </c>
      <c r="J560" s="1" t="s">
        <v>30</v>
      </c>
      <c r="K560" t="s">
        <v>133</v>
      </c>
      <c r="L560" t="s">
        <v>134</v>
      </c>
      <c r="M560" t="s">
        <v>135</v>
      </c>
      <c r="N560" s="1" t="s">
        <v>86</v>
      </c>
      <c r="O560" s="1" t="s">
        <v>34</v>
      </c>
      <c r="P560" s="1">
        <v>5</v>
      </c>
      <c r="Q560" t="s">
        <v>3898</v>
      </c>
      <c r="R560" s="1" t="s">
        <v>3904</v>
      </c>
      <c r="S560" s="1" t="s">
        <v>3905</v>
      </c>
      <c r="T560" s="1">
        <v>214</v>
      </c>
      <c r="U560" s="1">
        <v>9</v>
      </c>
      <c r="V560" s="1">
        <v>205</v>
      </c>
    </row>
    <row r="561" spans="1:22" x14ac:dyDescent="0.35">
      <c r="A561" s="2">
        <v>44572</v>
      </c>
      <c r="B561" s="3" t="s">
        <v>214</v>
      </c>
      <c r="C561" t="s">
        <v>23</v>
      </c>
      <c r="D561" t="s">
        <v>98</v>
      </c>
      <c r="E561" t="s">
        <v>326</v>
      </c>
      <c r="F561" t="s">
        <v>3906</v>
      </c>
      <c r="G561" t="s">
        <v>3907</v>
      </c>
      <c r="H561" t="s">
        <v>3908</v>
      </c>
      <c r="I561" t="s">
        <v>3909</v>
      </c>
      <c r="J561" s="1" t="s">
        <v>45</v>
      </c>
      <c r="K561" t="s">
        <v>61</v>
      </c>
      <c r="L561" t="s">
        <v>62</v>
      </c>
      <c r="M561">
        <f>1-588-750-7646</f>
        <v>-8983</v>
      </c>
      <c r="N561" s="1" t="s">
        <v>114</v>
      </c>
      <c r="O561" s="1" t="s">
        <v>63</v>
      </c>
      <c r="P561" s="1">
        <v>99</v>
      </c>
      <c r="Q561" t="s">
        <v>3910</v>
      </c>
      <c r="R561" s="1" t="s">
        <v>3911</v>
      </c>
      <c r="S561" s="1" t="s">
        <v>3912</v>
      </c>
      <c r="T561" s="1">
        <v>150</v>
      </c>
      <c r="U561" s="1">
        <v>128</v>
      </c>
      <c r="V561" s="1">
        <v>22</v>
      </c>
    </row>
    <row r="562" spans="1:22" x14ac:dyDescent="0.35">
      <c r="A562" s="2">
        <v>44873</v>
      </c>
      <c r="B562" s="3" t="s">
        <v>177</v>
      </c>
      <c r="C562" t="s">
        <v>54</v>
      </c>
      <c r="D562" t="s">
        <v>142</v>
      </c>
      <c r="E562" t="s">
        <v>178</v>
      </c>
      <c r="F562" t="s">
        <v>3913</v>
      </c>
      <c r="G562" t="s">
        <v>3914</v>
      </c>
      <c r="H562" t="s">
        <v>3915</v>
      </c>
      <c r="I562" t="s">
        <v>3916</v>
      </c>
      <c r="J562" s="1" t="s">
        <v>45</v>
      </c>
      <c r="K562" t="s">
        <v>171</v>
      </c>
      <c r="L562" t="s">
        <v>172</v>
      </c>
      <c r="M562" t="s">
        <v>173</v>
      </c>
      <c r="N562" s="1" t="s">
        <v>48</v>
      </c>
      <c r="O562" s="1" t="s">
        <v>63</v>
      </c>
      <c r="P562" s="1">
        <v>68</v>
      </c>
      <c r="Q562" t="s">
        <v>3917</v>
      </c>
      <c r="R562" s="1" t="s">
        <v>3918</v>
      </c>
      <c r="S562" s="1" t="s">
        <v>3919</v>
      </c>
      <c r="T562" s="1">
        <v>195</v>
      </c>
      <c r="U562" s="1">
        <v>143</v>
      </c>
      <c r="V562" s="1">
        <v>52</v>
      </c>
    </row>
    <row r="563" spans="1:22" x14ac:dyDescent="0.35">
      <c r="A563" s="2">
        <v>45049</v>
      </c>
      <c r="B563" s="3" t="s">
        <v>214</v>
      </c>
      <c r="C563" t="s">
        <v>23</v>
      </c>
      <c r="D563" t="s">
        <v>98</v>
      </c>
      <c r="E563" t="s">
        <v>326</v>
      </c>
      <c r="F563" t="s">
        <v>3920</v>
      </c>
      <c r="G563" t="s">
        <v>3921</v>
      </c>
      <c r="H563" t="s">
        <v>3922</v>
      </c>
      <c r="I563" t="s">
        <v>3923</v>
      </c>
      <c r="J563" s="1" t="s">
        <v>170</v>
      </c>
      <c r="K563" t="s">
        <v>381</v>
      </c>
      <c r="L563" t="s">
        <v>382</v>
      </c>
      <c r="M563" t="s">
        <v>383</v>
      </c>
      <c r="N563" s="1" t="s">
        <v>48</v>
      </c>
      <c r="O563" s="1" t="s">
        <v>49</v>
      </c>
      <c r="P563" s="1">
        <v>21</v>
      </c>
      <c r="Q563" t="s">
        <v>3924</v>
      </c>
      <c r="R563" s="1" t="s">
        <v>3925</v>
      </c>
      <c r="S563" s="1" t="s">
        <v>3926</v>
      </c>
      <c r="T563" s="1">
        <v>351</v>
      </c>
      <c r="U563" s="1">
        <v>252</v>
      </c>
      <c r="V563" s="1">
        <v>99</v>
      </c>
    </row>
    <row r="564" spans="1:22" x14ac:dyDescent="0.35">
      <c r="A564" s="2">
        <v>44545</v>
      </c>
      <c r="B564" s="3" t="s">
        <v>97</v>
      </c>
      <c r="C564" t="s">
        <v>23</v>
      </c>
      <c r="D564" t="s">
        <v>98</v>
      </c>
      <c r="E564" t="s">
        <v>265</v>
      </c>
      <c r="F564" t="s">
        <v>3927</v>
      </c>
      <c r="G564" t="s">
        <v>3928</v>
      </c>
      <c r="H564" t="s">
        <v>3929</v>
      </c>
      <c r="I564" t="s">
        <v>3930</v>
      </c>
      <c r="J564" s="1" t="s">
        <v>30</v>
      </c>
      <c r="K564" t="s">
        <v>566</v>
      </c>
      <c r="L564" t="s">
        <v>567</v>
      </c>
      <c r="M564" t="s">
        <v>568</v>
      </c>
      <c r="N564" s="1" t="s">
        <v>86</v>
      </c>
      <c r="O564" s="1" t="s">
        <v>34</v>
      </c>
      <c r="P564" s="1">
        <v>82</v>
      </c>
      <c r="Q564" t="s">
        <v>3931</v>
      </c>
      <c r="R564" s="1" t="s">
        <v>3932</v>
      </c>
      <c r="S564" s="1" t="s">
        <v>3933</v>
      </c>
      <c r="T564" s="1">
        <v>490</v>
      </c>
      <c r="U564" s="1">
        <v>14</v>
      </c>
      <c r="V564" s="1">
        <v>476</v>
      </c>
    </row>
    <row r="565" spans="1:22" x14ac:dyDescent="0.35">
      <c r="A565" s="2">
        <v>45144</v>
      </c>
      <c r="B565" s="3" t="s">
        <v>118</v>
      </c>
      <c r="C565" t="s">
        <v>69</v>
      </c>
      <c r="D565" t="s">
        <v>119</v>
      </c>
      <c r="E565" t="s">
        <v>120</v>
      </c>
      <c r="F565" t="s">
        <v>3934</v>
      </c>
      <c r="G565" t="s">
        <v>3935</v>
      </c>
      <c r="H565" t="s">
        <v>3936</v>
      </c>
      <c r="I565" t="s">
        <v>3937</v>
      </c>
      <c r="J565" s="1" t="s">
        <v>30</v>
      </c>
      <c r="K565" t="s">
        <v>252</v>
      </c>
      <c r="L565" t="s">
        <v>253</v>
      </c>
      <c r="M565">
        <f>1-838-976-6137</f>
        <v>-7950</v>
      </c>
      <c r="N565" s="1" t="s">
        <v>33</v>
      </c>
      <c r="O565" s="1" t="s">
        <v>49</v>
      </c>
      <c r="P565" s="1">
        <v>15</v>
      </c>
      <c r="Q565" t="s">
        <v>3938</v>
      </c>
      <c r="R565" s="1" t="s">
        <v>3939</v>
      </c>
      <c r="S565" s="1" t="s">
        <v>3940</v>
      </c>
      <c r="T565" s="1">
        <v>337</v>
      </c>
      <c r="U565" s="1">
        <v>231</v>
      </c>
      <c r="V565" s="1">
        <v>106</v>
      </c>
    </row>
    <row r="566" spans="1:22" x14ac:dyDescent="0.35">
      <c r="A566" s="2">
        <v>44722</v>
      </c>
      <c r="B566" s="3" t="s">
        <v>140</v>
      </c>
      <c r="C566" t="s">
        <v>54</v>
      </c>
      <c r="D566" t="s">
        <v>142</v>
      </c>
      <c r="E566" t="s">
        <v>361</v>
      </c>
      <c r="F566" t="s">
        <v>3941</v>
      </c>
      <c r="G566" t="s">
        <v>3942</v>
      </c>
      <c r="H566" t="s">
        <v>3943</v>
      </c>
      <c r="I566" t="s">
        <v>3944</v>
      </c>
      <c r="J566" s="1" t="s">
        <v>30</v>
      </c>
      <c r="K566" t="s">
        <v>75</v>
      </c>
      <c r="L566" t="s">
        <v>76</v>
      </c>
      <c r="M566" t="s">
        <v>77</v>
      </c>
      <c r="N566" s="1" t="s">
        <v>33</v>
      </c>
      <c r="O566" s="1" t="s">
        <v>63</v>
      </c>
      <c r="P566" s="1">
        <v>95</v>
      </c>
      <c r="Q566" t="s">
        <v>3945</v>
      </c>
      <c r="R566" s="1" t="s">
        <v>3946</v>
      </c>
      <c r="S566" s="1" t="s">
        <v>3947</v>
      </c>
      <c r="T566" s="1">
        <v>148</v>
      </c>
      <c r="U566" s="1">
        <v>114</v>
      </c>
      <c r="V566" s="1">
        <v>34</v>
      </c>
    </row>
    <row r="567" spans="1:22" x14ac:dyDescent="0.35">
      <c r="A567" s="2">
        <v>44962</v>
      </c>
      <c r="B567" s="3" t="s">
        <v>207</v>
      </c>
      <c r="C567" t="s">
        <v>23</v>
      </c>
      <c r="D567" t="s">
        <v>39</v>
      </c>
      <c r="E567" t="s">
        <v>40</v>
      </c>
      <c r="F567" t="s">
        <v>3948</v>
      </c>
      <c r="G567" t="s">
        <v>3949</v>
      </c>
      <c r="H567" t="s">
        <v>3950</v>
      </c>
      <c r="I567" t="s">
        <v>3951</v>
      </c>
      <c r="J567" s="1" t="s">
        <v>45</v>
      </c>
      <c r="K567" t="s">
        <v>194</v>
      </c>
      <c r="L567" t="s">
        <v>195</v>
      </c>
      <c r="M567" t="s">
        <v>196</v>
      </c>
      <c r="N567" s="1" t="s">
        <v>78</v>
      </c>
      <c r="O567" s="1" t="s">
        <v>34</v>
      </c>
      <c r="P567" s="1">
        <v>64</v>
      </c>
      <c r="Q567" t="s">
        <v>3952</v>
      </c>
      <c r="R567" s="1" t="s">
        <v>3953</v>
      </c>
      <c r="S567" s="1" t="s">
        <v>3954</v>
      </c>
      <c r="T567" s="1">
        <v>233</v>
      </c>
      <c r="U567" s="1">
        <v>87</v>
      </c>
      <c r="V567" s="1">
        <v>146</v>
      </c>
    </row>
    <row r="568" spans="1:22" x14ac:dyDescent="0.35">
      <c r="A568" s="2">
        <v>44695</v>
      </c>
      <c r="B568" s="3" t="s">
        <v>97</v>
      </c>
      <c r="C568" t="s">
        <v>23</v>
      </c>
      <c r="D568" t="s">
        <v>98</v>
      </c>
      <c r="E568" t="s">
        <v>154</v>
      </c>
      <c r="F568" t="s">
        <v>2274</v>
      </c>
      <c r="H568" t="s">
        <v>3955</v>
      </c>
      <c r="I568" t="s">
        <v>3956</v>
      </c>
      <c r="J568" s="1" t="s">
        <v>45</v>
      </c>
      <c r="K568" t="s">
        <v>133</v>
      </c>
      <c r="L568" t="s">
        <v>134</v>
      </c>
      <c r="M568" t="s">
        <v>135</v>
      </c>
      <c r="N568" s="1" t="s">
        <v>33</v>
      </c>
      <c r="O568" s="1" t="s">
        <v>63</v>
      </c>
      <c r="P568" s="1">
        <v>12</v>
      </c>
      <c r="Q568" t="s">
        <v>3957</v>
      </c>
      <c r="R568" s="1" t="s">
        <v>3958</v>
      </c>
      <c r="S568" s="1" t="s">
        <v>3959</v>
      </c>
      <c r="T568" s="1">
        <v>482</v>
      </c>
      <c r="U568" s="1">
        <v>27</v>
      </c>
      <c r="V568" s="1">
        <v>455</v>
      </c>
    </row>
    <row r="569" spans="1:22" x14ac:dyDescent="0.35">
      <c r="A569" s="2">
        <v>44882</v>
      </c>
      <c r="B569" s="3" t="s">
        <v>275</v>
      </c>
      <c r="C569" t="s">
        <v>276</v>
      </c>
      <c r="D569" t="s">
        <v>277</v>
      </c>
      <c r="E569" t="s">
        <v>265</v>
      </c>
      <c r="F569" t="s">
        <v>3960</v>
      </c>
      <c r="G569" t="s">
        <v>3961</v>
      </c>
      <c r="H569" t="s">
        <v>3962</v>
      </c>
      <c r="I569" t="s">
        <v>3963</v>
      </c>
      <c r="J569" s="1" t="s">
        <v>30</v>
      </c>
      <c r="K569" t="s">
        <v>46</v>
      </c>
      <c r="L569" t="s">
        <v>47</v>
      </c>
      <c r="M569" t="s">
        <v>261</v>
      </c>
      <c r="N569" s="1" t="s">
        <v>48</v>
      </c>
      <c r="O569" s="1" t="s">
        <v>63</v>
      </c>
      <c r="P569" s="1">
        <v>92</v>
      </c>
      <c r="Q569" t="s">
        <v>1248</v>
      </c>
      <c r="R569" s="1" t="s">
        <v>3964</v>
      </c>
      <c r="S569" s="1" t="s">
        <v>3965</v>
      </c>
      <c r="T569" s="1">
        <v>67</v>
      </c>
      <c r="U569" s="1">
        <v>56</v>
      </c>
      <c r="V569" s="1">
        <v>11</v>
      </c>
    </row>
    <row r="570" spans="1:22" x14ac:dyDescent="0.35">
      <c r="A570" s="1" t="s">
        <v>3966</v>
      </c>
      <c r="B570" s="3" t="s">
        <v>177</v>
      </c>
      <c r="C570" t="s">
        <v>141</v>
      </c>
      <c r="D570" t="s">
        <v>142</v>
      </c>
      <c r="E570" t="s">
        <v>265</v>
      </c>
      <c r="F570" t="s">
        <v>3967</v>
      </c>
      <c r="G570" t="s">
        <v>3968</v>
      </c>
      <c r="H570" t="s">
        <v>3969</v>
      </c>
      <c r="I570" t="s">
        <v>3970</v>
      </c>
      <c r="J570" s="1" t="s">
        <v>45</v>
      </c>
      <c r="K570" t="s">
        <v>75</v>
      </c>
      <c r="L570" t="s">
        <v>76</v>
      </c>
      <c r="M570" t="s">
        <v>77</v>
      </c>
      <c r="N570" s="1" t="s">
        <v>86</v>
      </c>
      <c r="O570" s="1" t="s">
        <v>49</v>
      </c>
      <c r="P570" s="1">
        <v>10</v>
      </c>
      <c r="Q570" t="s">
        <v>3037</v>
      </c>
      <c r="R570" s="1" t="s">
        <v>3971</v>
      </c>
      <c r="S570" s="1" t="s">
        <v>3972</v>
      </c>
      <c r="T570" s="1">
        <v>333</v>
      </c>
      <c r="U570" s="1">
        <v>86</v>
      </c>
      <c r="V570" s="1">
        <v>247</v>
      </c>
    </row>
    <row r="571" spans="1:22" x14ac:dyDescent="0.35">
      <c r="A571" s="2">
        <v>44608</v>
      </c>
      <c r="B571" s="3" t="s">
        <v>529</v>
      </c>
      <c r="C571" t="s">
        <v>23</v>
      </c>
      <c r="D571" t="s">
        <v>98</v>
      </c>
      <c r="E571" t="s">
        <v>530</v>
      </c>
      <c r="F571" t="s">
        <v>3973</v>
      </c>
      <c r="G571" t="s">
        <v>3974</v>
      </c>
      <c r="H571" t="s">
        <v>3975</v>
      </c>
      <c r="I571" t="s">
        <v>3976</v>
      </c>
      <c r="J571" s="1" t="s">
        <v>30</v>
      </c>
      <c r="K571" t="s">
        <v>148</v>
      </c>
      <c r="L571" t="s">
        <v>149</v>
      </c>
      <c r="M571" t="s">
        <v>150</v>
      </c>
      <c r="N571" s="1" t="s">
        <v>93</v>
      </c>
      <c r="O571" s="1" t="s">
        <v>63</v>
      </c>
      <c r="P571" s="1">
        <v>50</v>
      </c>
      <c r="Q571" t="s">
        <v>3977</v>
      </c>
      <c r="R571" s="1" t="s">
        <v>3978</v>
      </c>
      <c r="S571" s="1" t="s">
        <v>3979</v>
      </c>
      <c r="T571" s="1">
        <v>378</v>
      </c>
      <c r="U571" s="1">
        <v>249</v>
      </c>
      <c r="V571" s="1">
        <v>129</v>
      </c>
    </row>
    <row r="572" spans="1:22" x14ac:dyDescent="0.35">
      <c r="A572" s="2">
        <v>44772</v>
      </c>
      <c r="B572" s="3" t="s">
        <v>257</v>
      </c>
      <c r="C572" t="s">
        <v>141</v>
      </c>
      <c r="D572" t="s">
        <v>223</v>
      </c>
      <c r="E572" t="s">
        <v>309</v>
      </c>
      <c r="F572" t="s">
        <v>3980</v>
      </c>
      <c r="G572" t="s">
        <v>3981</v>
      </c>
      <c r="H572" t="s">
        <v>3982</v>
      </c>
      <c r="I572">
        <f>1-976-206-757</f>
        <v>-1938</v>
      </c>
      <c r="J572" s="1" t="s">
        <v>30</v>
      </c>
      <c r="K572" t="s">
        <v>148</v>
      </c>
      <c r="L572" t="s">
        <v>149</v>
      </c>
      <c r="M572" t="s">
        <v>150</v>
      </c>
      <c r="N572" s="1" t="s">
        <v>78</v>
      </c>
      <c r="O572" s="1" t="s">
        <v>49</v>
      </c>
      <c r="P572" s="1">
        <v>34</v>
      </c>
      <c r="Q572" t="s">
        <v>3983</v>
      </c>
      <c r="R572" s="1" t="s">
        <v>3984</v>
      </c>
      <c r="S572" s="1" t="s">
        <v>3985</v>
      </c>
      <c r="T572" s="1">
        <v>352</v>
      </c>
      <c r="U572" s="1">
        <v>97</v>
      </c>
      <c r="V572" s="1">
        <v>255</v>
      </c>
    </row>
    <row r="573" spans="1:22" x14ac:dyDescent="0.35">
      <c r="A573" s="2">
        <v>45124</v>
      </c>
      <c r="B573" s="3" t="s">
        <v>68</v>
      </c>
      <c r="C573" t="s">
        <v>54</v>
      </c>
      <c r="D573" t="s">
        <v>70</v>
      </c>
      <c r="E573" t="s">
        <v>265</v>
      </c>
      <c r="F573" t="s">
        <v>3986</v>
      </c>
      <c r="G573" t="s">
        <v>3987</v>
      </c>
      <c r="H573" t="s">
        <v>3988</v>
      </c>
      <c r="I573" t="s">
        <v>3989</v>
      </c>
      <c r="J573" s="1" t="s">
        <v>30</v>
      </c>
      <c r="K573" t="s">
        <v>424</v>
      </c>
      <c r="L573" t="s">
        <v>425</v>
      </c>
      <c r="M573">
        <v>7724600682</v>
      </c>
      <c r="N573" s="1" t="s">
        <v>86</v>
      </c>
      <c r="O573" s="1" t="s">
        <v>34</v>
      </c>
      <c r="P573" s="1">
        <v>69</v>
      </c>
      <c r="Q573" t="s">
        <v>3990</v>
      </c>
      <c r="R573" s="1" t="s">
        <v>3991</v>
      </c>
      <c r="S573" s="1" t="s">
        <v>3992</v>
      </c>
      <c r="T573" s="1">
        <v>489</v>
      </c>
      <c r="U573" s="1">
        <v>90</v>
      </c>
      <c r="V573" s="1">
        <v>399</v>
      </c>
    </row>
    <row r="574" spans="1:22" x14ac:dyDescent="0.35">
      <c r="A574" s="2">
        <v>44731</v>
      </c>
      <c r="B574" s="3" t="s">
        <v>68</v>
      </c>
      <c r="C574" t="s">
        <v>69</v>
      </c>
      <c r="D574" t="s">
        <v>70</v>
      </c>
      <c r="E574" t="s">
        <v>71</v>
      </c>
      <c r="F574" t="s">
        <v>3993</v>
      </c>
      <c r="G574" t="s">
        <v>3994</v>
      </c>
      <c r="H574" t="s">
        <v>3995</v>
      </c>
      <c r="I574" t="s">
        <v>3996</v>
      </c>
      <c r="J574" s="1" t="s">
        <v>45</v>
      </c>
      <c r="K574" t="s">
        <v>133</v>
      </c>
      <c r="L574" t="s">
        <v>134</v>
      </c>
      <c r="M574" t="s">
        <v>135</v>
      </c>
      <c r="N574" s="1" t="s">
        <v>33</v>
      </c>
      <c r="O574" s="1" t="s">
        <v>49</v>
      </c>
      <c r="P574" s="1">
        <v>25</v>
      </c>
      <c r="Q574" t="s">
        <v>3997</v>
      </c>
      <c r="R574" s="1" t="s">
        <v>3998</v>
      </c>
      <c r="S574" s="1" t="s">
        <v>3999</v>
      </c>
      <c r="T574" s="1">
        <v>196</v>
      </c>
      <c r="U574" s="1">
        <v>15</v>
      </c>
      <c r="V574" s="1">
        <v>181</v>
      </c>
    </row>
    <row r="575" spans="1:22" x14ac:dyDescent="0.35">
      <c r="A575" s="2">
        <v>44926</v>
      </c>
      <c r="B575" s="3" t="s">
        <v>418</v>
      </c>
      <c r="C575" t="s">
        <v>69</v>
      </c>
      <c r="D575" t="s">
        <v>419</v>
      </c>
      <c r="E575" t="s">
        <v>521</v>
      </c>
      <c r="F575" t="s">
        <v>4000</v>
      </c>
      <c r="G575" t="s">
        <v>4001</v>
      </c>
      <c r="H575" t="s">
        <v>4002</v>
      </c>
      <c r="I575" t="s">
        <v>4003</v>
      </c>
      <c r="J575" s="1" t="s">
        <v>45</v>
      </c>
      <c r="K575" t="s">
        <v>159</v>
      </c>
      <c r="L575" t="s">
        <v>160</v>
      </c>
      <c r="M575" t="s">
        <v>161</v>
      </c>
      <c r="N575" s="1" t="s">
        <v>78</v>
      </c>
      <c r="O575" s="1" t="s">
        <v>49</v>
      </c>
      <c r="P575" s="1">
        <v>50</v>
      </c>
      <c r="Q575" t="s">
        <v>4004</v>
      </c>
      <c r="R575" s="1" t="s">
        <v>212</v>
      </c>
      <c r="S575" s="1" t="s">
        <v>4005</v>
      </c>
      <c r="T575" s="1">
        <v>466</v>
      </c>
      <c r="U575" s="1">
        <v>213</v>
      </c>
      <c r="V575" s="1">
        <v>253</v>
      </c>
    </row>
    <row r="576" spans="1:22" x14ac:dyDescent="0.35">
      <c r="A576" s="2">
        <v>44523</v>
      </c>
      <c r="B576" s="3" t="s">
        <v>344</v>
      </c>
      <c r="C576" t="s">
        <v>141</v>
      </c>
      <c r="D576" t="s">
        <v>345</v>
      </c>
      <c r="E576" t="s">
        <v>25</v>
      </c>
      <c r="F576" t="s">
        <v>4006</v>
      </c>
      <c r="G576" t="s">
        <v>4007</v>
      </c>
      <c r="H576" t="s">
        <v>4008</v>
      </c>
      <c r="I576" t="s">
        <v>4009</v>
      </c>
      <c r="J576" s="1" t="s">
        <v>30</v>
      </c>
      <c r="K576" t="s">
        <v>194</v>
      </c>
      <c r="L576" t="s">
        <v>195</v>
      </c>
      <c r="M576" t="s">
        <v>196</v>
      </c>
      <c r="N576" s="1" t="s">
        <v>78</v>
      </c>
      <c r="O576" s="1" t="s">
        <v>34</v>
      </c>
      <c r="P576" s="1">
        <v>67</v>
      </c>
      <c r="Q576" t="s">
        <v>4010</v>
      </c>
      <c r="R576" s="1" t="s">
        <v>4011</v>
      </c>
      <c r="S576" s="1" t="s">
        <v>4012</v>
      </c>
      <c r="T576" s="1">
        <v>320</v>
      </c>
      <c r="U576" s="1">
        <v>34</v>
      </c>
      <c r="V576" s="1">
        <v>286</v>
      </c>
    </row>
    <row r="577" spans="1:22" x14ac:dyDescent="0.35">
      <c r="A577" s="2">
        <v>44772</v>
      </c>
      <c r="B577" s="3" t="s">
        <v>275</v>
      </c>
      <c r="C577" t="s">
        <v>276</v>
      </c>
      <c r="D577" t="s">
        <v>277</v>
      </c>
      <c r="E577" t="s">
        <v>189</v>
      </c>
      <c r="F577" t="s">
        <v>4013</v>
      </c>
      <c r="G577" t="s">
        <v>4014</v>
      </c>
      <c r="H577" t="s">
        <v>4015</v>
      </c>
      <c r="I577" t="s">
        <v>4016</v>
      </c>
      <c r="J577" s="1" t="s">
        <v>45</v>
      </c>
      <c r="K577" t="s">
        <v>148</v>
      </c>
      <c r="L577" t="s">
        <v>149</v>
      </c>
      <c r="M577" t="s">
        <v>150</v>
      </c>
      <c r="N577" s="1" t="s">
        <v>86</v>
      </c>
      <c r="O577" s="1" t="s">
        <v>34</v>
      </c>
      <c r="P577" s="1">
        <v>30</v>
      </c>
      <c r="Q577" t="s">
        <v>1089</v>
      </c>
      <c r="R577" s="1" t="s">
        <v>4017</v>
      </c>
      <c r="S577" s="1" t="s">
        <v>4018</v>
      </c>
      <c r="T577" s="1">
        <v>128</v>
      </c>
      <c r="U577" s="1">
        <v>74</v>
      </c>
      <c r="V577" s="1">
        <v>54</v>
      </c>
    </row>
    <row r="578" spans="1:22" x14ac:dyDescent="0.35">
      <c r="A578" s="2">
        <v>45113</v>
      </c>
      <c r="B578" s="3" t="s">
        <v>38</v>
      </c>
      <c r="C578" t="s">
        <v>54</v>
      </c>
      <c r="D578" t="s">
        <v>223</v>
      </c>
      <c r="E578" t="s">
        <v>265</v>
      </c>
      <c r="F578" t="s">
        <v>4019</v>
      </c>
      <c r="G578" t="s">
        <v>4020</v>
      </c>
      <c r="H578" t="s">
        <v>4021</v>
      </c>
      <c r="I578" t="s">
        <v>4022</v>
      </c>
      <c r="J578" s="1" t="s">
        <v>170</v>
      </c>
      <c r="K578" t="s">
        <v>171</v>
      </c>
      <c r="L578" t="s">
        <v>172</v>
      </c>
      <c r="M578" t="s">
        <v>173</v>
      </c>
      <c r="N578" s="1" t="s">
        <v>114</v>
      </c>
      <c r="O578" s="1" t="s">
        <v>34</v>
      </c>
      <c r="P578" s="1">
        <v>25</v>
      </c>
      <c r="Q578" t="s">
        <v>3200</v>
      </c>
      <c r="R578" s="1" t="s">
        <v>4023</v>
      </c>
      <c r="S578" s="1" t="s">
        <v>4024</v>
      </c>
      <c r="T578" s="1">
        <v>352</v>
      </c>
      <c r="U578" s="1">
        <v>159</v>
      </c>
      <c r="V578" s="1">
        <v>193</v>
      </c>
    </row>
    <row r="579" spans="1:22" x14ac:dyDescent="0.35">
      <c r="A579" s="2">
        <v>44681</v>
      </c>
      <c r="B579" s="3" t="s">
        <v>38</v>
      </c>
      <c r="C579" t="s">
        <v>141</v>
      </c>
      <c r="D579" t="s">
        <v>142</v>
      </c>
      <c r="E579" t="s">
        <v>178</v>
      </c>
      <c r="F579" t="s">
        <v>4025</v>
      </c>
      <c r="G579" t="s">
        <v>4026</v>
      </c>
      <c r="H579" t="s">
        <v>4027</v>
      </c>
      <c r="I579" t="s">
        <v>4028</v>
      </c>
      <c r="J579" s="1" t="s">
        <v>170</v>
      </c>
      <c r="K579" t="s">
        <v>61</v>
      </c>
      <c r="L579" t="s">
        <v>62</v>
      </c>
      <c r="M579">
        <f>1-588-750-7646</f>
        <v>-8983</v>
      </c>
      <c r="N579" s="1" t="s">
        <v>33</v>
      </c>
      <c r="O579" s="1" t="s">
        <v>49</v>
      </c>
      <c r="P579" s="1">
        <v>60</v>
      </c>
      <c r="Q579" t="s">
        <v>186</v>
      </c>
      <c r="R579" s="1" t="s">
        <v>4029</v>
      </c>
      <c r="S579" s="1" t="s">
        <v>4030</v>
      </c>
      <c r="T579" s="1">
        <v>432</v>
      </c>
      <c r="U579" s="1">
        <v>173</v>
      </c>
      <c r="V579" s="1">
        <v>259</v>
      </c>
    </row>
    <row r="580" spans="1:22" x14ac:dyDescent="0.35">
      <c r="A580" s="2">
        <v>44813</v>
      </c>
      <c r="B580" s="3" t="s">
        <v>492</v>
      </c>
      <c r="C580" t="s">
        <v>276</v>
      </c>
      <c r="D580" t="s">
        <v>409</v>
      </c>
      <c r="E580" t="s">
        <v>410</v>
      </c>
      <c r="F580" t="s">
        <v>4031</v>
      </c>
      <c r="G580" t="s">
        <v>4032</v>
      </c>
      <c r="H580" t="s">
        <v>4033</v>
      </c>
      <c r="I580" t="s">
        <v>4034</v>
      </c>
      <c r="J580" s="1" t="s">
        <v>30</v>
      </c>
      <c r="K580" t="s">
        <v>31</v>
      </c>
      <c r="L580" t="s">
        <v>32</v>
      </c>
      <c r="M580">
        <v>6538306661</v>
      </c>
      <c r="N580" s="1" t="s">
        <v>114</v>
      </c>
      <c r="O580" s="1" t="s">
        <v>34</v>
      </c>
      <c r="P580" s="1">
        <v>94</v>
      </c>
      <c r="Q580" t="s">
        <v>4035</v>
      </c>
      <c r="R580" s="1" t="s">
        <v>4036</v>
      </c>
      <c r="S580" s="1" t="s">
        <v>4037</v>
      </c>
      <c r="T580" s="1">
        <v>326</v>
      </c>
      <c r="U580" s="1">
        <v>211</v>
      </c>
      <c r="V580" s="1">
        <v>115</v>
      </c>
    </row>
    <row r="581" spans="1:22" x14ac:dyDescent="0.35">
      <c r="A581" s="2">
        <v>45018</v>
      </c>
      <c r="B581" s="3" t="s">
        <v>257</v>
      </c>
      <c r="C581" t="s">
        <v>141</v>
      </c>
      <c r="D581" t="s">
        <v>223</v>
      </c>
      <c r="E581" t="s">
        <v>309</v>
      </c>
      <c r="F581" t="s">
        <v>4038</v>
      </c>
      <c r="H581" t="s">
        <v>4039</v>
      </c>
      <c r="I581" t="s">
        <v>4040</v>
      </c>
      <c r="J581" s="1" t="s">
        <v>45</v>
      </c>
      <c r="K581" t="s">
        <v>270</v>
      </c>
      <c r="L581" t="s">
        <v>271</v>
      </c>
      <c r="M581" t="s">
        <v>559</v>
      </c>
      <c r="N581" s="1" t="s">
        <v>48</v>
      </c>
      <c r="O581" s="1" t="s">
        <v>49</v>
      </c>
      <c r="P581" s="1">
        <v>25</v>
      </c>
      <c r="Q581" t="s">
        <v>4041</v>
      </c>
      <c r="R581" s="1" t="s">
        <v>4042</v>
      </c>
      <c r="S581" s="1" t="s">
        <v>4043</v>
      </c>
      <c r="T581" s="1">
        <v>313</v>
      </c>
      <c r="U581" s="1">
        <v>39</v>
      </c>
      <c r="V581" s="1">
        <v>274</v>
      </c>
    </row>
    <row r="582" spans="1:22" x14ac:dyDescent="0.35">
      <c r="A582" s="2">
        <v>44659</v>
      </c>
      <c r="B582" s="3" t="s">
        <v>140</v>
      </c>
      <c r="C582" t="s">
        <v>54</v>
      </c>
      <c r="D582" t="s">
        <v>142</v>
      </c>
      <c r="E582" t="s">
        <v>265</v>
      </c>
      <c r="F582" t="s">
        <v>4044</v>
      </c>
      <c r="G582" t="s">
        <v>4045</v>
      </c>
      <c r="H582" t="s">
        <v>4046</v>
      </c>
      <c r="I582" t="s">
        <v>4047</v>
      </c>
      <c r="J582" s="1" t="s">
        <v>170</v>
      </c>
      <c r="K582" t="s">
        <v>133</v>
      </c>
      <c r="L582" t="s">
        <v>134</v>
      </c>
      <c r="M582" t="s">
        <v>135</v>
      </c>
      <c r="N582" s="1" t="s">
        <v>33</v>
      </c>
      <c r="O582" s="1" t="s">
        <v>63</v>
      </c>
      <c r="P582" s="1">
        <v>35</v>
      </c>
      <c r="Q582" t="s">
        <v>4048</v>
      </c>
      <c r="R582" s="1" t="s">
        <v>4049</v>
      </c>
      <c r="S582" s="1" t="s">
        <v>4050</v>
      </c>
      <c r="T582" s="1">
        <v>384</v>
      </c>
      <c r="U582" s="1">
        <v>188</v>
      </c>
      <c r="V582" s="1">
        <v>196</v>
      </c>
    </row>
    <row r="583" spans="1:22" x14ac:dyDescent="0.35">
      <c r="A583" s="2">
        <v>44925</v>
      </c>
      <c r="B583" s="3" t="s">
        <v>214</v>
      </c>
      <c r="C583" t="s">
        <v>23</v>
      </c>
      <c r="D583" t="s">
        <v>98</v>
      </c>
      <c r="E583" t="s">
        <v>265</v>
      </c>
      <c r="F583" t="s">
        <v>4051</v>
      </c>
      <c r="G583" t="s">
        <v>4052</v>
      </c>
      <c r="H583" t="s">
        <v>4053</v>
      </c>
      <c r="I583" t="s">
        <v>4054</v>
      </c>
      <c r="J583" s="1" t="s">
        <v>170</v>
      </c>
      <c r="K583" t="s">
        <v>171</v>
      </c>
      <c r="L583" t="s">
        <v>172</v>
      </c>
      <c r="M583" t="s">
        <v>173</v>
      </c>
      <c r="N583" s="1" t="s">
        <v>93</v>
      </c>
      <c r="O583" s="1" t="s">
        <v>34</v>
      </c>
      <c r="P583" s="1">
        <v>86</v>
      </c>
      <c r="Q583" t="s">
        <v>4055</v>
      </c>
      <c r="R583" s="1" t="s">
        <v>4056</v>
      </c>
      <c r="S583" s="1" t="s">
        <v>4057</v>
      </c>
      <c r="T583" s="1">
        <v>487</v>
      </c>
      <c r="U583" s="1">
        <v>341</v>
      </c>
      <c r="V583" s="1">
        <v>146</v>
      </c>
    </row>
    <row r="584" spans="1:22" x14ac:dyDescent="0.35">
      <c r="A584" s="2">
        <v>45187</v>
      </c>
      <c r="B584" s="3" t="s">
        <v>344</v>
      </c>
      <c r="C584" t="s">
        <v>141</v>
      </c>
      <c r="D584" t="s">
        <v>345</v>
      </c>
      <c r="E584" t="s">
        <v>346</v>
      </c>
      <c r="F584" t="s">
        <v>4058</v>
      </c>
      <c r="G584" t="s">
        <v>4059</v>
      </c>
      <c r="H584" t="s">
        <v>4060</v>
      </c>
      <c r="I584" t="s">
        <v>4061</v>
      </c>
      <c r="J584" s="1" t="s">
        <v>30</v>
      </c>
      <c r="K584" t="s">
        <v>133</v>
      </c>
      <c r="L584" t="s">
        <v>134</v>
      </c>
      <c r="M584" t="s">
        <v>135</v>
      </c>
      <c r="N584" s="1" t="s">
        <v>33</v>
      </c>
      <c r="O584" s="1" t="s">
        <v>63</v>
      </c>
      <c r="P584" s="1">
        <v>50</v>
      </c>
      <c r="Q584" t="s">
        <v>4062</v>
      </c>
      <c r="R584" s="1" t="s">
        <v>4063</v>
      </c>
      <c r="S584" s="1" t="s">
        <v>4064</v>
      </c>
      <c r="T584" s="1">
        <v>81</v>
      </c>
      <c r="U584" s="1">
        <v>53</v>
      </c>
      <c r="V584" s="1">
        <v>28</v>
      </c>
    </row>
    <row r="585" spans="1:22" x14ac:dyDescent="0.35">
      <c r="A585" s="2">
        <v>44566</v>
      </c>
      <c r="B585" s="3" t="s">
        <v>529</v>
      </c>
      <c r="C585" t="s">
        <v>23</v>
      </c>
      <c r="D585" t="s">
        <v>98</v>
      </c>
      <c r="E585" t="s">
        <v>530</v>
      </c>
      <c r="F585" t="s">
        <v>4065</v>
      </c>
      <c r="G585" t="s">
        <v>4066</v>
      </c>
      <c r="H585" t="s">
        <v>4067</v>
      </c>
      <c r="I585" t="s">
        <v>4068</v>
      </c>
      <c r="J585" s="1" t="s">
        <v>170</v>
      </c>
      <c r="K585" t="s">
        <v>194</v>
      </c>
      <c r="L585" t="s">
        <v>195</v>
      </c>
      <c r="M585" t="s">
        <v>196</v>
      </c>
      <c r="N585" s="1" t="s">
        <v>93</v>
      </c>
      <c r="O585" s="1" t="s">
        <v>49</v>
      </c>
      <c r="P585" s="1">
        <v>91</v>
      </c>
      <c r="Q585" t="s">
        <v>4069</v>
      </c>
      <c r="R585" s="1" t="s">
        <v>4070</v>
      </c>
      <c r="S585" s="1" t="s">
        <v>4071</v>
      </c>
      <c r="T585" s="1">
        <v>168</v>
      </c>
      <c r="U585" s="1">
        <v>6</v>
      </c>
      <c r="V585" s="1">
        <v>162</v>
      </c>
    </row>
    <row r="586" spans="1:22" x14ac:dyDescent="0.35">
      <c r="A586" s="2">
        <v>45114</v>
      </c>
      <c r="B586" s="3" t="s">
        <v>118</v>
      </c>
      <c r="C586" t="s">
        <v>69</v>
      </c>
      <c r="D586" t="s">
        <v>119</v>
      </c>
      <c r="E586" t="s">
        <v>120</v>
      </c>
      <c r="F586" t="s">
        <v>4072</v>
      </c>
      <c r="G586" t="s">
        <v>4073</v>
      </c>
      <c r="H586" t="s">
        <v>4074</v>
      </c>
      <c r="I586" t="s">
        <v>4075</v>
      </c>
      <c r="J586" s="1" t="s">
        <v>30</v>
      </c>
      <c r="K586" t="s">
        <v>303</v>
      </c>
      <c r="L586" t="s">
        <v>304</v>
      </c>
      <c r="M586" t="s">
        <v>305</v>
      </c>
      <c r="N586" s="1" t="s">
        <v>86</v>
      </c>
      <c r="O586" s="1" t="s">
        <v>34</v>
      </c>
      <c r="P586" s="1">
        <v>55</v>
      </c>
      <c r="Q586" t="s">
        <v>4076</v>
      </c>
      <c r="R586" s="1" t="s">
        <v>4077</v>
      </c>
      <c r="S586" s="1" t="s">
        <v>4078</v>
      </c>
      <c r="T586" s="1">
        <v>372</v>
      </c>
      <c r="U586" s="1">
        <v>173</v>
      </c>
      <c r="V586" s="1">
        <v>199</v>
      </c>
    </row>
    <row r="587" spans="1:22" x14ac:dyDescent="0.35">
      <c r="A587" s="2">
        <v>44751</v>
      </c>
      <c r="B587" s="3" t="s">
        <v>344</v>
      </c>
      <c r="C587" t="s">
        <v>54</v>
      </c>
      <c r="D587" t="s">
        <v>345</v>
      </c>
      <c r="E587" t="s">
        <v>346</v>
      </c>
      <c r="F587" t="s">
        <v>4079</v>
      </c>
      <c r="G587" t="s">
        <v>4080</v>
      </c>
      <c r="H587" t="s">
        <v>4081</v>
      </c>
      <c r="I587" t="s">
        <v>4082</v>
      </c>
      <c r="J587" s="1" t="s">
        <v>45</v>
      </c>
      <c r="K587" t="s">
        <v>31</v>
      </c>
      <c r="L587" t="s">
        <v>32</v>
      </c>
      <c r="M587">
        <v>6538306661</v>
      </c>
      <c r="N587" s="1" t="s">
        <v>48</v>
      </c>
      <c r="O587" s="1" t="s">
        <v>34</v>
      </c>
      <c r="P587" s="1">
        <v>13</v>
      </c>
      <c r="Q587" t="s">
        <v>4083</v>
      </c>
      <c r="R587" s="1" t="s">
        <v>4084</v>
      </c>
      <c r="S587" s="1" t="s">
        <v>4085</v>
      </c>
      <c r="T587" s="1">
        <v>206</v>
      </c>
      <c r="U587" s="1">
        <v>172</v>
      </c>
      <c r="V587" s="1">
        <v>34</v>
      </c>
    </row>
    <row r="588" spans="1:22" x14ac:dyDescent="0.35">
      <c r="A588" s="2">
        <v>44919</v>
      </c>
      <c r="B588" s="3" t="s">
        <v>177</v>
      </c>
      <c r="C588" t="s">
        <v>141</v>
      </c>
      <c r="D588" t="s">
        <v>142</v>
      </c>
      <c r="E588" t="s">
        <v>178</v>
      </c>
      <c r="F588" t="s">
        <v>4086</v>
      </c>
      <c r="G588" t="s">
        <v>4087</v>
      </c>
      <c r="H588" t="s">
        <v>4088</v>
      </c>
      <c r="I588" t="s">
        <v>4089</v>
      </c>
      <c r="J588" s="1" t="s">
        <v>45</v>
      </c>
      <c r="K588" t="s">
        <v>534</v>
      </c>
      <c r="L588" t="s">
        <v>535</v>
      </c>
      <c r="M588" t="s">
        <v>536</v>
      </c>
      <c r="N588" s="1" t="s">
        <v>33</v>
      </c>
      <c r="O588" s="1" t="s">
        <v>34</v>
      </c>
      <c r="P588" s="1">
        <v>80</v>
      </c>
      <c r="Q588" t="s">
        <v>4090</v>
      </c>
      <c r="R588" s="1" t="s">
        <v>4091</v>
      </c>
      <c r="S588" s="1" t="s">
        <v>4092</v>
      </c>
      <c r="T588" s="1">
        <v>205</v>
      </c>
      <c r="U588" s="1">
        <v>35</v>
      </c>
      <c r="V588" s="1">
        <v>170</v>
      </c>
    </row>
    <row r="589" spans="1:22" x14ac:dyDescent="0.35">
      <c r="A589" s="2">
        <v>44989</v>
      </c>
      <c r="B589" s="3" t="s">
        <v>275</v>
      </c>
      <c r="C589" t="s">
        <v>276</v>
      </c>
      <c r="D589" t="s">
        <v>277</v>
      </c>
      <c r="E589" t="s">
        <v>278</v>
      </c>
      <c r="F589" t="s">
        <v>4093</v>
      </c>
      <c r="G589" t="s">
        <v>4094</v>
      </c>
      <c r="H589" t="s">
        <v>4095</v>
      </c>
      <c r="I589" t="s">
        <v>4096</v>
      </c>
      <c r="J589" s="1" t="s">
        <v>45</v>
      </c>
      <c r="K589" t="s">
        <v>111</v>
      </c>
      <c r="L589" t="s">
        <v>112</v>
      </c>
      <c r="M589" t="s">
        <v>113</v>
      </c>
      <c r="N589" s="1" t="s">
        <v>86</v>
      </c>
      <c r="O589" s="1" t="s">
        <v>49</v>
      </c>
      <c r="P589" s="1">
        <v>75</v>
      </c>
      <c r="Q589" t="s">
        <v>1869</v>
      </c>
      <c r="R589" s="1" t="s">
        <v>4097</v>
      </c>
      <c r="S589" s="1" t="s">
        <v>4098</v>
      </c>
      <c r="T589" s="1">
        <v>175</v>
      </c>
      <c r="U589" s="1">
        <v>127</v>
      </c>
      <c r="V589" s="1">
        <v>48</v>
      </c>
    </row>
    <row r="590" spans="1:22" x14ac:dyDescent="0.35">
      <c r="A590" s="2">
        <v>44500</v>
      </c>
      <c r="B590" s="3" t="s">
        <v>336</v>
      </c>
      <c r="C590" t="s">
        <v>247</v>
      </c>
      <c r="D590" t="s">
        <v>165</v>
      </c>
      <c r="E590" t="s">
        <v>484</v>
      </c>
      <c r="F590" t="s">
        <v>4099</v>
      </c>
      <c r="G590" t="s">
        <v>4100</v>
      </c>
      <c r="H590" t="s">
        <v>4101</v>
      </c>
      <c r="I590" t="s">
        <v>4102</v>
      </c>
      <c r="J590" s="1" t="s">
        <v>170</v>
      </c>
      <c r="K590" t="s">
        <v>270</v>
      </c>
      <c r="L590" t="s">
        <v>271</v>
      </c>
      <c r="M590" t="s">
        <v>559</v>
      </c>
      <c r="N590" s="1" t="s">
        <v>86</v>
      </c>
      <c r="O590" s="1" t="s">
        <v>34</v>
      </c>
      <c r="P590" s="1">
        <v>76</v>
      </c>
      <c r="Q590" t="s">
        <v>4103</v>
      </c>
      <c r="R590" s="1" t="s">
        <v>4104</v>
      </c>
      <c r="S590" s="1" t="s">
        <v>4105</v>
      </c>
      <c r="T590" s="1">
        <v>336</v>
      </c>
      <c r="U590" s="1">
        <v>75</v>
      </c>
      <c r="V590" s="1">
        <v>261</v>
      </c>
    </row>
    <row r="591" spans="1:22" x14ac:dyDescent="0.35">
      <c r="A591" s="2">
        <v>44757</v>
      </c>
      <c r="B591" s="3" t="s">
        <v>164</v>
      </c>
      <c r="C591" t="s">
        <v>247</v>
      </c>
      <c r="D591" t="s">
        <v>165</v>
      </c>
      <c r="E591" t="s">
        <v>265</v>
      </c>
      <c r="F591" t="s">
        <v>4106</v>
      </c>
      <c r="G591" t="s">
        <v>4107</v>
      </c>
      <c r="H591" t="s">
        <v>4108</v>
      </c>
      <c r="I591" t="s">
        <v>4109</v>
      </c>
      <c r="J591" s="1" t="s">
        <v>30</v>
      </c>
      <c r="K591" t="s">
        <v>46</v>
      </c>
      <c r="L591" t="s">
        <v>47</v>
      </c>
      <c r="M591" t="s">
        <v>261</v>
      </c>
      <c r="N591" s="1" t="s">
        <v>86</v>
      </c>
      <c r="O591" s="1" t="s">
        <v>34</v>
      </c>
      <c r="P591" s="1">
        <v>53</v>
      </c>
      <c r="Q591" t="s">
        <v>4110</v>
      </c>
      <c r="R591" s="1" t="s">
        <v>4111</v>
      </c>
      <c r="S591" s="1" t="s">
        <v>4112</v>
      </c>
      <c r="T591" s="1">
        <v>262</v>
      </c>
      <c r="U591" s="1">
        <v>240</v>
      </c>
      <c r="V591" s="1">
        <v>22</v>
      </c>
    </row>
    <row r="592" spans="1:22" x14ac:dyDescent="0.35">
      <c r="A592" s="2">
        <v>44688</v>
      </c>
      <c r="B592" s="3" t="s">
        <v>38</v>
      </c>
      <c r="C592" t="s">
        <v>23</v>
      </c>
      <c r="D592" t="s">
        <v>39</v>
      </c>
      <c r="E592" t="s">
        <v>541</v>
      </c>
      <c r="F592" t="s">
        <v>4113</v>
      </c>
      <c r="H592" t="s">
        <v>4114</v>
      </c>
      <c r="I592" t="s">
        <v>4115</v>
      </c>
      <c r="J592" s="1" t="s">
        <v>170</v>
      </c>
      <c r="K592" t="s">
        <v>566</v>
      </c>
      <c r="L592" t="s">
        <v>567</v>
      </c>
      <c r="M592" t="s">
        <v>568</v>
      </c>
      <c r="N592" s="1" t="s">
        <v>86</v>
      </c>
      <c r="O592" s="1" t="s">
        <v>63</v>
      </c>
      <c r="P592" s="1">
        <v>94</v>
      </c>
      <c r="Q592" t="s">
        <v>4116</v>
      </c>
      <c r="R592" s="1" t="s">
        <v>4117</v>
      </c>
      <c r="S592" s="1" t="s">
        <v>4118</v>
      </c>
      <c r="T592" s="1">
        <v>452</v>
      </c>
      <c r="U592" s="1">
        <v>236</v>
      </c>
      <c r="V592" s="1">
        <v>216</v>
      </c>
    </row>
    <row r="593" spans="1:22" x14ac:dyDescent="0.35">
      <c r="A593" s="2">
        <v>44893</v>
      </c>
      <c r="B593" s="3" t="s">
        <v>53</v>
      </c>
      <c r="C593" t="s">
        <v>276</v>
      </c>
      <c r="D593" t="s">
        <v>55</v>
      </c>
      <c r="E593" t="s">
        <v>56</v>
      </c>
      <c r="F593" t="s">
        <v>4119</v>
      </c>
      <c r="G593" t="s">
        <v>4120</v>
      </c>
      <c r="H593" t="s">
        <v>4121</v>
      </c>
      <c r="I593" t="s">
        <v>4122</v>
      </c>
      <c r="J593" s="1" t="s">
        <v>45</v>
      </c>
      <c r="K593" t="s">
        <v>252</v>
      </c>
      <c r="L593" t="s">
        <v>253</v>
      </c>
      <c r="M593">
        <f>1-838-976-6137</f>
        <v>-7950</v>
      </c>
      <c r="N593" s="1" t="s">
        <v>48</v>
      </c>
      <c r="O593" s="1" t="s">
        <v>63</v>
      </c>
      <c r="P593" s="1">
        <v>8</v>
      </c>
      <c r="Q593" t="s">
        <v>4123</v>
      </c>
      <c r="R593" s="1" t="s">
        <v>4124</v>
      </c>
      <c r="S593" s="1" t="s">
        <v>4125</v>
      </c>
      <c r="T593" s="1">
        <v>419</v>
      </c>
      <c r="U593" s="1">
        <v>151</v>
      </c>
      <c r="V593" s="1">
        <v>268</v>
      </c>
    </row>
    <row r="594" spans="1:22" x14ac:dyDescent="0.35">
      <c r="A594" s="2">
        <v>44475</v>
      </c>
      <c r="B594" s="3" t="s">
        <v>22</v>
      </c>
      <c r="C594" t="s">
        <v>23</v>
      </c>
      <c r="D594" t="s">
        <v>24</v>
      </c>
      <c r="E594" t="s">
        <v>387</v>
      </c>
      <c r="F594" t="s">
        <v>4126</v>
      </c>
      <c r="G594" t="s">
        <v>4127</v>
      </c>
      <c r="H594" t="s">
        <v>4128</v>
      </c>
      <c r="I594" t="s">
        <v>4129</v>
      </c>
      <c r="J594" s="1" t="s">
        <v>45</v>
      </c>
      <c r="K594" t="s">
        <v>424</v>
      </c>
      <c r="L594" t="s">
        <v>425</v>
      </c>
      <c r="N594" s="1" t="s">
        <v>93</v>
      </c>
      <c r="O594" s="1" t="s">
        <v>49</v>
      </c>
      <c r="P594" s="1">
        <v>56</v>
      </c>
      <c r="Q594" t="s">
        <v>2059</v>
      </c>
      <c r="R594" s="1" t="s">
        <v>4130</v>
      </c>
      <c r="S594" s="1" t="s">
        <v>4131</v>
      </c>
      <c r="T594" s="1">
        <v>269</v>
      </c>
      <c r="U594" s="1">
        <v>8</v>
      </c>
      <c r="V594" s="1">
        <v>261</v>
      </c>
    </row>
    <row r="595" spans="1:22" x14ac:dyDescent="0.35">
      <c r="A595" s="2">
        <v>44732</v>
      </c>
      <c r="B595" s="3" t="s">
        <v>238</v>
      </c>
      <c r="C595" t="s">
        <v>23</v>
      </c>
      <c r="D595" t="s">
        <v>98</v>
      </c>
      <c r="E595" t="s">
        <v>265</v>
      </c>
      <c r="F595" t="s">
        <v>4132</v>
      </c>
      <c r="G595" t="s">
        <v>4133</v>
      </c>
      <c r="H595" t="s">
        <v>4134</v>
      </c>
      <c r="I595" t="s">
        <v>4135</v>
      </c>
      <c r="J595" s="1" t="s">
        <v>30</v>
      </c>
      <c r="K595" t="s">
        <v>566</v>
      </c>
      <c r="L595" t="s">
        <v>567</v>
      </c>
      <c r="N595" s="1" t="s">
        <v>86</v>
      </c>
      <c r="O595" s="1" t="s">
        <v>63</v>
      </c>
      <c r="P595" s="1">
        <v>91</v>
      </c>
      <c r="Q595" t="s">
        <v>4136</v>
      </c>
      <c r="R595" s="1" t="s">
        <v>4137</v>
      </c>
      <c r="S595" s="1" t="s">
        <v>4138</v>
      </c>
      <c r="T595" s="1">
        <v>428</v>
      </c>
      <c r="U595" s="1">
        <v>238</v>
      </c>
      <c r="V595" s="1">
        <v>190</v>
      </c>
    </row>
    <row r="596" spans="1:22" x14ac:dyDescent="0.35">
      <c r="A596" s="2">
        <v>44784</v>
      </c>
      <c r="B596" s="3" t="s">
        <v>22</v>
      </c>
      <c r="C596" t="s">
        <v>23</v>
      </c>
      <c r="D596" t="s">
        <v>24</v>
      </c>
      <c r="E596" t="s">
        <v>265</v>
      </c>
      <c r="F596" t="s">
        <v>4139</v>
      </c>
      <c r="G596" t="s">
        <v>4140</v>
      </c>
      <c r="H596" t="s">
        <v>4141</v>
      </c>
      <c r="I596">
        <v>7133356745</v>
      </c>
      <c r="J596" s="1" t="s">
        <v>170</v>
      </c>
      <c r="K596" t="s">
        <v>171</v>
      </c>
      <c r="L596" t="s">
        <v>172</v>
      </c>
      <c r="M596" t="s">
        <v>173</v>
      </c>
      <c r="N596" s="1" t="s">
        <v>33</v>
      </c>
      <c r="O596" s="1" t="s">
        <v>49</v>
      </c>
      <c r="P596" s="1">
        <v>92</v>
      </c>
      <c r="Q596" t="s">
        <v>392</v>
      </c>
      <c r="R596" s="1" t="s">
        <v>4142</v>
      </c>
      <c r="S596" s="1" t="s">
        <v>4143</v>
      </c>
      <c r="T596" s="1">
        <v>67</v>
      </c>
      <c r="U596" s="1">
        <v>39</v>
      </c>
      <c r="V596" s="1">
        <v>28</v>
      </c>
    </row>
    <row r="597" spans="1:22" x14ac:dyDescent="0.35">
      <c r="A597" s="2">
        <v>45158</v>
      </c>
      <c r="B597" s="3" t="s">
        <v>68</v>
      </c>
      <c r="C597" t="s">
        <v>69</v>
      </c>
      <c r="D597" t="s">
        <v>70</v>
      </c>
      <c r="E597" t="s">
        <v>71</v>
      </c>
      <c r="F597" t="s">
        <v>4144</v>
      </c>
      <c r="G597" t="s">
        <v>4145</v>
      </c>
      <c r="H597" t="s">
        <v>4146</v>
      </c>
      <c r="I597" t="s">
        <v>4147</v>
      </c>
      <c r="J597" s="1" t="s">
        <v>45</v>
      </c>
      <c r="K597" t="s">
        <v>148</v>
      </c>
      <c r="L597" t="s">
        <v>149</v>
      </c>
      <c r="M597" t="s">
        <v>150</v>
      </c>
      <c r="N597" s="1" t="s">
        <v>114</v>
      </c>
      <c r="O597" s="1" t="s">
        <v>49</v>
      </c>
      <c r="P597" s="1">
        <v>55</v>
      </c>
      <c r="Q597" t="s">
        <v>136</v>
      </c>
      <c r="R597" s="1" t="s">
        <v>4148</v>
      </c>
      <c r="S597" s="1" t="s">
        <v>4149</v>
      </c>
      <c r="T597" s="1">
        <v>118</v>
      </c>
      <c r="U597" s="1">
        <v>110</v>
      </c>
      <c r="V597" s="1">
        <v>8</v>
      </c>
    </row>
    <row r="598" spans="1:22" x14ac:dyDescent="0.35">
      <c r="A598" s="2">
        <v>44807</v>
      </c>
      <c r="B598" s="3" t="s">
        <v>140</v>
      </c>
      <c r="C598" t="s">
        <v>141</v>
      </c>
      <c r="D598" t="s">
        <v>142</v>
      </c>
      <c r="E598" t="s">
        <v>361</v>
      </c>
      <c r="F598" t="s">
        <v>4150</v>
      </c>
      <c r="G598" t="s">
        <v>4151</v>
      </c>
      <c r="H598" t="s">
        <v>4152</v>
      </c>
      <c r="I598" t="s">
        <v>4153</v>
      </c>
      <c r="J598" s="1" t="s">
        <v>45</v>
      </c>
      <c r="K598" t="s">
        <v>75</v>
      </c>
      <c r="L598" t="s">
        <v>76</v>
      </c>
      <c r="M598" t="s">
        <v>77</v>
      </c>
      <c r="N598" s="1" t="s">
        <v>48</v>
      </c>
      <c r="O598" s="1" t="s">
        <v>34</v>
      </c>
      <c r="P598" s="1">
        <v>29</v>
      </c>
      <c r="Q598" t="s">
        <v>4154</v>
      </c>
      <c r="R598" s="1" t="s">
        <v>4155</v>
      </c>
      <c r="S598" s="1" t="s">
        <v>4156</v>
      </c>
      <c r="T598" s="1">
        <v>60</v>
      </c>
      <c r="U598" s="1">
        <v>16</v>
      </c>
      <c r="V598" s="1">
        <v>44</v>
      </c>
    </row>
    <row r="599" spans="1:22" x14ac:dyDescent="0.35">
      <c r="A599" s="2">
        <v>44587</v>
      </c>
      <c r="B599" s="3" t="s">
        <v>38</v>
      </c>
      <c r="C599" t="s">
        <v>141</v>
      </c>
      <c r="D599" t="s">
        <v>345</v>
      </c>
      <c r="E599" t="s">
        <v>346</v>
      </c>
      <c r="F599" t="s">
        <v>4157</v>
      </c>
      <c r="G599" t="s">
        <v>4158</v>
      </c>
      <c r="H599" t="s">
        <v>4159</v>
      </c>
      <c r="I599" t="s">
        <v>4160</v>
      </c>
      <c r="J599" s="1" t="s">
        <v>170</v>
      </c>
      <c r="K599" t="s">
        <v>183</v>
      </c>
      <c r="L599" t="s">
        <v>184</v>
      </c>
      <c r="N599" s="1" t="s">
        <v>93</v>
      </c>
      <c r="O599" s="1" t="s">
        <v>63</v>
      </c>
      <c r="P599" s="1">
        <v>26</v>
      </c>
      <c r="Q599" t="s">
        <v>4161</v>
      </c>
      <c r="R599" s="1" t="s">
        <v>4162</v>
      </c>
      <c r="S599" s="1" t="s">
        <v>4163</v>
      </c>
      <c r="T599" s="1">
        <v>79</v>
      </c>
      <c r="U599" s="1">
        <v>71</v>
      </c>
      <c r="V599" s="1">
        <v>8</v>
      </c>
    </row>
    <row r="600" spans="1:22" x14ac:dyDescent="0.35">
      <c r="A600" s="2">
        <v>45112</v>
      </c>
      <c r="B600" s="3" t="s">
        <v>275</v>
      </c>
      <c r="C600" t="s">
        <v>54</v>
      </c>
      <c r="D600" t="s">
        <v>277</v>
      </c>
      <c r="E600" t="s">
        <v>278</v>
      </c>
      <c r="F600" t="s">
        <v>4164</v>
      </c>
      <c r="G600" t="s">
        <v>4165</v>
      </c>
      <c r="H600" t="s">
        <v>4166</v>
      </c>
      <c r="I600" t="s">
        <v>4167</v>
      </c>
      <c r="J600" s="1" t="s">
        <v>45</v>
      </c>
      <c r="K600" t="s">
        <v>303</v>
      </c>
      <c r="L600" t="s">
        <v>304</v>
      </c>
      <c r="N600" s="1" t="s">
        <v>48</v>
      </c>
      <c r="O600" s="1" t="s">
        <v>49</v>
      </c>
      <c r="P600" s="1">
        <v>30</v>
      </c>
      <c r="Q600" t="s">
        <v>1089</v>
      </c>
      <c r="R600" s="1" t="s">
        <v>4168</v>
      </c>
      <c r="S600" s="1" t="s">
        <v>4169</v>
      </c>
      <c r="T600" s="1">
        <v>60</v>
      </c>
      <c r="U600" s="1">
        <v>15</v>
      </c>
      <c r="V600" s="1">
        <v>45</v>
      </c>
    </row>
    <row r="601" spans="1:22" x14ac:dyDescent="0.35">
      <c r="A601" s="2">
        <v>45119</v>
      </c>
      <c r="B601" s="3" t="s">
        <v>275</v>
      </c>
      <c r="C601" t="s">
        <v>54</v>
      </c>
      <c r="D601" t="s">
        <v>277</v>
      </c>
      <c r="E601" t="s">
        <v>278</v>
      </c>
      <c r="F601" t="s">
        <v>4170</v>
      </c>
      <c r="G601" t="s">
        <v>4171</v>
      </c>
      <c r="H601" t="s">
        <v>4172</v>
      </c>
      <c r="I601" t="s">
        <v>4173</v>
      </c>
      <c r="J601" s="1" t="s">
        <v>170</v>
      </c>
      <c r="K601" t="s">
        <v>183</v>
      </c>
      <c r="L601" t="s">
        <v>184</v>
      </c>
      <c r="M601" t="s">
        <v>185</v>
      </c>
      <c r="N601" s="1" t="s">
        <v>48</v>
      </c>
      <c r="O601" s="1" t="s">
        <v>63</v>
      </c>
      <c r="P601" s="1">
        <v>93</v>
      </c>
      <c r="Q601" t="s">
        <v>4174</v>
      </c>
      <c r="R601" s="1" t="s">
        <v>4175</v>
      </c>
      <c r="S601" s="1" t="s">
        <v>4176</v>
      </c>
      <c r="T601" s="1">
        <v>209</v>
      </c>
      <c r="U601" s="1">
        <v>190</v>
      </c>
      <c r="V601" s="1">
        <v>19</v>
      </c>
    </row>
    <row r="602" spans="1:22" x14ac:dyDescent="0.35">
      <c r="A602" s="2">
        <v>44554</v>
      </c>
      <c r="B602" s="3" t="s">
        <v>418</v>
      </c>
      <c r="C602" t="s">
        <v>69</v>
      </c>
      <c r="D602" t="s">
        <v>419</v>
      </c>
      <c r="E602" t="s">
        <v>25</v>
      </c>
      <c r="F602" t="s">
        <v>4177</v>
      </c>
      <c r="G602" t="s">
        <v>4178</v>
      </c>
      <c r="H602" t="s">
        <v>4179</v>
      </c>
      <c r="I602">
        <f>1-721-474-1547</f>
        <v>-2741</v>
      </c>
      <c r="J602" s="1" t="s">
        <v>170</v>
      </c>
      <c r="K602" t="s">
        <v>148</v>
      </c>
      <c r="L602" t="s">
        <v>149</v>
      </c>
      <c r="M602" t="s">
        <v>150</v>
      </c>
      <c r="N602" s="1" t="s">
        <v>86</v>
      </c>
      <c r="O602" s="1" t="s">
        <v>49</v>
      </c>
      <c r="P602" s="1">
        <v>34</v>
      </c>
      <c r="Q602" t="s">
        <v>3004</v>
      </c>
      <c r="R602" s="1" t="s">
        <v>4180</v>
      </c>
      <c r="S602" s="1" t="s">
        <v>4181</v>
      </c>
      <c r="T602" s="1">
        <v>120</v>
      </c>
      <c r="U602" s="1">
        <v>67</v>
      </c>
      <c r="V602" s="1">
        <v>53</v>
      </c>
    </row>
    <row r="603" spans="1:22" x14ac:dyDescent="0.35">
      <c r="A603" s="2">
        <v>44669</v>
      </c>
      <c r="B603" s="3" t="s">
        <v>38</v>
      </c>
      <c r="C603" t="s">
        <v>23</v>
      </c>
      <c r="D603" t="s">
        <v>39</v>
      </c>
      <c r="E603" t="s">
        <v>25</v>
      </c>
      <c r="F603" t="s">
        <v>4182</v>
      </c>
      <c r="G603" t="s">
        <v>4183</v>
      </c>
      <c r="H603" t="s">
        <v>4184</v>
      </c>
      <c r="I603" t="s">
        <v>4185</v>
      </c>
      <c r="J603" s="1" t="s">
        <v>30</v>
      </c>
      <c r="K603" t="s">
        <v>381</v>
      </c>
      <c r="L603" t="s">
        <v>382</v>
      </c>
      <c r="M603" t="s">
        <v>383</v>
      </c>
      <c r="N603" s="1" t="s">
        <v>33</v>
      </c>
      <c r="O603" s="1" t="s">
        <v>34</v>
      </c>
      <c r="P603" s="1">
        <v>49</v>
      </c>
      <c r="Q603" t="s">
        <v>4186</v>
      </c>
      <c r="R603" s="1" t="s">
        <v>4187</v>
      </c>
      <c r="S603" s="1" t="s">
        <v>4188</v>
      </c>
      <c r="T603" s="1">
        <v>448</v>
      </c>
      <c r="U603" s="1">
        <v>21</v>
      </c>
      <c r="V603" s="1">
        <v>427</v>
      </c>
    </row>
    <row r="604" spans="1:22" x14ac:dyDescent="0.35">
      <c r="A604" s="2">
        <v>44850</v>
      </c>
      <c r="B604" s="3" t="s">
        <v>529</v>
      </c>
      <c r="C604" t="s">
        <v>23</v>
      </c>
      <c r="D604" t="s">
        <v>98</v>
      </c>
      <c r="E604" t="s">
        <v>530</v>
      </c>
      <c r="F604" t="s">
        <v>4189</v>
      </c>
      <c r="G604" t="s">
        <v>4190</v>
      </c>
      <c r="H604" t="s">
        <v>4191</v>
      </c>
      <c r="I604" t="s">
        <v>4192</v>
      </c>
      <c r="J604" s="1" t="s">
        <v>170</v>
      </c>
      <c r="K604" t="s">
        <v>566</v>
      </c>
      <c r="L604" t="s">
        <v>567</v>
      </c>
      <c r="M604" t="s">
        <v>568</v>
      </c>
      <c r="N604" s="1" t="s">
        <v>33</v>
      </c>
      <c r="O604" s="1" t="s">
        <v>63</v>
      </c>
      <c r="P604" s="1">
        <v>54</v>
      </c>
      <c r="Q604" t="s">
        <v>4193</v>
      </c>
      <c r="R604" s="1" t="s">
        <v>4194</v>
      </c>
      <c r="S604" s="1" t="s">
        <v>4195</v>
      </c>
      <c r="T604" s="1">
        <v>130</v>
      </c>
      <c r="U604" s="1">
        <v>129</v>
      </c>
      <c r="V604" s="1">
        <v>1</v>
      </c>
    </row>
    <row r="605" spans="1:22" x14ac:dyDescent="0.35">
      <c r="A605" s="2">
        <v>44893</v>
      </c>
      <c r="B605" s="3" t="s">
        <v>222</v>
      </c>
      <c r="C605" t="s">
        <v>54</v>
      </c>
      <c r="D605" t="s">
        <v>223</v>
      </c>
      <c r="E605" t="s">
        <v>224</v>
      </c>
      <c r="F605" t="s">
        <v>4196</v>
      </c>
      <c r="G605" t="s">
        <v>4197</v>
      </c>
      <c r="H605" t="s">
        <v>4198</v>
      </c>
      <c r="I605" t="s">
        <v>4199</v>
      </c>
      <c r="J605" s="1" t="s">
        <v>45</v>
      </c>
      <c r="K605" t="s">
        <v>534</v>
      </c>
      <c r="L605" t="s">
        <v>535</v>
      </c>
      <c r="N605" s="1" t="s">
        <v>48</v>
      </c>
      <c r="O605" s="1" t="s">
        <v>34</v>
      </c>
      <c r="P605" s="1">
        <v>78</v>
      </c>
      <c r="Q605" t="s">
        <v>4200</v>
      </c>
      <c r="R605" s="1" t="s">
        <v>4201</v>
      </c>
      <c r="S605" s="1" t="s">
        <v>4202</v>
      </c>
      <c r="T605" s="1">
        <v>185</v>
      </c>
      <c r="U605" s="1">
        <v>21</v>
      </c>
      <c r="V605" s="1">
        <v>164</v>
      </c>
    </row>
    <row r="606" spans="1:22" x14ac:dyDescent="0.35">
      <c r="A606" s="2">
        <v>44957</v>
      </c>
      <c r="B606" s="3" t="s">
        <v>118</v>
      </c>
      <c r="C606" t="s">
        <v>54</v>
      </c>
      <c r="D606" t="s">
        <v>119</v>
      </c>
      <c r="E606" t="s">
        <v>120</v>
      </c>
      <c r="F606" t="s">
        <v>4203</v>
      </c>
      <c r="G606" t="s">
        <v>4204</v>
      </c>
      <c r="H606" t="s">
        <v>4205</v>
      </c>
      <c r="I606">
        <f>1-449-645-15</f>
        <v>-1108</v>
      </c>
      <c r="J606" s="1" t="s">
        <v>30</v>
      </c>
      <c r="K606" t="s">
        <v>75</v>
      </c>
      <c r="L606" t="s">
        <v>76</v>
      </c>
      <c r="M606" t="s">
        <v>77</v>
      </c>
      <c r="N606" s="1" t="s">
        <v>33</v>
      </c>
      <c r="O606" s="1" t="s">
        <v>63</v>
      </c>
      <c r="P606" s="1">
        <v>27</v>
      </c>
      <c r="Q606" t="s">
        <v>4206</v>
      </c>
      <c r="R606" s="1" t="s">
        <v>4207</v>
      </c>
      <c r="S606" s="1" t="s">
        <v>4208</v>
      </c>
      <c r="T606" s="1">
        <v>106</v>
      </c>
      <c r="U606" s="1">
        <v>65</v>
      </c>
      <c r="V606" s="1">
        <v>41</v>
      </c>
    </row>
    <row r="607" spans="1:22" x14ac:dyDescent="0.35">
      <c r="A607" s="2">
        <v>44586</v>
      </c>
      <c r="B607" s="3" t="s">
        <v>68</v>
      </c>
      <c r="C607" t="s">
        <v>54</v>
      </c>
      <c r="D607" t="s">
        <v>70</v>
      </c>
      <c r="E607" t="s">
        <v>71</v>
      </c>
      <c r="F607" t="s">
        <v>4209</v>
      </c>
      <c r="G607" t="s">
        <v>4210</v>
      </c>
      <c r="H607" t="s">
        <v>4211</v>
      </c>
      <c r="I607" t="s">
        <v>4212</v>
      </c>
      <c r="J607" s="1" t="s">
        <v>45</v>
      </c>
      <c r="K607" t="s">
        <v>46</v>
      </c>
      <c r="L607" t="s">
        <v>47</v>
      </c>
      <c r="M607" t="s">
        <v>261</v>
      </c>
      <c r="N607" s="1" t="s">
        <v>114</v>
      </c>
      <c r="O607" s="1" t="s">
        <v>63</v>
      </c>
      <c r="P607" s="1">
        <v>82</v>
      </c>
      <c r="Q607" t="s">
        <v>1910</v>
      </c>
      <c r="R607" s="1" t="s">
        <v>4213</v>
      </c>
      <c r="S607" s="1" t="s">
        <v>4214</v>
      </c>
      <c r="T607" s="1">
        <v>146</v>
      </c>
      <c r="U607" s="1">
        <v>80</v>
      </c>
      <c r="V607" s="1">
        <v>66</v>
      </c>
    </row>
    <row r="608" spans="1:22" x14ac:dyDescent="0.35">
      <c r="A608" s="2">
        <v>44598</v>
      </c>
      <c r="B608" s="3" t="s">
        <v>38</v>
      </c>
      <c r="C608" t="s">
        <v>141</v>
      </c>
      <c r="D608" t="s">
        <v>223</v>
      </c>
      <c r="E608" t="s">
        <v>309</v>
      </c>
      <c r="F608" t="s">
        <v>4215</v>
      </c>
      <c r="H608" t="s">
        <v>4216</v>
      </c>
      <c r="I608" t="s">
        <v>4217</v>
      </c>
      <c r="J608" s="1" t="s">
        <v>30</v>
      </c>
      <c r="K608" t="s">
        <v>424</v>
      </c>
      <c r="L608" t="s">
        <v>425</v>
      </c>
      <c r="M608">
        <v>7724600682</v>
      </c>
      <c r="N608" s="1" t="s">
        <v>48</v>
      </c>
      <c r="O608" s="1" t="s">
        <v>63</v>
      </c>
      <c r="P608" s="1">
        <v>79</v>
      </c>
      <c r="Q608" t="s">
        <v>4218</v>
      </c>
      <c r="R608" s="1" t="s">
        <v>4219</v>
      </c>
      <c r="S608" s="1" t="s">
        <v>4220</v>
      </c>
      <c r="T608" s="1">
        <v>337</v>
      </c>
      <c r="U608" s="1">
        <v>190</v>
      </c>
      <c r="V608" s="1">
        <v>147</v>
      </c>
    </row>
    <row r="609" spans="1:22" x14ac:dyDescent="0.35">
      <c r="A609" s="2">
        <v>45177</v>
      </c>
      <c r="B609" s="3" t="s">
        <v>207</v>
      </c>
      <c r="C609" t="s">
        <v>23</v>
      </c>
      <c r="D609" t="s">
        <v>39</v>
      </c>
      <c r="E609" t="s">
        <v>40</v>
      </c>
      <c r="F609" t="s">
        <v>4221</v>
      </c>
      <c r="G609" t="s">
        <v>4222</v>
      </c>
      <c r="H609" t="s">
        <v>4223</v>
      </c>
      <c r="I609" t="s">
        <v>4224</v>
      </c>
      <c r="J609" s="1" t="s">
        <v>170</v>
      </c>
      <c r="K609" t="s">
        <v>183</v>
      </c>
      <c r="L609" t="s">
        <v>184</v>
      </c>
      <c r="N609" s="1" t="s">
        <v>114</v>
      </c>
      <c r="O609" s="1" t="s">
        <v>49</v>
      </c>
      <c r="P609" s="1">
        <v>85</v>
      </c>
      <c r="Q609" t="s">
        <v>1855</v>
      </c>
      <c r="R609" s="1" t="s">
        <v>4225</v>
      </c>
      <c r="S609" s="1" t="s">
        <v>4226</v>
      </c>
      <c r="T609" s="1">
        <v>159</v>
      </c>
      <c r="U609" s="1">
        <v>145</v>
      </c>
      <c r="V609" s="1">
        <v>14</v>
      </c>
    </row>
    <row r="610" spans="1:22" x14ac:dyDescent="0.35">
      <c r="A610" s="1" t="s">
        <v>4227</v>
      </c>
      <c r="B610" s="3" t="s">
        <v>38</v>
      </c>
      <c r="C610" t="s">
        <v>69</v>
      </c>
      <c r="D610" t="s">
        <v>119</v>
      </c>
      <c r="E610" t="s">
        <v>25</v>
      </c>
      <c r="F610" t="s">
        <v>4228</v>
      </c>
      <c r="G610" t="s">
        <v>4229</v>
      </c>
      <c r="H610" t="s">
        <v>4230</v>
      </c>
      <c r="I610" t="s">
        <v>4231</v>
      </c>
      <c r="J610" s="1" t="s">
        <v>45</v>
      </c>
      <c r="K610" t="s">
        <v>252</v>
      </c>
      <c r="L610" t="s">
        <v>253</v>
      </c>
      <c r="M610">
        <f>1-838-976-6137</f>
        <v>-7950</v>
      </c>
      <c r="N610" s="1" t="s">
        <v>33</v>
      </c>
      <c r="O610" s="1" t="s">
        <v>34</v>
      </c>
      <c r="P610" s="1">
        <v>78</v>
      </c>
      <c r="Q610" t="s">
        <v>2555</v>
      </c>
      <c r="R610" s="1" t="s">
        <v>4232</v>
      </c>
      <c r="S610" s="1" t="s">
        <v>4233</v>
      </c>
      <c r="T610" s="1">
        <v>125</v>
      </c>
      <c r="U610" s="1">
        <v>49</v>
      </c>
      <c r="V610" s="1">
        <v>76</v>
      </c>
    </row>
    <row r="611" spans="1:22" x14ac:dyDescent="0.35">
      <c r="A611" s="2">
        <v>45102</v>
      </c>
      <c r="B611" s="3" t="s">
        <v>214</v>
      </c>
      <c r="C611" t="s">
        <v>23</v>
      </c>
      <c r="D611" t="s">
        <v>98</v>
      </c>
      <c r="E611" t="s">
        <v>265</v>
      </c>
      <c r="F611" t="s">
        <v>4234</v>
      </c>
      <c r="G611" t="s">
        <v>4235</v>
      </c>
      <c r="H611" t="s">
        <v>4236</v>
      </c>
      <c r="I611">
        <f>1-512-584-7130</f>
        <v>-8225</v>
      </c>
      <c r="J611" s="1" t="s">
        <v>170</v>
      </c>
      <c r="K611" t="s">
        <v>566</v>
      </c>
      <c r="L611" t="s">
        <v>567</v>
      </c>
      <c r="M611" t="s">
        <v>568</v>
      </c>
      <c r="N611" s="1" t="s">
        <v>86</v>
      </c>
      <c r="O611" s="1" t="s">
        <v>34</v>
      </c>
      <c r="P611" s="1">
        <v>14</v>
      </c>
      <c r="Q611" t="s">
        <v>4237</v>
      </c>
      <c r="R611" s="1" t="s">
        <v>4238</v>
      </c>
      <c r="S611" s="1" t="s">
        <v>4239</v>
      </c>
      <c r="T611" s="1">
        <v>141</v>
      </c>
      <c r="U611" s="1">
        <v>77</v>
      </c>
      <c r="V611" s="1">
        <v>64</v>
      </c>
    </row>
    <row r="612" spans="1:22" x14ac:dyDescent="0.35">
      <c r="A612" s="2">
        <v>45022</v>
      </c>
      <c r="B612" s="3" t="s">
        <v>317</v>
      </c>
      <c r="C612" t="s">
        <v>23</v>
      </c>
      <c r="D612" t="s">
        <v>98</v>
      </c>
      <c r="E612" t="s">
        <v>318</v>
      </c>
      <c r="F612" t="s">
        <v>4240</v>
      </c>
      <c r="G612" t="s">
        <v>4241</v>
      </c>
      <c r="H612" t="s">
        <v>4242</v>
      </c>
      <c r="I612" t="s">
        <v>4243</v>
      </c>
      <c r="J612" s="1" t="s">
        <v>45</v>
      </c>
      <c r="K612" t="s">
        <v>424</v>
      </c>
      <c r="L612" t="s">
        <v>425</v>
      </c>
      <c r="M612">
        <v>7724600682</v>
      </c>
      <c r="N612" s="1" t="s">
        <v>93</v>
      </c>
      <c r="O612" s="1" t="s">
        <v>34</v>
      </c>
      <c r="P612" s="1">
        <v>13</v>
      </c>
      <c r="Q612" t="s">
        <v>4244</v>
      </c>
      <c r="R612" s="1" t="s">
        <v>4245</v>
      </c>
      <c r="S612" s="1" t="s">
        <v>4246</v>
      </c>
      <c r="T612" s="1">
        <v>57</v>
      </c>
      <c r="U612" s="1">
        <v>50</v>
      </c>
      <c r="V612" s="1">
        <v>7</v>
      </c>
    </row>
    <row r="613" spans="1:22" x14ac:dyDescent="0.35">
      <c r="A613" s="2">
        <v>44595</v>
      </c>
      <c r="B613" s="3" t="s">
        <v>214</v>
      </c>
      <c r="C613" t="s">
        <v>23</v>
      </c>
      <c r="D613" t="s">
        <v>98</v>
      </c>
      <c r="E613" t="s">
        <v>265</v>
      </c>
      <c r="F613" t="s">
        <v>4247</v>
      </c>
      <c r="G613" t="s">
        <v>4248</v>
      </c>
      <c r="H613" t="s">
        <v>4249</v>
      </c>
      <c r="I613" t="s">
        <v>4250</v>
      </c>
      <c r="J613" s="1" t="s">
        <v>30</v>
      </c>
      <c r="K613" t="s">
        <v>171</v>
      </c>
      <c r="L613" t="s">
        <v>172</v>
      </c>
      <c r="N613" s="1" t="s">
        <v>33</v>
      </c>
      <c r="O613" s="1" t="s">
        <v>49</v>
      </c>
      <c r="P613" s="1">
        <v>47</v>
      </c>
      <c r="Q613" t="s">
        <v>4251</v>
      </c>
      <c r="R613" s="1" t="s">
        <v>4252</v>
      </c>
      <c r="S613" s="1" t="s">
        <v>4253</v>
      </c>
      <c r="T613" s="1">
        <v>159</v>
      </c>
      <c r="U613" s="1">
        <v>159</v>
      </c>
      <c r="V613" s="1">
        <v>0</v>
      </c>
    </row>
    <row r="614" spans="1:22" x14ac:dyDescent="0.35">
      <c r="A614" s="2">
        <v>44797</v>
      </c>
      <c r="B614" s="3" t="s">
        <v>492</v>
      </c>
      <c r="C614" t="s">
        <v>276</v>
      </c>
      <c r="D614" t="s">
        <v>409</v>
      </c>
      <c r="E614" t="s">
        <v>410</v>
      </c>
      <c r="F614" t="s">
        <v>4254</v>
      </c>
      <c r="G614" t="s">
        <v>4255</v>
      </c>
      <c r="H614" t="s">
        <v>4256</v>
      </c>
      <c r="I614" t="s">
        <v>4257</v>
      </c>
      <c r="J614" s="1" t="s">
        <v>30</v>
      </c>
      <c r="K614" t="s">
        <v>424</v>
      </c>
      <c r="L614" t="s">
        <v>425</v>
      </c>
      <c r="M614">
        <v>7724600682</v>
      </c>
      <c r="N614" s="1" t="s">
        <v>48</v>
      </c>
      <c r="O614" s="1" t="s">
        <v>34</v>
      </c>
      <c r="P614" s="1">
        <v>40</v>
      </c>
      <c r="Q614" t="s">
        <v>4258</v>
      </c>
      <c r="R614" s="1" t="s">
        <v>4259</v>
      </c>
      <c r="S614" s="1" t="s">
        <v>4260</v>
      </c>
      <c r="T614" s="1">
        <v>498</v>
      </c>
      <c r="U614" s="1">
        <v>270</v>
      </c>
      <c r="V614" s="1">
        <v>228</v>
      </c>
    </row>
    <row r="615" spans="1:22" x14ac:dyDescent="0.35">
      <c r="A615" s="2">
        <v>44633</v>
      </c>
      <c r="B615" s="3" t="s">
        <v>317</v>
      </c>
      <c r="C615" t="s">
        <v>23</v>
      </c>
      <c r="D615" t="s">
        <v>98</v>
      </c>
      <c r="E615" t="s">
        <v>318</v>
      </c>
      <c r="F615" t="s">
        <v>4261</v>
      </c>
      <c r="H615" t="s">
        <v>4262</v>
      </c>
      <c r="I615" t="s">
        <v>4263</v>
      </c>
      <c r="J615" s="1" t="s">
        <v>30</v>
      </c>
      <c r="K615" t="s">
        <v>159</v>
      </c>
      <c r="L615" t="s">
        <v>160</v>
      </c>
      <c r="M615" t="s">
        <v>161</v>
      </c>
      <c r="N615" s="1" t="s">
        <v>114</v>
      </c>
      <c r="O615" s="1" t="s">
        <v>63</v>
      </c>
      <c r="P615" s="1">
        <v>40</v>
      </c>
      <c r="Q615" t="s">
        <v>3683</v>
      </c>
      <c r="R615" s="1" t="s">
        <v>4264</v>
      </c>
      <c r="S615" s="1" t="s">
        <v>4265</v>
      </c>
      <c r="T615" s="1">
        <v>204</v>
      </c>
      <c r="U615" s="1">
        <v>204</v>
      </c>
      <c r="V615" s="1">
        <v>0</v>
      </c>
    </row>
    <row r="616" spans="1:22" x14ac:dyDescent="0.35">
      <c r="A616" s="2">
        <v>45025</v>
      </c>
      <c r="B616" s="3" t="s">
        <v>22</v>
      </c>
      <c r="C616" t="s">
        <v>23</v>
      </c>
      <c r="D616" t="s">
        <v>24</v>
      </c>
      <c r="E616" t="s">
        <v>25</v>
      </c>
      <c r="F616" t="s">
        <v>4266</v>
      </c>
      <c r="H616" t="s">
        <v>4267</v>
      </c>
      <c r="I616" t="s">
        <v>4268</v>
      </c>
      <c r="J616" s="1" t="s">
        <v>30</v>
      </c>
      <c r="K616" t="s">
        <v>133</v>
      </c>
      <c r="L616" t="s">
        <v>134</v>
      </c>
      <c r="M616" t="s">
        <v>135</v>
      </c>
      <c r="N616" s="1" t="s">
        <v>93</v>
      </c>
      <c r="O616" s="1" t="s">
        <v>63</v>
      </c>
      <c r="P616" s="1">
        <v>68</v>
      </c>
      <c r="Q616" t="s">
        <v>688</v>
      </c>
      <c r="R616" s="1" t="s">
        <v>4269</v>
      </c>
      <c r="S616" s="1" t="s">
        <v>4270</v>
      </c>
      <c r="T616" s="1">
        <v>332</v>
      </c>
      <c r="U616" s="1">
        <v>48</v>
      </c>
      <c r="V616" s="1">
        <v>284</v>
      </c>
    </row>
    <row r="617" spans="1:22" x14ac:dyDescent="0.35">
      <c r="A617" s="2">
        <v>44716</v>
      </c>
      <c r="B617" s="3" t="s">
        <v>53</v>
      </c>
      <c r="C617" t="s">
        <v>276</v>
      </c>
      <c r="D617" t="s">
        <v>55</v>
      </c>
      <c r="E617" t="s">
        <v>265</v>
      </c>
      <c r="F617" t="s">
        <v>4271</v>
      </c>
      <c r="G617" t="s">
        <v>4272</v>
      </c>
      <c r="H617" t="s">
        <v>4273</v>
      </c>
      <c r="I617" t="s">
        <v>4274</v>
      </c>
      <c r="J617" s="1" t="s">
        <v>170</v>
      </c>
      <c r="K617" t="s">
        <v>270</v>
      </c>
      <c r="L617" t="s">
        <v>271</v>
      </c>
      <c r="M617" t="s">
        <v>559</v>
      </c>
      <c r="N617" s="1" t="s">
        <v>93</v>
      </c>
      <c r="O617" s="1" t="s">
        <v>63</v>
      </c>
      <c r="P617" s="1">
        <v>85</v>
      </c>
      <c r="Q617" t="s">
        <v>4275</v>
      </c>
      <c r="R617" s="1" t="s">
        <v>4276</v>
      </c>
      <c r="S617" s="1" t="s">
        <v>4277</v>
      </c>
      <c r="T617" s="1">
        <v>203</v>
      </c>
      <c r="U617" s="1">
        <v>126</v>
      </c>
      <c r="V617" s="1">
        <v>77</v>
      </c>
    </row>
    <row r="618" spans="1:22" x14ac:dyDescent="0.35">
      <c r="A618" s="2">
        <v>44751</v>
      </c>
      <c r="B618" s="3" t="s">
        <v>344</v>
      </c>
      <c r="C618" t="s">
        <v>54</v>
      </c>
      <c r="D618" t="s">
        <v>345</v>
      </c>
      <c r="E618" t="s">
        <v>346</v>
      </c>
      <c r="F618" t="s">
        <v>4278</v>
      </c>
      <c r="G618" t="s">
        <v>4279</v>
      </c>
      <c r="H618" t="s">
        <v>4280</v>
      </c>
      <c r="I618" t="s">
        <v>4281</v>
      </c>
      <c r="J618" s="1" t="s">
        <v>30</v>
      </c>
      <c r="K618" t="s">
        <v>133</v>
      </c>
      <c r="L618" t="s">
        <v>134</v>
      </c>
      <c r="M618" t="s">
        <v>135</v>
      </c>
      <c r="N618" s="1" t="s">
        <v>114</v>
      </c>
      <c r="O618" s="1" t="s">
        <v>63</v>
      </c>
      <c r="P618" s="1">
        <v>61</v>
      </c>
      <c r="Q618" t="s">
        <v>4282</v>
      </c>
      <c r="R618" s="1" t="s">
        <v>4283</v>
      </c>
      <c r="S618" s="1" t="s">
        <v>4284</v>
      </c>
      <c r="T618" s="1">
        <v>412</v>
      </c>
      <c r="U618" s="1">
        <v>230</v>
      </c>
      <c r="V618" s="1">
        <v>182</v>
      </c>
    </row>
    <row r="619" spans="1:22" x14ac:dyDescent="0.35">
      <c r="A619" s="2">
        <v>44716</v>
      </c>
      <c r="B619" s="3" t="s">
        <v>418</v>
      </c>
      <c r="C619" t="s">
        <v>54</v>
      </c>
      <c r="D619" t="s">
        <v>419</v>
      </c>
      <c r="E619" t="s">
        <v>265</v>
      </c>
      <c r="F619" t="s">
        <v>4285</v>
      </c>
      <c r="G619" t="s">
        <v>4286</v>
      </c>
      <c r="H619" t="s">
        <v>4287</v>
      </c>
      <c r="I619" t="s">
        <v>4288</v>
      </c>
      <c r="J619" s="1" t="s">
        <v>30</v>
      </c>
      <c r="K619" t="s">
        <v>330</v>
      </c>
      <c r="L619" t="s">
        <v>331</v>
      </c>
      <c r="M619" t="s">
        <v>332</v>
      </c>
      <c r="N619" s="1" t="s">
        <v>86</v>
      </c>
      <c r="O619" s="1" t="s">
        <v>63</v>
      </c>
      <c r="P619" s="1">
        <v>72</v>
      </c>
      <c r="Q619" t="s">
        <v>4289</v>
      </c>
      <c r="R619" s="1" t="s">
        <v>4290</v>
      </c>
      <c r="S619" s="1" t="s">
        <v>4291</v>
      </c>
      <c r="T619" s="1">
        <v>274</v>
      </c>
      <c r="U619" s="1">
        <v>201</v>
      </c>
      <c r="V619" s="1">
        <v>73</v>
      </c>
    </row>
    <row r="620" spans="1:22" x14ac:dyDescent="0.35">
      <c r="A620" s="2">
        <v>45003</v>
      </c>
      <c r="B620" s="3" t="s">
        <v>257</v>
      </c>
      <c r="C620" t="s">
        <v>54</v>
      </c>
      <c r="D620" t="s">
        <v>223</v>
      </c>
      <c r="E620" t="s">
        <v>309</v>
      </c>
      <c r="F620" t="s">
        <v>4292</v>
      </c>
      <c r="G620" t="s">
        <v>4293</v>
      </c>
      <c r="H620" t="s">
        <v>4294</v>
      </c>
      <c r="I620" t="s">
        <v>4295</v>
      </c>
      <c r="J620" s="1" t="s">
        <v>170</v>
      </c>
      <c r="K620" t="s">
        <v>124</v>
      </c>
      <c r="L620" t="s">
        <v>125</v>
      </c>
      <c r="M620" t="s">
        <v>126</v>
      </c>
      <c r="N620" s="1" t="s">
        <v>78</v>
      </c>
      <c r="O620" s="1" t="s">
        <v>63</v>
      </c>
      <c r="P620" s="1">
        <v>12</v>
      </c>
      <c r="Q620" t="s">
        <v>4296</v>
      </c>
      <c r="R620" s="1" t="s">
        <v>4297</v>
      </c>
      <c r="S620" s="1" t="s">
        <v>4298</v>
      </c>
      <c r="T620" s="1">
        <v>122</v>
      </c>
      <c r="U620" s="1">
        <v>38</v>
      </c>
      <c r="V620" s="1">
        <v>84</v>
      </c>
    </row>
    <row r="621" spans="1:22" x14ac:dyDescent="0.35">
      <c r="A621" s="2">
        <v>45105</v>
      </c>
      <c r="B621" s="3" t="s">
        <v>492</v>
      </c>
      <c r="C621" t="s">
        <v>276</v>
      </c>
      <c r="D621" t="s">
        <v>409</v>
      </c>
      <c r="E621" t="s">
        <v>410</v>
      </c>
      <c r="F621" t="s">
        <v>4299</v>
      </c>
      <c r="G621" t="s">
        <v>4300</v>
      </c>
      <c r="H621" t="s">
        <v>4301</v>
      </c>
      <c r="I621">
        <f>1-794-430-5697</f>
        <v>-6920</v>
      </c>
      <c r="J621" s="1" t="s">
        <v>30</v>
      </c>
      <c r="K621" t="s">
        <v>159</v>
      </c>
      <c r="L621" t="s">
        <v>160</v>
      </c>
      <c r="M621" t="s">
        <v>161</v>
      </c>
      <c r="N621" s="1" t="s">
        <v>78</v>
      </c>
      <c r="O621" s="1" t="s">
        <v>49</v>
      </c>
      <c r="P621" s="1">
        <v>87</v>
      </c>
      <c r="Q621" t="s">
        <v>4302</v>
      </c>
      <c r="R621" s="1" t="s">
        <v>4303</v>
      </c>
      <c r="S621" s="1" t="s">
        <v>4304</v>
      </c>
      <c r="T621" s="1">
        <v>238</v>
      </c>
      <c r="U621" s="1">
        <v>80</v>
      </c>
      <c r="V621" s="1">
        <v>158</v>
      </c>
    </row>
    <row r="622" spans="1:22" x14ac:dyDescent="0.35">
      <c r="A622" s="2">
        <v>44985</v>
      </c>
      <c r="B622" s="3" t="s">
        <v>140</v>
      </c>
      <c r="C622" t="s">
        <v>54</v>
      </c>
      <c r="D622" t="s">
        <v>142</v>
      </c>
      <c r="E622" t="s">
        <v>265</v>
      </c>
      <c r="F622" t="s">
        <v>4305</v>
      </c>
      <c r="G622" t="s">
        <v>4306</v>
      </c>
      <c r="H622" t="s">
        <v>4307</v>
      </c>
      <c r="I622" t="s">
        <v>4308</v>
      </c>
      <c r="J622" s="1" t="s">
        <v>45</v>
      </c>
      <c r="K622" t="s">
        <v>303</v>
      </c>
      <c r="L622" t="s">
        <v>304</v>
      </c>
      <c r="M622" t="s">
        <v>305</v>
      </c>
      <c r="N622" s="1" t="s">
        <v>48</v>
      </c>
      <c r="O622" s="1" t="s">
        <v>49</v>
      </c>
      <c r="P622" s="1">
        <v>3</v>
      </c>
      <c r="Q622" t="s">
        <v>4309</v>
      </c>
      <c r="R622" s="1" t="s">
        <v>4310</v>
      </c>
      <c r="S622" s="1" t="s">
        <v>4311</v>
      </c>
      <c r="T622" s="1">
        <v>188</v>
      </c>
      <c r="U622" s="1">
        <v>150</v>
      </c>
      <c r="V622" s="1">
        <v>38</v>
      </c>
    </row>
    <row r="623" spans="1:22" x14ac:dyDescent="0.35">
      <c r="A623" s="2">
        <v>44933</v>
      </c>
      <c r="B623" s="3" t="s">
        <v>53</v>
      </c>
      <c r="C623" t="s">
        <v>276</v>
      </c>
      <c r="D623" t="s">
        <v>55</v>
      </c>
      <c r="E623" t="s">
        <v>56</v>
      </c>
      <c r="F623" t="s">
        <v>4312</v>
      </c>
      <c r="G623" t="s">
        <v>4313</v>
      </c>
      <c r="H623" t="s">
        <v>4314</v>
      </c>
      <c r="I623" t="s">
        <v>4315</v>
      </c>
      <c r="J623" s="1" t="s">
        <v>45</v>
      </c>
      <c r="K623" t="s">
        <v>61</v>
      </c>
      <c r="L623" t="s">
        <v>62</v>
      </c>
      <c r="M623">
        <f>1-588-750-7646</f>
        <v>-8983</v>
      </c>
      <c r="N623" s="1" t="s">
        <v>93</v>
      </c>
      <c r="O623" s="1" t="s">
        <v>34</v>
      </c>
      <c r="P623" s="1">
        <v>3</v>
      </c>
      <c r="Q623" t="s">
        <v>1841</v>
      </c>
      <c r="R623" s="1" t="s">
        <v>4316</v>
      </c>
      <c r="S623" s="1" t="s">
        <v>4317</v>
      </c>
      <c r="T623" s="1">
        <v>210</v>
      </c>
      <c r="U623" s="1">
        <v>187</v>
      </c>
      <c r="V623" s="1">
        <v>23</v>
      </c>
    </row>
    <row r="624" spans="1:22" x14ac:dyDescent="0.35">
      <c r="A624" s="2">
        <v>44665</v>
      </c>
      <c r="B624" s="3" t="s">
        <v>38</v>
      </c>
      <c r="C624" t="s">
        <v>54</v>
      </c>
      <c r="D624" t="s">
        <v>142</v>
      </c>
      <c r="E624" t="s">
        <v>361</v>
      </c>
      <c r="F624" t="s">
        <v>4318</v>
      </c>
      <c r="H624" t="s">
        <v>4319</v>
      </c>
      <c r="I624" t="s">
        <v>4320</v>
      </c>
      <c r="J624" s="1" t="s">
        <v>170</v>
      </c>
      <c r="K624" t="s">
        <v>46</v>
      </c>
      <c r="L624" t="s">
        <v>47</v>
      </c>
      <c r="M624" t="s">
        <v>261</v>
      </c>
      <c r="N624" s="1" t="s">
        <v>86</v>
      </c>
      <c r="O624" s="1" t="s">
        <v>34</v>
      </c>
      <c r="P624" s="1">
        <v>80</v>
      </c>
      <c r="Q624" t="s">
        <v>4321</v>
      </c>
      <c r="R624" s="1" t="s">
        <v>4322</v>
      </c>
      <c r="S624" s="1" t="s">
        <v>4323</v>
      </c>
      <c r="T624" s="1">
        <v>414</v>
      </c>
      <c r="U624" s="1">
        <v>409</v>
      </c>
      <c r="V624" s="1">
        <v>5</v>
      </c>
    </row>
    <row r="625" spans="1:22" x14ac:dyDescent="0.35">
      <c r="A625" s="2">
        <v>44593</v>
      </c>
      <c r="B625" s="3" t="s">
        <v>317</v>
      </c>
      <c r="C625" t="s">
        <v>23</v>
      </c>
      <c r="D625" t="s">
        <v>98</v>
      </c>
      <c r="E625" t="s">
        <v>265</v>
      </c>
      <c r="F625" t="s">
        <v>4324</v>
      </c>
      <c r="G625" t="s">
        <v>4325</v>
      </c>
      <c r="H625" t="s">
        <v>4326</v>
      </c>
      <c r="I625" t="s">
        <v>4327</v>
      </c>
      <c r="J625" s="1" t="s">
        <v>170</v>
      </c>
      <c r="K625" t="s">
        <v>124</v>
      </c>
      <c r="L625" t="s">
        <v>125</v>
      </c>
      <c r="M625" t="s">
        <v>126</v>
      </c>
      <c r="N625" s="1" t="s">
        <v>78</v>
      </c>
      <c r="O625" s="1" t="s">
        <v>49</v>
      </c>
      <c r="P625" s="1">
        <v>63</v>
      </c>
      <c r="Q625" t="s">
        <v>4328</v>
      </c>
      <c r="R625" s="1" t="s">
        <v>1770</v>
      </c>
      <c r="S625" s="1" t="s">
        <v>4329</v>
      </c>
      <c r="T625" s="1">
        <v>247</v>
      </c>
      <c r="U625" s="1">
        <v>122</v>
      </c>
      <c r="V625" s="1">
        <v>125</v>
      </c>
    </row>
    <row r="626" spans="1:22" x14ac:dyDescent="0.35">
      <c r="A626" s="2">
        <v>44940</v>
      </c>
      <c r="B626" s="3" t="s">
        <v>53</v>
      </c>
      <c r="C626" t="s">
        <v>276</v>
      </c>
      <c r="D626" t="s">
        <v>55</v>
      </c>
      <c r="E626" t="s">
        <v>265</v>
      </c>
      <c r="F626" t="s">
        <v>4330</v>
      </c>
      <c r="G626" t="s">
        <v>4331</v>
      </c>
      <c r="H626" t="s">
        <v>4332</v>
      </c>
      <c r="I626" t="s">
        <v>4333</v>
      </c>
      <c r="J626" s="1" t="s">
        <v>170</v>
      </c>
      <c r="K626" t="s">
        <v>133</v>
      </c>
      <c r="L626" t="s">
        <v>134</v>
      </c>
      <c r="M626" t="s">
        <v>135</v>
      </c>
      <c r="N626" s="1" t="s">
        <v>78</v>
      </c>
      <c r="O626" s="1" t="s">
        <v>34</v>
      </c>
      <c r="P626" s="1">
        <v>38</v>
      </c>
      <c r="Q626" t="s">
        <v>4334</v>
      </c>
      <c r="R626" s="1" t="s">
        <v>4335</v>
      </c>
      <c r="S626" s="1" t="s">
        <v>4336</v>
      </c>
      <c r="T626" s="1">
        <v>56</v>
      </c>
      <c r="U626" s="1">
        <v>52</v>
      </c>
      <c r="V626" s="1">
        <v>4</v>
      </c>
    </row>
    <row r="627" spans="1:22" x14ac:dyDescent="0.35">
      <c r="A627" s="2">
        <v>44855</v>
      </c>
      <c r="B627" s="3" t="s">
        <v>492</v>
      </c>
      <c r="C627" t="s">
        <v>276</v>
      </c>
      <c r="D627" t="s">
        <v>409</v>
      </c>
      <c r="E627" t="s">
        <v>189</v>
      </c>
      <c r="F627" t="s">
        <v>4337</v>
      </c>
      <c r="G627" t="s">
        <v>4338</v>
      </c>
      <c r="H627" t="s">
        <v>4339</v>
      </c>
      <c r="I627" t="s">
        <v>4340</v>
      </c>
      <c r="J627" s="1" t="s">
        <v>170</v>
      </c>
      <c r="K627" t="s">
        <v>75</v>
      </c>
      <c r="L627" t="s">
        <v>76</v>
      </c>
      <c r="M627" t="s">
        <v>77</v>
      </c>
      <c r="N627" s="1" t="s">
        <v>114</v>
      </c>
      <c r="O627" s="1" t="s">
        <v>49</v>
      </c>
      <c r="P627" s="1">
        <v>22</v>
      </c>
      <c r="Q627" t="s">
        <v>4341</v>
      </c>
      <c r="R627" s="1" t="s">
        <v>4342</v>
      </c>
      <c r="S627" s="1" t="s">
        <v>4343</v>
      </c>
      <c r="T627" s="1">
        <v>219</v>
      </c>
      <c r="U627" s="1">
        <v>154</v>
      </c>
      <c r="V627" s="1">
        <v>65</v>
      </c>
    </row>
    <row r="628" spans="1:22" x14ac:dyDescent="0.35">
      <c r="A628" s="2">
        <v>44822</v>
      </c>
      <c r="B628" s="3" t="s">
        <v>344</v>
      </c>
      <c r="C628" t="s">
        <v>141</v>
      </c>
      <c r="D628" t="s">
        <v>345</v>
      </c>
      <c r="E628" t="s">
        <v>346</v>
      </c>
      <c r="F628" t="s">
        <v>4344</v>
      </c>
      <c r="G628" t="s">
        <v>4345</v>
      </c>
      <c r="H628" t="s">
        <v>4346</v>
      </c>
      <c r="I628" t="s">
        <v>4347</v>
      </c>
      <c r="J628" s="1" t="s">
        <v>170</v>
      </c>
      <c r="K628" t="s">
        <v>124</v>
      </c>
      <c r="L628" t="s">
        <v>125</v>
      </c>
      <c r="M628" t="s">
        <v>126</v>
      </c>
      <c r="N628" s="1" t="s">
        <v>33</v>
      </c>
      <c r="O628" s="1" t="s">
        <v>63</v>
      </c>
      <c r="P628" s="1">
        <v>12</v>
      </c>
      <c r="Q628" t="s">
        <v>4348</v>
      </c>
      <c r="R628" s="1" t="s">
        <v>4349</v>
      </c>
      <c r="S628" s="1" t="s">
        <v>4350</v>
      </c>
      <c r="T628" s="1">
        <v>305</v>
      </c>
      <c r="U628" s="1">
        <v>232</v>
      </c>
      <c r="V628" s="1">
        <v>73</v>
      </c>
    </row>
    <row r="629" spans="1:22" x14ac:dyDescent="0.35">
      <c r="A629" s="2">
        <v>44560</v>
      </c>
      <c r="B629" s="3" t="s">
        <v>164</v>
      </c>
      <c r="C629" t="s">
        <v>54</v>
      </c>
      <c r="D629" t="s">
        <v>165</v>
      </c>
      <c r="E629" t="s">
        <v>166</v>
      </c>
      <c r="F629" t="s">
        <v>4351</v>
      </c>
      <c r="G629" t="s">
        <v>4352</v>
      </c>
      <c r="H629" t="s">
        <v>4353</v>
      </c>
      <c r="I629" t="s">
        <v>4354</v>
      </c>
      <c r="J629" s="1" t="s">
        <v>30</v>
      </c>
      <c r="K629" t="s">
        <v>159</v>
      </c>
      <c r="L629" t="s">
        <v>160</v>
      </c>
      <c r="M629" t="s">
        <v>161</v>
      </c>
      <c r="N629" s="1" t="s">
        <v>86</v>
      </c>
      <c r="O629" s="1" t="s">
        <v>34</v>
      </c>
      <c r="P629" s="1">
        <v>46</v>
      </c>
      <c r="Q629" t="s">
        <v>4355</v>
      </c>
      <c r="R629" s="1" t="s">
        <v>4356</v>
      </c>
      <c r="S629" s="1" t="s">
        <v>4357</v>
      </c>
      <c r="T629" s="1">
        <v>221</v>
      </c>
      <c r="U629" s="1">
        <v>221</v>
      </c>
      <c r="V629" s="1">
        <v>0</v>
      </c>
    </row>
    <row r="630" spans="1:22" x14ac:dyDescent="0.35">
      <c r="A630" s="2">
        <v>45120</v>
      </c>
      <c r="B630" s="3" t="s">
        <v>336</v>
      </c>
      <c r="C630" t="s">
        <v>247</v>
      </c>
      <c r="D630" t="s">
        <v>165</v>
      </c>
      <c r="E630" t="s">
        <v>484</v>
      </c>
      <c r="F630" t="s">
        <v>4358</v>
      </c>
      <c r="G630" t="s">
        <v>4359</v>
      </c>
      <c r="H630" t="s">
        <v>4360</v>
      </c>
      <c r="I630" t="s">
        <v>4361</v>
      </c>
      <c r="J630" s="1" t="s">
        <v>30</v>
      </c>
      <c r="K630" t="s">
        <v>381</v>
      </c>
      <c r="L630" t="s">
        <v>382</v>
      </c>
      <c r="M630" t="s">
        <v>383</v>
      </c>
      <c r="N630" s="1" t="s">
        <v>86</v>
      </c>
      <c r="O630" s="1" t="s">
        <v>49</v>
      </c>
      <c r="P630" s="1">
        <v>33</v>
      </c>
      <c r="Q630" t="s">
        <v>898</v>
      </c>
      <c r="R630" s="1" t="s">
        <v>4362</v>
      </c>
      <c r="S630" s="1" t="s">
        <v>4363</v>
      </c>
      <c r="T630" s="1">
        <v>230</v>
      </c>
      <c r="U630" s="1">
        <v>217</v>
      </c>
      <c r="V630" s="1">
        <v>13</v>
      </c>
    </row>
    <row r="631" spans="1:22" x14ac:dyDescent="0.35">
      <c r="A631" s="2">
        <v>44960</v>
      </c>
      <c r="B631" s="3" t="s">
        <v>118</v>
      </c>
      <c r="C631" t="s">
        <v>69</v>
      </c>
      <c r="D631" t="s">
        <v>119</v>
      </c>
      <c r="E631" t="s">
        <v>25</v>
      </c>
      <c r="F631" t="s">
        <v>4364</v>
      </c>
      <c r="G631" t="s">
        <v>4365</v>
      </c>
      <c r="H631" t="s">
        <v>4366</v>
      </c>
      <c r="I631" t="s">
        <v>4367</v>
      </c>
      <c r="J631" s="1" t="s">
        <v>45</v>
      </c>
      <c r="K631" t="s">
        <v>159</v>
      </c>
      <c r="L631" t="s">
        <v>160</v>
      </c>
      <c r="M631" t="s">
        <v>161</v>
      </c>
      <c r="N631" s="1" t="s">
        <v>86</v>
      </c>
      <c r="O631" s="1" t="s">
        <v>34</v>
      </c>
      <c r="P631" s="1">
        <v>14</v>
      </c>
      <c r="Q631" t="s">
        <v>4368</v>
      </c>
      <c r="R631" s="1" t="s">
        <v>3641</v>
      </c>
      <c r="S631" s="1" t="s">
        <v>4369</v>
      </c>
      <c r="T631" s="1">
        <v>352</v>
      </c>
      <c r="U631" s="1">
        <v>113</v>
      </c>
      <c r="V631" s="1">
        <v>239</v>
      </c>
    </row>
    <row r="632" spans="1:22" x14ac:dyDescent="0.35">
      <c r="A632" s="2">
        <v>44524</v>
      </c>
      <c r="B632" s="3" t="s">
        <v>222</v>
      </c>
      <c r="C632" t="s">
        <v>141</v>
      </c>
      <c r="D632" t="s">
        <v>223</v>
      </c>
      <c r="E632" t="s">
        <v>224</v>
      </c>
      <c r="F632" t="s">
        <v>4370</v>
      </c>
      <c r="G632" t="s">
        <v>4371</v>
      </c>
      <c r="H632" t="s">
        <v>4372</v>
      </c>
      <c r="I632" t="s">
        <v>4373</v>
      </c>
      <c r="J632" s="1" t="s">
        <v>45</v>
      </c>
      <c r="K632" t="s">
        <v>534</v>
      </c>
      <c r="L632" t="s">
        <v>535</v>
      </c>
      <c r="M632" t="s">
        <v>536</v>
      </c>
      <c r="N632" s="1" t="s">
        <v>114</v>
      </c>
      <c r="O632" s="1" t="s">
        <v>49</v>
      </c>
      <c r="P632" s="1">
        <v>44</v>
      </c>
      <c r="Q632" t="s">
        <v>4374</v>
      </c>
      <c r="R632" s="1" t="s">
        <v>1978</v>
      </c>
      <c r="S632" s="1" t="s">
        <v>4375</v>
      </c>
      <c r="T632" s="1">
        <v>270</v>
      </c>
      <c r="U632" s="1">
        <v>150</v>
      </c>
      <c r="V632" s="1">
        <v>120</v>
      </c>
    </row>
    <row r="633" spans="1:22" x14ac:dyDescent="0.35">
      <c r="A633" s="2">
        <v>44915</v>
      </c>
      <c r="B633" s="3" t="s">
        <v>214</v>
      </c>
      <c r="C633" t="s">
        <v>23</v>
      </c>
      <c r="D633" t="s">
        <v>98</v>
      </c>
      <c r="E633" t="s">
        <v>326</v>
      </c>
      <c r="F633" t="s">
        <v>4376</v>
      </c>
      <c r="G633" t="s">
        <v>4377</v>
      </c>
      <c r="H633" t="s">
        <v>4378</v>
      </c>
      <c r="I633" t="s">
        <v>4379</v>
      </c>
      <c r="J633" s="1" t="s">
        <v>170</v>
      </c>
      <c r="K633" t="s">
        <v>270</v>
      </c>
      <c r="L633" t="s">
        <v>271</v>
      </c>
      <c r="M633" t="s">
        <v>559</v>
      </c>
      <c r="N633" s="1" t="s">
        <v>48</v>
      </c>
      <c r="O633" s="1" t="s">
        <v>63</v>
      </c>
      <c r="P633" s="1">
        <v>29</v>
      </c>
      <c r="Q633" t="s">
        <v>4380</v>
      </c>
      <c r="R633" s="1" t="s">
        <v>4381</v>
      </c>
      <c r="S633" s="1" t="s">
        <v>4382</v>
      </c>
      <c r="T633" s="1">
        <v>73</v>
      </c>
      <c r="U633" s="1">
        <v>63</v>
      </c>
      <c r="V633" s="1">
        <v>10</v>
      </c>
    </row>
    <row r="634" spans="1:22" x14ac:dyDescent="0.35">
      <c r="A634" s="2">
        <v>44641</v>
      </c>
      <c r="B634" s="3" t="s">
        <v>418</v>
      </c>
      <c r="C634" t="s">
        <v>69</v>
      </c>
      <c r="D634" t="s">
        <v>419</v>
      </c>
      <c r="E634" t="s">
        <v>25</v>
      </c>
      <c r="F634" t="s">
        <v>4383</v>
      </c>
      <c r="G634" t="s">
        <v>4384</v>
      </c>
      <c r="H634" t="s">
        <v>4385</v>
      </c>
      <c r="I634" t="s">
        <v>4386</v>
      </c>
      <c r="J634" s="1" t="s">
        <v>170</v>
      </c>
      <c r="K634" t="s">
        <v>124</v>
      </c>
      <c r="L634" t="s">
        <v>125</v>
      </c>
      <c r="M634" t="s">
        <v>126</v>
      </c>
      <c r="N634" s="1" t="s">
        <v>48</v>
      </c>
      <c r="O634" s="1" t="s">
        <v>49</v>
      </c>
      <c r="P634" s="1">
        <v>17</v>
      </c>
      <c r="Q634" t="s">
        <v>4387</v>
      </c>
      <c r="R634" s="1" t="s">
        <v>4388</v>
      </c>
      <c r="S634" s="1" t="s">
        <v>4389</v>
      </c>
      <c r="T634" s="1">
        <v>222</v>
      </c>
      <c r="U634" s="1">
        <v>50</v>
      </c>
      <c r="V634" s="1">
        <v>172</v>
      </c>
    </row>
    <row r="635" spans="1:22" x14ac:dyDescent="0.35">
      <c r="A635" s="2">
        <v>44738</v>
      </c>
      <c r="B635" s="3" t="s">
        <v>177</v>
      </c>
      <c r="C635" t="s">
        <v>141</v>
      </c>
      <c r="D635" t="s">
        <v>142</v>
      </c>
      <c r="E635" t="s">
        <v>178</v>
      </c>
      <c r="F635" t="s">
        <v>4390</v>
      </c>
      <c r="G635" t="s">
        <v>4391</v>
      </c>
      <c r="H635" t="s">
        <v>4392</v>
      </c>
      <c r="I635" t="s">
        <v>4393</v>
      </c>
      <c r="J635" s="1" t="s">
        <v>30</v>
      </c>
      <c r="K635" t="s">
        <v>270</v>
      </c>
      <c r="L635" t="s">
        <v>271</v>
      </c>
      <c r="M635" t="s">
        <v>559</v>
      </c>
      <c r="N635" s="1" t="s">
        <v>114</v>
      </c>
      <c r="O635" s="1" t="s">
        <v>63</v>
      </c>
      <c r="P635" s="1">
        <v>99</v>
      </c>
      <c r="Q635" t="s">
        <v>2244</v>
      </c>
      <c r="R635" s="1" t="s">
        <v>4394</v>
      </c>
      <c r="S635" s="1" t="s">
        <v>4395</v>
      </c>
      <c r="T635" s="1">
        <v>331</v>
      </c>
      <c r="U635" s="1">
        <v>17</v>
      </c>
      <c r="V635" s="1">
        <v>314</v>
      </c>
    </row>
    <row r="636" spans="1:22" x14ac:dyDescent="0.35">
      <c r="A636" s="2">
        <v>44686</v>
      </c>
      <c r="B636" s="3" t="s">
        <v>97</v>
      </c>
      <c r="C636" t="s">
        <v>23</v>
      </c>
      <c r="D636" t="s">
        <v>98</v>
      </c>
      <c r="E636" t="s">
        <v>154</v>
      </c>
      <c r="F636" t="s">
        <v>4396</v>
      </c>
      <c r="H636" t="s">
        <v>4397</v>
      </c>
      <c r="I636" t="s">
        <v>4398</v>
      </c>
      <c r="J636" s="1" t="s">
        <v>170</v>
      </c>
      <c r="K636" t="s">
        <v>148</v>
      </c>
      <c r="L636" t="s">
        <v>149</v>
      </c>
      <c r="M636" t="s">
        <v>150</v>
      </c>
      <c r="N636" s="1" t="s">
        <v>48</v>
      </c>
      <c r="O636" s="1" t="s">
        <v>63</v>
      </c>
      <c r="P636" s="1">
        <v>1</v>
      </c>
      <c r="Q636" t="s">
        <v>154</v>
      </c>
      <c r="R636" s="1" t="s">
        <v>4399</v>
      </c>
      <c r="S636" s="1" t="s">
        <v>4400</v>
      </c>
      <c r="T636" s="1">
        <v>465</v>
      </c>
      <c r="U636" s="1">
        <v>294</v>
      </c>
      <c r="V636" s="1">
        <v>171</v>
      </c>
    </row>
    <row r="637" spans="1:22" x14ac:dyDescent="0.35">
      <c r="A637" s="2">
        <v>45171</v>
      </c>
      <c r="B637" s="3" t="s">
        <v>222</v>
      </c>
      <c r="C637" t="s">
        <v>141</v>
      </c>
      <c r="D637" t="s">
        <v>223</v>
      </c>
      <c r="E637" t="s">
        <v>224</v>
      </c>
      <c r="F637" t="s">
        <v>4401</v>
      </c>
      <c r="G637" t="s">
        <v>4402</v>
      </c>
      <c r="H637" t="s">
        <v>4403</v>
      </c>
      <c r="I637" t="s">
        <v>4404</v>
      </c>
      <c r="J637" s="1" t="s">
        <v>45</v>
      </c>
      <c r="K637" t="s">
        <v>183</v>
      </c>
      <c r="L637" t="s">
        <v>184</v>
      </c>
      <c r="M637" t="s">
        <v>185</v>
      </c>
      <c r="N637" s="1" t="s">
        <v>86</v>
      </c>
      <c r="O637" s="1" t="s">
        <v>34</v>
      </c>
      <c r="P637" s="1">
        <v>41</v>
      </c>
      <c r="Q637" t="s">
        <v>4405</v>
      </c>
      <c r="R637" s="1" t="s">
        <v>3365</v>
      </c>
      <c r="S637" s="1" t="s">
        <v>4406</v>
      </c>
      <c r="T637" s="1">
        <v>442</v>
      </c>
      <c r="U637" s="1">
        <v>152</v>
      </c>
      <c r="V637" s="1">
        <v>290</v>
      </c>
    </row>
    <row r="638" spans="1:22" x14ac:dyDescent="0.35">
      <c r="A638" s="2">
        <v>45015</v>
      </c>
      <c r="B638" s="3" t="s">
        <v>222</v>
      </c>
      <c r="C638" t="s">
        <v>141</v>
      </c>
      <c r="D638" t="s">
        <v>223</v>
      </c>
      <c r="E638" t="s">
        <v>224</v>
      </c>
      <c r="F638" t="s">
        <v>4407</v>
      </c>
      <c r="G638" t="s">
        <v>4408</v>
      </c>
      <c r="H638" t="s">
        <v>4409</v>
      </c>
      <c r="I638" t="s">
        <v>4410</v>
      </c>
      <c r="J638" s="1" t="s">
        <v>45</v>
      </c>
      <c r="K638" t="s">
        <v>183</v>
      </c>
      <c r="L638" t="s">
        <v>184</v>
      </c>
      <c r="M638" t="s">
        <v>185</v>
      </c>
      <c r="N638" s="1" t="s">
        <v>93</v>
      </c>
      <c r="O638" s="1" t="s">
        <v>34</v>
      </c>
      <c r="P638" s="1">
        <v>56</v>
      </c>
      <c r="Q638" t="s">
        <v>3620</v>
      </c>
      <c r="R638" s="1" t="s">
        <v>4411</v>
      </c>
      <c r="S638" s="1" t="s">
        <v>4412</v>
      </c>
      <c r="T638" s="1">
        <v>348</v>
      </c>
      <c r="U638" s="1">
        <v>248</v>
      </c>
      <c r="V638" s="1">
        <v>100</v>
      </c>
    </row>
    <row r="639" spans="1:22" x14ac:dyDescent="0.35">
      <c r="A639" s="1" t="s">
        <v>4413</v>
      </c>
      <c r="B639" s="3" t="s">
        <v>257</v>
      </c>
      <c r="C639" t="s">
        <v>141</v>
      </c>
      <c r="D639" t="s">
        <v>223</v>
      </c>
      <c r="E639" t="s">
        <v>309</v>
      </c>
      <c r="F639" t="s">
        <v>4414</v>
      </c>
      <c r="G639" t="s">
        <v>4415</v>
      </c>
      <c r="H639" t="s">
        <v>4416</v>
      </c>
      <c r="I639" t="s">
        <v>4417</v>
      </c>
      <c r="J639" s="1" t="s">
        <v>170</v>
      </c>
      <c r="K639" t="s">
        <v>270</v>
      </c>
      <c r="L639" t="s">
        <v>271</v>
      </c>
      <c r="M639" t="s">
        <v>559</v>
      </c>
      <c r="N639" s="1" t="s">
        <v>93</v>
      </c>
      <c r="O639" s="1" t="s">
        <v>34</v>
      </c>
      <c r="P639" s="1">
        <v>99</v>
      </c>
      <c r="Q639" t="s">
        <v>4418</v>
      </c>
      <c r="R639" s="1" t="s">
        <v>4419</v>
      </c>
      <c r="S639" s="1" t="s">
        <v>4420</v>
      </c>
      <c r="T639" s="1">
        <v>213</v>
      </c>
      <c r="U639" s="1">
        <v>55</v>
      </c>
      <c r="V639" s="1">
        <v>158</v>
      </c>
    </row>
    <row r="640" spans="1:22" x14ac:dyDescent="0.35">
      <c r="A640" s="2">
        <v>44670</v>
      </c>
      <c r="B640" s="3" t="s">
        <v>164</v>
      </c>
      <c r="C640" t="s">
        <v>247</v>
      </c>
      <c r="D640" t="s">
        <v>165</v>
      </c>
      <c r="E640" t="s">
        <v>265</v>
      </c>
      <c r="F640" t="s">
        <v>4421</v>
      </c>
      <c r="G640" t="s">
        <v>4422</v>
      </c>
      <c r="H640" t="s">
        <v>4423</v>
      </c>
      <c r="I640">
        <v>2949666398</v>
      </c>
      <c r="J640" s="1" t="s">
        <v>45</v>
      </c>
      <c r="K640" t="s">
        <v>148</v>
      </c>
      <c r="L640" t="s">
        <v>149</v>
      </c>
      <c r="M640" t="s">
        <v>150</v>
      </c>
      <c r="N640" s="1" t="s">
        <v>93</v>
      </c>
      <c r="O640" s="1" t="s">
        <v>63</v>
      </c>
      <c r="P640" s="1">
        <v>89</v>
      </c>
      <c r="Q640" t="s">
        <v>4424</v>
      </c>
      <c r="R640" s="1" t="s">
        <v>4425</v>
      </c>
      <c r="S640" s="1" t="s">
        <v>4426</v>
      </c>
      <c r="T640" s="1">
        <v>384</v>
      </c>
      <c r="U640" s="1">
        <v>357</v>
      </c>
      <c r="V640" s="1">
        <v>27</v>
      </c>
    </row>
    <row r="641" spans="1:22" x14ac:dyDescent="0.35">
      <c r="A641" s="2">
        <v>45182</v>
      </c>
      <c r="B641" s="3" t="s">
        <v>492</v>
      </c>
      <c r="C641" t="s">
        <v>276</v>
      </c>
      <c r="D641" t="s">
        <v>409</v>
      </c>
      <c r="E641" t="s">
        <v>25</v>
      </c>
      <c r="F641" t="s">
        <v>4427</v>
      </c>
      <c r="G641" t="s">
        <v>4428</v>
      </c>
      <c r="H641" t="s">
        <v>4429</v>
      </c>
      <c r="I641" t="s">
        <v>4430</v>
      </c>
      <c r="J641" s="1" t="s">
        <v>30</v>
      </c>
      <c r="K641" t="s">
        <v>534</v>
      </c>
      <c r="L641" t="s">
        <v>535</v>
      </c>
      <c r="M641" t="s">
        <v>536</v>
      </c>
      <c r="N641" s="1" t="s">
        <v>48</v>
      </c>
      <c r="O641" s="1" t="s">
        <v>34</v>
      </c>
      <c r="P641" s="1">
        <v>11</v>
      </c>
      <c r="Q641" t="s">
        <v>4431</v>
      </c>
      <c r="R641" s="1" t="s">
        <v>4432</v>
      </c>
      <c r="S641" s="1" t="s">
        <v>4433</v>
      </c>
      <c r="T641" s="1">
        <v>252</v>
      </c>
      <c r="U641" s="1">
        <v>245</v>
      </c>
      <c r="V641" s="1">
        <v>7</v>
      </c>
    </row>
    <row r="642" spans="1:22" x14ac:dyDescent="0.35">
      <c r="A642" s="2">
        <v>44528</v>
      </c>
      <c r="B642" s="3" t="s">
        <v>336</v>
      </c>
      <c r="C642" t="s">
        <v>54</v>
      </c>
      <c r="D642" t="s">
        <v>165</v>
      </c>
      <c r="E642" t="s">
        <v>484</v>
      </c>
      <c r="F642" t="s">
        <v>4434</v>
      </c>
      <c r="G642" t="s">
        <v>4435</v>
      </c>
      <c r="H642" t="s">
        <v>4436</v>
      </c>
      <c r="I642" t="s">
        <v>4437</v>
      </c>
      <c r="J642" s="1" t="s">
        <v>30</v>
      </c>
      <c r="K642" t="s">
        <v>183</v>
      </c>
      <c r="L642" t="s">
        <v>184</v>
      </c>
      <c r="M642" t="s">
        <v>185</v>
      </c>
      <c r="N642" s="1" t="s">
        <v>33</v>
      </c>
      <c r="O642" s="1" t="s">
        <v>63</v>
      </c>
      <c r="P642" s="1">
        <v>73</v>
      </c>
      <c r="Q642" t="s">
        <v>4438</v>
      </c>
      <c r="R642" s="1" t="s">
        <v>4439</v>
      </c>
      <c r="S642" s="1" t="s">
        <v>4440</v>
      </c>
      <c r="T642" s="1">
        <v>306</v>
      </c>
      <c r="U642" s="1">
        <v>305</v>
      </c>
      <c r="V642" s="1">
        <v>1</v>
      </c>
    </row>
    <row r="643" spans="1:22" x14ac:dyDescent="0.35">
      <c r="A643" s="2">
        <v>44931</v>
      </c>
      <c r="B643" s="3" t="s">
        <v>336</v>
      </c>
      <c r="C643" t="s">
        <v>247</v>
      </c>
      <c r="D643" t="s">
        <v>165</v>
      </c>
      <c r="E643" t="s">
        <v>484</v>
      </c>
      <c r="F643" t="s">
        <v>4441</v>
      </c>
      <c r="G643" t="s">
        <v>4442</v>
      </c>
      <c r="H643" t="s">
        <v>4443</v>
      </c>
      <c r="I643" t="s">
        <v>4444</v>
      </c>
      <c r="J643" s="1" t="s">
        <v>30</v>
      </c>
      <c r="K643" t="s">
        <v>270</v>
      </c>
      <c r="L643" t="s">
        <v>271</v>
      </c>
      <c r="M643" t="s">
        <v>559</v>
      </c>
      <c r="N643" s="1" t="s">
        <v>33</v>
      </c>
      <c r="O643" s="1" t="s">
        <v>49</v>
      </c>
      <c r="P643" s="1">
        <v>77</v>
      </c>
      <c r="Q643" t="s">
        <v>954</v>
      </c>
      <c r="R643" s="1" t="s">
        <v>4445</v>
      </c>
      <c r="S643" s="1" t="s">
        <v>4446</v>
      </c>
      <c r="T643" s="1">
        <v>354</v>
      </c>
      <c r="U643" s="1">
        <v>332</v>
      </c>
      <c r="V643" s="1">
        <v>22</v>
      </c>
    </row>
    <row r="644" spans="1:22" x14ac:dyDescent="0.35">
      <c r="A644" s="1" t="s">
        <v>4447</v>
      </c>
      <c r="B644" s="3" t="s">
        <v>22</v>
      </c>
      <c r="C644" t="s">
        <v>23</v>
      </c>
      <c r="D644" t="s">
        <v>24</v>
      </c>
      <c r="E644" t="s">
        <v>82</v>
      </c>
      <c r="F644" t="s">
        <v>4448</v>
      </c>
      <c r="G644" t="s">
        <v>4449</v>
      </c>
      <c r="H644" t="s">
        <v>4450</v>
      </c>
      <c r="I644" t="s">
        <v>4451</v>
      </c>
      <c r="J644" s="1" t="s">
        <v>170</v>
      </c>
      <c r="K644" t="s">
        <v>75</v>
      </c>
      <c r="L644" t="s">
        <v>76</v>
      </c>
      <c r="M644" t="s">
        <v>77</v>
      </c>
      <c r="N644" s="1" t="s">
        <v>78</v>
      </c>
      <c r="O644" s="1" t="s">
        <v>34</v>
      </c>
      <c r="P644" s="1">
        <v>53</v>
      </c>
      <c r="Q644" t="s">
        <v>4452</v>
      </c>
      <c r="R644" s="1" t="s">
        <v>4453</v>
      </c>
      <c r="S644" s="1" t="s">
        <v>4454</v>
      </c>
      <c r="T644" s="1">
        <v>295</v>
      </c>
      <c r="U644" s="1">
        <v>167</v>
      </c>
      <c r="V644" s="1">
        <v>128</v>
      </c>
    </row>
    <row r="645" spans="1:22" x14ac:dyDescent="0.35">
      <c r="A645" s="2">
        <v>45060</v>
      </c>
      <c r="B645" s="3" t="s">
        <v>214</v>
      </c>
      <c r="C645" t="s">
        <v>23</v>
      </c>
      <c r="D645" t="s">
        <v>98</v>
      </c>
      <c r="E645" t="s">
        <v>326</v>
      </c>
      <c r="F645" t="s">
        <v>4455</v>
      </c>
      <c r="G645" t="s">
        <v>4456</v>
      </c>
      <c r="H645" t="s">
        <v>4457</v>
      </c>
      <c r="I645" t="s">
        <v>4458</v>
      </c>
      <c r="J645" s="1" t="s">
        <v>45</v>
      </c>
      <c r="K645" t="s">
        <v>31</v>
      </c>
      <c r="L645" t="s">
        <v>32</v>
      </c>
      <c r="M645">
        <v>6538306661</v>
      </c>
      <c r="N645" s="1" t="s">
        <v>48</v>
      </c>
      <c r="O645" s="1" t="s">
        <v>63</v>
      </c>
      <c r="P645" s="1">
        <v>100</v>
      </c>
      <c r="Q645" t="s">
        <v>215</v>
      </c>
      <c r="R645" s="1" t="s">
        <v>4459</v>
      </c>
      <c r="S645" s="1" t="s">
        <v>4460</v>
      </c>
      <c r="T645" s="1">
        <v>294</v>
      </c>
      <c r="U645" s="1">
        <v>209</v>
      </c>
      <c r="V645" s="1">
        <v>85</v>
      </c>
    </row>
    <row r="646" spans="1:22" x14ac:dyDescent="0.35">
      <c r="A646" s="2">
        <v>44804</v>
      </c>
      <c r="B646" s="3" t="s">
        <v>275</v>
      </c>
      <c r="C646" t="s">
        <v>276</v>
      </c>
      <c r="D646" t="s">
        <v>277</v>
      </c>
      <c r="E646" t="s">
        <v>278</v>
      </c>
      <c r="F646" t="s">
        <v>4461</v>
      </c>
      <c r="G646" t="s">
        <v>4462</v>
      </c>
      <c r="H646" t="s">
        <v>4463</v>
      </c>
      <c r="I646" t="s">
        <v>4464</v>
      </c>
      <c r="J646" s="1" t="s">
        <v>170</v>
      </c>
      <c r="K646" t="s">
        <v>148</v>
      </c>
      <c r="L646" t="s">
        <v>149</v>
      </c>
      <c r="M646" t="s">
        <v>150</v>
      </c>
      <c r="N646" s="1" t="s">
        <v>48</v>
      </c>
      <c r="O646" s="1" t="s">
        <v>34</v>
      </c>
      <c r="P646" s="1">
        <v>59</v>
      </c>
      <c r="Q646" t="s">
        <v>4465</v>
      </c>
      <c r="R646" s="1" t="s">
        <v>4466</v>
      </c>
      <c r="S646" s="1" t="s">
        <v>4467</v>
      </c>
      <c r="T646" s="1">
        <v>370</v>
      </c>
      <c r="U646" s="1">
        <v>349</v>
      </c>
      <c r="V646" s="1">
        <v>21</v>
      </c>
    </row>
    <row r="647" spans="1:22" x14ac:dyDescent="0.35">
      <c r="A647" s="2">
        <v>44618</v>
      </c>
      <c r="B647" s="3" t="s">
        <v>529</v>
      </c>
      <c r="C647" t="s">
        <v>54</v>
      </c>
      <c r="D647" t="s">
        <v>98</v>
      </c>
      <c r="E647" t="s">
        <v>530</v>
      </c>
      <c r="F647" t="s">
        <v>4468</v>
      </c>
      <c r="G647" t="s">
        <v>4469</v>
      </c>
      <c r="H647" t="s">
        <v>4470</v>
      </c>
      <c r="I647" t="s">
        <v>4471</v>
      </c>
      <c r="J647" s="1" t="s">
        <v>30</v>
      </c>
      <c r="K647" t="s">
        <v>252</v>
      </c>
      <c r="L647" t="s">
        <v>253</v>
      </c>
      <c r="M647">
        <f>1-838-976-6137</f>
        <v>-7950</v>
      </c>
      <c r="N647" s="1" t="s">
        <v>33</v>
      </c>
      <c r="O647" s="1" t="s">
        <v>63</v>
      </c>
      <c r="P647" s="1">
        <v>86</v>
      </c>
      <c r="Q647" t="s">
        <v>4472</v>
      </c>
      <c r="R647" s="1" t="s">
        <v>4473</v>
      </c>
      <c r="S647" s="1" t="s">
        <v>4474</v>
      </c>
      <c r="T647" s="1">
        <v>281</v>
      </c>
      <c r="U647" s="1">
        <v>190</v>
      </c>
      <c r="V647" s="1">
        <v>91</v>
      </c>
    </row>
    <row r="648" spans="1:22" x14ac:dyDescent="0.35">
      <c r="A648" s="2">
        <v>44636</v>
      </c>
      <c r="B648" s="3" t="s">
        <v>222</v>
      </c>
      <c r="C648" t="s">
        <v>141</v>
      </c>
      <c r="D648" t="s">
        <v>223</v>
      </c>
      <c r="E648" t="s">
        <v>265</v>
      </c>
      <c r="F648" t="s">
        <v>4475</v>
      </c>
      <c r="H648" t="s">
        <v>4476</v>
      </c>
      <c r="I648" t="s">
        <v>4477</v>
      </c>
      <c r="J648" s="1" t="s">
        <v>45</v>
      </c>
      <c r="K648" t="s">
        <v>133</v>
      </c>
      <c r="L648" t="s">
        <v>134</v>
      </c>
      <c r="M648" t="s">
        <v>135</v>
      </c>
      <c r="N648" s="1" t="s">
        <v>93</v>
      </c>
      <c r="O648" s="1" t="s">
        <v>63</v>
      </c>
      <c r="P648" s="1">
        <v>56</v>
      </c>
      <c r="Q648" t="s">
        <v>3620</v>
      </c>
      <c r="R648" s="1" t="s">
        <v>4478</v>
      </c>
      <c r="S648" s="1" t="s">
        <v>4479</v>
      </c>
      <c r="T648" s="1">
        <v>185</v>
      </c>
      <c r="U648" s="1">
        <v>67</v>
      </c>
      <c r="V648" s="1">
        <v>118</v>
      </c>
    </row>
    <row r="649" spans="1:22" x14ac:dyDescent="0.35">
      <c r="A649" s="2">
        <v>45031</v>
      </c>
      <c r="B649" s="3" t="s">
        <v>97</v>
      </c>
      <c r="C649" t="s">
        <v>23</v>
      </c>
      <c r="D649" t="s">
        <v>98</v>
      </c>
      <c r="E649" t="s">
        <v>154</v>
      </c>
      <c r="F649" t="s">
        <v>4480</v>
      </c>
      <c r="G649" t="s">
        <v>4481</v>
      </c>
      <c r="H649" t="s">
        <v>4482</v>
      </c>
      <c r="I649" t="s">
        <v>4483</v>
      </c>
      <c r="J649" s="1" t="s">
        <v>30</v>
      </c>
      <c r="K649" t="s">
        <v>133</v>
      </c>
      <c r="L649" t="s">
        <v>134</v>
      </c>
      <c r="M649" t="s">
        <v>135</v>
      </c>
      <c r="N649" s="1" t="s">
        <v>86</v>
      </c>
      <c r="O649" s="1" t="s">
        <v>49</v>
      </c>
      <c r="P649" s="1">
        <v>45</v>
      </c>
      <c r="Q649" t="s">
        <v>4484</v>
      </c>
      <c r="R649" s="1" t="s">
        <v>4485</v>
      </c>
      <c r="S649" s="1" t="s">
        <v>4486</v>
      </c>
      <c r="T649" s="1">
        <v>378</v>
      </c>
      <c r="U649" s="1">
        <v>354</v>
      </c>
      <c r="V649" s="1">
        <v>24</v>
      </c>
    </row>
    <row r="650" spans="1:22" x14ac:dyDescent="0.35">
      <c r="A650" s="2">
        <v>44475</v>
      </c>
      <c r="B650" s="3" t="s">
        <v>38</v>
      </c>
      <c r="C650" t="s">
        <v>141</v>
      </c>
      <c r="D650" t="s">
        <v>223</v>
      </c>
      <c r="E650" t="s">
        <v>309</v>
      </c>
      <c r="F650" t="s">
        <v>4487</v>
      </c>
      <c r="G650" t="s">
        <v>4488</v>
      </c>
      <c r="H650" t="s">
        <v>4489</v>
      </c>
      <c r="I650">
        <v>3172463197</v>
      </c>
      <c r="J650" s="1" t="s">
        <v>45</v>
      </c>
      <c r="K650" t="s">
        <v>424</v>
      </c>
      <c r="L650" t="s">
        <v>425</v>
      </c>
      <c r="M650">
        <v>7724600682</v>
      </c>
      <c r="N650" s="1" t="s">
        <v>114</v>
      </c>
      <c r="O650" s="1" t="s">
        <v>49</v>
      </c>
      <c r="P650" s="1">
        <v>94</v>
      </c>
      <c r="Q650" t="s">
        <v>1998</v>
      </c>
      <c r="R650" s="1" t="s">
        <v>4490</v>
      </c>
      <c r="S650" s="1" t="s">
        <v>4491</v>
      </c>
      <c r="T650" s="1">
        <v>251</v>
      </c>
      <c r="U650" s="1">
        <v>131</v>
      </c>
      <c r="V650" s="1">
        <v>120</v>
      </c>
    </row>
    <row r="651" spans="1:22" x14ac:dyDescent="0.35">
      <c r="A651" s="2">
        <v>44905</v>
      </c>
      <c r="B651" s="3" t="s">
        <v>68</v>
      </c>
      <c r="C651" t="s">
        <v>69</v>
      </c>
      <c r="D651" t="s">
        <v>70</v>
      </c>
      <c r="E651" t="s">
        <v>71</v>
      </c>
      <c r="F651" t="s">
        <v>4492</v>
      </c>
      <c r="G651" t="s">
        <v>4493</v>
      </c>
      <c r="H651" t="s">
        <v>4494</v>
      </c>
      <c r="I651" t="s">
        <v>4495</v>
      </c>
      <c r="J651" s="1" t="s">
        <v>170</v>
      </c>
      <c r="K651" t="s">
        <v>270</v>
      </c>
      <c r="L651" t="s">
        <v>271</v>
      </c>
      <c r="M651" t="s">
        <v>559</v>
      </c>
      <c r="N651" s="1" t="s">
        <v>78</v>
      </c>
      <c r="O651" s="1" t="s">
        <v>63</v>
      </c>
      <c r="P651" s="1">
        <v>11</v>
      </c>
      <c r="Q651" t="s">
        <v>4496</v>
      </c>
      <c r="R651" s="1" t="s">
        <v>4497</v>
      </c>
      <c r="S651" s="1" t="s">
        <v>4498</v>
      </c>
      <c r="T651" s="1">
        <v>134</v>
      </c>
      <c r="U651" s="1">
        <v>19</v>
      </c>
      <c r="V651" s="1">
        <v>115</v>
      </c>
    </row>
    <row r="652" spans="1:22" x14ac:dyDescent="0.35">
      <c r="A652" s="2">
        <v>45192</v>
      </c>
      <c r="B652" s="3" t="s">
        <v>53</v>
      </c>
      <c r="C652" t="s">
        <v>276</v>
      </c>
      <c r="D652" t="s">
        <v>55</v>
      </c>
      <c r="E652" t="s">
        <v>56</v>
      </c>
      <c r="F652" t="s">
        <v>4499</v>
      </c>
      <c r="G652" t="s">
        <v>4500</v>
      </c>
      <c r="H652" t="s">
        <v>4501</v>
      </c>
      <c r="I652" t="s">
        <v>4502</v>
      </c>
      <c r="J652" s="1" t="s">
        <v>45</v>
      </c>
      <c r="K652" t="s">
        <v>148</v>
      </c>
      <c r="L652" t="s">
        <v>149</v>
      </c>
      <c r="M652" t="s">
        <v>150</v>
      </c>
      <c r="N652" s="1" t="s">
        <v>33</v>
      </c>
      <c r="O652" s="1" t="s">
        <v>34</v>
      </c>
      <c r="P652" s="1">
        <v>63</v>
      </c>
      <c r="Q652" t="s">
        <v>4503</v>
      </c>
      <c r="R652" s="1" t="s">
        <v>4504</v>
      </c>
      <c r="S652" s="1" t="s">
        <v>4505</v>
      </c>
      <c r="T652" s="1">
        <v>334</v>
      </c>
      <c r="U652" s="1">
        <v>142</v>
      </c>
      <c r="V652" s="1">
        <v>192</v>
      </c>
    </row>
    <row r="653" spans="1:22" x14ac:dyDescent="0.35">
      <c r="A653" s="2">
        <v>44647</v>
      </c>
      <c r="B653" s="3" t="s">
        <v>317</v>
      </c>
      <c r="C653" t="s">
        <v>23</v>
      </c>
      <c r="D653" t="s">
        <v>98</v>
      </c>
      <c r="E653" t="s">
        <v>318</v>
      </c>
      <c r="F653" t="s">
        <v>4506</v>
      </c>
      <c r="G653" t="s">
        <v>4507</v>
      </c>
      <c r="H653" t="s">
        <v>4508</v>
      </c>
      <c r="I653" t="s">
        <v>4509</v>
      </c>
      <c r="J653" s="1" t="s">
        <v>170</v>
      </c>
      <c r="K653" t="s">
        <v>183</v>
      </c>
      <c r="L653" t="s">
        <v>184</v>
      </c>
      <c r="M653" t="s">
        <v>185</v>
      </c>
      <c r="N653" s="1" t="s">
        <v>48</v>
      </c>
      <c r="O653" s="1" t="s">
        <v>34</v>
      </c>
      <c r="P653" s="1">
        <v>87</v>
      </c>
      <c r="Q653" t="s">
        <v>1121</v>
      </c>
      <c r="R653" s="1" t="s">
        <v>4510</v>
      </c>
      <c r="S653" s="1" t="s">
        <v>4511</v>
      </c>
      <c r="T653" s="1">
        <v>477</v>
      </c>
      <c r="U653" s="1">
        <v>420</v>
      </c>
      <c r="V653" s="1">
        <v>57</v>
      </c>
    </row>
    <row r="654" spans="1:22" x14ac:dyDescent="0.35">
      <c r="A654" s="2">
        <v>44563</v>
      </c>
      <c r="B654" s="3" t="s">
        <v>38</v>
      </c>
      <c r="C654" t="s">
        <v>23</v>
      </c>
      <c r="D654" t="s">
        <v>39</v>
      </c>
      <c r="E654" t="s">
        <v>40</v>
      </c>
      <c r="F654" t="s">
        <v>4512</v>
      </c>
      <c r="G654" t="s">
        <v>4513</v>
      </c>
      <c r="H654" t="s">
        <v>4514</v>
      </c>
      <c r="I654" t="s">
        <v>4515</v>
      </c>
      <c r="J654" s="1" t="s">
        <v>170</v>
      </c>
      <c r="K654" t="s">
        <v>46</v>
      </c>
      <c r="L654" t="s">
        <v>47</v>
      </c>
      <c r="M654" t="s">
        <v>261</v>
      </c>
      <c r="N654" s="1" t="s">
        <v>86</v>
      </c>
      <c r="O654" s="1" t="s">
        <v>34</v>
      </c>
      <c r="P654" s="1">
        <v>94</v>
      </c>
      <c r="Q654" t="s">
        <v>4116</v>
      </c>
      <c r="R654" s="1" t="s">
        <v>4516</v>
      </c>
      <c r="S654" s="1" t="s">
        <v>4517</v>
      </c>
      <c r="T654" s="1">
        <v>176</v>
      </c>
      <c r="U654" s="1">
        <v>33</v>
      </c>
      <c r="V654" s="1">
        <v>143</v>
      </c>
    </row>
    <row r="655" spans="1:22" x14ac:dyDescent="0.35">
      <c r="A655" s="2">
        <v>44538</v>
      </c>
      <c r="B655" s="3" t="s">
        <v>53</v>
      </c>
      <c r="C655" t="s">
        <v>276</v>
      </c>
      <c r="D655" t="s">
        <v>55</v>
      </c>
      <c r="E655" t="s">
        <v>56</v>
      </c>
      <c r="F655" t="s">
        <v>4518</v>
      </c>
      <c r="G655" t="s">
        <v>4519</v>
      </c>
      <c r="H655" t="s">
        <v>4520</v>
      </c>
      <c r="I655" t="s">
        <v>4521</v>
      </c>
      <c r="J655" s="1" t="s">
        <v>45</v>
      </c>
      <c r="K655" t="s">
        <v>270</v>
      </c>
      <c r="L655" t="s">
        <v>271</v>
      </c>
      <c r="M655" t="s">
        <v>559</v>
      </c>
      <c r="N655" s="1" t="s">
        <v>33</v>
      </c>
      <c r="O655" s="1" t="s">
        <v>34</v>
      </c>
      <c r="P655" s="1">
        <v>8</v>
      </c>
      <c r="Q655" t="s">
        <v>4123</v>
      </c>
      <c r="R655" s="1" t="s">
        <v>4522</v>
      </c>
      <c r="S655" s="1" t="s">
        <v>4523</v>
      </c>
      <c r="T655" s="1">
        <v>364</v>
      </c>
      <c r="U655" s="1">
        <v>17</v>
      </c>
      <c r="V655" s="1">
        <v>347</v>
      </c>
    </row>
    <row r="656" spans="1:22" x14ac:dyDescent="0.35">
      <c r="A656" s="2">
        <v>44684</v>
      </c>
      <c r="B656" s="3" t="s">
        <v>164</v>
      </c>
      <c r="C656" t="s">
        <v>247</v>
      </c>
      <c r="D656" t="s">
        <v>165</v>
      </c>
      <c r="E656" t="s">
        <v>25</v>
      </c>
      <c r="F656" t="s">
        <v>4524</v>
      </c>
      <c r="G656" t="s">
        <v>4525</v>
      </c>
      <c r="H656" t="s">
        <v>4526</v>
      </c>
      <c r="I656" t="s">
        <v>4527</v>
      </c>
      <c r="J656" s="1" t="s">
        <v>170</v>
      </c>
      <c r="K656" t="s">
        <v>270</v>
      </c>
      <c r="L656" t="s">
        <v>271</v>
      </c>
      <c r="M656" t="s">
        <v>559</v>
      </c>
      <c r="N656" s="1" t="s">
        <v>114</v>
      </c>
      <c r="O656" s="1" t="s">
        <v>34</v>
      </c>
      <c r="P656" s="1">
        <v>46</v>
      </c>
      <c r="Q656" t="s">
        <v>4355</v>
      </c>
      <c r="R656" s="1" t="s">
        <v>4528</v>
      </c>
      <c r="S656" s="1" t="s">
        <v>4529</v>
      </c>
      <c r="T656" s="1">
        <v>270</v>
      </c>
      <c r="U656" s="1">
        <v>130</v>
      </c>
      <c r="V656" s="1">
        <v>140</v>
      </c>
    </row>
    <row r="657" spans="1:22" x14ac:dyDescent="0.35">
      <c r="A657" s="2">
        <v>44589</v>
      </c>
      <c r="B657" s="3" t="s">
        <v>68</v>
      </c>
      <c r="C657" t="s">
        <v>69</v>
      </c>
      <c r="D657" t="s">
        <v>70</v>
      </c>
      <c r="E657" t="s">
        <v>25</v>
      </c>
      <c r="F657" t="s">
        <v>4530</v>
      </c>
      <c r="G657" t="s">
        <v>4531</v>
      </c>
      <c r="H657" t="s">
        <v>4532</v>
      </c>
      <c r="I657" t="s">
        <v>4533</v>
      </c>
      <c r="J657" s="1" t="s">
        <v>30</v>
      </c>
      <c r="K657" t="s">
        <v>534</v>
      </c>
      <c r="L657" t="s">
        <v>535</v>
      </c>
      <c r="M657" t="s">
        <v>536</v>
      </c>
      <c r="N657" s="1" t="s">
        <v>114</v>
      </c>
      <c r="O657" s="1" t="s">
        <v>34</v>
      </c>
      <c r="P657" s="1">
        <v>94</v>
      </c>
      <c r="Q657" t="s">
        <v>4534</v>
      </c>
      <c r="R657" s="1" t="s">
        <v>4535</v>
      </c>
      <c r="S657" s="1" t="s">
        <v>4536</v>
      </c>
      <c r="T657" s="1">
        <v>441</v>
      </c>
      <c r="U657" s="1">
        <v>369</v>
      </c>
      <c r="V657" s="1">
        <v>72</v>
      </c>
    </row>
    <row r="658" spans="1:22" x14ac:dyDescent="0.35">
      <c r="A658" s="2">
        <v>45165</v>
      </c>
      <c r="B658" s="3" t="s">
        <v>207</v>
      </c>
      <c r="C658" t="s">
        <v>23</v>
      </c>
      <c r="D658" t="s">
        <v>39</v>
      </c>
      <c r="E658" t="s">
        <v>40</v>
      </c>
      <c r="F658" t="s">
        <v>4537</v>
      </c>
      <c r="G658" t="s">
        <v>4538</v>
      </c>
      <c r="H658" t="s">
        <v>4539</v>
      </c>
      <c r="I658" t="s">
        <v>4540</v>
      </c>
      <c r="J658" s="1" t="s">
        <v>170</v>
      </c>
      <c r="K658" t="s">
        <v>31</v>
      </c>
      <c r="L658" t="s">
        <v>32</v>
      </c>
      <c r="M658">
        <v>6538306661</v>
      </c>
      <c r="N658" s="1" t="s">
        <v>93</v>
      </c>
      <c r="O658" s="1" t="s">
        <v>34</v>
      </c>
      <c r="P658" s="1">
        <v>6</v>
      </c>
      <c r="Q658" t="s">
        <v>1962</v>
      </c>
      <c r="R658" s="1" t="s">
        <v>4541</v>
      </c>
      <c r="S658" s="1" t="s">
        <v>4542</v>
      </c>
      <c r="T658" s="1">
        <v>197</v>
      </c>
      <c r="U658" s="1">
        <v>87</v>
      </c>
      <c r="V658" s="1">
        <v>110</v>
      </c>
    </row>
    <row r="659" spans="1:22" x14ac:dyDescent="0.35">
      <c r="A659" s="2">
        <v>44517</v>
      </c>
      <c r="B659" s="3" t="s">
        <v>238</v>
      </c>
      <c r="C659" t="s">
        <v>23</v>
      </c>
      <c r="D659" t="s">
        <v>98</v>
      </c>
      <c r="E659" t="s">
        <v>239</v>
      </c>
      <c r="F659" t="s">
        <v>4543</v>
      </c>
      <c r="G659" t="s">
        <v>4544</v>
      </c>
      <c r="H659" t="s">
        <v>4545</v>
      </c>
      <c r="I659">
        <v>7992691951</v>
      </c>
      <c r="J659" s="1" t="s">
        <v>45</v>
      </c>
      <c r="K659" t="s">
        <v>133</v>
      </c>
      <c r="L659" t="s">
        <v>134</v>
      </c>
      <c r="M659" t="s">
        <v>135</v>
      </c>
      <c r="N659" s="1" t="s">
        <v>114</v>
      </c>
      <c r="O659" s="1" t="s">
        <v>63</v>
      </c>
      <c r="P659" s="1">
        <v>21</v>
      </c>
      <c r="Q659" t="s">
        <v>4546</v>
      </c>
      <c r="R659" s="1" t="s">
        <v>4547</v>
      </c>
      <c r="S659" s="1" t="s">
        <v>4548</v>
      </c>
      <c r="T659" s="1">
        <v>118</v>
      </c>
      <c r="U659" s="1">
        <v>90</v>
      </c>
      <c r="V659" s="1">
        <v>28</v>
      </c>
    </row>
    <row r="660" spans="1:22" x14ac:dyDescent="0.35">
      <c r="A660" s="2">
        <v>44749</v>
      </c>
      <c r="B660" s="3" t="s">
        <v>317</v>
      </c>
      <c r="C660" t="s">
        <v>54</v>
      </c>
      <c r="D660" t="s">
        <v>98</v>
      </c>
      <c r="E660" t="s">
        <v>318</v>
      </c>
      <c r="F660" t="s">
        <v>4549</v>
      </c>
      <c r="G660" t="s">
        <v>4550</v>
      </c>
      <c r="H660" t="s">
        <v>4551</v>
      </c>
      <c r="I660" t="s">
        <v>4552</v>
      </c>
      <c r="J660" s="1" t="s">
        <v>45</v>
      </c>
      <c r="K660" t="s">
        <v>46</v>
      </c>
      <c r="L660" t="s">
        <v>47</v>
      </c>
      <c r="M660" t="s">
        <v>261</v>
      </c>
      <c r="N660" s="1" t="s">
        <v>114</v>
      </c>
      <c r="O660" s="1" t="s">
        <v>49</v>
      </c>
      <c r="P660" s="1">
        <v>4</v>
      </c>
      <c r="Q660" t="s">
        <v>4553</v>
      </c>
      <c r="R660" s="1" t="s">
        <v>4554</v>
      </c>
      <c r="S660" s="1" t="s">
        <v>4555</v>
      </c>
      <c r="T660" s="1">
        <v>332</v>
      </c>
      <c r="U660" s="1">
        <v>249</v>
      </c>
      <c r="V660" s="1">
        <v>83</v>
      </c>
    </row>
    <row r="661" spans="1:22" x14ac:dyDescent="0.35">
      <c r="A661" s="2">
        <v>45119</v>
      </c>
      <c r="B661" s="3" t="s">
        <v>22</v>
      </c>
      <c r="C661" t="s">
        <v>23</v>
      </c>
      <c r="D661" t="s">
        <v>24</v>
      </c>
      <c r="E661" t="s">
        <v>82</v>
      </c>
      <c r="F661" t="s">
        <v>4556</v>
      </c>
      <c r="G661" t="s">
        <v>4557</v>
      </c>
      <c r="H661" t="s">
        <v>4558</v>
      </c>
      <c r="I661" t="s">
        <v>4559</v>
      </c>
      <c r="J661" s="1" t="s">
        <v>45</v>
      </c>
      <c r="K661" t="s">
        <v>133</v>
      </c>
      <c r="L661" t="s">
        <v>134</v>
      </c>
      <c r="M661" t="s">
        <v>135</v>
      </c>
      <c r="N661" s="1" t="s">
        <v>93</v>
      </c>
      <c r="O661" s="1" t="s">
        <v>34</v>
      </c>
      <c r="P661" s="1">
        <v>23</v>
      </c>
      <c r="Q661" t="s">
        <v>4560</v>
      </c>
      <c r="R661" s="1" t="s">
        <v>4561</v>
      </c>
      <c r="S661" s="1" t="s">
        <v>4562</v>
      </c>
      <c r="T661" s="1">
        <v>376</v>
      </c>
      <c r="U661" s="1">
        <v>270</v>
      </c>
      <c r="V661" s="1">
        <v>106</v>
      </c>
    </row>
    <row r="662" spans="1:22" x14ac:dyDescent="0.35">
      <c r="A662" s="2">
        <v>44572</v>
      </c>
      <c r="B662" s="3" t="s">
        <v>22</v>
      </c>
      <c r="C662" t="s">
        <v>23</v>
      </c>
      <c r="D662" t="s">
        <v>24</v>
      </c>
      <c r="E662" t="s">
        <v>82</v>
      </c>
      <c r="F662" t="s">
        <v>4563</v>
      </c>
      <c r="G662" t="s">
        <v>4564</v>
      </c>
      <c r="H662" t="s">
        <v>4565</v>
      </c>
      <c r="I662" t="s">
        <v>4566</v>
      </c>
      <c r="J662" s="1" t="s">
        <v>45</v>
      </c>
      <c r="K662" t="s">
        <v>31</v>
      </c>
      <c r="L662" t="s">
        <v>32</v>
      </c>
      <c r="M662">
        <v>6538306661</v>
      </c>
      <c r="N662" s="1" t="s">
        <v>114</v>
      </c>
      <c r="O662" s="1" t="s">
        <v>63</v>
      </c>
      <c r="P662" s="1">
        <v>90</v>
      </c>
      <c r="Q662" t="s">
        <v>4567</v>
      </c>
      <c r="R662" s="1" t="s">
        <v>4568</v>
      </c>
      <c r="S662" s="1" t="s">
        <v>4569</v>
      </c>
      <c r="T662" s="1">
        <v>294</v>
      </c>
      <c r="U662" s="1">
        <v>37</v>
      </c>
      <c r="V662" s="1">
        <v>257</v>
      </c>
    </row>
    <row r="663" spans="1:22" x14ac:dyDescent="0.35">
      <c r="A663" s="2">
        <v>45033</v>
      </c>
      <c r="B663" s="3" t="s">
        <v>38</v>
      </c>
      <c r="C663" t="s">
        <v>54</v>
      </c>
      <c r="D663" t="s">
        <v>70</v>
      </c>
      <c r="E663" t="s">
        <v>71</v>
      </c>
      <c r="F663" t="s">
        <v>4570</v>
      </c>
      <c r="G663" t="s">
        <v>4571</v>
      </c>
      <c r="H663" t="s">
        <v>4572</v>
      </c>
      <c r="I663" t="s">
        <v>4573</v>
      </c>
      <c r="J663" s="1" t="s">
        <v>170</v>
      </c>
      <c r="K663" t="s">
        <v>330</v>
      </c>
      <c r="L663" t="s">
        <v>331</v>
      </c>
      <c r="M663" t="s">
        <v>332</v>
      </c>
      <c r="N663" s="1" t="s">
        <v>78</v>
      </c>
      <c r="O663" s="1" t="s">
        <v>49</v>
      </c>
      <c r="P663" s="1">
        <v>33</v>
      </c>
      <c r="Q663" t="s">
        <v>4574</v>
      </c>
      <c r="R663" s="1" t="s">
        <v>4575</v>
      </c>
      <c r="S663" s="1" t="s">
        <v>4576</v>
      </c>
      <c r="T663" s="1">
        <v>377</v>
      </c>
      <c r="U663" s="1">
        <v>18</v>
      </c>
      <c r="V663" s="1">
        <v>359</v>
      </c>
    </row>
    <row r="664" spans="1:22" x14ac:dyDescent="0.35">
      <c r="A664" s="2">
        <v>45173</v>
      </c>
      <c r="B664" s="3" t="s">
        <v>164</v>
      </c>
      <c r="C664" t="s">
        <v>247</v>
      </c>
      <c r="D664" t="s">
        <v>165</v>
      </c>
      <c r="E664" t="s">
        <v>166</v>
      </c>
      <c r="F664" t="s">
        <v>4577</v>
      </c>
      <c r="G664" t="s">
        <v>4578</v>
      </c>
      <c r="H664" t="s">
        <v>4579</v>
      </c>
      <c r="I664" t="s">
        <v>4580</v>
      </c>
      <c r="J664" s="1" t="s">
        <v>30</v>
      </c>
      <c r="K664" t="s">
        <v>330</v>
      </c>
      <c r="L664" t="s">
        <v>331</v>
      </c>
      <c r="M664" t="s">
        <v>332</v>
      </c>
      <c r="N664" s="1" t="s">
        <v>48</v>
      </c>
      <c r="O664" s="1" t="s">
        <v>49</v>
      </c>
      <c r="P664" s="1">
        <v>6</v>
      </c>
      <c r="Q664" t="s">
        <v>4581</v>
      </c>
      <c r="R664" s="1" t="s">
        <v>4582</v>
      </c>
      <c r="S664" s="1" t="s">
        <v>4583</v>
      </c>
      <c r="T664" s="1">
        <v>233</v>
      </c>
      <c r="U664" s="1">
        <v>167</v>
      </c>
      <c r="V664" s="1">
        <v>66</v>
      </c>
    </row>
    <row r="665" spans="1:22" x14ac:dyDescent="0.35">
      <c r="A665" s="2">
        <v>44721</v>
      </c>
      <c r="B665" s="3" t="s">
        <v>177</v>
      </c>
      <c r="C665" t="s">
        <v>141</v>
      </c>
      <c r="D665" t="s">
        <v>142</v>
      </c>
      <c r="E665" t="s">
        <v>178</v>
      </c>
      <c r="F665" t="s">
        <v>4584</v>
      </c>
      <c r="G665" t="s">
        <v>4585</v>
      </c>
      <c r="H665" t="s">
        <v>4586</v>
      </c>
      <c r="I665" t="s">
        <v>4587</v>
      </c>
      <c r="J665" s="1" t="s">
        <v>170</v>
      </c>
      <c r="K665" t="s">
        <v>159</v>
      </c>
      <c r="L665" t="s">
        <v>160</v>
      </c>
      <c r="M665" t="s">
        <v>161</v>
      </c>
      <c r="N665" s="1" t="s">
        <v>48</v>
      </c>
      <c r="O665" s="1" t="s">
        <v>34</v>
      </c>
      <c r="P665" s="1">
        <v>71</v>
      </c>
      <c r="Q665" t="s">
        <v>4588</v>
      </c>
      <c r="R665" s="1" t="s">
        <v>4589</v>
      </c>
      <c r="S665" s="1" t="s">
        <v>4590</v>
      </c>
      <c r="T665" s="1">
        <v>489</v>
      </c>
      <c r="U665" s="1">
        <v>87</v>
      </c>
      <c r="V665" s="1">
        <v>402</v>
      </c>
    </row>
    <row r="666" spans="1:22" x14ac:dyDescent="0.35">
      <c r="A666" s="2">
        <v>45068</v>
      </c>
      <c r="B666" s="3" t="s">
        <v>53</v>
      </c>
      <c r="C666" t="s">
        <v>276</v>
      </c>
      <c r="D666" t="s">
        <v>55</v>
      </c>
      <c r="E666" t="s">
        <v>56</v>
      </c>
      <c r="F666" t="s">
        <v>4591</v>
      </c>
      <c r="G666" t="s">
        <v>4592</v>
      </c>
      <c r="H666" t="s">
        <v>4593</v>
      </c>
      <c r="I666">
        <f>1-217-987-7197</f>
        <v>-8400</v>
      </c>
      <c r="J666" s="1" t="s">
        <v>170</v>
      </c>
      <c r="K666" t="s">
        <v>46</v>
      </c>
      <c r="L666" t="s">
        <v>47</v>
      </c>
      <c r="M666" t="s">
        <v>261</v>
      </c>
      <c r="N666" s="1" t="s">
        <v>33</v>
      </c>
      <c r="O666" s="1" t="s">
        <v>49</v>
      </c>
      <c r="P666" s="1">
        <v>80</v>
      </c>
      <c r="Q666" t="s">
        <v>4594</v>
      </c>
      <c r="R666" s="1" t="s">
        <v>4595</v>
      </c>
      <c r="S666" s="1" t="s">
        <v>4596</v>
      </c>
      <c r="T666" s="1">
        <v>346</v>
      </c>
      <c r="U666" s="1">
        <v>131</v>
      </c>
      <c r="V666" s="1">
        <v>215</v>
      </c>
    </row>
    <row r="667" spans="1:22" x14ac:dyDescent="0.35">
      <c r="A667" s="2">
        <v>44734</v>
      </c>
      <c r="B667" s="3" t="s">
        <v>68</v>
      </c>
      <c r="C667" t="s">
        <v>69</v>
      </c>
      <c r="D667" t="s">
        <v>70</v>
      </c>
      <c r="E667" t="s">
        <v>71</v>
      </c>
      <c r="F667" t="s">
        <v>4597</v>
      </c>
      <c r="G667" t="s">
        <v>4598</v>
      </c>
      <c r="H667" t="s">
        <v>4599</v>
      </c>
      <c r="I667" t="s">
        <v>4600</v>
      </c>
      <c r="J667" s="1" t="s">
        <v>45</v>
      </c>
      <c r="K667" t="s">
        <v>75</v>
      </c>
      <c r="L667" t="s">
        <v>76</v>
      </c>
      <c r="M667" t="s">
        <v>77</v>
      </c>
      <c r="N667" s="1" t="s">
        <v>93</v>
      </c>
      <c r="O667" s="1" t="s">
        <v>49</v>
      </c>
      <c r="P667" s="1">
        <v>21</v>
      </c>
      <c r="Q667" t="s">
        <v>4601</v>
      </c>
      <c r="R667" s="1" t="s">
        <v>4602</v>
      </c>
      <c r="S667" s="1" t="s">
        <v>4603</v>
      </c>
      <c r="T667" s="1">
        <v>114</v>
      </c>
      <c r="U667" s="1">
        <v>7</v>
      </c>
      <c r="V667" s="1">
        <v>107</v>
      </c>
    </row>
    <row r="668" spans="1:22" x14ac:dyDescent="0.35">
      <c r="A668" s="2">
        <v>44972</v>
      </c>
      <c r="B668" s="3" t="s">
        <v>53</v>
      </c>
      <c r="C668" t="s">
        <v>276</v>
      </c>
      <c r="D668" t="s">
        <v>55</v>
      </c>
      <c r="E668" t="s">
        <v>56</v>
      </c>
      <c r="F668" t="s">
        <v>4604</v>
      </c>
      <c r="G668" t="s">
        <v>4605</v>
      </c>
      <c r="H668" t="s">
        <v>4606</v>
      </c>
      <c r="I668" t="s">
        <v>4607</v>
      </c>
      <c r="J668" s="1" t="s">
        <v>170</v>
      </c>
      <c r="K668" t="s">
        <v>183</v>
      </c>
      <c r="L668" t="s">
        <v>184</v>
      </c>
      <c r="M668" t="s">
        <v>185</v>
      </c>
      <c r="N668" s="1" t="s">
        <v>78</v>
      </c>
      <c r="O668" s="1" t="s">
        <v>63</v>
      </c>
      <c r="P668" s="1">
        <v>44</v>
      </c>
      <c r="Q668" t="s">
        <v>4608</v>
      </c>
      <c r="R668" s="1" t="s">
        <v>4609</v>
      </c>
      <c r="S668" s="1" t="s">
        <v>4610</v>
      </c>
      <c r="T668" s="1">
        <v>497</v>
      </c>
      <c r="U668" s="1">
        <v>281</v>
      </c>
      <c r="V668" s="1">
        <v>216</v>
      </c>
    </row>
    <row r="669" spans="1:22" x14ac:dyDescent="0.35">
      <c r="A669" s="2">
        <v>44867</v>
      </c>
      <c r="B669" s="3" t="s">
        <v>22</v>
      </c>
      <c r="C669" t="s">
        <v>23</v>
      </c>
      <c r="D669" t="s">
        <v>24</v>
      </c>
      <c r="E669" t="s">
        <v>82</v>
      </c>
      <c r="F669" t="s">
        <v>4611</v>
      </c>
      <c r="G669" t="s">
        <v>4612</v>
      </c>
      <c r="H669" t="s">
        <v>4613</v>
      </c>
      <c r="I669" t="s">
        <v>4614</v>
      </c>
      <c r="J669" s="1" t="s">
        <v>30</v>
      </c>
      <c r="K669" t="s">
        <v>424</v>
      </c>
      <c r="L669" t="s">
        <v>425</v>
      </c>
      <c r="M669">
        <v>7724600682</v>
      </c>
      <c r="N669" s="1" t="s">
        <v>78</v>
      </c>
      <c r="O669" s="1" t="s">
        <v>49</v>
      </c>
      <c r="P669" s="1">
        <v>64</v>
      </c>
      <c r="Q669" t="s">
        <v>4615</v>
      </c>
      <c r="R669" s="1" t="s">
        <v>4616</v>
      </c>
      <c r="S669" s="1" t="s">
        <v>4617</v>
      </c>
      <c r="T669" s="1">
        <v>403</v>
      </c>
      <c r="U669" s="1">
        <v>259</v>
      </c>
      <c r="V669" s="1">
        <v>144</v>
      </c>
    </row>
    <row r="670" spans="1:22" x14ac:dyDescent="0.35">
      <c r="A670" s="2">
        <v>45022</v>
      </c>
      <c r="B670" s="3" t="s">
        <v>118</v>
      </c>
      <c r="C670" t="s">
        <v>69</v>
      </c>
      <c r="D670" t="s">
        <v>119</v>
      </c>
      <c r="E670" t="s">
        <v>265</v>
      </c>
      <c r="F670" t="s">
        <v>4618</v>
      </c>
      <c r="G670" t="s">
        <v>4619</v>
      </c>
      <c r="H670" t="s">
        <v>4620</v>
      </c>
      <c r="I670" t="s">
        <v>4621</v>
      </c>
      <c r="J670" s="1" t="s">
        <v>30</v>
      </c>
      <c r="K670" t="s">
        <v>148</v>
      </c>
      <c r="L670" t="s">
        <v>149</v>
      </c>
      <c r="M670" t="s">
        <v>150</v>
      </c>
      <c r="N670" s="1" t="s">
        <v>86</v>
      </c>
      <c r="O670" s="1" t="s">
        <v>63</v>
      </c>
      <c r="P670" s="1">
        <v>67</v>
      </c>
      <c r="Q670" t="s">
        <v>3397</v>
      </c>
      <c r="R670" s="1" t="s">
        <v>4622</v>
      </c>
      <c r="S670" s="1" t="s">
        <v>4623</v>
      </c>
      <c r="T670" s="1">
        <v>210</v>
      </c>
      <c r="U670" s="1">
        <v>85</v>
      </c>
      <c r="V670" s="1">
        <v>125</v>
      </c>
    </row>
    <row r="671" spans="1:22" x14ac:dyDescent="0.35">
      <c r="A671" s="2">
        <v>45034</v>
      </c>
      <c r="B671" s="3" t="s">
        <v>140</v>
      </c>
      <c r="C671" t="s">
        <v>141</v>
      </c>
      <c r="D671" t="s">
        <v>142</v>
      </c>
      <c r="E671" t="s">
        <v>361</v>
      </c>
      <c r="F671" t="s">
        <v>4624</v>
      </c>
      <c r="G671" t="s">
        <v>4625</v>
      </c>
      <c r="H671" t="s">
        <v>4626</v>
      </c>
      <c r="I671" t="s">
        <v>4627</v>
      </c>
      <c r="J671" s="1" t="s">
        <v>170</v>
      </c>
      <c r="K671" t="s">
        <v>31</v>
      </c>
      <c r="L671" t="s">
        <v>32</v>
      </c>
      <c r="N671" s="1" t="s">
        <v>114</v>
      </c>
      <c r="O671" s="1" t="s">
        <v>34</v>
      </c>
      <c r="P671" s="1">
        <v>43</v>
      </c>
      <c r="Q671" t="s">
        <v>197</v>
      </c>
      <c r="R671" s="1" t="s">
        <v>4628</v>
      </c>
      <c r="S671" s="1" t="s">
        <v>4629</v>
      </c>
      <c r="T671" s="1">
        <v>332</v>
      </c>
      <c r="U671" s="1">
        <v>66</v>
      </c>
      <c r="V671" s="1">
        <v>266</v>
      </c>
    </row>
    <row r="672" spans="1:22" x14ac:dyDescent="0.35">
      <c r="A672" s="2">
        <v>45113</v>
      </c>
      <c r="B672" s="3" t="s">
        <v>97</v>
      </c>
      <c r="C672" t="s">
        <v>23</v>
      </c>
      <c r="D672" t="s">
        <v>98</v>
      </c>
      <c r="E672" t="s">
        <v>99</v>
      </c>
      <c r="F672" t="s">
        <v>4630</v>
      </c>
      <c r="G672" t="s">
        <v>4631</v>
      </c>
      <c r="H672" t="s">
        <v>4632</v>
      </c>
      <c r="I672" t="s">
        <v>4633</v>
      </c>
      <c r="J672" s="1" t="s">
        <v>30</v>
      </c>
      <c r="K672" t="s">
        <v>159</v>
      </c>
      <c r="L672" t="s">
        <v>160</v>
      </c>
      <c r="M672" t="s">
        <v>161</v>
      </c>
      <c r="N672" s="1" t="s">
        <v>78</v>
      </c>
      <c r="O672" s="1" t="s">
        <v>34</v>
      </c>
      <c r="P672" s="1">
        <v>96</v>
      </c>
      <c r="Q672" t="s">
        <v>1169</v>
      </c>
      <c r="R672" s="1" t="s">
        <v>4634</v>
      </c>
      <c r="S672" s="1" t="s">
        <v>4635</v>
      </c>
      <c r="T672" s="1">
        <v>60</v>
      </c>
      <c r="U672" s="1">
        <v>60</v>
      </c>
      <c r="V672" s="1">
        <v>0</v>
      </c>
    </row>
    <row r="673" spans="1:22" x14ac:dyDescent="0.35">
      <c r="A673" s="2">
        <v>45157</v>
      </c>
      <c r="B673" s="3" t="s">
        <v>118</v>
      </c>
      <c r="C673" t="s">
        <v>54</v>
      </c>
      <c r="D673" t="s">
        <v>119</v>
      </c>
      <c r="E673" t="s">
        <v>120</v>
      </c>
      <c r="F673" t="s">
        <v>4636</v>
      </c>
      <c r="G673" t="s">
        <v>4637</v>
      </c>
      <c r="H673" t="s">
        <v>4638</v>
      </c>
      <c r="I673" t="s">
        <v>4639</v>
      </c>
      <c r="J673" s="1" t="s">
        <v>45</v>
      </c>
      <c r="K673" t="s">
        <v>303</v>
      </c>
      <c r="L673" t="s">
        <v>304</v>
      </c>
      <c r="M673" t="s">
        <v>305</v>
      </c>
      <c r="N673" s="1" t="s">
        <v>114</v>
      </c>
      <c r="O673" s="1" t="s">
        <v>34</v>
      </c>
      <c r="P673" s="1">
        <v>27</v>
      </c>
      <c r="Q673" t="s">
        <v>4206</v>
      </c>
      <c r="R673" s="1" t="s">
        <v>4640</v>
      </c>
      <c r="S673" s="1" t="s">
        <v>4641</v>
      </c>
      <c r="T673" s="1">
        <v>432</v>
      </c>
      <c r="U673" s="1">
        <v>372</v>
      </c>
      <c r="V673" s="1">
        <v>60</v>
      </c>
    </row>
    <row r="674" spans="1:22" x14ac:dyDescent="0.35">
      <c r="A674" s="2">
        <v>44814</v>
      </c>
      <c r="B674" s="3" t="s">
        <v>207</v>
      </c>
      <c r="C674" t="s">
        <v>23</v>
      </c>
      <c r="D674" t="s">
        <v>39</v>
      </c>
      <c r="E674" t="s">
        <v>541</v>
      </c>
      <c r="F674" t="s">
        <v>4642</v>
      </c>
      <c r="H674" t="s">
        <v>4643</v>
      </c>
      <c r="I674" t="s">
        <v>4644</v>
      </c>
      <c r="J674" s="1" t="s">
        <v>170</v>
      </c>
      <c r="K674" t="s">
        <v>183</v>
      </c>
      <c r="L674" t="s">
        <v>184</v>
      </c>
      <c r="M674" t="s">
        <v>185</v>
      </c>
      <c r="N674" s="1" t="s">
        <v>33</v>
      </c>
      <c r="O674" s="1" t="s">
        <v>63</v>
      </c>
      <c r="P674" s="1">
        <v>79</v>
      </c>
      <c r="Q674" t="s">
        <v>4645</v>
      </c>
      <c r="R674" s="1" t="s">
        <v>4646</v>
      </c>
      <c r="S674" s="1" t="s">
        <v>4647</v>
      </c>
      <c r="T674" s="1">
        <v>252</v>
      </c>
      <c r="U674" s="1">
        <v>146</v>
      </c>
      <c r="V674" s="1">
        <v>106</v>
      </c>
    </row>
    <row r="675" spans="1:22" x14ac:dyDescent="0.35">
      <c r="A675" s="2">
        <v>44778</v>
      </c>
      <c r="B675" s="3" t="s">
        <v>207</v>
      </c>
      <c r="C675" t="s">
        <v>23</v>
      </c>
      <c r="D675" t="s">
        <v>39</v>
      </c>
      <c r="E675" t="s">
        <v>189</v>
      </c>
      <c r="F675" t="s">
        <v>4648</v>
      </c>
      <c r="G675" t="s">
        <v>4649</v>
      </c>
      <c r="H675" t="s">
        <v>4650</v>
      </c>
      <c r="I675" t="s">
        <v>4651</v>
      </c>
      <c r="J675" s="1" t="s">
        <v>45</v>
      </c>
      <c r="K675" t="s">
        <v>124</v>
      </c>
      <c r="L675" t="s">
        <v>125</v>
      </c>
      <c r="M675" t="s">
        <v>126</v>
      </c>
      <c r="N675" s="1" t="s">
        <v>33</v>
      </c>
      <c r="O675" s="1" t="s">
        <v>63</v>
      </c>
      <c r="P675" s="1">
        <v>72</v>
      </c>
      <c r="Q675" t="s">
        <v>3648</v>
      </c>
      <c r="R675" s="1" t="s">
        <v>4652</v>
      </c>
      <c r="S675" s="1" t="s">
        <v>4653</v>
      </c>
      <c r="T675" s="1">
        <v>158</v>
      </c>
      <c r="U675" s="1">
        <v>65</v>
      </c>
      <c r="V675" s="1">
        <v>93</v>
      </c>
    </row>
    <row r="676" spans="1:22" x14ac:dyDescent="0.35">
      <c r="A676" s="2">
        <v>44561</v>
      </c>
      <c r="B676" s="3" t="s">
        <v>38</v>
      </c>
      <c r="C676" t="s">
        <v>23</v>
      </c>
      <c r="D676" t="s">
        <v>98</v>
      </c>
      <c r="E676" t="s">
        <v>530</v>
      </c>
      <c r="F676" t="s">
        <v>4654</v>
      </c>
      <c r="G676" t="s">
        <v>4655</v>
      </c>
      <c r="H676" t="s">
        <v>4656</v>
      </c>
      <c r="I676" t="s">
        <v>4657</v>
      </c>
      <c r="J676" s="1" t="s">
        <v>30</v>
      </c>
      <c r="K676" t="s">
        <v>124</v>
      </c>
      <c r="L676" t="s">
        <v>125</v>
      </c>
      <c r="M676" t="s">
        <v>126</v>
      </c>
      <c r="N676" s="1" t="s">
        <v>114</v>
      </c>
      <c r="O676" s="1" t="s">
        <v>49</v>
      </c>
      <c r="P676" s="1">
        <v>30</v>
      </c>
      <c r="Q676" t="s">
        <v>4658</v>
      </c>
      <c r="R676" s="1" t="s">
        <v>4659</v>
      </c>
      <c r="S676" s="1" t="s">
        <v>4660</v>
      </c>
      <c r="T676" s="1">
        <v>479</v>
      </c>
      <c r="U676" s="1">
        <v>214</v>
      </c>
      <c r="V676" s="1">
        <v>265</v>
      </c>
    </row>
    <row r="677" spans="1:22" x14ac:dyDescent="0.35">
      <c r="A677" s="2">
        <v>44943</v>
      </c>
      <c r="B677" s="3" t="s">
        <v>53</v>
      </c>
      <c r="C677" t="s">
        <v>276</v>
      </c>
      <c r="D677" t="s">
        <v>55</v>
      </c>
      <c r="E677" t="s">
        <v>189</v>
      </c>
      <c r="F677" t="s">
        <v>4661</v>
      </c>
      <c r="G677" t="s">
        <v>3734</v>
      </c>
      <c r="H677" t="s">
        <v>4662</v>
      </c>
      <c r="I677" t="s">
        <v>4663</v>
      </c>
      <c r="J677" s="1" t="s">
        <v>30</v>
      </c>
      <c r="K677" t="s">
        <v>148</v>
      </c>
      <c r="L677" t="s">
        <v>149</v>
      </c>
      <c r="M677" t="s">
        <v>150</v>
      </c>
      <c r="N677" s="1" t="s">
        <v>86</v>
      </c>
      <c r="O677" s="1" t="s">
        <v>49</v>
      </c>
      <c r="P677" s="1">
        <v>75</v>
      </c>
      <c r="Q677" t="s">
        <v>4664</v>
      </c>
      <c r="R677" s="1" t="s">
        <v>4665</v>
      </c>
      <c r="S677" s="1" t="s">
        <v>4666</v>
      </c>
      <c r="T677" s="1">
        <v>296</v>
      </c>
      <c r="U677" s="1">
        <v>260</v>
      </c>
      <c r="V677" s="1">
        <v>36</v>
      </c>
    </row>
    <row r="678" spans="1:22" x14ac:dyDescent="0.35">
      <c r="A678" s="2">
        <v>45128</v>
      </c>
      <c r="B678" s="3" t="s">
        <v>177</v>
      </c>
      <c r="C678" t="s">
        <v>141</v>
      </c>
      <c r="D678" t="s">
        <v>142</v>
      </c>
      <c r="E678" t="s">
        <v>178</v>
      </c>
      <c r="F678" t="s">
        <v>4667</v>
      </c>
      <c r="G678" t="s">
        <v>4668</v>
      </c>
      <c r="H678" t="s">
        <v>4669</v>
      </c>
      <c r="I678" t="s">
        <v>4670</v>
      </c>
      <c r="J678" s="1" t="s">
        <v>30</v>
      </c>
      <c r="K678" t="s">
        <v>270</v>
      </c>
      <c r="L678" t="s">
        <v>271</v>
      </c>
      <c r="M678" t="s">
        <v>559</v>
      </c>
      <c r="N678" s="1" t="s">
        <v>93</v>
      </c>
      <c r="O678" s="1" t="s">
        <v>49</v>
      </c>
      <c r="P678" s="1">
        <v>98</v>
      </c>
      <c r="Q678" t="s">
        <v>4671</v>
      </c>
      <c r="R678" s="1" t="s">
        <v>4672</v>
      </c>
      <c r="S678" s="1" t="s">
        <v>4673</v>
      </c>
      <c r="T678" s="1">
        <v>324</v>
      </c>
      <c r="U678" s="1">
        <v>86</v>
      </c>
      <c r="V678" s="1">
        <v>238</v>
      </c>
    </row>
    <row r="679" spans="1:22" x14ac:dyDescent="0.35">
      <c r="A679" s="2">
        <v>44593</v>
      </c>
      <c r="B679" s="3" t="s">
        <v>38</v>
      </c>
      <c r="C679" t="s">
        <v>276</v>
      </c>
      <c r="D679" t="s">
        <v>55</v>
      </c>
      <c r="E679" t="s">
        <v>56</v>
      </c>
      <c r="F679" t="s">
        <v>4674</v>
      </c>
      <c r="G679" t="s">
        <v>4675</v>
      </c>
      <c r="H679" t="s">
        <v>4676</v>
      </c>
      <c r="I679" t="s">
        <v>4677</v>
      </c>
      <c r="J679" s="1" t="s">
        <v>170</v>
      </c>
      <c r="K679" t="s">
        <v>424</v>
      </c>
      <c r="L679" t="s">
        <v>425</v>
      </c>
      <c r="M679">
        <v>7724600682</v>
      </c>
      <c r="N679" s="1" t="s">
        <v>114</v>
      </c>
      <c r="O679" s="1" t="s">
        <v>34</v>
      </c>
      <c r="P679" s="1">
        <v>80</v>
      </c>
      <c r="Q679" t="s">
        <v>4594</v>
      </c>
      <c r="R679" s="1" t="s">
        <v>4678</v>
      </c>
      <c r="S679" s="1" t="s">
        <v>4679</v>
      </c>
      <c r="T679" s="1">
        <v>463</v>
      </c>
      <c r="U679" s="1">
        <v>167</v>
      </c>
      <c r="V679" s="1">
        <v>296</v>
      </c>
    </row>
    <row r="680" spans="1:22" x14ac:dyDescent="0.35">
      <c r="A680" s="2">
        <v>44507</v>
      </c>
      <c r="B680" s="3" t="s">
        <v>222</v>
      </c>
      <c r="C680" t="s">
        <v>141</v>
      </c>
      <c r="D680" t="s">
        <v>223</v>
      </c>
      <c r="E680" t="s">
        <v>224</v>
      </c>
      <c r="F680" t="s">
        <v>4680</v>
      </c>
      <c r="G680" t="s">
        <v>4681</v>
      </c>
      <c r="H680" t="s">
        <v>4682</v>
      </c>
      <c r="I680">
        <f>1-253-880-3031</f>
        <v>-4163</v>
      </c>
      <c r="J680" s="1" t="s">
        <v>170</v>
      </c>
      <c r="K680" t="s">
        <v>270</v>
      </c>
      <c r="L680" t="s">
        <v>271</v>
      </c>
      <c r="M680" t="s">
        <v>559</v>
      </c>
      <c r="N680" s="1" t="s">
        <v>48</v>
      </c>
      <c r="O680" s="1" t="s">
        <v>49</v>
      </c>
      <c r="P680" s="1">
        <v>10</v>
      </c>
      <c r="Q680" t="s">
        <v>4683</v>
      </c>
      <c r="R680" s="1" t="s">
        <v>4684</v>
      </c>
      <c r="S680" s="1" t="s">
        <v>4685</v>
      </c>
      <c r="T680" s="1">
        <v>454</v>
      </c>
      <c r="U680" s="1">
        <v>334</v>
      </c>
      <c r="V680" s="1">
        <v>120</v>
      </c>
    </row>
    <row r="681" spans="1:22" x14ac:dyDescent="0.35">
      <c r="A681" s="2">
        <v>44794</v>
      </c>
      <c r="B681" s="3" t="s">
        <v>140</v>
      </c>
      <c r="C681" t="s">
        <v>141</v>
      </c>
      <c r="D681" t="s">
        <v>142</v>
      </c>
      <c r="E681" t="s">
        <v>361</v>
      </c>
      <c r="F681" t="s">
        <v>4686</v>
      </c>
      <c r="G681" t="s">
        <v>4687</v>
      </c>
      <c r="H681" t="s">
        <v>4688</v>
      </c>
      <c r="I681" t="s">
        <v>4689</v>
      </c>
      <c r="J681" s="1" t="s">
        <v>45</v>
      </c>
      <c r="K681" t="s">
        <v>194</v>
      </c>
      <c r="L681" t="s">
        <v>195</v>
      </c>
      <c r="M681" t="s">
        <v>196</v>
      </c>
      <c r="N681" s="1" t="s">
        <v>78</v>
      </c>
      <c r="O681" s="1" t="s">
        <v>34</v>
      </c>
      <c r="P681" s="1">
        <v>82</v>
      </c>
      <c r="Q681" t="s">
        <v>4690</v>
      </c>
      <c r="R681" s="1" t="s">
        <v>4691</v>
      </c>
      <c r="S681" s="1" t="s">
        <v>4692</v>
      </c>
      <c r="T681" s="1">
        <v>63</v>
      </c>
      <c r="U681" s="1">
        <v>50</v>
      </c>
      <c r="V681" s="1">
        <v>13</v>
      </c>
    </row>
    <row r="682" spans="1:22" x14ac:dyDescent="0.35">
      <c r="A682" s="2">
        <v>44776</v>
      </c>
      <c r="B682" s="3" t="s">
        <v>38</v>
      </c>
      <c r="C682" t="s">
        <v>23</v>
      </c>
      <c r="D682" t="s">
        <v>98</v>
      </c>
      <c r="E682" t="s">
        <v>318</v>
      </c>
      <c r="F682" t="s">
        <v>4693</v>
      </c>
      <c r="G682" t="s">
        <v>4694</v>
      </c>
      <c r="H682" t="s">
        <v>4695</v>
      </c>
      <c r="I682" t="s">
        <v>4696</v>
      </c>
      <c r="J682" s="1" t="s">
        <v>45</v>
      </c>
      <c r="K682" t="s">
        <v>381</v>
      </c>
      <c r="L682" t="s">
        <v>382</v>
      </c>
      <c r="M682" t="s">
        <v>383</v>
      </c>
      <c r="N682" s="1" t="s">
        <v>114</v>
      </c>
      <c r="O682" s="1" t="s">
        <v>34</v>
      </c>
      <c r="P682" s="1">
        <v>80</v>
      </c>
      <c r="Q682" t="s">
        <v>4697</v>
      </c>
      <c r="R682" s="1" t="s">
        <v>4698</v>
      </c>
      <c r="S682" s="1" t="s">
        <v>4699</v>
      </c>
      <c r="T682" s="1">
        <v>491</v>
      </c>
      <c r="U682" s="1">
        <v>351</v>
      </c>
      <c r="V682" s="1">
        <v>140</v>
      </c>
    </row>
    <row r="683" spans="1:22" x14ac:dyDescent="0.35">
      <c r="A683" s="2">
        <v>45077</v>
      </c>
      <c r="B683" s="3" t="s">
        <v>492</v>
      </c>
      <c r="C683" t="s">
        <v>276</v>
      </c>
      <c r="D683" t="s">
        <v>409</v>
      </c>
      <c r="E683" t="s">
        <v>265</v>
      </c>
      <c r="F683" t="s">
        <v>4700</v>
      </c>
      <c r="G683" t="s">
        <v>4701</v>
      </c>
      <c r="H683" t="s">
        <v>4702</v>
      </c>
      <c r="I683" t="s">
        <v>4703</v>
      </c>
      <c r="J683" s="1" t="s">
        <v>45</v>
      </c>
      <c r="K683" t="s">
        <v>133</v>
      </c>
      <c r="L683" t="s">
        <v>134</v>
      </c>
      <c r="M683" t="s">
        <v>135</v>
      </c>
      <c r="N683" s="1" t="s">
        <v>93</v>
      </c>
      <c r="O683" s="1" t="s">
        <v>49</v>
      </c>
      <c r="P683" s="1">
        <v>26</v>
      </c>
      <c r="Q683" t="s">
        <v>4704</v>
      </c>
      <c r="R683" s="1" t="s">
        <v>4705</v>
      </c>
      <c r="S683" s="1" t="s">
        <v>4706</v>
      </c>
      <c r="T683" s="1">
        <v>79</v>
      </c>
      <c r="U683" s="1">
        <v>55</v>
      </c>
      <c r="V683" s="1">
        <v>24</v>
      </c>
    </row>
    <row r="684" spans="1:22" x14ac:dyDescent="0.35">
      <c r="A684" s="2">
        <v>44912</v>
      </c>
      <c r="B684" s="3" t="s">
        <v>118</v>
      </c>
      <c r="C684" t="s">
        <v>69</v>
      </c>
      <c r="D684" t="s">
        <v>119</v>
      </c>
      <c r="E684" t="s">
        <v>25</v>
      </c>
      <c r="F684" t="s">
        <v>3571</v>
      </c>
      <c r="G684" t="s">
        <v>4707</v>
      </c>
      <c r="H684" t="s">
        <v>4708</v>
      </c>
      <c r="I684" t="s">
        <v>4709</v>
      </c>
      <c r="J684" s="1" t="s">
        <v>170</v>
      </c>
      <c r="K684" t="s">
        <v>303</v>
      </c>
      <c r="L684" t="s">
        <v>304</v>
      </c>
      <c r="M684" t="s">
        <v>305</v>
      </c>
      <c r="N684" s="1" t="s">
        <v>114</v>
      </c>
      <c r="O684" s="1" t="s">
        <v>49</v>
      </c>
      <c r="P684" s="1">
        <v>86</v>
      </c>
      <c r="Q684" t="s">
        <v>4710</v>
      </c>
      <c r="R684" s="1" t="s">
        <v>4036</v>
      </c>
      <c r="S684" s="1" t="s">
        <v>4711</v>
      </c>
      <c r="T684" s="1">
        <v>78</v>
      </c>
      <c r="U684" s="1">
        <v>5</v>
      </c>
      <c r="V684" s="1">
        <v>73</v>
      </c>
    </row>
    <row r="685" spans="1:22" x14ac:dyDescent="0.35">
      <c r="A685" s="2">
        <v>44553</v>
      </c>
      <c r="B685" s="3" t="s">
        <v>222</v>
      </c>
      <c r="C685" t="s">
        <v>54</v>
      </c>
      <c r="D685" t="s">
        <v>223</v>
      </c>
      <c r="E685" t="s">
        <v>224</v>
      </c>
      <c r="F685" t="s">
        <v>4712</v>
      </c>
      <c r="G685" t="s">
        <v>4713</v>
      </c>
      <c r="H685" t="s">
        <v>4714</v>
      </c>
      <c r="I685" t="s">
        <v>4715</v>
      </c>
      <c r="J685" s="1" t="s">
        <v>170</v>
      </c>
      <c r="K685" t="s">
        <v>270</v>
      </c>
      <c r="L685" t="s">
        <v>271</v>
      </c>
      <c r="M685" t="s">
        <v>559</v>
      </c>
      <c r="N685" s="1" t="s">
        <v>86</v>
      </c>
      <c r="O685" s="1" t="s">
        <v>34</v>
      </c>
      <c r="P685" s="1">
        <v>35</v>
      </c>
      <c r="Q685" t="s">
        <v>4716</v>
      </c>
      <c r="R685" s="1" t="s">
        <v>4717</v>
      </c>
      <c r="S685" s="1" t="s">
        <v>4718</v>
      </c>
      <c r="T685" s="1">
        <v>105</v>
      </c>
      <c r="U685" s="1">
        <v>22</v>
      </c>
      <c r="V685" s="1">
        <v>83</v>
      </c>
    </row>
    <row r="686" spans="1:22" x14ac:dyDescent="0.35">
      <c r="A686" s="2">
        <v>45181</v>
      </c>
      <c r="B686" s="3" t="s">
        <v>38</v>
      </c>
      <c r="C686" t="s">
        <v>23</v>
      </c>
      <c r="D686" t="s">
        <v>98</v>
      </c>
      <c r="E686" t="s">
        <v>530</v>
      </c>
      <c r="F686" t="s">
        <v>4719</v>
      </c>
      <c r="H686" t="s">
        <v>4720</v>
      </c>
      <c r="I686" t="s">
        <v>4721</v>
      </c>
      <c r="J686" s="1" t="s">
        <v>30</v>
      </c>
      <c r="K686" t="s">
        <v>424</v>
      </c>
      <c r="L686" t="s">
        <v>425</v>
      </c>
      <c r="M686">
        <v>7724600682</v>
      </c>
      <c r="N686" s="1" t="s">
        <v>86</v>
      </c>
      <c r="O686" s="1" t="s">
        <v>34</v>
      </c>
      <c r="P686" s="1">
        <v>85</v>
      </c>
      <c r="Q686" t="s">
        <v>4722</v>
      </c>
      <c r="R686" s="1" t="s">
        <v>4723</v>
      </c>
      <c r="S686" s="1" t="s">
        <v>4724</v>
      </c>
      <c r="T686" s="1">
        <v>265</v>
      </c>
      <c r="U686" s="1">
        <v>77</v>
      </c>
      <c r="V686" s="1">
        <v>188</v>
      </c>
    </row>
    <row r="687" spans="1:22" x14ac:dyDescent="0.35">
      <c r="A687" s="2">
        <v>45011</v>
      </c>
      <c r="B687" s="3" t="s">
        <v>492</v>
      </c>
      <c r="C687" t="s">
        <v>276</v>
      </c>
      <c r="D687" t="s">
        <v>409</v>
      </c>
      <c r="E687" t="s">
        <v>410</v>
      </c>
      <c r="F687" t="s">
        <v>4725</v>
      </c>
      <c r="G687" t="s">
        <v>4726</v>
      </c>
      <c r="H687" t="s">
        <v>4727</v>
      </c>
      <c r="I687" t="s">
        <v>4728</v>
      </c>
      <c r="J687" s="1" t="s">
        <v>45</v>
      </c>
      <c r="K687" t="s">
        <v>534</v>
      </c>
      <c r="L687" t="s">
        <v>535</v>
      </c>
      <c r="M687" t="s">
        <v>536</v>
      </c>
      <c r="N687" s="1" t="s">
        <v>78</v>
      </c>
      <c r="O687" s="1" t="s">
        <v>34</v>
      </c>
      <c r="P687" s="1">
        <v>30</v>
      </c>
      <c r="Q687" t="s">
        <v>4729</v>
      </c>
      <c r="R687" s="1" t="s">
        <v>4730</v>
      </c>
      <c r="S687" s="1" t="s">
        <v>4731</v>
      </c>
      <c r="T687" s="1">
        <v>211</v>
      </c>
      <c r="U687" s="1">
        <v>84</v>
      </c>
      <c r="V687" s="1">
        <v>127</v>
      </c>
    </row>
    <row r="688" spans="1:22" x14ac:dyDescent="0.35">
      <c r="A688" s="2">
        <v>44956</v>
      </c>
      <c r="B688" s="3" t="s">
        <v>140</v>
      </c>
      <c r="C688" t="s">
        <v>141</v>
      </c>
      <c r="D688" t="s">
        <v>142</v>
      </c>
      <c r="E688" t="s">
        <v>361</v>
      </c>
      <c r="F688" t="s">
        <v>4732</v>
      </c>
      <c r="G688" t="s">
        <v>4733</v>
      </c>
      <c r="H688" t="s">
        <v>4734</v>
      </c>
      <c r="I688" t="s">
        <v>4735</v>
      </c>
      <c r="J688" s="1" t="s">
        <v>45</v>
      </c>
      <c r="K688" t="s">
        <v>133</v>
      </c>
      <c r="L688" t="s">
        <v>134</v>
      </c>
      <c r="M688" t="s">
        <v>135</v>
      </c>
      <c r="N688" s="1" t="s">
        <v>114</v>
      </c>
      <c r="O688" s="1" t="s">
        <v>34</v>
      </c>
      <c r="P688" s="1">
        <v>76</v>
      </c>
      <c r="Q688" t="s">
        <v>4736</v>
      </c>
      <c r="R688" s="1" t="s">
        <v>4737</v>
      </c>
      <c r="S688" s="1" t="s">
        <v>4738</v>
      </c>
      <c r="T688" s="1">
        <v>268</v>
      </c>
      <c r="U688" s="1">
        <v>115</v>
      </c>
      <c r="V688" s="1">
        <v>153</v>
      </c>
    </row>
    <row r="689" spans="1:22" x14ac:dyDescent="0.35">
      <c r="A689" s="2">
        <v>44909</v>
      </c>
      <c r="B689" s="3" t="s">
        <v>257</v>
      </c>
      <c r="C689" t="s">
        <v>141</v>
      </c>
      <c r="D689" t="s">
        <v>223</v>
      </c>
      <c r="E689" t="s">
        <v>309</v>
      </c>
      <c r="F689" t="s">
        <v>4739</v>
      </c>
      <c r="G689" t="s">
        <v>4740</v>
      </c>
      <c r="H689" t="s">
        <v>4741</v>
      </c>
      <c r="I689" t="s">
        <v>4742</v>
      </c>
      <c r="J689" s="1" t="s">
        <v>45</v>
      </c>
      <c r="K689" t="s">
        <v>31</v>
      </c>
      <c r="L689" t="s">
        <v>32</v>
      </c>
      <c r="N689" s="1" t="s">
        <v>78</v>
      </c>
      <c r="O689" s="1" t="s">
        <v>63</v>
      </c>
      <c r="P689" s="1">
        <v>28</v>
      </c>
      <c r="Q689" t="s">
        <v>1991</v>
      </c>
      <c r="R689" s="1" t="s">
        <v>4743</v>
      </c>
      <c r="S689" s="1" t="s">
        <v>4744</v>
      </c>
      <c r="T689" s="1">
        <v>406</v>
      </c>
      <c r="U689" s="1">
        <v>375</v>
      </c>
      <c r="V689" s="1">
        <v>31</v>
      </c>
    </row>
    <row r="690" spans="1:22" x14ac:dyDescent="0.35">
      <c r="A690" s="2">
        <v>44927</v>
      </c>
      <c r="B690" s="3" t="s">
        <v>214</v>
      </c>
      <c r="C690" t="s">
        <v>23</v>
      </c>
      <c r="D690" t="s">
        <v>98</v>
      </c>
      <c r="E690" t="s">
        <v>326</v>
      </c>
      <c r="F690" t="s">
        <v>4745</v>
      </c>
      <c r="G690" t="s">
        <v>4746</v>
      </c>
      <c r="H690" t="s">
        <v>4747</v>
      </c>
      <c r="I690" t="s">
        <v>4748</v>
      </c>
      <c r="J690" s="1" t="s">
        <v>30</v>
      </c>
      <c r="K690" t="s">
        <v>183</v>
      </c>
      <c r="L690" t="s">
        <v>184</v>
      </c>
      <c r="M690" t="s">
        <v>185</v>
      </c>
      <c r="N690" s="1" t="s">
        <v>93</v>
      </c>
      <c r="O690" s="1" t="s">
        <v>63</v>
      </c>
      <c r="P690" s="1">
        <v>73</v>
      </c>
      <c r="Q690" t="s">
        <v>4749</v>
      </c>
      <c r="R690" s="1" t="s">
        <v>4750</v>
      </c>
      <c r="S690" s="1" t="s">
        <v>4751</v>
      </c>
      <c r="T690" s="1">
        <v>227</v>
      </c>
      <c r="U690" s="1">
        <v>99</v>
      </c>
      <c r="V690" s="1">
        <v>128</v>
      </c>
    </row>
    <row r="691" spans="1:22" x14ac:dyDescent="0.35">
      <c r="A691" s="2">
        <v>45084</v>
      </c>
      <c r="B691" s="3" t="s">
        <v>118</v>
      </c>
      <c r="C691" t="s">
        <v>69</v>
      </c>
      <c r="D691" t="s">
        <v>119</v>
      </c>
      <c r="E691" t="s">
        <v>189</v>
      </c>
      <c r="F691" t="s">
        <v>4752</v>
      </c>
      <c r="G691" t="s">
        <v>4753</v>
      </c>
      <c r="H691" t="s">
        <v>4754</v>
      </c>
      <c r="I691">
        <v>4354754912</v>
      </c>
      <c r="J691" s="1" t="s">
        <v>30</v>
      </c>
      <c r="K691" t="s">
        <v>566</v>
      </c>
      <c r="L691" t="s">
        <v>567</v>
      </c>
      <c r="M691" t="s">
        <v>568</v>
      </c>
      <c r="N691" s="1" t="s">
        <v>114</v>
      </c>
      <c r="O691" s="1" t="s">
        <v>49</v>
      </c>
      <c r="P691" s="1">
        <v>90</v>
      </c>
      <c r="Q691" t="s">
        <v>1848</v>
      </c>
      <c r="R691" s="1" t="s">
        <v>4755</v>
      </c>
      <c r="S691" s="1" t="s">
        <v>4756</v>
      </c>
      <c r="T691" s="1">
        <v>459</v>
      </c>
      <c r="U691" s="1">
        <v>400</v>
      </c>
      <c r="V691" s="1">
        <v>59</v>
      </c>
    </row>
    <row r="692" spans="1:22" x14ac:dyDescent="0.35">
      <c r="A692" s="2">
        <v>44802</v>
      </c>
      <c r="B692" s="3" t="s">
        <v>257</v>
      </c>
      <c r="C692" t="s">
        <v>141</v>
      </c>
      <c r="D692" t="s">
        <v>223</v>
      </c>
      <c r="E692" t="s">
        <v>309</v>
      </c>
      <c r="F692" t="s">
        <v>4757</v>
      </c>
      <c r="H692" t="s">
        <v>4758</v>
      </c>
      <c r="I692" t="s">
        <v>4759</v>
      </c>
      <c r="J692" s="1" t="s">
        <v>45</v>
      </c>
      <c r="K692" t="s">
        <v>148</v>
      </c>
      <c r="L692" t="s">
        <v>149</v>
      </c>
      <c r="N692" s="1" t="s">
        <v>86</v>
      </c>
      <c r="O692" s="1" t="s">
        <v>34</v>
      </c>
      <c r="P692" s="1">
        <v>88</v>
      </c>
      <c r="Q692" t="s">
        <v>4760</v>
      </c>
      <c r="R692" s="1" t="s">
        <v>4761</v>
      </c>
      <c r="S692" s="1" t="s">
        <v>4762</v>
      </c>
      <c r="T692" s="1">
        <v>401</v>
      </c>
      <c r="U692" s="1">
        <v>162</v>
      </c>
      <c r="V692" s="1">
        <v>239</v>
      </c>
    </row>
    <row r="693" spans="1:22" x14ac:dyDescent="0.35">
      <c r="A693" s="2">
        <v>45125</v>
      </c>
      <c r="B693" s="3" t="s">
        <v>529</v>
      </c>
      <c r="C693" t="s">
        <v>23</v>
      </c>
      <c r="D693" t="s">
        <v>98</v>
      </c>
      <c r="E693" t="s">
        <v>265</v>
      </c>
      <c r="F693" t="s">
        <v>4763</v>
      </c>
      <c r="G693" t="s">
        <v>4764</v>
      </c>
      <c r="H693" t="s">
        <v>4765</v>
      </c>
      <c r="I693" t="s">
        <v>4766</v>
      </c>
      <c r="J693" s="1" t="s">
        <v>170</v>
      </c>
      <c r="K693" t="s">
        <v>133</v>
      </c>
      <c r="L693" t="s">
        <v>134</v>
      </c>
      <c r="M693" t="s">
        <v>135</v>
      </c>
      <c r="N693" s="1" t="s">
        <v>114</v>
      </c>
      <c r="O693" s="1" t="s">
        <v>49</v>
      </c>
      <c r="P693" s="1">
        <v>2</v>
      </c>
      <c r="Q693" t="s">
        <v>4767</v>
      </c>
      <c r="R693" s="1" t="s">
        <v>4768</v>
      </c>
      <c r="S693" s="1" t="s">
        <v>4769</v>
      </c>
      <c r="T693" s="1">
        <v>351</v>
      </c>
      <c r="U693" s="1">
        <v>323</v>
      </c>
      <c r="V693" s="1">
        <v>28</v>
      </c>
    </row>
    <row r="694" spans="1:22" x14ac:dyDescent="0.35">
      <c r="A694" s="2">
        <v>44523</v>
      </c>
      <c r="B694" s="3" t="s">
        <v>140</v>
      </c>
      <c r="C694" t="s">
        <v>141</v>
      </c>
      <c r="D694" t="s">
        <v>142</v>
      </c>
      <c r="E694" t="s">
        <v>361</v>
      </c>
      <c r="F694" t="s">
        <v>4770</v>
      </c>
      <c r="G694" t="s">
        <v>4771</v>
      </c>
      <c r="H694" t="s">
        <v>4772</v>
      </c>
      <c r="I694" t="s">
        <v>4773</v>
      </c>
      <c r="J694" s="1" t="s">
        <v>30</v>
      </c>
      <c r="K694" t="s">
        <v>61</v>
      </c>
      <c r="L694" t="s">
        <v>62</v>
      </c>
      <c r="M694">
        <f>1-588-750-7646</f>
        <v>-8983</v>
      </c>
      <c r="N694" s="1" t="s">
        <v>78</v>
      </c>
      <c r="O694" s="1" t="s">
        <v>34</v>
      </c>
      <c r="P694" s="1">
        <v>45</v>
      </c>
      <c r="Q694" t="s">
        <v>1537</v>
      </c>
      <c r="R694" s="1" t="s">
        <v>4774</v>
      </c>
      <c r="S694" s="1" t="s">
        <v>4775</v>
      </c>
      <c r="T694" s="1">
        <v>91</v>
      </c>
      <c r="U694" s="1">
        <v>23</v>
      </c>
      <c r="V694" s="1">
        <v>68</v>
      </c>
    </row>
    <row r="695" spans="1:22" x14ac:dyDescent="0.35">
      <c r="A695" s="2">
        <v>44485</v>
      </c>
      <c r="B695" s="3" t="s">
        <v>140</v>
      </c>
      <c r="C695" t="s">
        <v>141</v>
      </c>
      <c r="D695" t="s">
        <v>142</v>
      </c>
      <c r="E695" t="s">
        <v>361</v>
      </c>
      <c r="F695" t="s">
        <v>4776</v>
      </c>
      <c r="G695" t="s">
        <v>4777</v>
      </c>
      <c r="H695" t="s">
        <v>4778</v>
      </c>
      <c r="I695" t="s">
        <v>4779</v>
      </c>
      <c r="J695" s="1" t="s">
        <v>170</v>
      </c>
      <c r="K695" t="s">
        <v>381</v>
      </c>
      <c r="L695" t="s">
        <v>382</v>
      </c>
      <c r="M695" t="s">
        <v>383</v>
      </c>
      <c r="N695" s="1" t="s">
        <v>48</v>
      </c>
      <c r="O695" s="1" t="s">
        <v>63</v>
      </c>
      <c r="P695" s="1">
        <v>94</v>
      </c>
      <c r="Q695" t="s">
        <v>4780</v>
      </c>
      <c r="R695" s="1" t="s">
        <v>4781</v>
      </c>
      <c r="S695" s="1" t="s">
        <v>4782</v>
      </c>
      <c r="T695" s="1">
        <v>491</v>
      </c>
      <c r="U695" s="1">
        <v>383</v>
      </c>
      <c r="V695" s="1">
        <v>108</v>
      </c>
    </row>
    <row r="696" spans="1:22" x14ac:dyDescent="0.35">
      <c r="A696" s="2">
        <v>45104</v>
      </c>
      <c r="B696" s="3" t="s">
        <v>177</v>
      </c>
      <c r="C696" t="s">
        <v>141</v>
      </c>
      <c r="D696" t="s">
        <v>142</v>
      </c>
      <c r="E696" t="s">
        <v>178</v>
      </c>
      <c r="F696" t="s">
        <v>4783</v>
      </c>
      <c r="G696" t="s">
        <v>4784</v>
      </c>
      <c r="H696" t="s">
        <v>4785</v>
      </c>
      <c r="I696" t="s">
        <v>4786</v>
      </c>
      <c r="J696" s="1" t="s">
        <v>30</v>
      </c>
      <c r="K696" t="s">
        <v>303</v>
      </c>
      <c r="L696" t="s">
        <v>304</v>
      </c>
      <c r="M696" t="s">
        <v>305</v>
      </c>
      <c r="N696" s="1" t="s">
        <v>93</v>
      </c>
      <c r="O696" s="1" t="s">
        <v>34</v>
      </c>
      <c r="P696" s="1">
        <v>58</v>
      </c>
      <c r="Q696" t="s">
        <v>2588</v>
      </c>
      <c r="R696" s="1" t="s">
        <v>4787</v>
      </c>
      <c r="S696" s="1" t="s">
        <v>4788</v>
      </c>
      <c r="T696" s="1">
        <v>346</v>
      </c>
      <c r="U696" s="1">
        <v>60</v>
      </c>
      <c r="V696" s="1">
        <v>286</v>
      </c>
    </row>
    <row r="697" spans="1:22" x14ac:dyDescent="0.35">
      <c r="A697" s="2">
        <v>44633</v>
      </c>
      <c r="B697" s="3" t="s">
        <v>140</v>
      </c>
      <c r="C697" t="s">
        <v>141</v>
      </c>
      <c r="D697" t="s">
        <v>142</v>
      </c>
      <c r="E697" t="s">
        <v>361</v>
      </c>
      <c r="F697" t="s">
        <v>4789</v>
      </c>
      <c r="G697" t="s">
        <v>4790</v>
      </c>
      <c r="H697" t="s">
        <v>4791</v>
      </c>
      <c r="I697" t="s">
        <v>4792</v>
      </c>
      <c r="J697" s="1" t="s">
        <v>170</v>
      </c>
      <c r="K697" t="s">
        <v>46</v>
      </c>
      <c r="L697" t="s">
        <v>47</v>
      </c>
      <c r="M697" t="s">
        <v>261</v>
      </c>
      <c r="N697" s="1" t="s">
        <v>86</v>
      </c>
      <c r="O697" s="1" t="s">
        <v>63</v>
      </c>
      <c r="P697" s="1">
        <v>29</v>
      </c>
      <c r="Q697" t="s">
        <v>4154</v>
      </c>
      <c r="R697" s="1" t="s">
        <v>4793</v>
      </c>
      <c r="S697" s="1" t="s">
        <v>4794</v>
      </c>
      <c r="T697" s="1">
        <v>376</v>
      </c>
      <c r="U697" s="1">
        <v>123</v>
      </c>
      <c r="V697" s="1">
        <v>253</v>
      </c>
    </row>
    <row r="698" spans="1:22" x14ac:dyDescent="0.35">
      <c r="A698" s="2">
        <v>45071</v>
      </c>
      <c r="B698" s="3" t="s">
        <v>177</v>
      </c>
      <c r="C698" t="s">
        <v>54</v>
      </c>
      <c r="D698" t="s">
        <v>142</v>
      </c>
      <c r="E698" t="s">
        <v>178</v>
      </c>
      <c r="F698" t="s">
        <v>4795</v>
      </c>
      <c r="G698" t="s">
        <v>4796</v>
      </c>
      <c r="H698" t="s">
        <v>4797</v>
      </c>
      <c r="I698" t="s">
        <v>4798</v>
      </c>
      <c r="J698" s="1" t="s">
        <v>30</v>
      </c>
      <c r="K698" t="s">
        <v>194</v>
      </c>
      <c r="L698" t="s">
        <v>195</v>
      </c>
      <c r="M698" t="s">
        <v>196</v>
      </c>
      <c r="N698" s="1" t="s">
        <v>33</v>
      </c>
      <c r="O698" s="1" t="s">
        <v>49</v>
      </c>
      <c r="P698" s="1">
        <v>16</v>
      </c>
      <c r="Q698" t="s">
        <v>1468</v>
      </c>
      <c r="R698" s="1" t="s">
        <v>4799</v>
      </c>
      <c r="S698" s="1" t="s">
        <v>4800</v>
      </c>
      <c r="T698" s="1">
        <v>164</v>
      </c>
      <c r="U698" s="1">
        <v>33</v>
      </c>
      <c r="V698" s="1">
        <v>131</v>
      </c>
    </row>
    <row r="699" spans="1:22" x14ac:dyDescent="0.35">
      <c r="A699" s="2">
        <v>44901</v>
      </c>
      <c r="B699" s="3" t="s">
        <v>492</v>
      </c>
      <c r="C699" t="s">
        <v>276</v>
      </c>
      <c r="D699" t="s">
        <v>409</v>
      </c>
      <c r="E699" t="s">
        <v>4801</v>
      </c>
      <c r="F699" t="s">
        <v>4802</v>
      </c>
      <c r="G699" t="s">
        <v>4803</v>
      </c>
      <c r="H699" t="s">
        <v>4804</v>
      </c>
      <c r="I699" t="s">
        <v>4805</v>
      </c>
      <c r="J699" s="1" t="s">
        <v>170</v>
      </c>
      <c r="K699" t="s">
        <v>381</v>
      </c>
      <c r="L699" t="s">
        <v>382</v>
      </c>
      <c r="M699" t="s">
        <v>383</v>
      </c>
      <c r="N699" s="1" t="s">
        <v>48</v>
      </c>
      <c r="O699" s="1" t="s">
        <v>34</v>
      </c>
      <c r="P699" s="1">
        <v>4</v>
      </c>
      <c r="Q699" t="s">
        <v>4806</v>
      </c>
      <c r="R699" s="1" t="s">
        <v>4807</v>
      </c>
      <c r="S699" s="1" t="s">
        <v>4808</v>
      </c>
      <c r="T699" s="1">
        <v>492</v>
      </c>
      <c r="U699" s="1">
        <v>281</v>
      </c>
      <c r="V699" s="1">
        <v>211</v>
      </c>
    </row>
    <row r="700" spans="1:22" x14ac:dyDescent="0.35">
      <c r="A700" s="2">
        <v>45040</v>
      </c>
      <c r="B700" s="3" t="s">
        <v>22</v>
      </c>
      <c r="C700" t="s">
        <v>23</v>
      </c>
      <c r="D700" t="s">
        <v>24</v>
      </c>
      <c r="E700" t="s">
        <v>82</v>
      </c>
      <c r="F700" t="s">
        <v>4809</v>
      </c>
      <c r="G700" t="s">
        <v>4810</v>
      </c>
      <c r="H700" t="s">
        <v>4811</v>
      </c>
      <c r="I700" t="s">
        <v>4812</v>
      </c>
      <c r="J700" s="1" t="s">
        <v>30</v>
      </c>
      <c r="K700" t="s">
        <v>534</v>
      </c>
      <c r="L700" t="s">
        <v>535</v>
      </c>
      <c r="M700" t="s">
        <v>536</v>
      </c>
      <c r="N700" s="1" t="s">
        <v>48</v>
      </c>
      <c r="O700" s="1" t="s">
        <v>63</v>
      </c>
      <c r="P700" s="1">
        <v>13</v>
      </c>
      <c r="Q700" t="s">
        <v>4813</v>
      </c>
      <c r="R700" s="1" t="s">
        <v>4814</v>
      </c>
      <c r="S700" s="1" t="s">
        <v>4815</v>
      </c>
      <c r="T700" s="1">
        <v>301</v>
      </c>
      <c r="U700" s="1">
        <v>128</v>
      </c>
      <c r="V700" s="1">
        <v>173</v>
      </c>
    </row>
    <row r="701" spans="1:22" x14ac:dyDescent="0.35">
      <c r="A701" s="2">
        <v>44744</v>
      </c>
      <c r="B701" s="3" t="s">
        <v>222</v>
      </c>
      <c r="C701" t="s">
        <v>141</v>
      </c>
      <c r="D701" t="s">
        <v>223</v>
      </c>
      <c r="E701" t="s">
        <v>265</v>
      </c>
      <c r="F701" t="s">
        <v>4816</v>
      </c>
      <c r="G701" t="s">
        <v>4817</v>
      </c>
      <c r="H701" t="s">
        <v>4818</v>
      </c>
      <c r="I701" t="s">
        <v>4819</v>
      </c>
      <c r="J701" s="1" t="s">
        <v>170</v>
      </c>
      <c r="K701" t="s">
        <v>61</v>
      </c>
      <c r="L701" t="s">
        <v>62</v>
      </c>
      <c r="M701">
        <f>1-588-750-7646</f>
        <v>-8983</v>
      </c>
      <c r="N701" s="1" t="s">
        <v>78</v>
      </c>
      <c r="O701" s="1" t="s">
        <v>34</v>
      </c>
      <c r="P701" s="1">
        <v>12</v>
      </c>
      <c r="Q701" t="s">
        <v>4820</v>
      </c>
      <c r="R701" s="1" t="s">
        <v>4821</v>
      </c>
      <c r="S701" s="1" t="s">
        <v>4822</v>
      </c>
      <c r="T701" s="1">
        <v>142</v>
      </c>
      <c r="U701" s="1">
        <v>84</v>
      </c>
      <c r="V701" s="1">
        <v>58</v>
      </c>
    </row>
    <row r="702" spans="1:22" x14ac:dyDescent="0.35">
      <c r="A702" s="2">
        <v>44809</v>
      </c>
      <c r="B702" s="3" t="s">
        <v>97</v>
      </c>
      <c r="C702" t="s">
        <v>23</v>
      </c>
      <c r="D702" t="s">
        <v>98</v>
      </c>
      <c r="E702" t="s">
        <v>154</v>
      </c>
      <c r="F702" t="s">
        <v>4823</v>
      </c>
      <c r="H702" t="s">
        <v>4824</v>
      </c>
      <c r="I702" t="s">
        <v>4825</v>
      </c>
      <c r="J702" s="1" t="s">
        <v>45</v>
      </c>
      <c r="K702" t="s">
        <v>61</v>
      </c>
      <c r="L702" t="s">
        <v>62</v>
      </c>
      <c r="M702">
        <f>1-588-750-7646</f>
        <v>-8983</v>
      </c>
      <c r="N702" s="1" t="s">
        <v>33</v>
      </c>
      <c r="O702" s="1" t="s">
        <v>49</v>
      </c>
      <c r="P702" s="1">
        <v>78</v>
      </c>
      <c r="Q702" t="s">
        <v>3080</v>
      </c>
      <c r="R702" s="1" t="s">
        <v>4826</v>
      </c>
      <c r="S702" s="1" t="s">
        <v>4827</v>
      </c>
      <c r="T702" s="1">
        <v>229</v>
      </c>
      <c r="U702" s="1">
        <v>222</v>
      </c>
      <c r="V702" s="1">
        <v>7</v>
      </c>
    </row>
    <row r="703" spans="1:22" x14ac:dyDescent="0.35">
      <c r="A703" s="2">
        <v>44618</v>
      </c>
      <c r="B703" s="3" t="s">
        <v>336</v>
      </c>
      <c r="C703" t="s">
        <v>247</v>
      </c>
      <c r="D703" t="s">
        <v>165</v>
      </c>
      <c r="E703" t="s">
        <v>484</v>
      </c>
      <c r="F703" t="s">
        <v>4828</v>
      </c>
      <c r="G703" t="s">
        <v>4829</v>
      </c>
      <c r="H703" t="s">
        <v>4830</v>
      </c>
      <c r="I703" t="s">
        <v>4831</v>
      </c>
      <c r="J703" s="1" t="s">
        <v>170</v>
      </c>
      <c r="K703" t="s">
        <v>303</v>
      </c>
      <c r="L703" t="s">
        <v>304</v>
      </c>
      <c r="M703" t="s">
        <v>305</v>
      </c>
      <c r="N703" s="1" t="s">
        <v>48</v>
      </c>
      <c r="O703" s="1" t="s">
        <v>49</v>
      </c>
      <c r="P703" s="1">
        <v>69</v>
      </c>
      <c r="Q703" t="s">
        <v>4832</v>
      </c>
      <c r="R703" s="1" t="s">
        <v>4833</v>
      </c>
      <c r="S703" s="1" t="s">
        <v>4834</v>
      </c>
      <c r="T703" s="1">
        <v>138</v>
      </c>
      <c r="U703" s="1">
        <v>35</v>
      </c>
      <c r="V703" s="1">
        <v>103</v>
      </c>
    </row>
    <row r="704" spans="1:22" x14ac:dyDescent="0.35">
      <c r="A704" s="1" t="s">
        <v>4835</v>
      </c>
      <c r="B704" s="3" t="s">
        <v>214</v>
      </c>
      <c r="C704" t="s">
        <v>23</v>
      </c>
      <c r="D704" t="s">
        <v>98</v>
      </c>
      <c r="E704" t="s">
        <v>189</v>
      </c>
      <c r="F704" t="s">
        <v>4836</v>
      </c>
      <c r="G704" t="s">
        <v>4837</v>
      </c>
      <c r="H704" t="s">
        <v>4838</v>
      </c>
      <c r="I704" t="s">
        <v>4839</v>
      </c>
      <c r="J704" s="1" t="s">
        <v>30</v>
      </c>
      <c r="K704" t="s">
        <v>46</v>
      </c>
      <c r="L704" t="s">
        <v>47</v>
      </c>
      <c r="M704" t="s">
        <v>261</v>
      </c>
      <c r="N704" s="1" t="s">
        <v>33</v>
      </c>
      <c r="O704" s="1" t="s">
        <v>63</v>
      </c>
      <c r="P704" s="1">
        <v>55</v>
      </c>
      <c r="Q704" t="s">
        <v>1937</v>
      </c>
      <c r="R704" s="1" t="s">
        <v>4840</v>
      </c>
      <c r="S704" s="1" t="s">
        <v>4841</v>
      </c>
      <c r="T704" s="1">
        <v>336</v>
      </c>
      <c r="U704" s="1">
        <v>32</v>
      </c>
      <c r="V704" s="1">
        <v>304</v>
      </c>
    </row>
    <row r="705" spans="1:22" x14ac:dyDescent="0.35">
      <c r="A705" s="2">
        <v>44800</v>
      </c>
      <c r="B705" s="3" t="s">
        <v>164</v>
      </c>
      <c r="C705" t="s">
        <v>247</v>
      </c>
      <c r="D705" t="s">
        <v>165</v>
      </c>
      <c r="E705" t="s">
        <v>166</v>
      </c>
      <c r="F705" t="s">
        <v>4842</v>
      </c>
      <c r="G705" t="s">
        <v>4843</v>
      </c>
      <c r="H705" t="s">
        <v>4844</v>
      </c>
      <c r="I705" t="s">
        <v>4845</v>
      </c>
      <c r="J705" s="1" t="s">
        <v>30</v>
      </c>
      <c r="K705" t="s">
        <v>111</v>
      </c>
      <c r="L705" t="s">
        <v>112</v>
      </c>
      <c r="M705" t="s">
        <v>113</v>
      </c>
      <c r="N705" s="1" t="s">
        <v>33</v>
      </c>
      <c r="O705" s="1" t="s">
        <v>34</v>
      </c>
      <c r="P705" s="1">
        <v>27</v>
      </c>
      <c r="Q705" t="s">
        <v>4846</v>
      </c>
      <c r="R705" s="1" t="s">
        <v>4847</v>
      </c>
      <c r="S705" s="1" t="s">
        <v>4848</v>
      </c>
      <c r="T705" s="1">
        <v>362</v>
      </c>
      <c r="U705" s="1">
        <v>140</v>
      </c>
      <c r="V705" s="1">
        <v>222</v>
      </c>
    </row>
    <row r="706" spans="1:22" x14ac:dyDescent="0.35">
      <c r="A706" s="2">
        <v>44606</v>
      </c>
      <c r="B706" s="3" t="s">
        <v>38</v>
      </c>
      <c r="C706" t="s">
        <v>141</v>
      </c>
      <c r="D706" t="s">
        <v>223</v>
      </c>
      <c r="E706" t="s">
        <v>1332</v>
      </c>
      <c r="F706" t="s">
        <v>4849</v>
      </c>
      <c r="G706" t="s">
        <v>4850</v>
      </c>
      <c r="H706" t="s">
        <v>4851</v>
      </c>
      <c r="I706" t="s">
        <v>4852</v>
      </c>
      <c r="J706" s="1" t="s">
        <v>30</v>
      </c>
      <c r="K706" t="s">
        <v>303</v>
      </c>
      <c r="L706" t="s">
        <v>304</v>
      </c>
      <c r="M706" t="s">
        <v>305</v>
      </c>
      <c r="N706" s="1" t="s">
        <v>86</v>
      </c>
      <c r="O706" s="1" t="s">
        <v>49</v>
      </c>
      <c r="P706" s="1">
        <v>98</v>
      </c>
      <c r="Q706" t="s">
        <v>4853</v>
      </c>
      <c r="R706" s="1" t="s">
        <v>4854</v>
      </c>
      <c r="S706" s="1" t="s">
        <v>4855</v>
      </c>
      <c r="T706" s="1">
        <v>275</v>
      </c>
      <c r="U706" s="1">
        <v>45</v>
      </c>
      <c r="V706" s="1">
        <v>230</v>
      </c>
    </row>
    <row r="707" spans="1:22" x14ac:dyDescent="0.35">
      <c r="A707" s="2">
        <v>45157</v>
      </c>
      <c r="B707" s="3" t="s">
        <v>38</v>
      </c>
      <c r="C707" t="s">
        <v>54</v>
      </c>
      <c r="D707" t="s">
        <v>223</v>
      </c>
      <c r="E707" t="s">
        <v>309</v>
      </c>
      <c r="F707" t="s">
        <v>4856</v>
      </c>
      <c r="G707" t="s">
        <v>4857</v>
      </c>
      <c r="H707" t="s">
        <v>4858</v>
      </c>
      <c r="I707" t="s">
        <v>4859</v>
      </c>
      <c r="J707" s="1" t="s">
        <v>45</v>
      </c>
      <c r="K707" t="s">
        <v>381</v>
      </c>
      <c r="L707" t="s">
        <v>382</v>
      </c>
      <c r="M707" t="s">
        <v>383</v>
      </c>
      <c r="N707" s="1" t="s">
        <v>33</v>
      </c>
      <c r="O707" s="1" t="s">
        <v>49</v>
      </c>
      <c r="P707" s="1">
        <v>55</v>
      </c>
      <c r="Q707" t="s">
        <v>4860</v>
      </c>
      <c r="R707" s="1" t="s">
        <v>4861</v>
      </c>
      <c r="S707" s="1" t="s">
        <v>4862</v>
      </c>
      <c r="T707" s="1">
        <v>115</v>
      </c>
      <c r="U707" s="1">
        <v>86</v>
      </c>
      <c r="V707" s="1">
        <v>29</v>
      </c>
    </row>
    <row r="708" spans="1:22" x14ac:dyDescent="0.35">
      <c r="A708" s="2">
        <v>45075</v>
      </c>
      <c r="B708" s="3" t="s">
        <v>118</v>
      </c>
      <c r="C708" t="s">
        <v>69</v>
      </c>
      <c r="D708" t="s">
        <v>119</v>
      </c>
      <c r="E708" t="s">
        <v>120</v>
      </c>
      <c r="F708" t="s">
        <v>4863</v>
      </c>
      <c r="G708" t="s">
        <v>4864</v>
      </c>
      <c r="H708" t="s">
        <v>4865</v>
      </c>
      <c r="I708" t="s">
        <v>4866</v>
      </c>
      <c r="J708" s="1" t="s">
        <v>170</v>
      </c>
      <c r="K708" t="s">
        <v>133</v>
      </c>
      <c r="L708" t="s">
        <v>134</v>
      </c>
      <c r="M708" t="s">
        <v>135</v>
      </c>
      <c r="N708" s="1" t="s">
        <v>114</v>
      </c>
      <c r="O708" s="1" t="s">
        <v>34</v>
      </c>
      <c r="P708" s="1">
        <v>88</v>
      </c>
      <c r="Q708" t="s">
        <v>4867</v>
      </c>
      <c r="R708" s="1" t="s">
        <v>4868</v>
      </c>
      <c r="S708" s="1" t="s">
        <v>4869</v>
      </c>
      <c r="T708" s="1">
        <v>137</v>
      </c>
      <c r="U708" s="1">
        <v>52</v>
      </c>
      <c r="V708" s="1">
        <v>85</v>
      </c>
    </row>
    <row r="709" spans="1:22" x14ac:dyDescent="0.35">
      <c r="A709" s="2">
        <v>44617</v>
      </c>
      <c r="B709" s="3" t="s">
        <v>418</v>
      </c>
      <c r="C709" t="s">
        <v>69</v>
      </c>
      <c r="D709" t="s">
        <v>419</v>
      </c>
      <c r="E709" t="s">
        <v>521</v>
      </c>
      <c r="F709" t="s">
        <v>4870</v>
      </c>
      <c r="G709" t="s">
        <v>4871</v>
      </c>
      <c r="H709" t="s">
        <v>4872</v>
      </c>
      <c r="I709" t="s">
        <v>4873</v>
      </c>
      <c r="J709" s="1" t="s">
        <v>170</v>
      </c>
      <c r="K709" t="s">
        <v>303</v>
      </c>
      <c r="L709" t="s">
        <v>304</v>
      </c>
      <c r="N709" s="1" t="s">
        <v>86</v>
      </c>
      <c r="O709" s="1" t="s">
        <v>63</v>
      </c>
      <c r="P709" s="1">
        <v>7</v>
      </c>
      <c r="Q709" t="s">
        <v>3548</v>
      </c>
      <c r="R709" s="1" t="s">
        <v>4874</v>
      </c>
      <c r="S709" s="1" t="s">
        <v>4875</v>
      </c>
      <c r="T709" s="1">
        <v>372</v>
      </c>
      <c r="U709" s="1">
        <v>134</v>
      </c>
      <c r="V709" s="1">
        <v>238</v>
      </c>
    </row>
    <row r="710" spans="1:22" x14ac:dyDescent="0.35">
      <c r="A710" s="2">
        <v>44516</v>
      </c>
      <c r="B710" s="3" t="s">
        <v>38</v>
      </c>
      <c r="C710" t="s">
        <v>23</v>
      </c>
      <c r="D710" t="s">
        <v>98</v>
      </c>
      <c r="E710" t="s">
        <v>239</v>
      </c>
      <c r="F710" t="s">
        <v>4876</v>
      </c>
      <c r="G710" t="s">
        <v>4877</v>
      </c>
      <c r="H710" t="s">
        <v>4878</v>
      </c>
      <c r="I710">
        <v>3799180329</v>
      </c>
      <c r="J710" s="1" t="s">
        <v>30</v>
      </c>
      <c r="K710" t="s">
        <v>46</v>
      </c>
      <c r="L710" t="s">
        <v>47</v>
      </c>
      <c r="M710" t="s">
        <v>261</v>
      </c>
      <c r="N710" s="1" t="s">
        <v>48</v>
      </c>
      <c r="O710" s="1" t="s">
        <v>63</v>
      </c>
      <c r="P710" s="1">
        <v>84</v>
      </c>
      <c r="Q710" t="s">
        <v>4879</v>
      </c>
      <c r="R710" s="1" t="s">
        <v>4880</v>
      </c>
      <c r="S710" s="1" t="s">
        <v>4881</v>
      </c>
      <c r="T710" s="1">
        <v>99</v>
      </c>
      <c r="U710" s="1">
        <v>15</v>
      </c>
      <c r="V710" s="1">
        <v>84</v>
      </c>
    </row>
    <row r="711" spans="1:22" x14ac:dyDescent="0.35">
      <c r="A711" s="2">
        <v>44725</v>
      </c>
      <c r="B711" s="3" t="s">
        <v>118</v>
      </c>
      <c r="C711" t="s">
        <v>69</v>
      </c>
      <c r="D711" t="s">
        <v>119</v>
      </c>
      <c r="E711" t="s">
        <v>120</v>
      </c>
      <c r="F711" t="s">
        <v>4882</v>
      </c>
      <c r="H711" t="s">
        <v>4883</v>
      </c>
      <c r="I711" t="s">
        <v>4884</v>
      </c>
      <c r="J711" s="1" t="s">
        <v>45</v>
      </c>
      <c r="K711" t="s">
        <v>381</v>
      </c>
      <c r="L711" t="s">
        <v>382</v>
      </c>
      <c r="M711" t="s">
        <v>383</v>
      </c>
      <c r="N711" s="1" t="s">
        <v>86</v>
      </c>
      <c r="O711" s="1" t="s">
        <v>34</v>
      </c>
      <c r="P711" s="1">
        <v>76</v>
      </c>
      <c r="Q711" t="s">
        <v>4885</v>
      </c>
      <c r="R711" s="1" t="s">
        <v>4886</v>
      </c>
      <c r="S711" s="1" t="s">
        <v>4887</v>
      </c>
      <c r="T711" s="1">
        <v>403</v>
      </c>
      <c r="U711" s="1">
        <v>14</v>
      </c>
      <c r="V711" s="1">
        <v>389</v>
      </c>
    </row>
    <row r="712" spans="1:22" x14ac:dyDescent="0.35">
      <c r="A712" s="2">
        <v>44808</v>
      </c>
      <c r="B712" s="3" t="s">
        <v>492</v>
      </c>
      <c r="C712" t="s">
        <v>276</v>
      </c>
      <c r="D712" t="s">
        <v>409</v>
      </c>
      <c r="E712" t="s">
        <v>410</v>
      </c>
      <c r="F712" t="s">
        <v>4888</v>
      </c>
      <c r="G712" t="s">
        <v>4889</v>
      </c>
      <c r="H712" t="s">
        <v>4890</v>
      </c>
      <c r="I712" t="s">
        <v>4891</v>
      </c>
      <c r="J712" s="1" t="s">
        <v>30</v>
      </c>
      <c r="K712" t="s">
        <v>31</v>
      </c>
      <c r="L712" t="s">
        <v>32</v>
      </c>
      <c r="M712">
        <v>6538306661</v>
      </c>
      <c r="N712" s="1" t="s">
        <v>33</v>
      </c>
      <c r="O712" s="1" t="s">
        <v>49</v>
      </c>
      <c r="P712" s="1">
        <v>74</v>
      </c>
      <c r="Q712" t="s">
        <v>2379</v>
      </c>
      <c r="R712" s="1" t="s">
        <v>4892</v>
      </c>
      <c r="S712" s="1" t="s">
        <v>4893</v>
      </c>
      <c r="T712" s="1">
        <v>207</v>
      </c>
      <c r="U712" s="1">
        <v>203</v>
      </c>
      <c r="V712" s="1">
        <v>4</v>
      </c>
    </row>
    <row r="713" spans="1:22" x14ac:dyDescent="0.35">
      <c r="A713" s="2">
        <v>44757</v>
      </c>
      <c r="B713" s="3" t="s">
        <v>22</v>
      </c>
      <c r="C713" t="s">
        <v>23</v>
      </c>
      <c r="D713" t="s">
        <v>24</v>
      </c>
      <c r="E713" t="s">
        <v>82</v>
      </c>
      <c r="F713" t="s">
        <v>4894</v>
      </c>
      <c r="G713" t="s">
        <v>4895</v>
      </c>
      <c r="H713" t="s">
        <v>4896</v>
      </c>
      <c r="I713" t="s">
        <v>4897</v>
      </c>
      <c r="J713" s="1" t="s">
        <v>170</v>
      </c>
      <c r="K713" t="s">
        <v>61</v>
      </c>
      <c r="L713" t="s">
        <v>62</v>
      </c>
      <c r="M713">
        <f>1-588-750-7646</f>
        <v>-8983</v>
      </c>
      <c r="N713" s="1" t="s">
        <v>86</v>
      </c>
      <c r="O713" s="1" t="s">
        <v>34</v>
      </c>
      <c r="P713" s="1">
        <v>26</v>
      </c>
      <c r="Q713" t="s">
        <v>4898</v>
      </c>
      <c r="R713" s="1" t="s">
        <v>4899</v>
      </c>
      <c r="S713" s="1" t="s">
        <v>4900</v>
      </c>
      <c r="T713" s="1">
        <v>338</v>
      </c>
      <c r="U713" s="1">
        <v>89</v>
      </c>
      <c r="V713" s="1">
        <v>249</v>
      </c>
    </row>
    <row r="714" spans="1:22" x14ac:dyDescent="0.35">
      <c r="A714" s="2">
        <v>45052</v>
      </c>
      <c r="B714" s="3" t="s">
        <v>38</v>
      </c>
      <c r="C714" t="s">
        <v>23</v>
      </c>
      <c r="D714" t="s">
        <v>98</v>
      </c>
      <c r="E714" t="s">
        <v>530</v>
      </c>
      <c r="F714" t="s">
        <v>4901</v>
      </c>
      <c r="G714" t="s">
        <v>4902</v>
      </c>
      <c r="H714" t="s">
        <v>4903</v>
      </c>
      <c r="I714" t="s">
        <v>4904</v>
      </c>
      <c r="J714" s="1" t="s">
        <v>170</v>
      </c>
      <c r="K714" t="s">
        <v>534</v>
      </c>
      <c r="L714" t="s">
        <v>535</v>
      </c>
      <c r="M714" t="s">
        <v>536</v>
      </c>
      <c r="N714" s="1" t="s">
        <v>78</v>
      </c>
      <c r="O714" s="1" t="s">
        <v>49</v>
      </c>
      <c r="P714" s="1">
        <v>85</v>
      </c>
      <c r="Q714" t="s">
        <v>4722</v>
      </c>
      <c r="R714" s="1" t="s">
        <v>4905</v>
      </c>
      <c r="S714" s="1" t="s">
        <v>4906</v>
      </c>
      <c r="T714" s="1">
        <v>372</v>
      </c>
      <c r="U714" s="1">
        <v>329</v>
      </c>
      <c r="V714" s="1">
        <v>43</v>
      </c>
    </row>
    <row r="715" spans="1:22" x14ac:dyDescent="0.35">
      <c r="A715" s="2">
        <v>44950</v>
      </c>
      <c r="B715" s="3" t="s">
        <v>418</v>
      </c>
      <c r="C715" t="s">
        <v>69</v>
      </c>
      <c r="D715" t="s">
        <v>419</v>
      </c>
      <c r="E715" t="s">
        <v>521</v>
      </c>
      <c r="F715" t="s">
        <v>4907</v>
      </c>
      <c r="G715" t="s">
        <v>4908</v>
      </c>
      <c r="H715" t="s">
        <v>4909</v>
      </c>
      <c r="I715" t="s">
        <v>4910</v>
      </c>
      <c r="J715" s="1" t="s">
        <v>30</v>
      </c>
      <c r="K715" t="s">
        <v>252</v>
      </c>
      <c r="L715" t="s">
        <v>253</v>
      </c>
      <c r="M715">
        <f>1-838-976-6137</f>
        <v>-7950</v>
      </c>
      <c r="N715" s="1" t="s">
        <v>93</v>
      </c>
      <c r="O715" s="1" t="s">
        <v>49</v>
      </c>
      <c r="P715" s="1">
        <v>76</v>
      </c>
      <c r="Q715" t="s">
        <v>4911</v>
      </c>
      <c r="R715" s="1" t="s">
        <v>4912</v>
      </c>
      <c r="S715" s="1" t="s">
        <v>4913</v>
      </c>
      <c r="T715" s="1">
        <v>55</v>
      </c>
      <c r="U715" s="1">
        <v>13</v>
      </c>
      <c r="V715" s="1">
        <v>42</v>
      </c>
    </row>
    <row r="716" spans="1:22" x14ac:dyDescent="0.35">
      <c r="A716" s="2">
        <v>44988</v>
      </c>
      <c r="B716" s="3" t="s">
        <v>164</v>
      </c>
      <c r="C716" t="s">
        <v>247</v>
      </c>
      <c r="D716" t="s">
        <v>165</v>
      </c>
      <c r="E716" t="s">
        <v>166</v>
      </c>
      <c r="F716" t="s">
        <v>4914</v>
      </c>
      <c r="G716" t="s">
        <v>4915</v>
      </c>
      <c r="H716" t="s">
        <v>4916</v>
      </c>
      <c r="I716" t="s">
        <v>4917</v>
      </c>
      <c r="J716" s="1" t="s">
        <v>170</v>
      </c>
      <c r="K716" t="s">
        <v>61</v>
      </c>
      <c r="L716" t="s">
        <v>62</v>
      </c>
      <c r="M716">
        <f>1-588-750-7646</f>
        <v>-8983</v>
      </c>
      <c r="N716" s="1" t="s">
        <v>93</v>
      </c>
      <c r="O716" s="1" t="s">
        <v>34</v>
      </c>
      <c r="P716" s="1">
        <v>45</v>
      </c>
      <c r="Q716" t="s">
        <v>4918</v>
      </c>
      <c r="R716" s="1" t="s">
        <v>4919</v>
      </c>
      <c r="S716" s="1" t="s">
        <v>4920</v>
      </c>
      <c r="T716" s="1">
        <v>328</v>
      </c>
      <c r="U716" s="1">
        <v>3</v>
      </c>
      <c r="V716" s="1">
        <v>325</v>
      </c>
    </row>
    <row r="717" spans="1:22" x14ac:dyDescent="0.35">
      <c r="A717" s="2">
        <v>44768</v>
      </c>
      <c r="B717" s="3" t="s">
        <v>53</v>
      </c>
      <c r="C717" t="s">
        <v>276</v>
      </c>
      <c r="D717" t="s">
        <v>55</v>
      </c>
      <c r="E717" t="s">
        <v>56</v>
      </c>
      <c r="F717" t="s">
        <v>4921</v>
      </c>
      <c r="G717" t="s">
        <v>4922</v>
      </c>
      <c r="H717" t="s">
        <v>4923</v>
      </c>
      <c r="I717">
        <v>8502379711</v>
      </c>
      <c r="J717" s="1" t="s">
        <v>45</v>
      </c>
      <c r="K717" t="s">
        <v>148</v>
      </c>
      <c r="L717" t="s">
        <v>149</v>
      </c>
      <c r="N717" s="1" t="s">
        <v>78</v>
      </c>
      <c r="O717" s="1" t="s">
        <v>49</v>
      </c>
      <c r="P717" s="1">
        <v>54</v>
      </c>
      <c r="Q717" t="s">
        <v>4924</v>
      </c>
      <c r="R717" s="1" t="s">
        <v>4925</v>
      </c>
      <c r="S717" s="1" t="s">
        <v>4926</v>
      </c>
      <c r="T717" s="1">
        <v>408</v>
      </c>
      <c r="U717" s="1">
        <v>48</v>
      </c>
      <c r="V717" s="1">
        <v>360</v>
      </c>
    </row>
    <row r="718" spans="1:22" x14ac:dyDescent="0.35">
      <c r="A718" s="2">
        <v>44544</v>
      </c>
      <c r="B718" s="3" t="s">
        <v>529</v>
      </c>
      <c r="C718" t="s">
        <v>23</v>
      </c>
      <c r="D718" t="s">
        <v>98</v>
      </c>
      <c r="E718" t="s">
        <v>530</v>
      </c>
      <c r="F718" t="s">
        <v>4927</v>
      </c>
      <c r="G718" t="s">
        <v>4928</v>
      </c>
      <c r="H718" t="s">
        <v>4929</v>
      </c>
      <c r="I718" t="s">
        <v>4930</v>
      </c>
      <c r="J718" s="1" t="s">
        <v>45</v>
      </c>
      <c r="K718" t="s">
        <v>194</v>
      </c>
      <c r="L718" t="s">
        <v>195</v>
      </c>
      <c r="N718" s="1" t="s">
        <v>93</v>
      </c>
      <c r="O718" s="1" t="s">
        <v>63</v>
      </c>
      <c r="P718" s="1">
        <v>88</v>
      </c>
      <c r="Q718" t="s">
        <v>1808</v>
      </c>
      <c r="R718" s="1" t="s">
        <v>4931</v>
      </c>
      <c r="S718" s="1" t="s">
        <v>4932</v>
      </c>
      <c r="T718" s="1">
        <v>446</v>
      </c>
      <c r="U718" s="1">
        <v>274</v>
      </c>
      <c r="V718" s="1">
        <v>172</v>
      </c>
    </row>
    <row r="719" spans="1:22" x14ac:dyDescent="0.35">
      <c r="A719" s="2">
        <v>44994</v>
      </c>
      <c r="B719" s="3" t="s">
        <v>97</v>
      </c>
      <c r="C719" t="s">
        <v>23</v>
      </c>
      <c r="D719" t="s">
        <v>98</v>
      </c>
      <c r="E719" t="s">
        <v>154</v>
      </c>
      <c r="F719" t="s">
        <v>4933</v>
      </c>
      <c r="G719" t="s">
        <v>4934</v>
      </c>
      <c r="H719" t="s">
        <v>4935</v>
      </c>
      <c r="I719" t="s">
        <v>4936</v>
      </c>
      <c r="J719" s="1" t="s">
        <v>30</v>
      </c>
      <c r="K719" t="s">
        <v>183</v>
      </c>
      <c r="L719" t="s">
        <v>184</v>
      </c>
      <c r="M719" t="s">
        <v>185</v>
      </c>
      <c r="N719" s="1" t="s">
        <v>114</v>
      </c>
      <c r="O719" s="1" t="s">
        <v>63</v>
      </c>
      <c r="P719" s="1">
        <v>45</v>
      </c>
      <c r="Q719" t="s">
        <v>4484</v>
      </c>
      <c r="R719" s="1" t="s">
        <v>4937</v>
      </c>
      <c r="S719" s="1" t="s">
        <v>4938</v>
      </c>
      <c r="T719" s="1">
        <v>51</v>
      </c>
      <c r="U719" s="1">
        <v>42</v>
      </c>
      <c r="V719" s="1">
        <v>9</v>
      </c>
    </row>
    <row r="720" spans="1:22" x14ac:dyDescent="0.35">
      <c r="A720" s="2">
        <v>44538</v>
      </c>
      <c r="B720" s="3" t="s">
        <v>38</v>
      </c>
      <c r="C720" t="s">
        <v>23</v>
      </c>
      <c r="D720" t="s">
        <v>39</v>
      </c>
      <c r="E720" t="s">
        <v>40</v>
      </c>
      <c r="F720" t="s">
        <v>4939</v>
      </c>
      <c r="G720" t="s">
        <v>4940</v>
      </c>
      <c r="H720" t="s">
        <v>4941</v>
      </c>
      <c r="I720" t="s">
        <v>4942</v>
      </c>
      <c r="J720" s="1" t="s">
        <v>170</v>
      </c>
      <c r="K720" t="s">
        <v>61</v>
      </c>
      <c r="L720" t="s">
        <v>62</v>
      </c>
      <c r="M720">
        <f>1-588-750-7646</f>
        <v>-8983</v>
      </c>
      <c r="N720" s="1" t="s">
        <v>33</v>
      </c>
      <c r="O720" s="1" t="s">
        <v>34</v>
      </c>
      <c r="P720" s="1">
        <v>29</v>
      </c>
      <c r="Q720" t="s">
        <v>4943</v>
      </c>
      <c r="R720" s="1" t="s">
        <v>4944</v>
      </c>
      <c r="S720" s="1" t="s">
        <v>4945</v>
      </c>
      <c r="T720" s="1">
        <v>315</v>
      </c>
      <c r="U720" s="1">
        <v>122</v>
      </c>
      <c r="V720" s="1">
        <v>193</v>
      </c>
    </row>
    <row r="721" spans="1:22" x14ac:dyDescent="0.35">
      <c r="A721" s="2">
        <v>44602</v>
      </c>
      <c r="B721" s="3" t="s">
        <v>38</v>
      </c>
      <c r="C721" t="s">
        <v>69</v>
      </c>
      <c r="D721" t="s">
        <v>419</v>
      </c>
      <c r="E721" t="s">
        <v>25</v>
      </c>
      <c r="F721" t="s">
        <v>4946</v>
      </c>
      <c r="G721" t="s">
        <v>4947</v>
      </c>
      <c r="H721" t="s">
        <v>4948</v>
      </c>
      <c r="I721" t="s">
        <v>4949</v>
      </c>
      <c r="J721" s="1" t="s">
        <v>30</v>
      </c>
      <c r="K721" t="s">
        <v>171</v>
      </c>
      <c r="L721" t="s">
        <v>172</v>
      </c>
      <c r="M721" t="s">
        <v>173</v>
      </c>
      <c r="N721" s="1" t="s">
        <v>86</v>
      </c>
      <c r="O721" s="1" t="s">
        <v>63</v>
      </c>
      <c r="P721" s="1">
        <v>37</v>
      </c>
      <c r="Q721" t="s">
        <v>4950</v>
      </c>
      <c r="R721" s="1" t="s">
        <v>4951</v>
      </c>
      <c r="S721" s="1" t="s">
        <v>4952</v>
      </c>
      <c r="T721" s="1">
        <v>495</v>
      </c>
      <c r="U721" s="1">
        <v>308</v>
      </c>
      <c r="V721" s="1">
        <v>187</v>
      </c>
    </row>
    <row r="722" spans="1:22" x14ac:dyDescent="0.35">
      <c r="A722" s="2">
        <v>44690</v>
      </c>
      <c r="B722" s="3" t="s">
        <v>257</v>
      </c>
      <c r="C722" t="s">
        <v>141</v>
      </c>
      <c r="D722" t="s">
        <v>223</v>
      </c>
      <c r="E722" t="s">
        <v>309</v>
      </c>
      <c r="F722" t="s">
        <v>4953</v>
      </c>
      <c r="G722" t="s">
        <v>4954</v>
      </c>
      <c r="H722" t="s">
        <v>4955</v>
      </c>
      <c r="I722" t="s">
        <v>4956</v>
      </c>
      <c r="J722" s="1" t="s">
        <v>30</v>
      </c>
      <c r="K722" t="s">
        <v>61</v>
      </c>
      <c r="L722" t="s">
        <v>62</v>
      </c>
      <c r="M722">
        <f>1-588-750-7646</f>
        <v>-8983</v>
      </c>
      <c r="N722" s="1" t="s">
        <v>93</v>
      </c>
      <c r="O722" s="1" t="s">
        <v>63</v>
      </c>
      <c r="P722" s="1">
        <v>6</v>
      </c>
      <c r="Q722" t="s">
        <v>4957</v>
      </c>
      <c r="R722" s="1" t="s">
        <v>3298</v>
      </c>
      <c r="S722" s="1" t="s">
        <v>4958</v>
      </c>
      <c r="T722" s="1">
        <v>131</v>
      </c>
      <c r="U722" s="1">
        <v>49</v>
      </c>
      <c r="V722" s="1">
        <v>82</v>
      </c>
    </row>
    <row r="723" spans="1:22" x14ac:dyDescent="0.35">
      <c r="A723" s="2">
        <v>44738</v>
      </c>
      <c r="B723" s="3" t="s">
        <v>317</v>
      </c>
      <c r="C723" t="s">
        <v>54</v>
      </c>
      <c r="D723" t="s">
        <v>98</v>
      </c>
      <c r="E723" t="s">
        <v>25</v>
      </c>
      <c r="F723" t="s">
        <v>4959</v>
      </c>
      <c r="G723" t="s">
        <v>4960</v>
      </c>
      <c r="H723" t="s">
        <v>4961</v>
      </c>
      <c r="I723">
        <v>4996676646</v>
      </c>
      <c r="J723" s="1" t="s">
        <v>30</v>
      </c>
      <c r="K723" t="s">
        <v>566</v>
      </c>
      <c r="L723" t="s">
        <v>567</v>
      </c>
      <c r="N723" s="1" t="s">
        <v>48</v>
      </c>
      <c r="O723" s="1" t="s">
        <v>34</v>
      </c>
      <c r="P723" s="1">
        <v>1</v>
      </c>
      <c r="Q723" t="s">
        <v>318</v>
      </c>
      <c r="R723" s="1" t="s">
        <v>4962</v>
      </c>
      <c r="S723" s="1" t="s">
        <v>4963</v>
      </c>
      <c r="T723" s="1">
        <v>250</v>
      </c>
      <c r="U723" s="1">
        <v>165</v>
      </c>
      <c r="V723" s="1">
        <v>85</v>
      </c>
    </row>
    <row r="724" spans="1:22" x14ac:dyDescent="0.35">
      <c r="A724" s="2">
        <v>44905</v>
      </c>
      <c r="B724" s="3" t="s">
        <v>68</v>
      </c>
      <c r="C724" t="s">
        <v>69</v>
      </c>
      <c r="D724" t="s">
        <v>70</v>
      </c>
      <c r="E724" t="s">
        <v>265</v>
      </c>
      <c r="F724" t="s">
        <v>4964</v>
      </c>
      <c r="G724" t="s">
        <v>4965</v>
      </c>
      <c r="H724" t="s">
        <v>4966</v>
      </c>
      <c r="I724" t="s">
        <v>4967</v>
      </c>
      <c r="J724" s="1" t="s">
        <v>45</v>
      </c>
      <c r="K724" t="s">
        <v>171</v>
      </c>
      <c r="L724" t="s">
        <v>172</v>
      </c>
      <c r="M724" t="s">
        <v>173</v>
      </c>
      <c r="N724" s="1" t="s">
        <v>33</v>
      </c>
      <c r="O724" s="1" t="s">
        <v>63</v>
      </c>
      <c r="P724" s="1">
        <v>12</v>
      </c>
      <c r="Q724" t="s">
        <v>4968</v>
      </c>
      <c r="R724" s="1" t="s">
        <v>4969</v>
      </c>
      <c r="S724" s="1" t="s">
        <v>4970</v>
      </c>
      <c r="T724" s="1">
        <v>227</v>
      </c>
      <c r="U724" s="1">
        <v>183</v>
      </c>
      <c r="V724" s="1">
        <v>44</v>
      </c>
    </row>
    <row r="725" spans="1:22" x14ac:dyDescent="0.35">
      <c r="A725" s="2">
        <v>44953</v>
      </c>
      <c r="B725" s="3" t="s">
        <v>38</v>
      </c>
      <c r="C725" t="s">
        <v>69</v>
      </c>
      <c r="D725" t="s">
        <v>119</v>
      </c>
      <c r="E725" t="s">
        <v>120</v>
      </c>
      <c r="F725" t="s">
        <v>4971</v>
      </c>
      <c r="G725" t="s">
        <v>4972</v>
      </c>
      <c r="H725" t="s">
        <v>4973</v>
      </c>
      <c r="I725" t="s">
        <v>4974</v>
      </c>
      <c r="J725" s="1" t="s">
        <v>45</v>
      </c>
      <c r="K725" t="s">
        <v>183</v>
      </c>
      <c r="L725" t="s">
        <v>184</v>
      </c>
      <c r="M725" t="s">
        <v>185</v>
      </c>
      <c r="N725" s="1" t="s">
        <v>86</v>
      </c>
      <c r="O725" s="1" t="s">
        <v>63</v>
      </c>
      <c r="P725" s="1">
        <v>6</v>
      </c>
      <c r="Q725" t="s">
        <v>4975</v>
      </c>
      <c r="R725" s="1" t="s">
        <v>4976</v>
      </c>
      <c r="S725" s="1" t="s">
        <v>4977</v>
      </c>
      <c r="T725" s="1">
        <v>194</v>
      </c>
      <c r="U725" s="1">
        <v>14</v>
      </c>
      <c r="V725" s="1">
        <v>180</v>
      </c>
    </row>
    <row r="726" spans="1:22" x14ac:dyDescent="0.35">
      <c r="A726" s="1" t="s">
        <v>4978</v>
      </c>
      <c r="B726" s="3" t="s">
        <v>207</v>
      </c>
      <c r="C726" t="s">
        <v>23</v>
      </c>
      <c r="D726" t="s">
        <v>39</v>
      </c>
      <c r="E726" t="s">
        <v>40</v>
      </c>
      <c r="F726" t="s">
        <v>4979</v>
      </c>
      <c r="G726" t="s">
        <v>4980</v>
      </c>
      <c r="H726" t="s">
        <v>4981</v>
      </c>
      <c r="I726" t="s">
        <v>4982</v>
      </c>
      <c r="J726" s="1" t="s">
        <v>170</v>
      </c>
      <c r="K726" t="s">
        <v>124</v>
      </c>
      <c r="L726" t="s">
        <v>125</v>
      </c>
      <c r="M726" t="s">
        <v>126</v>
      </c>
      <c r="N726" s="1" t="s">
        <v>114</v>
      </c>
      <c r="O726" s="1" t="s">
        <v>49</v>
      </c>
      <c r="P726" s="1">
        <v>8</v>
      </c>
      <c r="Q726" t="s">
        <v>4983</v>
      </c>
      <c r="R726" s="1" t="s">
        <v>4984</v>
      </c>
      <c r="S726" s="1" t="s">
        <v>4985</v>
      </c>
      <c r="T726" s="1">
        <v>137</v>
      </c>
      <c r="U726" s="1">
        <v>100</v>
      </c>
      <c r="V726" s="1">
        <v>37</v>
      </c>
    </row>
    <row r="727" spans="1:22" x14ac:dyDescent="0.35">
      <c r="A727" s="1" t="s">
        <v>4986</v>
      </c>
      <c r="B727" s="3" t="s">
        <v>38</v>
      </c>
      <c r="C727" t="s">
        <v>141</v>
      </c>
      <c r="D727" t="s">
        <v>345</v>
      </c>
      <c r="E727" t="s">
        <v>346</v>
      </c>
      <c r="F727" t="s">
        <v>4987</v>
      </c>
      <c r="G727" t="s">
        <v>4988</v>
      </c>
      <c r="H727" t="s">
        <v>4989</v>
      </c>
      <c r="I727" t="s">
        <v>4990</v>
      </c>
      <c r="J727" s="1" t="s">
        <v>30</v>
      </c>
      <c r="K727" t="s">
        <v>252</v>
      </c>
      <c r="L727" t="s">
        <v>253</v>
      </c>
      <c r="M727">
        <f>1-838-976-6137</f>
        <v>-7950</v>
      </c>
      <c r="N727" s="1" t="s">
        <v>114</v>
      </c>
      <c r="O727" s="1" t="s">
        <v>63</v>
      </c>
      <c r="P727" s="1">
        <v>9</v>
      </c>
      <c r="Q727" t="s">
        <v>3131</v>
      </c>
      <c r="R727" s="1" t="s">
        <v>4991</v>
      </c>
      <c r="S727" s="1" t="s">
        <v>4992</v>
      </c>
      <c r="T727" s="1">
        <v>185</v>
      </c>
      <c r="U727" s="1">
        <v>175</v>
      </c>
      <c r="V727" s="1">
        <v>10</v>
      </c>
    </row>
    <row r="728" spans="1:22" x14ac:dyDescent="0.35">
      <c r="A728" s="2">
        <v>44620</v>
      </c>
      <c r="B728" s="3" t="s">
        <v>118</v>
      </c>
      <c r="C728" t="s">
        <v>69</v>
      </c>
      <c r="D728" t="s">
        <v>119</v>
      </c>
      <c r="E728" t="s">
        <v>25</v>
      </c>
      <c r="F728" t="s">
        <v>4993</v>
      </c>
      <c r="G728" t="s">
        <v>4994</v>
      </c>
      <c r="H728" t="s">
        <v>4995</v>
      </c>
      <c r="I728" t="s">
        <v>4996</v>
      </c>
      <c r="J728" s="1" t="s">
        <v>170</v>
      </c>
      <c r="K728" t="s">
        <v>330</v>
      </c>
      <c r="L728" t="s">
        <v>331</v>
      </c>
      <c r="M728" t="s">
        <v>332</v>
      </c>
      <c r="N728" s="1" t="s">
        <v>78</v>
      </c>
      <c r="O728" s="1" t="s">
        <v>49</v>
      </c>
      <c r="P728" s="1">
        <v>95</v>
      </c>
      <c r="Q728" t="s">
        <v>4997</v>
      </c>
      <c r="R728" s="1" t="s">
        <v>4998</v>
      </c>
      <c r="S728" s="1" t="s">
        <v>4999</v>
      </c>
      <c r="T728" s="1">
        <v>215</v>
      </c>
      <c r="U728" s="1">
        <v>124</v>
      </c>
      <c r="V728" s="1">
        <v>91</v>
      </c>
    </row>
    <row r="729" spans="1:22" x14ac:dyDescent="0.35">
      <c r="A729" s="2">
        <v>44538</v>
      </c>
      <c r="B729" s="3" t="s">
        <v>317</v>
      </c>
      <c r="C729" t="s">
        <v>23</v>
      </c>
      <c r="D729" t="s">
        <v>98</v>
      </c>
      <c r="E729" t="s">
        <v>318</v>
      </c>
      <c r="F729" t="s">
        <v>5000</v>
      </c>
      <c r="G729" t="s">
        <v>5001</v>
      </c>
      <c r="H729" t="s">
        <v>5002</v>
      </c>
      <c r="I729">
        <v>2814558711</v>
      </c>
      <c r="J729" s="1" t="s">
        <v>45</v>
      </c>
      <c r="K729" t="s">
        <v>183</v>
      </c>
      <c r="L729" t="s">
        <v>184</v>
      </c>
      <c r="M729" t="s">
        <v>185</v>
      </c>
      <c r="N729" s="1" t="s">
        <v>114</v>
      </c>
      <c r="O729" s="1" t="s">
        <v>34</v>
      </c>
      <c r="P729" s="1">
        <v>72</v>
      </c>
      <c r="Q729" t="s">
        <v>5003</v>
      </c>
      <c r="R729" s="1" t="s">
        <v>5004</v>
      </c>
      <c r="S729" s="1" t="s">
        <v>5005</v>
      </c>
      <c r="T729" s="1">
        <v>103</v>
      </c>
      <c r="U729" s="1">
        <v>64</v>
      </c>
      <c r="V729" s="1">
        <v>39</v>
      </c>
    </row>
    <row r="730" spans="1:22" x14ac:dyDescent="0.35">
      <c r="A730" s="1" t="s">
        <v>5006</v>
      </c>
      <c r="B730" s="3" t="s">
        <v>418</v>
      </c>
      <c r="C730" t="s">
        <v>69</v>
      </c>
      <c r="D730" t="s">
        <v>419</v>
      </c>
      <c r="E730" t="s">
        <v>521</v>
      </c>
      <c r="F730" t="s">
        <v>5007</v>
      </c>
      <c r="G730" t="s">
        <v>5008</v>
      </c>
      <c r="H730" t="s">
        <v>5009</v>
      </c>
      <c r="I730">
        <v>2856938956</v>
      </c>
      <c r="J730" s="1" t="s">
        <v>30</v>
      </c>
      <c r="K730" t="s">
        <v>46</v>
      </c>
      <c r="L730" t="s">
        <v>47</v>
      </c>
      <c r="M730" t="s">
        <v>261</v>
      </c>
      <c r="N730" s="1" t="s">
        <v>114</v>
      </c>
      <c r="O730" s="1" t="s">
        <v>34</v>
      </c>
      <c r="P730" s="1">
        <v>50</v>
      </c>
      <c r="Q730" t="s">
        <v>4004</v>
      </c>
      <c r="R730" s="1" t="s">
        <v>5010</v>
      </c>
      <c r="S730" s="1" t="s">
        <v>5011</v>
      </c>
      <c r="T730" s="1">
        <v>378</v>
      </c>
      <c r="U730" s="1">
        <v>71</v>
      </c>
      <c r="V730" s="1">
        <v>307</v>
      </c>
    </row>
    <row r="731" spans="1:22" x14ac:dyDescent="0.35">
      <c r="A731" s="1" t="s">
        <v>5012</v>
      </c>
      <c r="B731" s="3" t="s">
        <v>140</v>
      </c>
      <c r="C731" t="s">
        <v>141</v>
      </c>
      <c r="D731" t="s">
        <v>142</v>
      </c>
      <c r="E731" t="s">
        <v>361</v>
      </c>
      <c r="F731" t="s">
        <v>5013</v>
      </c>
      <c r="G731" t="s">
        <v>5014</v>
      </c>
      <c r="H731" t="s">
        <v>5015</v>
      </c>
      <c r="I731" t="s">
        <v>5016</v>
      </c>
      <c r="J731" s="1" t="s">
        <v>170</v>
      </c>
      <c r="K731" t="s">
        <v>31</v>
      </c>
      <c r="L731" t="s">
        <v>32</v>
      </c>
      <c r="M731">
        <v>6538306661</v>
      </c>
      <c r="N731" s="1" t="s">
        <v>33</v>
      </c>
      <c r="O731" s="1" t="s">
        <v>63</v>
      </c>
      <c r="P731" s="1">
        <v>54</v>
      </c>
      <c r="Q731" t="s">
        <v>5017</v>
      </c>
      <c r="R731" s="1" t="s">
        <v>5018</v>
      </c>
      <c r="S731" s="1" t="s">
        <v>5019</v>
      </c>
      <c r="T731" s="1">
        <v>384</v>
      </c>
      <c r="U731" s="1">
        <v>30</v>
      </c>
      <c r="V731" s="1">
        <v>354</v>
      </c>
    </row>
    <row r="732" spans="1:22" x14ac:dyDescent="0.35">
      <c r="A732" s="2">
        <v>44507</v>
      </c>
      <c r="B732" s="3" t="s">
        <v>38</v>
      </c>
      <c r="C732" t="s">
        <v>276</v>
      </c>
      <c r="D732" t="s">
        <v>277</v>
      </c>
      <c r="E732" t="s">
        <v>278</v>
      </c>
      <c r="F732" t="s">
        <v>5020</v>
      </c>
      <c r="G732" t="s">
        <v>5021</v>
      </c>
      <c r="H732" t="s">
        <v>5022</v>
      </c>
      <c r="I732" t="s">
        <v>5023</v>
      </c>
      <c r="J732" s="1" t="s">
        <v>45</v>
      </c>
      <c r="K732" t="s">
        <v>534</v>
      </c>
      <c r="L732" t="s">
        <v>535</v>
      </c>
      <c r="M732" t="s">
        <v>536</v>
      </c>
      <c r="N732" s="1" t="s">
        <v>33</v>
      </c>
      <c r="O732" s="1" t="s">
        <v>63</v>
      </c>
      <c r="P732" s="1">
        <v>5</v>
      </c>
      <c r="Q732" t="s">
        <v>632</v>
      </c>
      <c r="R732" s="1" t="s">
        <v>590</v>
      </c>
      <c r="S732" s="1" t="s">
        <v>5024</v>
      </c>
      <c r="T732" s="1">
        <v>335</v>
      </c>
      <c r="U732" s="1">
        <v>317</v>
      </c>
      <c r="V732" s="1">
        <v>18</v>
      </c>
    </row>
    <row r="733" spans="1:22" x14ac:dyDescent="0.35">
      <c r="A733" s="2">
        <v>44929</v>
      </c>
      <c r="B733" s="3" t="s">
        <v>38</v>
      </c>
      <c r="C733" t="s">
        <v>54</v>
      </c>
      <c r="D733" t="s">
        <v>409</v>
      </c>
      <c r="E733" t="s">
        <v>410</v>
      </c>
      <c r="F733" t="s">
        <v>5025</v>
      </c>
      <c r="G733" t="s">
        <v>5026</v>
      </c>
      <c r="H733" t="s">
        <v>5027</v>
      </c>
      <c r="I733">
        <v>4243318986</v>
      </c>
      <c r="J733" s="1" t="s">
        <v>30</v>
      </c>
      <c r="K733" t="s">
        <v>424</v>
      </c>
      <c r="L733" t="s">
        <v>425</v>
      </c>
      <c r="M733">
        <v>7724600682</v>
      </c>
      <c r="N733" s="1" t="s">
        <v>48</v>
      </c>
      <c r="O733" s="1" t="s">
        <v>63</v>
      </c>
      <c r="P733" s="1">
        <v>41</v>
      </c>
      <c r="Q733" t="s">
        <v>5028</v>
      </c>
      <c r="R733" s="1" t="s">
        <v>5029</v>
      </c>
      <c r="S733" s="1" t="s">
        <v>5030</v>
      </c>
      <c r="T733" s="1">
        <v>409</v>
      </c>
      <c r="U733" s="1">
        <v>408</v>
      </c>
      <c r="V733" s="1">
        <v>1</v>
      </c>
    </row>
    <row r="734" spans="1:22" x14ac:dyDescent="0.35">
      <c r="A734" s="1" t="s">
        <v>5031</v>
      </c>
      <c r="B734" s="3" t="s">
        <v>68</v>
      </c>
      <c r="C734" t="s">
        <v>69</v>
      </c>
      <c r="D734" t="s">
        <v>70</v>
      </c>
      <c r="E734" t="s">
        <v>71</v>
      </c>
      <c r="F734" t="s">
        <v>5032</v>
      </c>
      <c r="G734" t="s">
        <v>5033</v>
      </c>
      <c r="H734" t="s">
        <v>5034</v>
      </c>
      <c r="I734" t="s">
        <v>5035</v>
      </c>
      <c r="J734" s="1" t="s">
        <v>170</v>
      </c>
      <c r="K734" t="s">
        <v>124</v>
      </c>
      <c r="L734" t="s">
        <v>125</v>
      </c>
      <c r="M734" t="s">
        <v>126</v>
      </c>
      <c r="N734" s="1" t="s">
        <v>33</v>
      </c>
      <c r="O734" s="1" t="s">
        <v>49</v>
      </c>
      <c r="P734" s="1">
        <v>87</v>
      </c>
      <c r="Q734" t="s">
        <v>5036</v>
      </c>
      <c r="R734" s="1" t="s">
        <v>5037</v>
      </c>
      <c r="S734" s="1" t="s">
        <v>5038</v>
      </c>
      <c r="T734" s="1">
        <v>382</v>
      </c>
      <c r="U734" s="1">
        <v>108</v>
      </c>
      <c r="V734" s="1">
        <v>274</v>
      </c>
    </row>
    <row r="735" spans="1:22" x14ac:dyDescent="0.35">
      <c r="A735" s="2">
        <v>45108</v>
      </c>
      <c r="B735" s="3" t="s">
        <v>38</v>
      </c>
      <c r="C735" t="s">
        <v>276</v>
      </c>
      <c r="D735" t="s">
        <v>55</v>
      </c>
      <c r="E735" t="s">
        <v>56</v>
      </c>
      <c r="F735" t="s">
        <v>5039</v>
      </c>
      <c r="G735" t="s">
        <v>5040</v>
      </c>
      <c r="H735" t="s">
        <v>5041</v>
      </c>
      <c r="I735" t="s">
        <v>5042</v>
      </c>
      <c r="J735" s="1" t="s">
        <v>45</v>
      </c>
      <c r="K735" t="s">
        <v>46</v>
      </c>
      <c r="L735" t="s">
        <v>47</v>
      </c>
      <c r="M735" t="s">
        <v>261</v>
      </c>
      <c r="N735" s="1" t="s">
        <v>86</v>
      </c>
      <c r="O735" s="1" t="s">
        <v>34</v>
      </c>
      <c r="P735" s="1">
        <v>87</v>
      </c>
      <c r="Q735" t="s">
        <v>5043</v>
      </c>
      <c r="R735" s="1" t="s">
        <v>5044</v>
      </c>
      <c r="S735" s="1" t="s">
        <v>5045</v>
      </c>
      <c r="T735" s="1">
        <v>426</v>
      </c>
      <c r="U735" s="1">
        <v>34</v>
      </c>
      <c r="V735" s="1">
        <v>392</v>
      </c>
    </row>
    <row r="736" spans="1:22" x14ac:dyDescent="0.35">
      <c r="A736" s="2">
        <v>44790</v>
      </c>
      <c r="B736" s="3" t="s">
        <v>492</v>
      </c>
      <c r="C736" t="s">
        <v>276</v>
      </c>
      <c r="D736" t="s">
        <v>409</v>
      </c>
      <c r="E736" t="s">
        <v>4801</v>
      </c>
      <c r="F736" t="s">
        <v>5046</v>
      </c>
      <c r="G736" t="s">
        <v>5047</v>
      </c>
      <c r="H736" t="s">
        <v>5048</v>
      </c>
      <c r="I736" t="s">
        <v>5049</v>
      </c>
      <c r="J736" s="1" t="s">
        <v>30</v>
      </c>
      <c r="K736" t="s">
        <v>148</v>
      </c>
      <c r="L736" t="s">
        <v>149</v>
      </c>
      <c r="M736" t="s">
        <v>150</v>
      </c>
      <c r="N736" s="1" t="s">
        <v>114</v>
      </c>
      <c r="O736" s="1" t="s">
        <v>49</v>
      </c>
      <c r="P736" s="1">
        <v>73</v>
      </c>
      <c r="Q736" t="s">
        <v>2562</v>
      </c>
      <c r="R736" s="1" t="s">
        <v>5050</v>
      </c>
      <c r="S736" s="1" t="s">
        <v>5051</v>
      </c>
      <c r="T736" s="1">
        <v>403</v>
      </c>
      <c r="U736" s="1">
        <v>245</v>
      </c>
      <c r="V736" s="1">
        <v>158</v>
      </c>
    </row>
    <row r="737" spans="1:22" x14ac:dyDescent="0.35">
      <c r="A737" s="2">
        <v>45142</v>
      </c>
      <c r="B737" s="3" t="s">
        <v>68</v>
      </c>
      <c r="C737" t="s">
        <v>69</v>
      </c>
      <c r="D737" t="s">
        <v>70</v>
      </c>
      <c r="E737" t="s">
        <v>71</v>
      </c>
      <c r="F737" t="s">
        <v>5052</v>
      </c>
      <c r="H737" t="s">
        <v>5053</v>
      </c>
      <c r="I737" t="s">
        <v>5054</v>
      </c>
      <c r="J737" s="1" t="s">
        <v>45</v>
      </c>
      <c r="K737" t="s">
        <v>31</v>
      </c>
      <c r="L737" t="s">
        <v>32</v>
      </c>
      <c r="M737">
        <v>6538306661</v>
      </c>
      <c r="N737" s="1" t="s">
        <v>114</v>
      </c>
      <c r="O737" s="1" t="s">
        <v>34</v>
      </c>
      <c r="P737" s="1">
        <v>1</v>
      </c>
      <c r="Q737" t="s">
        <v>71</v>
      </c>
      <c r="R737" s="1" t="s">
        <v>5055</v>
      </c>
      <c r="S737" s="1" t="s">
        <v>5056</v>
      </c>
      <c r="T737" s="1">
        <v>59</v>
      </c>
      <c r="U737" s="1">
        <v>2</v>
      </c>
      <c r="V737" s="1">
        <v>57</v>
      </c>
    </row>
    <row r="738" spans="1:22" x14ac:dyDescent="0.35">
      <c r="A738" s="2">
        <v>44527</v>
      </c>
      <c r="B738" s="3" t="s">
        <v>492</v>
      </c>
      <c r="C738" t="s">
        <v>276</v>
      </c>
      <c r="D738" t="s">
        <v>409</v>
      </c>
      <c r="E738" t="s">
        <v>410</v>
      </c>
      <c r="F738" t="s">
        <v>5057</v>
      </c>
      <c r="H738" t="s">
        <v>5058</v>
      </c>
      <c r="I738">
        <v>8598171321</v>
      </c>
      <c r="J738" s="1" t="s">
        <v>45</v>
      </c>
      <c r="K738" t="s">
        <v>31</v>
      </c>
      <c r="L738" t="s">
        <v>32</v>
      </c>
      <c r="M738">
        <v>6538306661</v>
      </c>
      <c r="N738" s="1" t="s">
        <v>93</v>
      </c>
      <c r="O738" s="1" t="s">
        <v>34</v>
      </c>
      <c r="P738" s="1">
        <v>34</v>
      </c>
      <c r="Q738" t="s">
        <v>5059</v>
      </c>
      <c r="R738" s="1" t="s">
        <v>5060</v>
      </c>
      <c r="S738" s="1" t="s">
        <v>5061</v>
      </c>
      <c r="T738" s="1">
        <v>435</v>
      </c>
      <c r="U738" s="1">
        <v>62</v>
      </c>
      <c r="V738" s="1">
        <v>373</v>
      </c>
    </row>
    <row r="739" spans="1:22" x14ac:dyDescent="0.35">
      <c r="A739" s="2">
        <v>44692</v>
      </c>
      <c r="B739" s="3" t="s">
        <v>317</v>
      </c>
      <c r="C739" t="s">
        <v>23</v>
      </c>
      <c r="D739" t="s">
        <v>98</v>
      </c>
      <c r="E739" t="s">
        <v>318</v>
      </c>
      <c r="F739" t="s">
        <v>5062</v>
      </c>
      <c r="G739" t="s">
        <v>5063</v>
      </c>
      <c r="H739" t="s">
        <v>5064</v>
      </c>
      <c r="I739">
        <v>3062827668</v>
      </c>
      <c r="J739" s="1" t="s">
        <v>30</v>
      </c>
      <c r="K739" t="s">
        <v>381</v>
      </c>
      <c r="L739" t="s">
        <v>382</v>
      </c>
      <c r="M739" t="s">
        <v>383</v>
      </c>
      <c r="N739" s="1" t="s">
        <v>114</v>
      </c>
      <c r="O739" s="1" t="s">
        <v>34</v>
      </c>
      <c r="P739" s="1">
        <v>70</v>
      </c>
      <c r="Q739" t="s">
        <v>5065</v>
      </c>
      <c r="R739" s="1" t="s">
        <v>5066</v>
      </c>
      <c r="S739" s="1" t="s">
        <v>5067</v>
      </c>
      <c r="T739" s="1">
        <v>441</v>
      </c>
      <c r="U739" s="1">
        <v>113</v>
      </c>
      <c r="V739" s="1">
        <v>328</v>
      </c>
    </row>
    <row r="740" spans="1:22" x14ac:dyDescent="0.35">
      <c r="A740" s="2">
        <v>44655</v>
      </c>
      <c r="B740" s="3" t="s">
        <v>418</v>
      </c>
      <c r="C740" t="s">
        <v>54</v>
      </c>
      <c r="D740" t="s">
        <v>419</v>
      </c>
      <c r="E740" t="s">
        <v>521</v>
      </c>
      <c r="F740" t="s">
        <v>5068</v>
      </c>
      <c r="H740" t="s">
        <v>5069</v>
      </c>
      <c r="I740" t="s">
        <v>5070</v>
      </c>
      <c r="J740" s="1" t="s">
        <v>170</v>
      </c>
      <c r="K740" t="s">
        <v>148</v>
      </c>
      <c r="L740" t="s">
        <v>149</v>
      </c>
      <c r="M740" t="s">
        <v>150</v>
      </c>
      <c r="N740" s="1" t="s">
        <v>114</v>
      </c>
      <c r="O740" s="1" t="s">
        <v>34</v>
      </c>
      <c r="P740" s="1">
        <v>46</v>
      </c>
      <c r="Q740" t="s">
        <v>1183</v>
      </c>
      <c r="R740" s="1" t="s">
        <v>5071</v>
      </c>
      <c r="S740" s="1" t="s">
        <v>5072</v>
      </c>
      <c r="T740" s="1">
        <v>309</v>
      </c>
      <c r="U740" s="1">
        <v>169</v>
      </c>
      <c r="V740" s="1">
        <v>140</v>
      </c>
    </row>
    <row r="741" spans="1:22" x14ac:dyDescent="0.35">
      <c r="A741" s="2">
        <v>44673</v>
      </c>
      <c r="B741" s="3" t="s">
        <v>238</v>
      </c>
      <c r="C741" t="s">
        <v>23</v>
      </c>
      <c r="D741" t="s">
        <v>98</v>
      </c>
      <c r="E741" t="s">
        <v>239</v>
      </c>
      <c r="F741" t="s">
        <v>5073</v>
      </c>
      <c r="G741" t="s">
        <v>5074</v>
      </c>
      <c r="H741" t="s">
        <v>5075</v>
      </c>
      <c r="I741" t="s">
        <v>5076</v>
      </c>
      <c r="J741" s="1" t="s">
        <v>45</v>
      </c>
      <c r="K741" t="s">
        <v>330</v>
      </c>
      <c r="L741" t="s">
        <v>331</v>
      </c>
      <c r="M741" t="s">
        <v>332</v>
      </c>
      <c r="N741" s="1" t="s">
        <v>33</v>
      </c>
      <c r="O741" s="1" t="s">
        <v>63</v>
      </c>
      <c r="P741" s="1">
        <v>24</v>
      </c>
      <c r="Q741" t="s">
        <v>5077</v>
      </c>
      <c r="R741" s="1" t="s">
        <v>5078</v>
      </c>
      <c r="S741" s="1" t="s">
        <v>5079</v>
      </c>
      <c r="T741" s="1">
        <v>273</v>
      </c>
      <c r="U741" s="1">
        <v>198</v>
      </c>
      <c r="V741" s="1">
        <v>75</v>
      </c>
    </row>
    <row r="742" spans="1:22" x14ac:dyDescent="0.35">
      <c r="A742" s="1" t="s">
        <v>5080</v>
      </c>
      <c r="B742" s="3" t="s">
        <v>140</v>
      </c>
      <c r="C742" t="s">
        <v>141</v>
      </c>
      <c r="D742" t="s">
        <v>142</v>
      </c>
      <c r="E742" t="s">
        <v>361</v>
      </c>
      <c r="F742" t="s">
        <v>5081</v>
      </c>
      <c r="G742" t="s">
        <v>5082</v>
      </c>
      <c r="H742" t="s">
        <v>5083</v>
      </c>
      <c r="I742" t="s">
        <v>5084</v>
      </c>
      <c r="J742" s="1" t="s">
        <v>30</v>
      </c>
      <c r="K742" t="s">
        <v>303</v>
      </c>
      <c r="L742" t="s">
        <v>304</v>
      </c>
      <c r="M742" t="s">
        <v>305</v>
      </c>
      <c r="N742" s="1" t="s">
        <v>48</v>
      </c>
      <c r="O742" s="1" t="s">
        <v>49</v>
      </c>
      <c r="P742" s="1">
        <v>94</v>
      </c>
      <c r="Q742" t="s">
        <v>4780</v>
      </c>
      <c r="R742" s="1" t="s">
        <v>5085</v>
      </c>
      <c r="S742" s="1" t="s">
        <v>5086</v>
      </c>
      <c r="T742" s="1">
        <v>396</v>
      </c>
      <c r="U742" s="1">
        <v>294</v>
      </c>
      <c r="V742" s="1">
        <v>102</v>
      </c>
    </row>
    <row r="743" spans="1:22" x14ac:dyDescent="0.35">
      <c r="A743" s="2">
        <v>45153</v>
      </c>
      <c r="B743" s="3" t="s">
        <v>529</v>
      </c>
      <c r="C743" t="s">
        <v>23</v>
      </c>
      <c r="D743" t="s">
        <v>98</v>
      </c>
      <c r="E743" t="s">
        <v>530</v>
      </c>
      <c r="F743" t="s">
        <v>5087</v>
      </c>
      <c r="G743" t="s">
        <v>5088</v>
      </c>
      <c r="H743" t="s">
        <v>5089</v>
      </c>
      <c r="I743" t="s">
        <v>5090</v>
      </c>
      <c r="J743" s="1" t="s">
        <v>170</v>
      </c>
      <c r="K743" t="s">
        <v>124</v>
      </c>
      <c r="L743" t="s">
        <v>125</v>
      </c>
      <c r="M743" t="s">
        <v>126</v>
      </c>
      <c r="N743" s="1" t="s">
        <v>48</v>
      </c>
      <c r="O743" s="1" t="s">
        <v>49</v>
      </c>
      <c r="P743" s="1">
        <v>28</v>
      </c>
      <c r="Q743" t="s">
        <v>5091</v>
      </c>
      <c r="R743" s="1" t="s">
        <v>5092</v>
      </c>
      <c r="S743" s="1" t="s">
        <v>5093</v>
      </c>
      <c r="T743" s="1">
        <v>138</v>
      </c>
      <c r="U743" s="1">
        <v>137</v>
      </c>
      <c r="V743" s="1">
        <v>1</v>
      </c>
    </row>
    <row r="744" spans="1:22" x14ac:dyDescent="0.35">
      <c r="A744" s="1" t="s">
        <v>5094</v>
      </c>
      <c r="B744" s="3" t="s">
        <v>118</v>
      </c>
      <c r="C744" t="s">
        <v>69</v>
      </c>
      <c r="D744" t="s">
        <v>119</v>
      </c>
      <c r="E744" t="s">
        <v>120</v>
      </c>
      <c r="F744" t="s">
        <v>5095</v>
      </c>
      <c r="G744" t="s">
        <v>5096</v>
      </c>
      <c r="H744" t="s">
        <v>5097</v>
      </c>
      <c r="I744">
        <v>3919657008</v>
      </c>
      <c r="J744" s="1" t="s">
        <v>45</v>
      </c>
      <c r="K744" t="s">
        <v>124</v>
      </c>
      <c r="L744" t="s">
        <v>125</v>
      </c>
      <c r="M744" t="s">
        <v>126</v>
      </c>
      <c r="N744" s="1" t="s">
        <v>33</v>
      </c>
      <c r="O744" s="1" t="s">
        <v>34</v>
      </c>
      <c r="P744" s="1">
        <v>86</v>
      </c>
      <c r="Q744" t="s">
        <v>4710</v>
      </c>
      <c r="R744" s="1" t="s">
        <v>5098</v>
      </c>
      <c r="S744" s="1" t="s">
        <v>5099</v>
      </c>
      <c r="T744" s="1">
        <v>390</v>
      </c>
      <c r="U744" s="1">
        <v>20</v>
      </c>
      <c r="V744" s="1">
        <v>370</v>
      </c>
    </row>
    <row r="745" spans="1:22" x14ac:dyDescent="0.35">
      <c r="A745" s="2">
        <v>44943</v>
      </c>
      <c r="B745" s="3" t="s">
        <v>317</v>
      </c>
      <c r="C745" t="s">
        <v>23</v>
      </c>
      <c r="D745" t="s">
        <v>98</v>
      </c>
      <c r="E745" t="s">
        <v>265</v>
      </c>
      <c r="F745" t="s">
        <v>5100</v>
      </c>
      <c r="G745" t="s">
        <v>5101</v>
      </c>
      <c r="H745" t="s">
        <v>5102</v>
      </c>
      <c r="I745">
        <v>6064049067</v>
      </c>
      <c r="J745" s="1" t="s">
        <v>170</v>
      </c>
      <c r="K745" t="s">
        <v>183</v>
      </c>
      <c r="L745" t="s">
        <v>184</v>
      </c>
      <c r="M745" t="s">
        <v>185</v>
      </c>
      <c r="N745" s="1" t="s">
        <v>48</v>
      </c>
      <c r="O745" s="1" t="s">
        <v>63</v>
      </c>
      <c r="P745" s="1">
        <v>87</v>
      </c>
      <c r="Q745" t="s">
        <v>1121</v>
      </c>
      <c r="R745" s="1" t="s">
        <v>5103</v>
      </c>
      <c r="S745" s="1" t="s">
        <v>5104</v>
      </c>
      <c r="T745" s="1">
        <v>82</v>
      </c>
      <c r="U745" s="1">
        <v>17</v>
      </c>
      <c r="V745" s="1">
        <v>65</v>
      </c>
    </row>
    <row r="746" spans="1:22" x14ac:dyDescent="0.35">
      <c r="A746" s="2">
        <v>44858</v>
      </c>
      <c r="B746" s="3" t="s">
        <v>418</v>
      </c>
      <c r="C746" t="s">
        <v>69</v>
      </c>
      <c r="D746" t="s">
        <v>419</v>
      </c>
      <c r="E746" t="s">
        <v>908</v>
      </c>
      <c r="F746" t="s">
        <v>5105</v>
      </c>
      <c r="G746" t="s">
        <v>5106</v>
      </c>
      <c r="H746" t="s">
        <v>5107</v>
      </c>
      <c r="I746" t="s">
        <v>5108</v>
      </c>
      <c r="J746" s="1" t="s">
        <v>30</v>
      </c>
      <c r="K746" t="s">
        <v>534</v>
      </c>
      <c r="L746" t="s">
        <v>535</v>
      </c>
      <c r="M746" t="s">
        <v>536</v>
      </c>
      <c r="N746" s="1" t="s">
        <v>48</v>
      </c>
      <c r="O746" s="1" t="s">
        <v>49</v>
      </c>
      <c r="P746" s="1">
        <v>7</v>
      </c>
      <c r="Q746" t="s">
        <v>3548</v>
      </c>
      <c r="R746" s="1" t="s">
        <v>5109</v>
      </c>
      <c r="S746" s="1" t="s">
        <v>5110</v>
      </c>
      <c r="T746" s="1">
        <v>442</v>
      </c>
      <c r="U746" s="1">
        <v>20</v>
      </c>
      <c r="V746" s="1">
        <v>422</v>
      </c>
    </row>
    <row r="747" spans="1:22" x14ac:dyDescent="0.35">
      <c r="A747" s="2">
        <v>44825</v>
      </c>
      <c r="B747" s="3" t="s">
        <v>38</v>
      </c>
      <c r="C747" t="s">
        <v>247</v>
      </c>
      <c r="D747" t="s">
        <v>165</v>
      </c>
      <c r="E747" t="s">
        <v>484</v>
      </c>
      <c r="F747" t="s">
        <v>5111</v>
      </c>
      <c r="G747" t="s">
        <v>5112</v>
      </c>
      <c r="H747" t="s">
        <v>5113</v>
      </c>
      <c r="I747" t="s">
        <v>5114</v>
      </c>
      <c r="J747" s="1" t="s">
        <v>30</v>
      </c>
      <c r="K747" t="s">
        <v>111</v>
      </c>
      <c r="L747" t="s">
        <v>112</v>
      </c>
      <c r="M747" t="s">
        <v>113</v>
      </c>
      <c r="N747" s="1" t="s">
        <v>78</v>
      </c>
      <c r="O747" s="1" t="s">
        <v>49</v>
      </c>
      <c r="P747" s="1">
        <v>41</v>
      </c>
      <c r="Q747" t="s">
        <v>3240</v>
      </c>
      <c r="R747" s="1" t="s">
        <v>5115</v>
      </c>
      <c r="S747" s="1" t="s">
        <v>5116</v>
      </c>
      <c r="T747" s="1">
        <v>171</v>
      </c>
      <c r="U747" s="1">
        <v>10</v>
      </c>
      <c r="V747" s="1">
        <v>161</v>
      </c>
    </row>
    <row r="748" spans="1:22" x14ac:dyDescent="0.35">
      <c r="A748" s="2">
        <v>44662</v>
      </c>
      <c r="B748" s="3" t="s">
        <v>492</v>
      </c>
      <c r="C748" t="s">
        <v>276</v>
      </c>
      <c r="D748" t="s">
        <v>409</v>
      </c>
      <c r="E748" t="s">
        <v>410</v>
      </c>
      <c r="F748" t="s">
        <v>5117</v>
      </c>
      <c r="G748" t="s">
        <v>5118</v>
      </c>
      <c r="H748" t="s">
        <v>5119</v>
      </c>
      <c r="I748">
        <f>1-445-497-4755</f>
        <v>-5696</v>
      </c>
      <c r="J748" s="1" t="s">
        <v>45</v>
      </c>
      <c r="K748" t="s">
        <v>252</v>
      </c>
      <c r="L748" t="s">
        <v>253</v>
      </c>
      <c r="M748">
        <f>1-838-976-6137</f>
        <v>-7950</v>
      </c>
      <c r="N748" s="1" t="s">
        <v>114</v>
      </c>
      <c r="O748" s="1" t="s">
        <v>63</v>
      </c>
      <c r="P748" s="1">
        <v>74</v>
      </c>
      <c r="Q748" t="s">
        <v>2379</v>
      </c>
      <c r="R748" s="1" t="s">
        <v>5120</v>
      </c>
      <c r="S748" s="1" t="s">
        <v>5121</v>
      </c>
      <c r="T748" s="1">
        <v>491</v>
      </c>
      <c r="U748" s="1">
        <v>469</v>
      </c>
      <c r="V748" s="1">
        <v>22</v>
      </c>
    </row>
    <row r="749" spans="1:22" x14ac:dyDescent="0.35">
      <c r="A749" s="2">
        <v>44890</v>
      </c>
      <c r="B749" s="3" t="s">
        <v>164</v>
      </c>
      <c r="C749" t="s">
        <v>247</v>
      </c>
      <c r="D749" t="s">
        <v>165</v>
      </c>
      <c r="E749" t="s">
        <v>166</v>
      </c>
      <c r="F749" t="s">
        <v>5122</v>
      </c>
      <c r="G749" t="s">
        <v>5123</v>
      </c>
      <c r="H749" t="s">
        <v>5124</v>
      </c>
      <c r="I749" t="s">
        <v>5125</v>
      </c>
      <c r="J749" s="1" t="s">
        <v>170</v>
      </c>
      <c r="K749" t="s">
        <v>566</v>
      </c>
      <c r="L749" t="s">
        <v>567</v>
      </c>
      <c r="M749" t="s">
        <v>568</v>
      </c>
      <c r="N749" s="1" t="s">
        <v>114</v>
      </c>
      <c r="O749" s="1" t="s">
        <v>49</v>
      </c>
      <c r="P749" s="1">
        <v>36</v>
      </c>
      <c r="Q749" t="s">
        <v>5126</v>
      </c>
      <c r="R749" s="1" t="s">
        <v>5127</v>
      </c>
      <c r="S749" s="1" t="s">
        <v>5128</v>
      </c>
      <c r="T749" s="1">
        <v>65</v>
      </c>
      <c r="U749" s="1">
        <v>29</v>
      </c>
      <c r="V749" s="1">
        <v>36</v>
      </c>
    </row>
    <row r="750" spans="1:22" x14ac:dyDescent="0.35">
      <c r="A750" s="2">
        <v>44623</v>
      </c>
      <c r="B750" s="3" t="s">
        <v>97</v>
      </c>
      <c r="C750" t="s">
        <v>23</v>
      </c>
      <c r="D750" t="s">
        <v>98</v>
      </c>
      <c r="E750" t="s">
        <v>154</v>
      </c>
      <c r="F750" t="s">
        <v>5129</v>
      </c>
      <c r="H750" t="s">
        <v>5130</v>
      </c>
      <c r="I750">
        <f>1-753-920-7673</f>
        <v>-9345</v>
      </c>
      <c r="J750" s="1" t="s">
        <v>170</v>
      </c>
      <c r="K750" t="s">
        <v>183</v>
      </c>
      <c r="L750" t="s">
        <v>184</v>
      </c>
      <c r="M750" t="s">
        <v>185</v>
      </c>
      <c r="N750" s="1" t="s">
        <v>86</v>
      </c>
      <c r="O750" s="1" t="s">
        <v>49</v>
      </c>
      <c r="P750" s="1">
        <v>11</v>
      </c>
      <c r="Q750" t="s">
        <v>5131</v>
      </c>
      <c r="R750" s="1" t="s">
        <v>5132</v>
      </c>
      <c r="S750" s="1" t="s">
        <v>5133</v>
      </c>
      <c r="T750" s="1">
        <v>233</v>
      </c>
      <c r="U750" s="1">
        <v>62</v>
      </c>
      <c r="V750" s="1">
        <v>171</v>
      </c>
    </row>
    <row r="751" spans="1:22" x14ac:dyDescent="0.35">
      <c r="A751" s="2">
        <v>44990</v>
      </c>
      <c r="B751" s="3" t="s">
        <v>529</v>
      </c>
      <c r="C751" t="s">
        <v>23</v>
      </c>
      <c r="D751" t="s">
        <v>98</v>
      </c>
      <c r="E751" t="s">
        <v>530</v>
      </c>
      <c r="F751" t="s">
        <v>5134</v>
      </c>
      <c r="G751" t="s">
        <v>5135</v>
      </c>
      <c r="H751" t="s">
        <v>5136</v>
      </c>
      <c r="I751" t="s">
        <v>5137</v>
      </c>
      <c r="J751" s="1" t="s">
        <v>170</v>
      </c>
      <c r="K751" t="s">
        <v>424</v>
      </c>
      <c r="L751" t="s">
        <v>425</v>
      </c>
      <c r="N751" s="1" t="s">
        <v>93</v>
      </c>
      <c r="O751" s="1" t="s">
        <v>49</v>
      </c>
      <c r="P751" s="1">
        <v>4</v>
      </c>
      <c r="Q751" t="s">
        <v>5138</v>
      </c>
      <c r="R751" s="1" t="s">
        <v>5139</v>
      </c>
      <c r="S751" s="1" t="s">
        <v>5140</v>
      </c>
      <c r="T751" s="1">
        <v>300</v>
      </c>
      <c r="U751" s="1">
        <v>271</v>
      </c>
      <c r="V751" s="1">
        <v>29</v>
      </c>
    </row>
    <row r="752" spans="1:22" x14ac:dyDescent="0.35">
      <c r="A752" s="2">
        <v>44623</v>
      </c>
      <c r="B752" s="3" t="s">
        <v>529</v>
      </c>
      <c r="C752" t="s">
        <v>23</v>
      </c>
      <c r="D752" t="s">
        <v>98</v>
      </c>
      <c r="E752" t="s">
        <v>530</v>
      </c>
      <c r="F752" t="s">
        <v>5141</v>
      </c>
      <c r="H752" t="s">
        <v>5142</v>
      </c>
      <c r="I752" t="s">
        <v>5143</v>
      </c>
      <c r="J752" s="1" t="s">
        <v>170</v>
      </c>
      <c r="K752" t="s">
        <v>566</v>
      </c>
      <c r="L752" t="s">
        <v>567</v>
      </c>
      <c r="M752" t="s">
        <v>568</v>
      </c>
      <c r="N752" s="1" t="s">
        <v>93</v>
      </c>
      <c r="O752" s="1" t="s">
        <v>34</v>
      </c>
      <c r="P752" s="1">
        <v>4</v>
      </c>
      <c r="Q752" t="s">
        <v>5138</v>
      </c>
      <c r="R752" s="1" t="s">
        <v>5144</v>
      </c>
      <c r="S752" s="1" t="s">
        <v>5145</v>
      </c>
      <c r="T752" s="1">
        <v>165</v>
      </c>
      <c r="U752" s="1">
        <v>73</v>
      </c>
      <c r="V752" s="1">
        <v>92</v>
      </c>
    </row>
    <row r="753" spans="1:22" x14ac:dyDescent="0.35">
      <c r="A753" s="2">
        <v>44663</v>
      </c>
      <c r="B753" s="3" t="s">
        <v>344</v>
      </c>
      <c r="C753" t="s">
        <v>141</v>
      </c>
      <c r="D753" t="s">
        <v>345</v>
      </c>
      <c r="E753" t="s">
        <v>265</v>
      </c>
      <c r="F753" t="s">
        <v>5146</v>
      </c>
      <c r="G753" t="s">
        <v>5147</v>
      </c>
      <c r="H753" t="s">
        <v>5148</v>
      </c>
      <c r="I753" t="s">
        <v>5149</v>
      </c>
      <c r="J753" s="1" t="s">
        <v>30</v>
      </c>
      <c r="K753" t="s">
        <v>252</v>
      </c>
      <c r="L753" t="s">
        <v>253</v>
      </c>
      <c r="M753">
        <f>1-838-976-6137</f>
        <v>-7950</v>
      </c>
      <c r="N753" s="1" t="s">
        <v>48</v>
      </c>
      <c r="O753" s="1" t="s">
        <v>49</v>
      </c>
      <c r="P753" s="1">
        <v>65</v>
      </c>
      <c r="Q753" t="s">
        <v>1742</v>
      </c>
      <c r="R753" s="1" t="s">
        <v>5150</v>
      </c>
      <c r="S753" s="1" t="s">
        <v>5151</v>
      </c>
      <c r="T753" s="1">
        <v>424</v>
      </c>
      <c r="U753" s="1">
        <v>89</v>
      </c>
      <c r="V753" s="1">
        <v>335</v>
      </c>
    </row>
    <row r="754" spans="1:22" x14ac:dyDescent="0.35">
      <c r="A754" s="2">
        <v>45195</v>
      </c>
      <c r="B754" s="3" t="s">
        <v>418</v>
      </c>
      <c r="C754" t="s">
        <v>69</v>
      </c>
      <c r="D754" t="s">
        <v>419</v>
      </c>
      <c r="E754" t="s">
        <v>521</v>
      </c>
      <c r="F754" t="s">
        <v>5152</v>
      </c>
      <c r="G754" t="s">
        <v>5153</v>
      </c>
      <c r="H754" t="s">
        <v>5154</v>
      </c>
      <c r="I754" t="s">
        <v>5155</v>
      </c>
      <c r="J754" s="1" t="s">
        <v>45</v>
      </c>
      <c r="K754" t="s">
        <v>303</v>
      </c>
      <c r="L754" t="s">
        <v>304</v>
      </c>
      <c r="M754" t="s">
        <v>305</v>
      </c>
      <c r="N754" s="1" t="s">
        <v>93</v>
      </c>
      <c r="O754" s="1" t="s">
        <v>34</v>
      </c>
      <c r="P754" s="1">
        <v>26</v>
      </c>
      <c r="Q754" t="s">
        <v>5156</v>
      </c>
      <c r="R754" s="1" t="s">
        <v>3168</v>
      </c>
      <c r="S754" s="1" t="s">
        <v>5157</v>
      </c>
      <c r="T754" s="1">
        <v>426</v>
      </c>
      <c r="U754" s="1">
        <v>171</v>
      </c>
      <c r="V754" s="1">
        <v>255</v>
      </c>
    </row>
    <row r="755" spans="1:22" x14ac:dyDescent="0.35">
      <c r="A755" s="2">
        <v>44843</v>
      </c>
      <c r="B755" s="3" t="s">
        <v>222</v>
      </c>
      <c r="C755" t="s">
        <v>141</v>
      </c>
      <c r="D755" t="s">
        <v>223</v>
      </c>
      <c r="E755" t="s">
        <v>189</v>
      </c>
      <c r="F755" t="s">
        <v>5158</v>
      </c>
      <c r="G755" t="s">
        <v>5159</v>
      </c>
      <c r="H755" t="s">
        <v>5160</v>
      </c>
      <c r="I755" t="s">
        <v>5161</v>
      </c>
      <c r="J755" s="1" t="s">
        <v>170</v>
      </c>
      <c r="K755" t="s">
        <v>171</v>
      </c>
      <c r="L755" t="s">
        <v>172</v>
      </c>
      <c r="M755" t="s">
        <v>173</v>
      </c>
      <c r="N755" s="1" t="s">
        <v>78</v>
      </c>
      <c r="O755" s="1" t="s">
        <v>49</v>
      </c>
      <c r="P755" s="1">
        <v>16</v>
      </c>
      <c r="Q755" t="s">
        <v>1337</v>
      </c>
      <c r="R755" s="1" t="s">
        <v>5162</v>
      </c>
      <c r="S755" s="1" t="s">
        <v>5163</v>
      </c>
      <c r="T755" s="1">
        <v>72</v>
      </c>
      <c r="U755" s="1">
        <v>67</v>
      </c>
      <c r="V755" s="1">
        <v>5</v>
      </c>
    </row>
    <row r="756" spans="1:22" x14ac:dyDescent="0.35">
      <c r="A756" s="2">
        <v>44938</v>
      </c>
      <c r="B756" s="3" t="s">
        <v>97</v>
      </c>
      <c r="C756" t="s">
        <v>23</v>
      </c>
      <c r="D756" t="s">
        <v>98</v>
      </c>
      <c r="E756" t="s">
        <v>154</v>
      </c>
      <c r="F756" t="s">
        <v>5164</v>
      </c>
      <c r="G756" t="s">
        <v>5165</v>
      </c>
      <c r="H756" t="s">
        <v>5166</v>
      </c>
      <c r="I756" t="s">
        <v>5167</v>
      </c>
      <c r="J756" s="1" t="s">
        <v>30</v>
      </c>
      <c r="K756" t="s">
        <v>148</v>
      </c>
      <c r="L756" t="s">
        <v>149</v>
      </c>
      <c r="M756" t="s">
        <v>150</v>
      </c>
      <c r="N756" s="1" t="s">
        <v>78</v>
      </c>
      <c r="O756" s="1" t="s">
        <v>63</v>
      </c>
      <c r="P756" s="1">
        <v>2</v>
      </c>
      <c r="Q756" t="s">
        <v>5168</v>
      </c>
      <c r="R756" s="1" t="s">
        <v>5169</v>
      </c>
      <c r="S756" s="1" t="s">
        <v>5170</v>
      </c>
      <c r="T756" s="1">
        <v>282</v>
      </c>
      <c r="U756" s="1">
        <v>39</v>
      </c>
      <c r="V756" s="1">
        <v>243</v>
      </c>
    </row>
    <row r="757" spans="1:22" x14ac:dyDescent="0.35">
      <c r="A757" s="2">
        <v>45157</v>
      </c>
      <c r="B757" s="3" t="s">
        <v>257</v>
      </c>
      <c r="C757" t="s">
        <v>141</v>
      </c>
      <c r="D757" t="s">
        <v>223</v>
      </c>
      <c r="E757" t="s">
        <v>309</v>
      </c>
      <c r="F757" t="s">
        <v>258</v>
      </c>
      <c r="G757" t="s">
        <v>5171</v>
      </c>
      <c r="H757" t="s">
        <v>5172</v>
      </c>
      <c r="I757" t="s">
        <v>5173</v>
      </c>
      <c r="J757" s="1" t="s">
        <v>45</v>
      </c>
      <c r="K757" t="s">
        <v>303</v>
      </c>
      <c r="L757" t="s">
        <v>304</v>
      </c>
      <c r="M757" t="s">
        <v>305</v>
      </c>
      <c r="N757" s="1" t="s">
        <v>33</v>
      </c>
      <c r="O757" s="1" t="s">
        <v>63</v>
      </c>
      <c r="P757" s="1">
        <v>36</v>
      </c>
      <c r="Q757" t="s">
        <v>5174</v>
      </c>
      <c r="R757" s="1" t="s">
        <v>5175</v>
      </c>
      <c r="S757" s="1" t="s">
        <v>5176</v>
      </c>
      <c r="T757" s="1">
        <v>151</v>
      </c>
      <c r="U757" s="1">
        <v>62</v>
      </c>
      <c r="V757" s="1">
        <v>89</v>
      </c>
    </row>
    <row r="758" spans="1:22" x14ac:dyDescent="0.35">
      <c r="A758" s="2">
        <v>44625</v>
      </c>
      <c r="B758" s="3" t="s">
        <v>53</v>
      </c>
      <c r="C758" t="s">
        <v>276</v>
      </c>
      <c r="D758" t="s">
        <v>55</v>
      </c>
      <c r="E758" t="s">
        <v>2513</v>
      </c>
      <c r="F758" t="s">
        <v>5177</v>
      </c>
      <c r="G758" t="s">
        <v>5178</v>
      </c>
      <c r="H758" t="s">
        <v>5179</v>
      </c>
      <c r="I758" t="s">
        <v>5180</v>
      </c>
      <c r="J758" s="1" t="s">
        <v>45</v>
      </c>
      <c r="K758" t="s">
        <v>566</v>
      </c>
      <c r="L758" t="s">
        <v>567</v>
      </c>
      <c r="M758" t="s">
        <v>568</v>
      </c>
      <c r="N758" s="1" t="s">
        <v>33</v>
      </c>
      <c r="O758" s="1" t="s">
        <v>49</v>
      </c>
      <c r="P758" s="1">
        <v>67</v>
      </c>
      <c r="Q758" t="s">
        <v>306</v>
      </c>
      <c r="R758" s="1" t="s">
        <v>5181</v>
      </c>
      <c r="S758" s="1" t="s">
        <v>5182</v>
      </c>
      <c r="T758" s="1">
        <v>418</v>
      </c>
      <c r="U758" s="1">
        <v>376</v>
      </c>
      <c r="V758" s="1">
        <v>42</v>
      </c>
    </row>
    <row r="759" spans="1:22" x14ac:dyDescent="0.35">
      <c r="A759" s="2">
        <v>44635</v>
      </c>
      <c r="B759" s="3" t="s">
        <v>207</v>
      </c>
      <c r="C759" t="s">
        <v>23</v>
      </c>
      <c r="D759" t="s">
        <v>39</v>
      </c>
      <c r="E759" t="s">
        <v>25</v>
      </c>
      <c r="F759" t="s">
        <v>5183</v>
      </c>
      <c r="H759" t="s">
        <v>5184</v>
      </c>
      <c r="I759" t="s">
        <v>5185</v>
      </c>
      <c r="J759" s="1" t="s">
        <v>45</v>
      </c>
      <c r="K759" t="s">
        <v>31</v>
      </c>
      <c r="L759" t="s">
        <v>32</v>
      </c>
      <c r="M759">
        <v>6538306661</v>
      </c>
      <c r="N759" s="1" t="s">
        <v>93</v>
      </c>
      <c r="O759" s="1" t="s">
        <v>63</v>
      </c>
      <c r="P759" s="1">
        <v>45</v>
      </c>
      <c r="Q759" t="s">
        <v>5186</v>
      </c>
      <c r="R759" s="1" t="s">
        <v>5187</v>
      </c>
      <c r="S759" s="1" t="s">
        <v>5188</v>
      </c>
      <c r="T759" s="1">
        <v>211</v>
      </c>
      <c r="U759" s="1">
        <v>154</v>
      </c>
      <c r="V759" s="1">
        <v>57</v>
      </c>
    </row>
    <row r="760" spans="1:22" x14ac:dyDescent="0.35">
      <c r="A760" s="2">
        <v>44927</v>
      </c>
      <c r="B760" s="3" t="s">
        <v>317</v>
      </c>
      <c r="C760" t="s">
        <v>23</v>
      </c>
      <c r="D760" t="s">
        <v>98</v>
      </c>
      <c r="E760" t="s">
        <v>318</v>
      </c>
      <c r="F760" t="s">
        <v>5189</v>
      </c>
      <c r="G760" t="s">
        <v>5190</v>
      </c>
      <c r="H760" t="s">
        <v>5191</v>
      </c>
      <c r="I760" t="s">
        <v>5192</v>
      </c>
      <c r="J760" s="1" t="s">
        <v>30</v>
      </c>
      <c r="K760" t="s">
        <v>330</v>
      </c>
      <c r="L760" t="s">
        <v>331</v>
      </c>
      <c r="M760" t="s">
        <v>332</v>
      </c>
      <c r="N760" s="1" t="s">
        <v>48</v>
      </c>
      <c r="O760" s="1" t="s">
        <v>63</v>
      </c>
      <c r="P760" s="1">
        <v>32</v>
      </c>
      <c r="Q760" t="s">
        <v>2854</v>
      </c>
      <c r="R760" s="1" t="s">
        <v>5193</v>
      </c>
      <c r="S760" s="1" t="s">
        <v>5194</v>
      </c>
      <c r="T760" s="1">
        <v>187</v>
      </c>
      <c r="U760" s="1">
        <v>7</v>
      </c>
      <c r="V760" s="1">
        <v>180</v>
      </c>
    </row>
    <row r="761" spans="1:22" x14ac:dyDescent="0.35">
      <c r="A761" s="2">
        <v>44540</v>
      </c>
      <c r="B761" s="3" t="s">
        <v>164</v>
      </c>
      <c r="C761" t="s">
        <v>247</v>
      </c>
      <c r="D761" t="s">
        <v>165</v>
      </c>
      <c r="E761" t="s">
        <v>2368</v>
      </c>
      <c r="F761" t="s">
        <v>5195</v>
      </c>
      <c r="G761" t="s">
        <v>5196</v>
      </c>
      <c r="H761" t="s">
        <v>5197</v>
      </c>
      <c r="I761" t="s">
        <v>5198</v>
      </c>
      <c r="J761" s="1" t="s">
        <v>170</v>
      </c>
      <c r="K761" t="s">
        <v>424</v>
      </c>
      <c r="L761" t="s">
        <v>425</v>
      </c>
      <c r="M761">
        <v>7724600682</v>
      </c>
      <c r="N761" s="1" t="s">
        <v>48</v>
      </c>
      <c r="O761" s="1" t="s">
        <v>63</v>
      </c>
      <c r="P761" s="1">
        <v>18</v>
      </c>
      <c r="Q761" t="s">
        <v>3317</v>
      </c>
      <c r="R761" s="1" t="s">
        <v>5199</v>
      </c>
      <c r="S761" s="1" t="s">
        <v>5200</v>
      </c>
      <c r="T761" s="1">
        <v>499</v>
      </c>
      <c r="U761" s="1">
        <v>49</v>
      </c>
      <c r="V761" s="1">
        <v>450</v>
      </c>
    </row>
    <row r="762" spans="1:22" x14ac:dyDescent="0.35">
      <c r="A762" s="2">
        <v>44858</v>
      </c>
      <c r="B762" s="3" t="s">
        <v>38</v>
      </c>
      <c r="C762" t="s">
        <v>23</v>
      </c>
      <c r="D762" t="s">
        <v>24</v>
      </c>
      <c r="E762" t="s">
        <v>82</v>
      </c>
      <c r="F762" t="s">
        <v>5201</v>
      </c>
      <c r="H762" t="s">
        <v>5202</v>
      </c>
      <c r="I762" t="s">
        <v>5203</v>
      </c>
      <c r="J762" s="1" t="s">
        <v>170</v>
      </c>
      <c r="K762" t="s">
        <v>111</v>
      </c>
      <c r="L762" t="s">
        <v>112</v>
      </c>
      <c r="M762" t="s">
        <v>113</v>
      </c>
      <c r="N762" s="1" t="s">
        <v>93</v>
      </c>
      <c r="O762" s="1" t="s">
        <v>34</v>
      </c>
      <c r="P762" s="1">
        <v>99</v>
      </c>
      <c r="Q762" t="s">
        <v>934</v>
      </c>
      <c r="R762" s="1" t="s">
        <v>5204</v>
      </c>
      <c r="S762" s="1" t="s">
        <v>5205</v>
      </c>
      <c r="T762" s="1">
        <v>430</v>
      </c>
      <c r="U762" s="1">
        <v>384</v>
      </c>
      <c r="V762" s="1">
        <v>46</v>
      </c>
    </row>
    <row r="763" spans="1:22" x14ac:dyDescent="0.35">
      <c r="A763" s="2">
        <v>45045</v>
      </c>
      <c r="B763" s="3" t="s">
        <v>344</v>
      </c>
      <c r="C763" t="s">
        <v>141</v>
      </c>
      <c r="D763" t="s">
        <v>345</v>
      </c>
      <c r="E763" t="s">
        <v>346</v>
      </c>
      <c r="F763" t="s">
        <v>5206</v>
      </c>
      <c r="G763" t="s">
        <v>5207</v>
      </c>
      <c r="H763" t="s">
        <v>5208</v>
      </c>
      <c r="I763" t="s">
        <v>5209</v>
      </c>
      <c r="J763" s="1" t="s">
        <v>170</v>
      </c>
      <c r="K763" t="s">
        <v>252</v>
      </c>
      <c r="L763" t="s">
        <v>253</v>
      </c>
      <c r="M763">
        <f>1-838-976-6137</f>
        <v>-7950</v>
      </c>
      <c r="N763" s="1" t="s">
        <v>114</v>
      </c>
      <c r="O763" s="1" t="s">
        <v>49</v>
      </c>
      <c r="P763" s="1">
        <v>29</v>
      </c>
      <c r="Q763" t="s">
        <v>5210</v>
      </c>
      <c r="R763" s="1" t="s">
        <v>5211</v>
      </c>
      <c r="S763" s="1" t="s">
        <v>5212</v>
      </c>
      <c r="T763" s="1">
        <v>72</v>
      </c>
      <c r="U763" s="1">
        <v>14</v>
      </c>
      <c r="V763" s="1">
        <v>58</v>
      </c>
    </row>
    <row r="764" spans="1:22" x14ac:dyDescent="0.35">
      <c r="A764" s="2">
        <v>44892</v>
      </c>
      <c r="B764" s="3" t="s">
        <v>529</v>
      </c>
      <c r="C764" t="s">
        <v>23</v>
      </c>
      <c r="D764" t="s">
        <v>98</v>
      </c>
      <c r="E764" t="s">
        <v>530</v>
      </c>
      <c r="F764" t="s">
        <v>5213</v>
      </c>
      <c r="G764" t="s">
        <v>5214</v>
      </c>
      <c r="H764" t="s">
        <v>5215</v>
      </c>
      <c r="I764" t="s">
        <v>5216</v>
      </c>
      <c r="J764" s="1" t="s">
        <v>45</v>
      </c>
      <c r="K764" t="s">
        <v>111</v>
      </c>
      <c r="L764" t="s">
        <v>112</v>
      </c>
      <c r="M764" t="s">
        <v>113</v>
      </c>
      <c r="N764" s="1" t="s">
        <v>114</v>
      </c>
      <c r="O764" s="1" t="s">
        <v>34</v>
      </c>
      <c r="P764" s="1">
        <v>39</v>
      </c>
      <c r="Q764" t="s">
        <v>2171</v>
      </c>
      <c r="R764" s="1" t="s">
        <v>5217</v>
      </c>
      <c r="S764" s="1" t="s">
        <v>5218</v>
      </c>
      <c r="T764" s="1">
        <v>185</v>
      </c>
      <c r="U764" s="1">
        <v>31</v>
      </c>
      <c r="V764" s="1">
        <v>154</v>
      </c>
    </row>
    <row r="765" spans="1:22" x14ac:dyDescent="0.35">
      <c r="A765" s="2">
        <v>44515</v>
      </c>
      <c r="B765" s="3" t="s">
        <v>238</v>
      </c>
      <c r="C765" t="s">
        <v>23</v>
      </c>
      <c r="D765" t="s">
        <v>98</v>
      </c>
      <c r="E765" t="s">
        <v>239</v>
      </c>
      <c r="F765" t="s">
        <v>5219</v>
      </c>
      <c r="G765" t="s">
        <v>5220</v>
      </c>
      <c r="H765" t="s">
        <v>5221</v>
      </c>
      <c r="I765" t="s">
        <v>5222</v>
      </c>
      <c r="J765" s="1" t="s">
        <v>30</v>
      </c>
      <c r="K765" t="s">
        <v>270</v>
      </c>
      <c r="L765" t="s">
        <v>271</v>
      </c>
      <c r="M765" t="s">
        <v>559</v>
      </c>
      <c r="N765" s="1" t="s">
        <v>48</v>
      </c>
      <c r="O765" s="1" t="s">
        <v>34</v>
      </c>
      <c r="P765" s="1">
        <v>85</v>
      </c>
      <c r="Q765" t="s">
        <v>1552</v>
      </c>
      <c r="R765" s="1" t="s">
        <v>5223</v>
      </c>
      <c r="S765" s="1" t="s">
        <v>5224</v>
      </c>
      <c r="T765" s="1">
        <v>340</v>
      </c>
      <c r="U765" s="1">
        <v>303</v>
      </c>
      <c r="V765" s="1">
        <v>37</v>
      </c>
    </row>
    <row r="766" spans="1:22" x14ac:dyDescent="0.35">
      <c r="A766" s="2">
        <v>45058</v>
      </c>
      <c r="B766" s="3" t="s">
        <v>97</v>
      </c>
      <c r="C766" t="s">
        <v>23</v>
      </c>
      <c r="D766" t="s">
        <v>98</v>
      </c>
      <c r="E766" t="s">
        <v>154</v>
      </c>
      <c r="F766" t="s">
        <v>5225</v>
      </c>
      <c r="G766" t="s">
        <v>5226</v>
      </c>
      <c r="H766" t="s">
        <v>5227</v>
      </c>
      <c r="I766" t="s">
        <v>5228</v>
      </c>
      <c r="J766" s="1" t="s">
        <v>170</v>
      </c>
      <c r="K766" t="s">
        <v>270</v>
      </c>
      <c r="L766" t="s">
        <v>271</v>
      </c>
      <c r="M766" t="s">
        <v>559</v>
      </c>
      <c r="N766" s="1" t="s">
        <v>33</v>
      </c>
      <c r="O766" s="1" t="s">
        <v>49</v>
      </c>
      <c r="P766" s="1">
        <v>8</v>
      </c>
      <c r="Q766" t="s">
        <v>3710</v>
      </c>
      <c r="R766" s="1" t="s">
        <v>5229</v>
      </c>
      <c r="S766" s="1" t="s">
        <v>5230</v>
      </c>
      <c r="T766" s="1">
        <v>494</v>
      </c>
      <c r="U766" s="1">
        <v>248</v>
      </c>
      <c r="V766" s="1">
        <v>246</v>
      </c>
    </row>
    <row r="767" spans="1:22" x14ac:dyDescent="0.35">
      <c r="A767" s="2">
        <v>45046</v>
      </c>
      <c r="B767" s="3" t="s">
        <v>38</v>
      </c>
      <c r="C767" t="s">
        <v>141</v>
      </c>
      <c r="D767" t="s">
        <v>345</v>
      </c>
      <c r="E767" t="s">
        <v>346</v>
      </c>
      <c r="F767" t="s">
        <v>5231</v>
      </c>
      <c r="G767" t="s">
        <v>2585</v>
      </c>
      <c r="H767" t="s">
        <v>5232</v>
      </c>
      <c r="I767" t="s">
        <v>5233</v>
      </c>
      <c r="J767" s="1" t="s">
        <v>30</v>
      </c>
      <c r="K767" t="s">
        <v>303</v>
      </c>
      <c r="L767" t="s">
        <v>304</v>
      </c>
      <c r="M767" t="s">
        <v>305</v>
      </c>
      <c r="N767" s="1" t="s">
        <v>114</v>
      </c>
      <c r="O767" s="1" t="s">
        <v>49</v>
      </c>
      <c r="P767" s="1">
        <v>29</v>
      </c>
      <c r="Q767" t="s">
        <v>5210</v>
      </c>
      <c r="R767" s="1" t="s">
        <v>5234</v>
      </c>
      <c r="S767" s="1" t="s">
        <v>5235</v>
      </c>
      <c r="T767" s="1">
        <v>214</v>
      </c>
      <c r="U767" s="1">
        <v>40</v>
      </c>
      <c r="V767" s="1">
        <v>174</v>
      </c>
    </row>
    <row r="768" spans="1:22" x14ac:dyDescent="0.35">
      <c r="A768" s="1" t="s">
        <v>5236</v>
      </c>
      <c r="B768" s="3" t="s">
        <v>53</v>
      </c>
      <c r="C768" t="s">
        <v>276</v>
      </c>
      <c r="D768" t="s">
        <v>55</v>
      </c>
      <c r="E768" t="s">
        <v>2513</v>
      </c>
      <c r="F768" t="s">
        <v>5237</v>
      </c>
      <c r="G768" t="s">
        <v>5238</v>
      </c>
      <c r="H768" t="s">
        <v>5239</v>
      </c>
      <c r="I768" t="s">
        <v>5240</v>
      </c>
      <c r="J768" s="1" t="s">
        <v>30</v>
      </c>
      <c r="K768" t="s">
        <v>381</v>
      </c>
      <c r="L768" t="s">
        <v>382</v>
      </c>
      <c r="M768" t="s">
        <v>383</v>
      </c>
      <c r="N768" s="1" t="s">
        <v>78</v>
      </c>
      <c r="O768" s="1" t="s">
        <v>34</v>
      </c>
      <c r="P768" s="1">
        <v>32</v>
      </c>
      <c r="Q768" t="s">
        <v>5241</v>
      </c>
      <c r="R768" s="1" t="s">
        <v>5242</v>
      </c>
      <c r="S768" s="1" t="s">
        <v>5243</v>
      </c>
      <c r="T768" s="1">
        <v>133</v>
      </c>
      <c r="U768" s="1">
        <v>86</v>
      </c>
      <c r="V768" s="1">
        <v>47</v>
      </c>
    </row>
    <row r="769" spans="1:22" x14ac:dyDescent="0.35">
      <c r="A769" s="2">
        <v>44926</v>
      </c>
      <c r="B769" s="3" t="s">
        <v>177</v>
      </c>
      <c r="C769" t="s">
        <v>141</v>
      </c>
      <c r="D769" t="s">
        <v>142</v>
      </c>
      <c r="E769" t="s">
        <v>265</v>
      </c>
      <c r="F769" t="s">
        <v>5244</v>
      </c>
      <c r="G769" t="s">
        <v>5245</v>
      </c>
      <c r="H769" t="s">
        <v>5246</v>
      </c>
      <c r="I769" t="s">
        <v>5247</v>
      </c>
      <c r="J769" s="1" t="s">
        <v>170</v>
      </c>
      <c r="K769" t="s">
        <v>31</v>
      </c>
      <c r="L769" t="s">
        <v>32</v>
      </c>
      <c r="M769">
        <v>6538306661</v>
      </c>
      <c r="N769" s="1" t="s">
        <v>48</v>
      </c>
      <c r="O769" s="1" t="s">
        <v>63</v>
      </c>
      <c r="P769" s="1">
        <v>77</v>
      </c>
      <c r="Q769" t="s">
        <v>737</v>
      </c>
      <c r="R769" s="1" t="s">
        <v>5248</v>
      </c>
      <c r="S769" s="1" t="s">
        <v>5249</v>
      </c>
      <c r="T769" s="1">
        <v>234</v>
      </c>
      <c r="U769" s="1">
        <v>133</v>
      </c>
      <c r="V769" s="1">
        <v>101</v>
      </c>
    </row>
    <row r="770" spans="1:22" x14ac:dyDescent="0.35">
      <c r="A770" s="2">
        <v>45077</v>
      </c>
      <c r="B770" s="3" t="s">
        <v>275</v>
      </c>
      <c r="C770" t="s">
        <v>276</v>
      </c>
      <c r="D770" t="s">
        <v>277</v>
      </c>
      <c r="E770" t="s">
        <v>278</v>
      </c>
      <c r="F770" t="s">
        <v>5250</v>
      </c>
      <c r="G770" t="s">
        <v>5251</v>
      </c>
      <c r="H770" t="s">
        <v>5252</v>
      </c>
      <c r="I770">
        <v>4954304596</v>
      </c>
      <c r="J770" s="1" t="s">
        <v>170</v>
      </c>
      <c r="K770" t="s">
        <v>159</v>
      </c>
      <c r="L770" t="s">
        <v>160</v>
      </c>
      <c r="M770" t="s">
        <v>161</v>
      </c>
      <c r="N770" s="1" t="s">
        <v>114</v>
      </c>
      <c r="O770" s="1" t="s">
        <v>34</v>
      </c>
      <c r="P770" s="1">
        <v>12</v>
      </c>
      <c r="Q770" t="s">
        <v>3703</v>
      </c>
      <c r="R770" s="1" t="s">
        <v>5253</v>
      </c>
      <c r="S770" s="1" t="s">
        <v>5254</v>
      </c>
      <c r="T770" s="1">
        <v>411</v>
      </c>
      <c r="U770" s="1">
        <v>133</v>
      </c>
      <c r="V770" s="1">
        <v>278</v>
      </c>
    </row>
    <row r="771" spans="1:22" x14ac:dyDescent="0.35">
      <c r="A771" s="2">
        <v>44727</v>
      </c>
      <c r="B771" s="3" t="s">
        <v>214</v>
      </c>
      <c r="C771" t="s">
        <v>23</v>
      </c>
      <c r="D771" t="s">
        <v>98</v>
      </c>
      <c r="E771" t="s">
        <v>326</v>
      </c>
      <c r="F771" t="s">
        <v>5255</v>
      </c>
      <c r="G771" t="s">
        <v>5256</v>
      </c>
      <c r="H771" t="s">
        <v>5257</v>
      </c>
      <c r="I771">
        <f>1-438-297-3966</f>
        <v>-4700</v>
      </c>
      <c r="J771" s="1" t="s">
        <v>30</v>
      </c>
      <c r="K771" t="s">
        <v>171</v>
      </c>
      <c r="L771" t="s">
        <v>172</v>
      </c>
      <c r="N771" s="1" t="s">
        <v>93</v>
      </c>
      <c r="O771" s="1" t="s">
        <v>49</v>
      </c>
      <c r="P771" s="1">
        <v>94</v>
      </c>
      <c r="Q771" t="s">
        <v>5258</v>
      </c>
      <c r="R771" s="1" t="s">
        <v>5259</v>
      </c>
      <c r="S771" s="1" t="s">
        <v>5260</v>
      </c>
      <c r="T771" s="1">
        <v>313</v>
      </c>
      <c r="U771" s="1">
        <v>295</v>
      </c>
      <c r="V771" s="1">
        <v>18</v>
      </c>
    </row>
    <row r="772" spans="1:22" x14ac:dyDescent="0.35">
      <c r="A772" s="2">
        <v>44734</v>
      </c>
      <c r="B772" s="3" t="s">
        <v>97</v>
      </c>
      <c r="C772" t="s">
        <v>23</v>
      </c>
      <c r="D772" t="s">
        <v>98</v>
      </c>
      <c r="E772" t="s">
        <v>265</v>
      </c>
      <c r="F772" t="s">
        <v>5261</v>
      </c>
      <c r="G772" t="s">
        <v>5262</v>
      </c>
      <c r="H772" t="s">
        <v>5263</v>
      </c>
      <c r="I772" t="s">
        <v>5264</v>
      </c>
      <c r="J772" s="1" t="s">
        <v>30</v>
      </c>
      <c r="K772" t="s">
        <v>46</v>
      </c>
      <c r="L772" t="s">
        <v>47</v>
      </c>
      <c r="M772" t="s">
        <v>261</v>
      </c>
      <c r="N772" s="1" t="s">
        <v>86</v>
      </c>
      <c r="O772" s="1" t="s">
        <v>34</v>
      </c>
      <c r="P772" s="1">
        <v>24</v>
      </c>
      <c r="Q772" t="s">
        <v>5265</v>
      </c>
      <c r="R772" s="1" t="s">
        <v>5266</v>
      </c>
      <c r="S772" s="1" t="s">
        <v>5267</v>
      </c>
      <c r="T772" s="1">
        <v>245</v>
      </c>
      <c r="U772" s="1">
        <v>113</v>
      </c>
      <c r="V772" s="1">
        <v>132</v>
      </c>
    </row>
    <row r="773" spans="1:22" x14ac:dyDescent="0.35">
      <c r="A773" s="2">
        <v>44718</v>
      </c>
      <c r="B773" s="3" t="s">
        <v>317</v>
      </c>
      <c r="C773" t="s">
        <v>23</v>
      </c>
      <c r="D773" t="s">
        <v>98</v>
      </c>
      <c r="E773" t="s">
        <v>318</v>
      </c>
      <c r="F773" t="s">
        <v>5268</v>
      </c>
      <c r="G773" t="s">
        <v>5269</v>
      </c>
      <c r="H773" t="s">
        <v>5270</v>
      </c>
      <c r="I773" t="s">
        <v>5271</v>
      </c>
      <c r="J773" s="1" t="s">
        <v>30</v>
      </c>
      <c r="K773" t="s">
        <v>424</v>
      </c>
      <c r="L773" t="s">
        <v>425</v>
      </c>
      <c r="N773" s="1" t="s">
        <v>93</v>
      </c>
      <c r="O773" s="1" t="s">
        <v>34</v>
      </c>
      <c r="P773" s="1">
        <v>95</v>
      </c>
      <c r="Q773" t="s">
        <v>5272</v>
      </c>
      <c r="R773" s="1" t="s">
        <v>5273</v>
      </c>
      <c r="S773" s="1" t="s">
        <v>5274</v>
      </c>
      <c r="T773" s="1">
        <v>380</v>
      </c>
      <c r="U773" s="1">
        <v>349</v>
      </c>
      <c r="V773" s="1">
        <v>31</v>
      </c>
    </row>
    <row r="774" spans="1:22" x14ac:dyDescent="0.35">
      <c r="A774" s="1" t="s">
        <v>5275</v>
      </c>
      <c r="B774" s="3" t="s">
        <v>68</v>
      </c>
      <c r="C774" t="s">
        <v>69</v>
      </c>
      <c r="D774" t="s">
        <v>70</v>
      </c>
      <c r="E774" t="s">
        <v>71</v>
      </c>
      <c r="F774" t="s">
        <v>5276</v>
      </c>
      <c r="G774" t="s">
        <v>5277</v>
      </c>
      <c r="H774" t="s">
        <v>5278</v>
      </c>
      <c r="I774" t="s">
        <v>5279</v>
      </c>
      <c r="J774" s="1" t="s">
        <v>30</v>
      </c>
      <c r="K774" t="s">
        <v>270</v>
      </c>
      <c r="L774" t="s">
        <v>271</v>
      </c>
      <c r="M774" t="s">
        <v>559</v>
      </c>
      <c r="N774" s="1" t="s">
        <v>48</v>
      </c>
      <c r="O774" s="1" t="s">
        <v>63</v>
      </c>
      <c r="P774" s="1">
        <v>70</v>
      </c>
      <c r="Q774" t="s">
        <v>5280</v>
      </c>
      <c r="R774" s="1" t="s">
        <v>5281</v>
      </c>
      <c r="S774" s="1" t="s">
        <v>5282</v>
      </c>
      <c r="T774" s="1">
        <v>220</v>
      </c>
      <c r="U774" s="1">
        <v>27</v>
      </c>
      <c r="V774" s="1">
        <v>193</v>
      </c>
    </row>
    <row r="775" spans="1:22" x14ac:dyDescent="0.35">
      <c r="A775" s="2">
        <v>44581</v>
      </c>
      <c r="B775" s="3" t="s">
        <v>317</v>
      </c>
      <c r="C775" t="s">
        <v>23</v>
      </c>
      <c r="D775" t="s">
        <v>98</v>
      </c>
      <c r="E775" t="s">
        <v>318</v>
      </c>
      <c r="F775" t="s">
        <v>5283</v>
      </c>
      <c r="G775" t="s">
        <v>5284</v>
      </c>
      <c r="H775" t="s">
        <v>5285</v>
      </c>
      <c r="I775" t="s">
        <v>5286</v>
      </c>
      <c r="J775" s="1" t="s">
        <v>30</v>
      </c>
      <c r="K775" t="s">
        <v>75</v>
      </c>
      <c r="L775" t="s">
        <v>76</v>
      </c>
      <c r="M775" t="s">
        <v>77</v>
      </c>
      <c r="N775" s="1" t="s">
        <v>114</v>
      </c>
      <c r="O775" s="1" t="s">
        <v>49</v>
      </c>
      <c r="P775" s="1">
        <v>91</v>
      </c>
      <c r="Q775" t="s">
        <v>5287</v>
      </c>
      <c r="R775" s="1" t="s">
        <v>5288</v>
      </c>
      <c r="S775" s="1" t="s">
        <v>5289</v>
      </c>
      <c r="T775" s="1">
        <v>154</v>
      </c>
      <c r="U775" s="1">
        <v>148</v>
      </c>
      <c r="V775" s="1">
        <v>6</v>
      </c>
    </row>
    <row r="776" spans="1:22" x14ac:dyDescent="0.35">
      <c r="A776" s="2">
        <v>44543</v>
      </c>
      <c r="B776" s="3" t="s">
        <v>22</v>
      </c>
      <c r="C776" t="s">
        <v>23</v>
      </c>
      <c r="D776" t="s">
        <v>24</v>
      </c>
      <c r="E776" t="s">
        <v>82</v>
      </c>
      <c r="F776" t="s">
        <v>5290</v>
      </c>
      <c r="G776" t="s">
        <v>5291</v>
      </c>
      <c r="H776" t="s">
        <v>5292</v>
      </c>
      <c r="I776" t="s">
        <v>5293</v>
      </c>
      <c r="J776" s="1" t="s">
        <v>170</v>
      </c>
      <c r="K776" t="s">
        <v>111</v>
      </c>
      <c r="L776" t="s">
        <v>112</v>
      </c>
      <c r="M776" t="s">
        <v>113</v>
      </c>
      <c r="N776" s="1" t="s">
        <v>93</v>
      </c>
      <c r="O776" s="1" t="s">
        <v>63</v>
      </c>
      <c r="P776" s="1">
        <v>43</v>
      </c>
      <c r="Q776" t="s">
        <v>2432</v>
      </c>
      <c r="R776" s="1" t="s">
        <v>5294</v>
      </c>
      <c r="S776" s="1" t="s">
        <v>5295</v>
      </c>
      <c r="T776" s="1">
        <v>77</v>
      </c>
      <c r="U776" s="1">
        <v>71</v>
      </c>
      <c r="V776" s="1">
        <v>6</v>
      </c>
    </row>
    <row r="777" spans="1:22" x14ac:dyDescent="0.35">
      <c r="A777" s="2">
        <v>44834</v>
      </c>
      <c r="B777" s="3" t="s">
        <v>344</v>
      </c>
      <c r="C777" t="s">
        <v>141</v>
      </c>
      <c r="D777" t="s">
        <v>345</v>
      </c>
      <c r="E777" t="s">
        <v>25</v>
      </c>
      <c r="F777" t="s">
        <v>5296</v>
      </c>
      <c r="G777" t="s">
        <v>5297</v>
      </c>
      <c r="H777" t="s">
        <v>5298</v>
      </c>
      <c r="I777" t="s">
        <v>5299</v>
      </c>
      <c r="J777" s="1" t="s">
        <v>45</v>
      </c>
      <c r="K777" t="s">
        <v>111</v>
      </c>
      <c r="L777" t="s">
        <v>112</v>
      </c>
      <c r="M777" t="s">
        <v>113</v>
      </c>
      <c r="N777" s="1" t="s">
        <v>78</v>
      </c>
      <c r="O777" s="1" t="s">
        <v>34</v>
      </c>
      <c r="P777" s="1">
        <v>66</v>
      </c>
      <c r="Q777" t="s">
        <v>5300</v>
      </c>
      <c r="R777" s="1" t="s">
        <v>5301</v>
      </c>
      <c r="S777" s="1" t="s">
        <v>5302</v>
      </c>
      <c r="T777" s="1">
        <v>55</v>
      </c>
      <c r="U777" s="1">
        <v>52</v>
      </c>
      <c r="V777" s="1">
        <v>3</v>
      </c>
    </row>
    <row r="778" spans="1:22" x14ac:dyDescent="0.35">
      <c r="A778" s="2">
        <v>44939</v>
      </c>
      <c r="B778" s="3" t="s">
        <v>22</v>
      </c>
      <c r="C778" t="s">
        <v>23</v>
      </c>
      <c r="D778" t="s">
        <v>24</v>
      </c>
      <c r="E778" t="s">
        <v>82</v>
      </c>
      <c r="F778" t="s">
        <v>5303</v>
      </c>
      <c r="G778" t="s">
        <v>5304</v>
      </c>
      <c r="H778" t="s">
        <v>5305</v>
      </c>
      <c r="I778" t="s">
        <v>5306</v>
      </c>
      <c r="J778" s="1" t="s">
        <v>30</v>
      </c>
      <c r="K778" t="s">
        <v>566</v>
      </c>
      <c r="L778" t="s">
        <v>567</v>
      </c>
      <c r="M778" t="s">
        <v>568</v>
      </c>
      <c r="N778" s="1" t="s">
        <v>114</v>
      </c>
      <c r="O778" s="1" t="s">
        <v>63</v>
      </c>
      <c r="P778" s="1">
        <v>49</v>
      </c>
      <c r="Q778" t="s">
        <v>35</v>
      </c>
      <c r="R778" s="1" t="s">
        <v>5307</v>
      </c>
      <c r="S778" s="1" t="s">
        <v>5308</v>
      </c>
      <c r="T778" s="1">
        <v>201</v>
      </c>
      <c r="U778" s="1">
        <v>128</v>
      </c>
      <c r="V778" s="1">
        <v>73</v>
      </c>
    </row>
    <row r="779" spans="1:22" x14ac:dyDescent="0.35">
      <c r="A779" s="2">
        <v>44743</v>
      </c>
      <c r="B779" s="3" t="s">
        <v>22</v>
      </c>
      <c r="C779" t="s">
        <v>54</v>
      </c>
      <c r="D779" t="s">
        <v>24</v>
      </c>
      <c r="E779" t="s">
        <v>25</v>
      </c>
      <c r="F779" t="s">
        <v>5309</v>
      </c>
      <c r="G779" t="s">
        <v>5310</v>
      </c>
      <c r="H779" t="s">
        <v>5311</v>
      </c>
      <c r="I779" t="s">
        <v>5312</v>
      </c>
      <c r="J779" s="1" t="s">
        <v>30</v>
      </c>
      <c r="K779" t="s">
        <v>133</v>
      </c>
      <c r="L779" t="s">
        <v>134</v>
      </c>
      <c r="M779" t="s">
        <v>135</v>
      </c>
      <c r="N779" s="1" t="s">
        <v>33</v>
      </c>
      <c r="O779" s="1" t="s">
        <v>34</v>
      </c>
      <c r="P779" s="1">
        <v>98</v>
      </c>
      <c r="Q779" t="s">
        <v>5313</v>
      </c>
      <c r="R779" s="1" t="s">
        <v>5314</v>
      </c>
      <c r="S779" s="1" t="s">
        <v>5315</v>
      </c>
      <c r="T779" s="1">
        <v>129</v>
      </c>
      <c r="U779" s="1">
        <v>118</v>
      </c>
      <c r="V779" s="1">
        <v>11</v>
      </c>
    </row>
    <row r="780" spans="1:22" x14ac:dyDescent="0.35">
      <c r="A780" s="2">
        <v>44656</v>
      </c>
      <c r="B780" s="3" t="s">
        <v>492</v>
      </c>
      <c r="C780" t="s">
        <v>54</v>
      </c>
      <c r="D780" t="s">
        <v>409</v>
      </c>
      <c r="E780" t="s">
        <v>189</v>
      </c>
      <c r="F780" t="s">
        <v>5316</v>
      </c>
      <c r="G780" t="s">
        <v>5317</v>
      </c>
      <c r="H780" t="s">
        <v>5318</v>
      </c>
      <c r="I780" t="s">
        <v>5319</v>
      </c>
      <c r="J780" s="1" t="s">
        <v>45</v>
      </c>
      <c r="K780" t="s">
        <v>111</v>
      </c>
      <c r="L780" t="s">
        <v>112</v>
      </c>
      <c r="M780" t="s">
        <v>113</v>
      </c>
      <c r="N780" s="1" t="s">
        <v>78</v>
      </c>
      <c r="O780" s="1" t="s">
        <v>49</v>
      </c>
      <c r="P780" s="1">
        <v>39</v>
      </c>
      <c r="Q780" t="s">
        <v>5320</v>
      </c>
      <c r="R780" s="1" t="s">
        <v>5321</v>
      </c>
      <c r="S780" s="1" t="s">
        <v>5322</v>
      </c>
      <c r="T780" s="1">
        <v>369</v>
      </c>
      <c r="U780" s="1">
        <v>215</v>
      </c>
      <c r="V780" s="1">
        <v>154</v>
      </c>
    </row>
    <row r="781" spans="1:22" x14ac:dyDescent="0.35">
      <c r="A781" s="2">
        <v>44580</v>
      </c>
      <c r="B781" s="3" t="s">
        <v>344</v>
      </c>
      <c r="C781" t="s">
        <v>141</v>
      </c>
      <c r="D781" t="s">
        <v>345</v>
      </c>
      <c r="E781" t="s">
        <v>346</v>
      </c>
      <c r="F781" t="s">
        <v>5323</v>
      </c>
      <c r="G781" t="s">
        <v>5324</v>
      </c>
      <c r="H781" t="s">
        <v>5325</v>
      </c>
      <c r="I781" t="s">
        <v>5326</v>
      </c>
      <c r="J781" s="1" t="s">
        <v>170</v>
      </c>
      <c r="K781" t="s">
        <v>566</v>
      </c>
      <c r="L781" t="s">
        <v>567</v>
      </c>
      <c r="M781" t="s">
        <v>568</v>
      </c>
      <c r="N781" s="1" t="s">
        <v>114</v>
      </c>
      <c r="O781" s="1" t="s">
        <v>34</v>
      </c>
      <c r="P781" s="1">
        <v>27</v>
      </c>
      <c r="Q781" t="s">
        <v>1329</v>
      </c>
      <c r="R781" s="1" t="s">
        <v>5234</v>
      </c>
      <c r="S781" s="1" t="s">
        <v>5327</v>
      </c>
      <c r="T781" s="1">
        <v>383</v>
      </c>
      <c r="U781" s="1">
        <v>209</v>
      </c>
      <c r="V781" s="1">
        <v>174</v>
      </c>
    </row>
    <row r="782" spans="1:22" x14ac:dyDescent="0.35">
      <c r="A782" s="2">
        <v>44639</v>
      </c>
      <c r="B782" s="3" t="s">
        <v>164</v>
      </c>
      <c r="C782" t="s">
        <v>247</v>
      </c>
      <c r="D782" t="s">
        <v>165</v>
      </c>
      <c r="E782" t="s">
        <v>166</v>
      </c>
      <c r="F782" t="s">
        <v>5328</v>
      </c>
      <c r="G782" t="s">
        <v>5329</v>
      </c>
      <c r="H782" t="s">
        <v>5330</v>
      </c>
      <c r="I782" t="s">
        <v>5331</v>
      </c>
      <c r="J782" s="1" t="s">
        <v>45</v>
      </c>
      <c r="K782" t="s">
        <v>566</v>
      </c>
      <c r="L782" t="s">
        <v>567</v>
      </c>
      <c r="M782" t="s">
        <v>568</v>
      </c>
      <c r="N782" s="1" t="s">
        <v>114</v>
      </c>
      <c r="O782" s="1" t="s">
        <v>49</v>
      </c>
      <c r="P782" s="1">
        <v>70</v>
      </c>
      <c r="Q782" t="s">
        <v>5332</v>
      </c>
      <c r="R782" s="1" t="s">
        <v>4547</v>
      </c>
      <c r="S782" s="1" t="s">
        <v>5333</v>
      </c>
      <c r="T782" s="1">
        <v>154</v>
      </c>
      <c r="U782" s="1">
        <v>152</v>
      </c>
      <c r="V782" s="1">
        <v>2</v>
      </c>
    </row>
    <row r="783" spans="1:22" x14ac:dyDescent="0.35">
      <c r="A783" s="2">
        <v>44894</v>
      </c>
      <c r="B783" s="3" t="s">
        <v>275</v>
      </c>
      <c r="C783" t="s">
        <v>276</v>
      </c>
      <c r="D783" t="s">
        <v>277</v>
      </c>
      <c r="E783" t="s">
        <v>265</v>
      </c>
      <c r="F783" t="s">
        <v>5334</v>
      </c>
      <c r="G783" t="s">
        <v>5335</v>
      </c>
      <c r="H783" t="s">
        <v>5336</v>
      </c>
      <c r="I783" t="s">
        <v>5337</v>
      </c>
      <c r="J783" s="1" t="s">
        <v>170</v>
      </c>
      <c r="K783" t="s">
        <v>534</v>
      </c>
      <c r="L783" t="s">
        <v>535</v>
      </c>
      <c r="N783" s="1" t="s">
        <v>86</v>
      </c>
      <c r="O783" s="1" t="s">
        <v>34</v>
      </c>
      <c r="P783" s="1">
        <v>42</v>
      </c>
      <c r="Q783" t="s">
        <v>5338</v>
      </c>
      <c r="R783" s="1" t="s">
        <v>5339</v>
      </c>
      <c r="S783" s="1" t="s">
        <v>5340</v>
      </c>
      <c r="T783" s="1">
        <v>90</v>
      </c>
      <c r="U783" s="1">
        <v>85</v>
      </c>
      <c r="V783" s="1">
        <v>5</v>
      </c>
    </row>
    <row r="784" spans="1:22" x14ac:dyDescent="0.35">
      <c r="A784" s="2">
        <v>44570</v>
      </c>
      <c r="B784" s="3" t="s">
        <v>97</v>
      </c>
      <c r="C784" t="s">
        <v>23</v>
      </c>
      <c r="D784" t="s">
        <v>98</v>
      </c>
      <c r="E784" t="s">
        <v>189</v>
      </c>
      <c r="F784" t="s">
        <v>5341</v>
      </c>
      <c r="G784" t="s">
        <v>5342</v>
      </c>
      <c r="H784" t="s">
        <v>5343</v>
      </c>
      <c r="I784" t="s">
        <v>5344</v>
      </c>
      <c r="J784" s="1" t="s">
        <v>45</v>
      </c>
      <c r="K784" t="s">
        <v>159</v>
      </c>
      <c r="L784" t="s">
        <v>160</v>
      </c>
      <c r="M784" t="s">
        <v>161</v>
      </c>
      <c r="N784" s="1" t="s">
        <v>93</v>
      </c>
      <c r="O784" s="1" t="s">
        <v>63</v>
      </c>
      <c r="P784" s="1">
        <v>11</v>
      </c>
      <c r="Q784" t="s">
        <v>5131</v>
      </c>
      <c r="R784" s="1" t="s">
        <v>5345</v>
      </c>
      <c r="S784" s="1" t="s">
        <v>5346</v>
      </c>
      <c r="T784" s="1">
        <v>57</v>
      </c>
      <c r="U784" s="1">
        <v>1</v>
      </c>
      <c r="V784" s="1">
        <v>56</v>
      </c>
    </row>
    <row r="785" spans="1:22" x14ac:dyDescent="0.35">
      <c r="A785" s="2">
        <v>44526</v>
      </c>
      <c r="B785" s="3" t="s">
        <v>97</v>
      </c>
      <c r="C785" t="s">
        <v>23</v>
      </c>
      <c r="D785" t="s">
        <v>98</v>
      </c>
      <c r="E785" t="s">
        <v>154</v>
      </c>
      <c r="F785" t="s">
        <v>5347</v>
      </c>
      <c r="G785" t="s">
        <v>5348</v>
      </c>
      <c r="H785" t="s">
        <v>5349</v>
      </c>
      <c r="I785" t="s">
        <v>5350</v>
      </c>
      <c r="J785" s="1" t="s">
        <v>30</v>
      </c>
      <c r="K785" t="s">
        <v>330</v>
      </c>
      <c r="L785" t="s">
        <v>331</v>
      </c>
      <c r="M785" t="s">
        <v>332</v>
      </c>
      <c r="N785" s="1" t="s">
        <v>86</v>
      </c>
      <c r="O785" s="1" t="s">
        <v>63</v>
      </c>
      <c r="P785" s="1">
        <v>45</v>
      </c>
      <c r="Q785" t="s">
        <v>4484</v>
      </c>
      <c r="R785" s="1" t="s">
        <v>5351</v>
      </c>
      <c r="S785" s="1" t="s">
        <v>5352</v>
      </c>
      <c r="T785" s="1">
        <v>335</v>
      </c>
      <c r="U785" s="1">
        <v>310</v>
      </c>
      <c r="V785" s="1">
        <v>25</v>
      </c>
    </row>
    <row r="786" spans="1:22" x14ac:dyDescent="0.35">
      <c r="A786" s="2">
        <v>45049</v>
      </c>
      <c r="B786" s="3" t="s">
        <v>257</v>
      </c>
      <c r="C786" t="s">
        <v>141</v>
      </c>
      <c r="D786" t="s">
        <v>223</v>
      </c>
      <c r="E786" t="s">
        <v>25</v>
      </c>
      <c r="F786" t="s">
        <v>5353</v>
      </c>
      <c r="G786" t="s">
        <v>5354</v>
      </c>
      <c r="H786" t="s">
        <v>5355</v>
      </c>
      <c r="I786" t="s">
        <v>5356</v>
      </c>
      <c r="J786" s="1" t="s">
        <v>30</v>
      </c>
      <c r="K786" t="s">
        <v>148</v>
      </c>
      <c r="L786" t="s">
        <v>149</v>
      </c>
      <c r="M786" t="s">
        <v>150</v>
      </c>
      <c r="N786" s="1" t="s">
        <v>33</v>
      </c>
      <c r="O786" s="1" t="s">
        <v>34</v>
      </c>
      <c r="P786" s="1">
        <v>56</v>
      </c>
      <c r="Q786" t="s">
        <v>5357</v>
      </c>
      <c r="R786" s="1" t="s">
        <v>2816</v>
      </c>
      <c r="S786" s="1" t="s">
        <v>5358</v>
      </c>
      <c r="T786" s="1">
        <v>78</v>
      </c>
      <c r="U786" s="1">
        <v>5</v>
      </c>
      <c r="V786" s="1">
        <v>73</v>
      </c>
    </row>
    <row r="787" spans="1:22" x14ac:dyDescent="0.35">
      <c r="A787" s="2">
        <v>44467</v>
      </c>
      <c r="B787" s="3" t="s">
        <v>53</v>
      </c>
      <c r="C787" t="s">
        <v>276</v>
      </c>
      <c r="D787" t="s">
        <v>55</v>
      </c>
      <c r="E787" t="s">
        <v>25</v>
      </c>
      <c r="F787" t="s">
        <v>5359</v>
      </c>
      <c r="H787" t="s">
        <v>5360</v>
      </c>
      <c r="I787" t="s">
        <v>5361</v>
      </c>
      <c r="J787" s="1" t="s">
        <v>170</v>
      </c>
      <c r="K787" t="s">
        <v>75</v>
      </c>
      <c r="L787" t="s">
        <v>76</v>
      </c>
      <c r="M787" t="s">
        <v>77</v>
      </c>
      <c r="N787" s="1" t="s">
        <v>78</v>
      </c>
      <c r="O787" s="1" t="s">
        <v>49</v>
      </c>
      <c r="P787" s="1">
        <v>5</v>
      </c>
      <c r="Q787" t="s">
        <v>5362</v>
      </c>
      <c r="R787" s="1" t="s">
        <v>5363</v>
      </c>
      <c r="S787" s="1" t="s">
        <v>5364</v>
      </c>
      <c r="T787" s="1">
        <v>171</v>
      </c>
      <c r="U787" s="1">
        <v>118</v>
      </c>
      <c r="V787" s="1">
        <v>53</v>
      </c>
    </row>
    <row r="788" spans="1:22" x14ac:dyDescent="0.35">
      <c r="A788" s="2">
        <v>44982</v>
      </c>
      <c r="B788" s="3" t="s">
        <v>164</v>
      </c>
      <c r="C788" t="s">
        <v>247</v>
      </c>
      <c r="D788" t="s">
        <v>165</v>
      </c>
      <c r="E788" t="s">
        <v>166</v>
      </c>
      <c r="F788" t="s">
        <v>5365</v>
      </c>
      <c r="H788" t="s">
        <v>5366</v>
      </c>
      <c r="I788">
        <v>6303406722</v>
      </c>
      <c r="J788" s="1" t="s">
        <v>30</v>
      </c>
      <c r="K788" t="s">
        <v>159</v>
      </c>
      <c r="L788" t="s">
        <v>160</v>
      </c>
      <c r="M788" t="s">
        <v>161</v>
      </c>
      <c r="N788" s="1" t="s">
        <v>93</v>
      </c>
      <c r="O788" s="1" t="s">
        <v>49</v>
      </c>
      <c r="P788" s="1">
        <v>48</v>
      </c>
      <c r="Q788" t="s">
        <v>5367</v>
      </c>
      <c r="R788" s="1" t="s">
        <v>5368</v>
      </c>
      <c r="S788" s="1" t="s">
        <v>5369</v>
      </c>
      <c r="T788" s="1">
        <v>308</v>
      </c>
      <c r="U788" s="1">
        <v>150</v>
      </c>
      <c r="V788" s="1">
        <v>158</v>
      </c>
    </row>
    <row r="789" spans="1:22" x14ac:dyDescent="0.35">
      <c r="A789" s="2">
        <v>45126</v>
      </c>
      <c r="B789" s="3" t="s">
        <v>97</v>
      </c>
      <c r="C789" t="s">
        <v>23</v>
      </c>
      <c r="D789" t="s">
        <v>98</v>
      </c>
      <c r="E789" t="s">
        <v>154</v>
      </c>
      <c r="F789" t="s">
        <v>5370</v>
      </c>
      <c r="H789" t="s">
        <v>5371</v>
      </c>
      <c r="I789" t="s">
        <v>5372</v>
      </c>
      <c r="J789" s="1" t="s">
        <v>30</v>
      </c>
      <c r="K789" t="s">
        <v>171</v>
      </c>
      <c r="L789" t="s">
        <v>172</v>
      </c>
      <c r="M789" t="s">
        <v>173</v>
      </c>
      <c r="N789" s="1" t="s">
        <v>33</v>
      </c>
      <c r="O789" s="1" t="s">
        <v>63</v>
      </c>
      <c r="P789" s="1">
        <v>81</v>
      </c>
      <c r="Q789" t="s">
        <v>5373</v>
      </c>
      <c r="R789" s="1" t="s">
        <v>5374</v>
      </c>
      <c r="S789" s="1" t="s">
        <v>5375</v>
      </c>
      <c r="T789" s="1">
        <v>127</v>
      </c>
      <c r="U789" s="1">
        <v>78</v>
      </c>
      <c r="V789" s="1">
        <v>49</v>
      </c>
    </row>
    <row r="790" spans="1:22" x14ac:dyDescent="0.35">
      <c r="A790" s="2">
        <v>45188</v>
      </c>
      <c r="B790" s="3" t="s">
        <v>344</v>
      </c>
      <c r="C790" t="s">
        <v>54</v>
      </c>
      <c r="D790" t="s">
        <v>345</v>
      </c>
      <c r="E790" t="s">
        <v>25</v>
      </c>
      <c r="F790" t="s">
        <v>3830</v>
      </c>
      <c r="G790" t="s">
        <v>5376</v>
      </c>
      <c r="H790" t="s">
        <v>5377</v>
      </c>
      <c r="I790" t="s">
        <v>5378</v>
      </c>
      <c r="J790" s="1" t="s">
        <v>45</v>
      </c>
      <c r="K790" t="s">
        <v>61</v>
      </c>
      <c r="L790" t="s">
        <v>62</v>
      </c>
      <c r="M790">
        <f>1-588-750-7646</f>
        <v>-8983</v>
      </c>
      <c r="N790" s="1" t="s">
        <v>78</v>
      </c>
      <c r="O790" s="1" t="s">
        <v>34</v>
      </c>
      <c r="P790" s="1">
        <v>52</v>
      </c>
      <c r="Q790" t="s">
        <v>5379</v>
      </c>
      <c r="R790" s="1" t="s">
        <v>5380</v>
      </c>
      <c r="S790" s="1" t="s">
        <v>5381</v>
      </c>
      <c r="T790" s="1">
        <v>260</v>
      </c>
      <c r="U790" s="1">
        <v>216</v>
      </c>
      <c r="V790" s="1">
        <v>44</v>
      </c>
    </row>
    <row r="791" spans="1:22" x14ac:dyDescent="0.35">
      <c r="A791" s="2">
        <v>44889</v>
      </c>
      <c r="B791" s="3" t="s">
        <v>344</v>
      </c>
      <c r="C791" t="s">
        <v>141</v>
      </c>
      <c r="D791" t="s">
        <v>345</v>
      </c>
      <c r="E791" t="s">
        <v>25</v>
      </c>
      <c r="F791" t="s">
        <v>5382</v>
      </c>
      <c r="G791" t="s">
        <v>5383</v>
      </c>
      <c r="H791" t="s">
        <v>5384</v>
      </c>
      <c r="I791" t="s">
        <v>5385</v>
      </c>
      <c r="J791" s="1" t="s">
        <v>45</v>
      </c>
      <c r="K791" t="s">
        <v>124</v>
      </c>
      <c r="L791" t="s">
        <v>125</v>
      </c>
      <c r="M791" t="s">
        <v>126</v>
      </c>
      <c r="N791" s="1" t="s">
        <v>93</v>
      </c>
      <c r="O791" s="1" t="s">
        <v>63</v>
      </c>
      <c r="P791" s="1">
        <v>59</v>
      </c>
      <c r="Q791" t="s">
        <v>1241</v>
      </c>
      <c r="R791" s="1" t="s">
        <v>5386</v>
      </c>
      <c r="S791" s="1" t="s">
        <v>5387</v>
      </c>
      <c r="T791" s="1">
        <v>314</v>
      </c>
      <c r="U791" s="1">
        <v>176</v>
      </c>
      <c r="V791" s="1">
        <v>138</v>
      </c>
    </row>
    <row r="792" spans="1:22" x14ac:dyDescent="0.35">
      <c r="A792" s="2">
        <v>44575</v>
      </c>
      <c r="B792" s="3" t="s">
        <v>418</v>
      </c>
      <c r="C792" t="s">
        <v>69</v>
      </c>
      <c r="D792" t="s">
        <v>419</v>
      </c>
      <c r="E792" t="s">
        <v>521</v>
      </c>
      <c r="F792" t="s">
        <v>5388</v>
      </c>
      <c r="G792" t="s">
        <v>5389</v>
      </c>
      <c r="H792" t="s">
        <v>5390</v>
      </c>
      <c r="I792" t="s">
        <v>5391</v>
      </c>
      <c r="J792" s="1" t="s">
        <v>45</v>
      </c>
      <c r="K792" t="s">
        <v>124</v>
      </c>
      <c r="L792" t="s">
        <v>125</v>
      </c>
      <c r="M792" t="s">
        <v>126</v>
      </c>
      <c r="N792" s="1" t="s">
        <v>33</v>
      </c>
      <c r="O792" s="1" t="s">
        <v>63</v>
      </c>
      <c r="P792" s="1">
        <v>15</v>
      </c>
      <c r="Q792" t="s">
        <v>3798</v>
      </c>
      <c r="R792" s="1" t="s">
        <v>5392</v>
      </c>
      <c r="S792" s="1" t="s">
        <v>5393</v>
      </c>
      <c r="T792" s="1">
        <v>369</v>
      </c>
      <c r="U792" s="1">
        <v>183</v>
      </c>
      <c r="V792" s="1">
        <v>186</v>
      </c>
    </row>
    <row r="793" spans="1:22" x14ac:dyDescent="0.35">
      <c r="A793" s="1" t="s">
        <v>5394</v>
      </c>
      <c r="B793" s="3" t="s">
        <v>164</v>
      </c>
      <c r="C793" t="s">
        <v>247</v>
      </c>
      <c r="D793" t="s">
        <v>165</v>
      </c>
      <c r="E793" t="s">
        <v>166</v>
      </c>
      <c r="F793" t="s">
        <v>5395</v>
      </c>
      <c r="G793" t="s">
        <v>5396</v>
      </c>
      <c r="H793" t="s">
        <v>5397</v>
      </c>
      <c r="I793" t="s">
        <v>5398</v>
      </c>
      <c r="J793" s="1" t="s">
        <v>170</v>
      </c>
      <c r="K793" t="s">
        <v>75</v>
      </c>
      <c r="L793" t="s">
        <v>76</v>
      </c>
      <c r="N793" s="1" t="s">
        <v>114</v>
      </c>
      <c r="O793" s="1" t="s">
        <v>63</v>
      </c>
      <c r="P793" s="1">
        <v>54</v>
      </c>
      <c r="Q793" t="s">
        <v>5399</v>
      </c>
      <c r="R793" s="1" t="s">
        <v>5400</v>
      </c>
      <c r="S793" s="1" t="s">
        <v>5401</v>
      </c>
      <c r="T793" s="1">
        <v>429</v>
      </c>
      <c r="U793" s="1">
        <v>302</v>
      </c>
      <c r="V793" s="1">
        <v>127</v>
      </c>
    </row>
    <row r="794" spans="1:22" x14ac:dyDescent="0.35">
      <c r="A794" s="2">
        <v>45140</v>
      </c>
      <c r="B794" s="3" t="s">
        <v>275</v>
      </c>
      <c r="C794" t="s">
        <v>276</v>
      </c>
      <c r="D794" t="s">
        <v>277</v>
      </c>
      <c r="E794" t="s">
        <v>2220</v>
      </c>
      <c r="F794" t="s">
        <v>5402</v>
      </c>
      <c r="G794" t="s">
        <v>5403</v>
      </c>
      <c r="H794" t="s">
        <v>5404</v>
      </c>
      <c r="I794" t="s">
        <v>5405</v>
      </c>
      <c r="J794" s="1" t="s">
        <v>30</v>
      </c>
      <c r="K794" t="s">
        <v>194</v>
      </c>
      <c r="L794" t="s">
        <v>195</v>
      </c>
      <c r="M794" t="s">
        <v>196</v>
      </c>
      <c r="N794" s="1" t="s">
        <v>78</v>
      </c>
      <c r="O794" s="1" t="s">
        <v>34</v>
      </c>
      <c r="P794" s="1">
        <v>25</v>
      </c>
      <c r="Q794" t="s">
        <v>1665</v>
      </c>
      <c r="R794" s="1" t="s">
        <v>5406</v>
      </c>
      <c r="S794" s="1" t="s">
        <v>5407</v>
      </c>
      <c r="T794" s="1">
        <v>60</v>
      </c>
      <c r="U794" s="1">
        <v>29</v>
      </c>
      <c r="V794" s="1">
        <v>31</v>
      </c>
    </row>
    <row r="795" spans="1:22" x14ac:dyDescent="0.35">
      <c r="A795" s="2">
        <v>44894</v>
      </c>
      <c r="B795" s="3" t="s">
        <v>97</v>
      </c>
      <c r="C795" t="s">
        <v>23</v>
      </c>
      <c r="D795" t="s">
        <v>98</v>
      </c>
      <c r="E795" t="s">
        <v>154</v>
      </c>
      <c r="F795" t="s">
        <v>5408</v>
      </c>
      <c r="G795" t="s">
        <v>5409</v>
      </c>
      <c r="H795" t="s">
        <v>5410</v>
      </c>
      <c r="I795" t="s">
        <v>5411</v>
      </c>
      <c r="J795" s="1" t="s">
        <v>170</v>
      </c>
      <c r="K795" t="s">
        <v>270</v>
      </c>
      <c r="L795" t="s">
        <v>271</v>
      </c>
      <c r="M795" t="s">
        <v>559</v>
      </c>
      <c r="N795" s="1" t="s">
        <v>78</v>
      </c>
      <c r="O795" s="1" t="s">
        <v>49</v>
      </c>
      <c r="P795" s="1">
        <v>47</v>
      </c>
      <c r="Q795" t="s">
        <v>5412</v>
      </c>
      <c r="R795" s="1" t="s">
        <v>5413</v>
      </c>
      <c r="S795" s="1" t="s">
        <v>5414</v>
      </c>
      <c r="T795" s="1">
        <v>315</v>
      </c>
      <c r="U795" s="1">
        <v>244</v>
      </c>
      <c r="V795" s="1">
        <v>71</v>
      </c>
    </row>
    <row r="796" spans="1:22" x14ac:dyDescent="0.35">
      <c r="A796" s="2">
        <v>44916</v>
      </c>
      <c r="B796" s="3" t="s">
        <v>214</v>
      </c>
      <c r="C796" t="s">
        <v>23</v>
      </c>
      <c r="D796" t="s">
        <v>98</v>
      </c>
      <c r="E796" t="s">
        <v>326</v>
      </c>
      <c r="F796" t="s">
        <v>5415</v>
      </c>
      <c r="G796" t="s">
        <v>5416</v>
      </c>
      <c r="H796" t="s">
        <v>5417</v>
      </c>
      <c r="I796" t="s">
        <v>5418</v>
      </c>
      <c r="J796" s="1" t="s">
        <v>30</v>
      </c>
      <c r="K796" t="s">
        <v>31</v>
      </c>
      <c r="L796" t="s">
        <v>32</v>
      </c>
      <c r="M796">
        <v>6538306661</v>
      </c>
      <c r="N796" s="1" t="s">
        <v>86</v>
      </c>
      <c r="O796" s="1" t="s">
        <v>63</v>
      </c>
      <c r="P796" s="1">
        <v>73</v>
      </c>
      <c r="Q796" t="s">
        <v>4749</v>
      </c>
      <c r="R796" s="1" t="s">
        <v>5419</v>
      </c>
      <c r="S796" s="1" t="s">
        <v>5420</v>
      </c>
      <c r="T796" s="1">
        <v>453</v>
      </c>
      <c r="U796" s="1">
        <v>51</v>
      </c>
      <c r="V796" s="1">
        <v>402</v>
      </c>
    </row>
    <row r="797" spans="1:22" x14ac:dyDescent="0.35">
      <c r="A797" s="2">
        <v>44844</v>
      </c>
      <c r="B797" s="3" t="s">
        <v>177</v>
      </c>
      <c r="C797" t="s">
        <v>141</v>
      </c>
      <c r="D797" t="s">
        <v>142</v>
      </c>
      <c r="E797" t="s">
        <v>265</v>
      </c>
      <c r="F797" t="s">
        <v>5421</v>
      </c>
      <c r="H797" t="s">
        <v>5422</v>
      </c>
      <c r="I797" t="s">
        <v>5423</v>
      </c>
      <c r="J797" s="1" t="s">
        <v>30</v>
      </c>
      <c r="K797" t="s">
        <v>270</v>
      </c>
      <c r="L797" t="s">
        <v>271</v>
      </c>
      <c r="M797" t="s">
        <v>559</v>
      </c>
      <c r="N797" s="1" t="s">
        <v>93</v>
      </c>
      <c r="O797" s="1" t="s">
        <v>49</v>
      </c>
      <c r="P797" s="1">
        <v>3</v>
      </c>
      <c r="Q797" t="s">
        <v>5424</v>
      </c>
      <c r="R797" s="1" t="s">
        <v>5425</v>
      </c>
      <c r="S797" s="1" t="s">
        <v>5426</v>
      </c>
      <c r="T797" s="1">
        <v>124</v>
      </c>
      <c r="U797" s="1">
        <v>66</v>
      </c>
      <c r="V797" s="1">
        <v>58</v>
      </c>
    </row>
    <row r="798" spans="1:22" x14ac:dyDescent="0.35">
      <c r="A798" s="2">
        <v>45008</v>
      </c>
      <c r="B798" s="3" t="s">
        <v>275</v>
      </c>
      <c r="C798" t="s">
        <v>276</v>
      </c>
      <c r="D798" t="s">
        <v>277</v>
      </c>
      <c r="E798" t="s">
        <v>278</v>
      </c>
      <c r="F798" t="s">
        <v>5427</v>
      </c>
      <c r="G798" t="s">
        <v>5428</v>
      </c>
      <c r="H798" t="s">
        <v>5429</v>
      </c>
      <c r="I798" t="s">
        <v>5430</v>
      </c>
      <c r="J798" s="1" t="s">
        <v>30</v>
      </c>
      <c r="K798" t="s">
        <v>424</v>
      </c>
      <c r="L798" t="s">
        <v>425</v>
      </c>
      <c r="M798">
        <v>7724600682</v>
      </c>
      <c r="N798" s="1" t="s">
        <v>86</v>
      </c>
      <c r="O798" s="1" t="s">
        <v>63</v>
      </c>
      <c r="P798" s="1">
        <v>97</v>
      </c>
      <c r="Q798" t="s">
        <v>5431</v>
      </c>
      <c r="R798" s="1" t="s">
        <v>5432</v>
      </c>
      <c r="S798" s="1" t="s">
        <v>5433</v>
      </c>
      <c r="T798" s="1">
        <v>108</v>
      </c>
      <c r="U798" s="1">
        <v>71</v>
      </c>
      <c r="V798" s="1">
        <v>37</v>
      </c>
    </row>
    <row r="799" spans="1:22" x14ac:dyDescent="0.35">
      <c r="A799" s="1" t="s">
        <v>5434</v>
      </c>
      <c r="B799" s="3" t="s">
        <v>97</v>
      </c>
      <c r="C799" t="s">
        <v>23</v>
      </c>
      <c r="D799" t="s">
        <v>98</v>
      </c>
      <c r="E799" t="s">
        <v>25</v>
      </c>
      <c r="F799" t="s">
        <v>5435</v>
      </c>
      <c r="G799" t="s">
        <v>5436</v>
      </c>
      <c r="H799" t="s">
        <v>5437</v>
      </c>
      <c r="I799" t="s">
        <v>5438</v>
      </c>
      <c r="J799" s="1" t="s">
        <v>45</v>
      </c>
      <c r="K799" t="s">
        <v>31</v>
      </c>
      <c r="L799" t="s">
        <v>32</v>
      </c>
      <c r="M799">
        <v>6538306661</v>
      </c>
      <c r="N799" s="1" t="s">
        <v>48</v>
      </c>
      <c r="O799" s="1" t="s">
        <v>63</v>
      </c>
      <c r="P799" s="1">
        <v>11</v>
      </c>
      <c r="Q799" t="s">
        <v>5131</v>
      </c>
      <c r="R799" s="1" t="s">
        <v>5439</v>
      </c>
      <c r="S799" s="1" t="s">
        <v>5440</v>
      </c>
      <c r="T799" s="1">
        <v>313</v>
      </c>
      <c r="U799" s="1">
        <v>91</v>
      </c>
      <c r="V799" s="1">
        <v>222</v>
      </c>
    </row>
    <row r="800" spans="1:22" x14ac:dyDescent="0.35">
      <c r="A800" s="2">
        <v>44638</v>
      </c>
      <c r="B800" s="3" t="s">
        <v>38</v>
      </c>
      <c r="C800" t="s">
        <v>23</v>
      </c>
      <c r="D800" t="s">
        <v>98</v>
      </c>
      <c r="E800" t="s">
        <v>530</v>
      </c>
      <c r="F800" t="s">
        <v>5441</v>
      </c>
      <c r="G800" t="s">
        <v>5442</v>
      </c>
      <c r="H800" t="s">
        <v>5443</v>
      </c>
      <c r="I800">
        <f>1-743-840-2767</f>
        <v>-4349</v>
      </c>
      <c r="J800" s="1" t="s">
        <v>30</v>
      </c>
      <c r="K800" t="s">
        <v>183</v>
      </c>
      <c r="L800" t="s">
        <v>184</v>
      </c>
      <c r="M800" t="s">
        <v>185</v>
      </c>
      <c r="N800" s="1" t="s">
        <v>78</v>
      </c>
      <c r="O800" s="1" t="s">
        <v>49</v>
      </c>
      <c r="P800" s="1">
        <v>97</v>
      </c>
      <c r="Q800" t="s">
        <v>5444</v>
      </c>
      <c r="R800" s="1" t="s">
        <v>5445</v>
      </c>
      <c r="S800" s="1" t="s">
        <v>5446</v>
      </c>
      <c r="T800" s="1">
        <v>115</v>
      </c>
      <c r="U800" s="1">
        <v>57</v>
      </c>
      <c r="V800" s="1">
        <v>58</v>
      </c>
    </row>
    <row r="801" spans="1:22" x14ac:dyDescent="0.35">
      <c r="A801" s="2">
        <v>45057</v>
      </c>
      <c r="B801" s="3" t="s">
        <v>207</v>
      </c>
      <c r="C801" t="s">
        <v>23</v>
      </c>
      <c r="D801" t="s">
        <v>39</v>
      </c>
      <c r="E801" t="s">
        <v>541</v>
      </c>
      <c r="F801" t="s">
        <v>5447</v>
      </c>
      <c r="H801" t="s">
        <v>5448</v>
      </c>
      <c r="I801" t="s">
        <v>5449</v>
      </c>
      <c r="J801" s="1" t="s">
        <v>170</v>
      </c>
      <c r="K801" t="s">
        <v>424</v>
      </c>
      <c r="L801" t="s">
        <v>425</v>
      </c>
      <c r="M801">
        <v>7724600682</v>
      </c>
      <c r="N801" s="1" t="s">
        <v>114</v>
      </c>
      <c r="O801" s="1" t="s">
        <v>49</v>
      </c>
      <c r="P801" s="1">
        <v>16</v>
      </c>
      <c r="Q801" t="s">
        <v>5450</v>
      </c>
      <c r="R801" s="1" t="s">
        <v>5451</v>
      </c>
      <c r="S801" s="1" t="s">
        <v>5452</v>
      </c>
      <c r="T801" s="1">
        <v>314</v>
      </c>
      <c r="U801" s="1">
        <v>227</v>
      </c>
      <c r="V801" s="1">
        <v>87</v>
      </c>
    </row>
    <row r="802" spans="1:22" x14ac:dyDescent="0.35">
      <c r="A802" s="2">
        <v>44675</v>
      </c>
      <c r="B802" s="3" t="s">
        <v>97</v>
      </c>
      <c r="C802" t="s">
        <v>54</v>
      </c>
      <c r="D802" t="s">
        <v>98</v>
      </c>
      <c r="E802" t="s">
        <v>154</v>
      </c>
      <c r="F802" t="s">
        <v>5453</v>
      </c>
      <c r="H802" t="s">
        <v>5454</v>
      </c>
      <c r="I802">
        <f>1-594-644-4417</f>
        <v>-5654</v>
      </c>
      <c r="J802" s="1" t="s">
        <v>45</v>
      </c>
      <c r="K802" t="s">
        <v>381</v>
      </c>
      <c r="L802" t="s">
        <v>382</v>
      </c>
      <c r="M802" t="s">
        <v>383</v>
      </c>
      <c r="N802" s="1" t="s">
        <v>93</v>
      </c>
      <c r="O802" s="1" t="s">
        <v>34</v>
      </c>
      <c r="P802" s="1">
        <v>97</v>
      </c>
      <c r="Q802" t="s">
        <v>5455</v>
      </c>
      <c r="R802" s="1" t="s">
        <v>5456</v>
      </c>
      <c r="S802" s="1" t="s">
        <v>5457</v>
      </c>
      <c r="T802" s="1">
        <v>397</v>
      </c>
      <c r="U802" s="1">
        <v>40</v>
      </c>
      <c r="V802" s="1">
        <v>357</v>
      </c>
    </row>
    <row r="803" spans="1:22" x14ac:dyDescent="0.35">
      <c r="A803" s="2">
        <v>44919</v>
      </c>
      <c r="B803" s="3" t="s">
        <v>275</v>
      </c>
      <c r="C803" t="s">
        <v>276</v>
      </c>
      <c r="D803" t="s">
        <v>277</v>
      </c>
      <c r="E803" t="s">
        <v>278</v>
      </c>
      <c r="F803" t="s">
        <v>1872</v>
      </c>
      <c r="G803" t="s">
        <v>5458</v>
      </c>
      <c r="H803" t="s">
        <v>5459</v>
      </c>
      <c r="I803">
        <v>4474047878</v>
      </c>
      <c r="J803" s="1" t="s">
        <v>30</v>
      </c>
      <c r="K803" t="s">
        <v>566</v>
      </c>
      <c r="L803" t="s">
        <v>567</v>
      </c>
      <c r="M803" t="s">
        <v>568</v>
      </c>
      <c r="N803" s="1" t="s">
        <v>78</v>
      </c>
      <c r="O803" s="1" t="s">
        <v>34</v>
      </c>
      <c r="P803" s="1">
        <v>49</v>
      </c>
      <c r="Q803" t="s">
        <v>5460</v>
      </c>
      <c r="R803" s="1" t="s">
        <v>5461</v>
      </c>
      <c r="S803" s="1" t="s">
        <v>5462</v>
      </c>
      <c r="T803" s="1">
        <v>247</v>
      </c>
      <c r="U803" s="1">
        <v>141</v>
      </c>
      <c r="V803" s="1">
        <v>106</v>
      </c>
    </row>
    <row r="804" spans="1:22" x14ac:dyDescent="0.35">
      <c r="A804" s="2">
        <v>44809</v>
      </c>
      <c r="B804" s="3" t="s">
        <v>275</v>
      </c>
      <c r="C804" t="s">
        <v>276</v>
      </c>
      <c r="D804" t="s">
        <v>277</v>
      </c>
      <c r="E804" t="s">
        <v>278</v>
      </c>
      <c r="F804" t="s">
        <v>5463</v>
      </c>
      <c r="G804" t="s">
        <v>5464</v>
      </c>
      <c r="H804" t="s">
        <v>5465</v>
      </c>
      <c r="I804">
        <v>7799086450</v>
      </c>
      <c r="J804" s="1" t="s">
        <v>170</v>
      </c>
      <c r="K804" t="s">
        <v>61</v>
      </c>
      <c r="L804" t="s">
        <v>62</v>
      </c>
      <c r="M804">
        <f>1-588-750-7646</f>
        <v>-8983</v>
      </c>
      <c r="N804" s="1" t="s">
        <v>33</v>
      </c>
      <c r="O804" s="1" t="s">
        <v>49</v>
      </c>
      <c r="P804" s="1">
        <v>22</v>
      </c>
      <c r="Q804" t="s">
        <v>5466</v>
      </c>
      <c r="R804" s="1" t="s">
        <v>5467</v>
      </c>
      <c r="S804" s="1" t="s">
        <v>5468</v>
      </c>
      <c r="T804" s="1">
        <v>290</v>
      </c>
      <c r="U804" s="1">
        <v>22</v>
      </c>
      <c r="V804" s="1">
        <v>268</v>
      </c>
    </row>
    <row r="805" spans="1:22" x14ac:dyDescent="0.35">
      <c r="A805" s="2">
        <v>44520</v>
      </c>
      <c r="B805" s="3" t="s">
        <v>238</v>
      </c>
      <c r="C805" t="s">
        <v>23</v>
      </c>
      <c r="D805" t="s">
        <v>98</v>
      </c>
      <c r="E805" t="s">
        <v>377</v>
      </c>
      <c r="F805" t="s">
        <v>5469</v>
      </c>
      <c r="G805" t="s">
        <v>5470</v>
      </c>
      <c r="H805" t="s">
        <v>5471</v>
      </c>
      <c r="I805" t="s">
        <v>5472</v>
      </c>
      <c r="J805" s="1" t="s">
        <v>170</v>
      </c>
      <c r="K805" t="s">
        <v>270</v>
      </c>
      <c r="L805" t="s">
        <v>271</v>
      </c>
      <c r="N805" s="1" t="s">
        <v>78</v>
      </c>
      <c r="O805" s="1" t="s">
        <v>34</v>
      </c>
      <c r="P805" s="1">
        <v>87</v>
      </c>
      <c r="Q805" t="s">
        <v>5473</v>
      </c>
      <c r="R805" s="1" t="s">
        <v>5474</v>
      </c>
      <c r="S805" s="1" t="s">
        <v>5475</v>
      </c>
      <c r="T805" s="1">
        <v>362</v>
      </c>
      <c r="U805" s="1">
        <v>160</v>
      </c>
      <c r="V805" s="1">
        <v>202</v>
      </c>
    </row>
    <row r="806" spans="1:22" x14ac:dyDescent="0.35">
      <c r="A806" s="2">
        <v>44685</v>
      </c>
      <c r="B806" s="3" t="s">
        <v>68</v>
      </c>
      <c r="C806" t="s">
        <v>69</v>
      </c>
      <c r="D806" t="s">
        <v>70</v>
      </c>
      <c r="E806" t="s">
        <v>71</v>
      </c>
      <c r="F806" t="s">
        <v>5476</v>
      </c>
      <c r="G806" t="s">
        <v>5477</v>
      </c>
      <c r="H806" t="s">
        <v>5478</v>
      </c>
      <c r="I806" t="s">
        <v>5479</v>
      </c>
      <c r="J806" s="1" t="s">
        <v>30</v>
      </c>
      <c r="K806" t="s">
        <v>424</v>
      </c>
      <c r="L806" t="s">
        <v>425</v>
      </c>
      <c r="M806">
        <v>7724600682</v>
      </c>
      <c r="N806" s="1" t="s">
        <v>48</v>
      </c>
      <c r="O806" s="1" t="s">
        <v>34</v>
      </c>
      <c r="P806" s="1">
        <v>89</v>
      </c>
      <c r="Q806" t="s">
        <v>5480</v>
      </c>
      <c r="R806" s="1" t="s">
        <v>5481</v>
      </c>
      <c r="S806" s="1" t="s">
        <v>5482</v>
      </c>
      <c r="T806" s="1">
        <v>221</v>
      </c>
      <c r="U806" s="1">
        <v>108</v>
      </c>
      <c r="V806" s="1">
        <v>113</v>
      </c>
    </row>
    <row r="807" spans="1:22" x14ac:dyDescent="0.35">
      <c r="A807" s="2">
        <v>45011</v>
      </c>
      <c r="B807" s="3" t="s">
        <v>317</v>
      </c>
      <c r="C807" t="s">
        <v>23</v>
      </c>
      <c r="D807" t="s">
        <v>98</v>
      </c>
      <c r="E807" t="s">
        <v>1277</v>
      </c>
      <c r="F807" t="s">
        <v>5483</v>
      </c>
      <c r="G807" t="s">
        <v>5484</v>
      </c>
      <c r="H807" t="s">
        <v>5485</v>
      </c>
      <c r="I807" t="s">
        <v>5486</v>
      </c>
      <c r="J807" s="1" t="s">
        <v>30</v>
      </c>
      <c r="K807" t="s">
        <v>534</v>
      </c>
      <c r="L807" t="s">
        <v>535</v>
      </c>
      <c r="M807" t="s">
        <v>536</v>
      </c>
      <c r="N807" s="1" t="s">
        <v>48</v>
      </c>
      <c r="O807" s="1" t="s">
        <v>63</v>
      </c>
      <c r="P807" s="1">
        <v>20</v>
      </c>
      <c r="Q807" t="s">
        <v>5487</v>
      </c>
      <c r="R807" s="1" t="s">
        <v>5488</v>
      </c>
      <c r="S807" s="1" t="s">
        <v>5489</v>
      </c>
      <c r="T807" s="1">
        <v>53</v>
      </c>
      <c r="U807" s="1">
        <v>34</v>
      </c>
      <c r="V807" s="1">
        <v>19</v>
      </c>
    </row>
    <row r="808" spans="1:22" x14ac:dyDescent="0.35">
      <c r="A808" s="2">
        <v>44549</v>
      </c>
      <c r="B808" s="3" t="s">
        <v>492</v>
      </c>
      <c r="C808" t="s">
        <v>276</v>
      </c>
      <c r="D808" t="s">
        <v>409</v>
      </c>
      <c r="E808" t="s">
        <v>4801</v>
      </c>
      <c r="F808" t="s">
        <v>5490</v>
      </c>
      <c r="G808" t="s">
        <v>5491</v>
      </c>
      <c r="H808" t="s">
        <v>5492</v>
      </c>
      <c r="I808" t="s">
        <v>5493</v>
      </c>
      <c r="J808" s="1" t="s">
        <v>45</v>
      </c>
      <c r="K808" t="s">
        <v>303</v>
      </c>
      <c r="L808" t="s">
        <v>304</v>
      </c>
      <c r="M808" t="s">
        <v>305</v>
      </c>
      <c r="N808" s="1" t="s">
        <v>78</v>
      </c>
      <c r="O808" s="1" t="s">
        <v>49</v>
      </c>
      <c r="P808" s="1">
        <v>99</v>
      </c>
      <c r="Q808" t="s">
        <v>2197</v>
      </c>
      <c r="R808" s="1" t="s">
        <v>5481</v>
      </c>
      <c r="S808" s="1" t="s">
        <v>5494</v>
      </c>
      <c r="T808" s="1">
        <v>345</v>
      </c>
      <c r="U808" s="1">
        <v>133</v>
      </c>
      <c r="V808" s="1">
        <v>212</v>
      </c>
    </row>
    <row r="809" spans="1:22" x14ac:dyDescent="0.35">
      <c r="A809" s="2">
        <v>45016</v>
      </c>
      <c r="B809" s="3" t="s">
        <v>275</v>
      </c>
      <c r="C809" t="s">
        <v>276</v>
      </c>
      <c r="D809" t="s">
        <v>277</v>
      </c>
      <c r="E809" t="s">
        <v>2220</v>
      </c>
      <c r="F809" t="s">
        <v>5495</v>
      </c>
      <c r="G809" t="s">
        <v>5496</v>
      </c>
      <c r="H809" t="s">
        <v>5497</v>
      </c>
      <c r="I809" t="s">
        <v>5498</v>
      </c>
      <c r="J809" s="1" t="s">
        <v>170</v>
      </c>
      <c r="K809" t="s">
        <v>194</v>
      </c>
      <c r="L809" t="s">
        <v>195</v>
      </c>
      <c r="M809" t="s">
        <v>196</v>
      </c>
      <c r="N809" s="1" t="s">
        <v>48</v>
      </c>
      <c r="O809" s="1" t="s">
        <v>49</v>
      </c>
      <c r="P809" s="1">
        <v>31</v>
      </c>
      <c r="Q809" t="s">
        <v>5499</v>
      </c>
      <c r="R809" s="1" t="s">
        <v>5500</v>
      </c>
      <c r="S809" s="1" t="s">
        <v>5501</v>
      </c>
      <c r="T809" s="1">
        <v>132</v>
      </c>
      <c r="U809" s="1">
        <v>20</v>
      </c>
      <c r="V809" s="1">
        <v>112</v>
      </c>
    </row>
    <row r="810" spans="1:22" x14ac:dyDescent="0.35">
      <c r="A810" s="2">
        <v>44628</v>
      </c>
      <c r="B810" s="3" t="s">
        <v>257</v>
      </c>
      <c r="C810" t="s">
        <v>141</v>
      </c>
      <c r="D810" t="s">
        <v>223</v>
      </c>
      <c r="E810" t="s">
        <v>265</v>
      </c>
      <c r="F810" t="s">
        <v>5502</v>
      </c>
      <c r="G810" t="s">
        <v>5503</v>
      </c>
      <c r="H810" t="s">
        <v>5504</v>
      </c>
      <c r="I810" t="s">
        <v>5505</v>
      </c>
      <c r="J810" s="1" t="s">
        <v>30</v>
      </c>
      <c r="K810" t="s">
        <v>424</v>
      </c>
      <c r="L810" t="s">
        <v>425</v>
      </c>
      <c r="M810">
        <v>7724600682</v>
      </c>
      <c r="N810" s="1" t="s">
        <v>93</v>
      </c>
      <c r="O810" s="1" t="s">
        <v>49</v>
      </c>
      <c r="P810" s="1">
        <v>71</v>
      </c>
      <c r="Q810" t="s">
        <v>5506</v>
      </c>
      <c r="R810" s="1" t="s">
        <v>5507</v>
      </c>
      <c r="S810" s="1" t="s">
        <v>5508</v>
      </c>
      <c r="T810" s="1">
        <v>393</v>
      </c>
      <c r="U810" s="1">
        <v>364</v>
      </c>
      <c r="V810" s="1">
        <v>29</v>
      </c>
    </row>
    <row r="811" spans="1:22" x14ac:dyDescent="0.35">
      <c r="A811" s="2">
        <v>44510</v>
      </c>
      <c r="B811" s="3" t="s">
        <v>38</v>
      </c>
      <c r="C811" t="s">
        <v>23</v>
      </c>
      <c r="D811" t="s">
        <v>98</v>
      </c>
      <c r="E811" t="s">
        <v>530</v>
      </c>
      <c r="F811" t="s">
        <v>5509</v>
      </c>
      <c r="G811" t="s">
        <v>5510</v>
      </c>
      <c r="H811" t="s">
        <v>5511</v>
      </c>
      <c r="I811" t="s">
        <v>5512</v>
      </c>
      <c r="J811" s="1" t="s">
        <v>30</v>
      </c>
      <c r="K811" t="s">
        <v>303</v>
      </c>
      <c r="L811" t="s">
        <v>304</v>
      </c>
      <c r="N811" s="1" t="s">
        <v>114</v>
      </c>
      <c r="O811" s="1" t="s">
        <v>63</v>
      </c>
      <c r="P811" s="1">
        <v>2</v>
      </c>
      <c r="Q811" t="s">
        <v>4767</v>
      </c>
      <c r="R811" s="1" t="s">
        <v>5513</v>
      </c>
      <c r="S811" s="1" t="s">
        <v>5514</v>
      </c>
      <c r="T811" s="1">
        <v>372</v>
      </c>
      <c r="U811" s="1">
        <v>86</v>
      </c>
      <c r="V811" s="1">
        <v>286</v>
      </c>
    </row>
    <row r="812" spans="1:22" x14ac:dyDescent="0.35">
      <c r="A812" s="2">
        <v>45109</v>
      </c>
      <c r="B812" s="3" t="s">
        <v>238</v>
      </c>
      <c r="C812" t="s">
        <v>23</v>
      </c>
      <c r="D812" t="s">
        <v>98</v>
      </c>
      <c r="E812" t="s">
        <v>377</v>
      </c>
      <c r="F812" t="s">
        <v>5515</v>
      </c>
      <c r="G812" t="s">
        <v>5516</v>
      </c>
      <c r="H812" t="s">
        <v>5517</v>
      </c>
      <c r="I812" t="s">
        <v>5518</v>
      </c>
      <c r="J812" s="1" t="s">
        <v>30</v>
      </c>
      <c r="K812" t="s">
        <v>424</v>
      </c>
      <c r="L812" t="s">
        <v>425</v>
      </c>
      <c r="M812">
        <v>7724600682</v>
      </c>
      <c r="N812" s="1" t="s">
        <v>33</v>
      </c>
      <c r="O812" s="1" t="s">
        <v>34</v>
      </c>
      <c r="P812" s="1">
        <v>1</v>
      </c>
      <c r="Q812" t="s">
        <v>239</v>
      </c>
      <c r="R812" s="1" t="s">
        <v>5519</v>
      </c>
      <c r="S812" s="1" t="s">
        <v>5520</v>
      </c>
      <c r="T812" s="1">
        <v>456</v>
      </c>
      <c r="U812" s="1">
        <v>114</v>
      </c>
      <c r="V812" s="1">
        <v>342</v>
      </c>
    </row>
    <row r="813" spans="1:22" x14ac:dyDescent="0.35">
      <c r="A813" s="2">
        <v>44558</v>
      </c>
      <c r="B813" s="3" t="s">
        <v>164</v>
      </c>
      <c r="C813" t="s">
        <v>247</v>
      </c>
      <c r="D813" t="s">
        <v>165</v>
      </c>
      <c r="E813" t="s">
        <v>166</v>
      </c>
      <c r="F813" t="s">
        <v>5521</v>
      </c>
      <c r="G813" t="s">
        <v>5522</v>
      </c>
      <c r="H813" t="s">
        <v>5523</v>
      </c>
      <c r="I813" t="s">
        <v>5524</v>
      </c>
      <c r="J813" s="1" t="s">
        <v>170</v>
      </c>
      <c r="K813" t="s">
        <v>148</v>
      </c>
      <c r="L813" t="s">
        <v>149</v>
      </c>
      <c r="M813" t="s">
        <v>150</v>
      </c>
      <c r="N813" s="1" t="s">
        <v>78</v>
      </c>
      <c r="O813" s="1" t="s">
        <v>63</v>
      </c>
      <c r="P813" s="1">
        <v>96</v>
      </c>
      <c r="Q813" t="s">
        <v>1762</v>
      </c>
      <c r="R813" s="1" t="s">
        <v>5525</v>
      </c>
      <c r="S813" s="1" t="s">
        <v>5526</v>
      </c>
      <c r="T813" s="1">
        <v>145</v>
      </c>
      <c r="U813" s="1">
        <v>117</v>
      </c>
      <c r="V813" s="1">
        <v>28</v>
      </c>
    </row>
    <row r="814" spans="1:22" x14ac:dyDescent="0.35">
      <c r="A814" s="2">
        <v>45092</v>
      </c>
      <c r="B814" s="3" t="s">
        <v>38</v>
      </c>
      <c r="C814" t="s">
        <v>23</v>
      </c>
      <c r="D814" t="s">
        <v>98</v>
      </c>
      <c r="E814" t="s">
        <v>530</v>
      </c>
      <c r="F814" t="s">
        <v>5527</v>
      </c>
      <c r="G814" t="s">
        <v>5528</v>
      </c>
      <c r="H814" t="s">
        <v>5529</v>
      </c>
      <c r="I814" t="s">
        <v>5530</v>
      </c>
      <c r="J814" s="1" t="s">
        <v>170</v>
      </c>
      <c r="K814" t="s">
        <v>270</v>
      </c>
      <c r="L814" t="s">
        <v>271</v>
      </c>
      <c r="M814" t="s">
        <v>559</v>
      </c>
      <c r="N814" s="1" t="s">
        <v>78</v>
      </c>
      <c r="O814" s="1" t="s">
        <v>34</v>
      </c>
      <c r="P814" s="1">
        <v>12</v>
      </c>
      <c r="Q814" t="s">
        <v>5531</v>
      </c>
      <c r="R814" s="1" t="s">
        <v>5532</v>
      </c>
      <c r="S814" s="1" t="s">
        <v>5533</v>
      </c>
      <c r="T814" s="1">
        <v>473</v>
      </c>
      <c r="U814" s="1">
        <v>292</v>
      </c>
      <c r="V814" s="1">
        <v>181</v>
      </c>
    </row>
    <row r="815" spans="1:22" x14ac:dyDescent="0.35">
      <c r="A815" s="2">
        <v>44500</v>
      </c>
      <c r="B815" s="3" t="s">
        <v>118</v>
      </c>
      <c r="C815" t="s">
        <v>69</v>
      </c>
      <c r="D815" t="s">
        <v>119</v>
      </c>
      <c r="E815" t="s">
        <v>120</v>
      </c>
      <c r="F815" t="s">
        <v>5534</v>
      </c>
      <c r="G815" t="s">
        <v>5535</v>
      </c>
      <c r="H815" t="s">
        <v>5536</v>
      </c>
      <c r="I815" t="s">
        <v>5537</v>
      </c>
      <c r="J815" s="1" t="s">
        <v>45</v>
      </c>
      <c r="K815" t="s">
        <v>148</v>
      </c>
      <c r="L815" t="s">
        <v>149</v>
      </c>
      <c r="M815" t="s">
        <v>150</v>
      </c>
      <c r="N815" s="1" t="s">
        <v>48</v>
      </c>
      <c r="O815" s="1" t="s">
        <v>63</v>
      </c>
      <c r="P815" s="1">
        <v>35</v>
      </c>
      <c r="Q815" t="s">
        <v>5538</v>
      </c>
      <c r="R815" s="1" t="s">
        <v>5539</v>
      </c>
      <c r="S815" s="1" t="s">
        <v>5540</v>
      </c>
      <c r="T815" s="1">
        <v>401</v>
      </c>
      <c r="U815" s="1">
        <v>312</v>
      </c>
      <c r="V815" s="1">
        <v>89</v>
      </c>
    </row>
    <row r="816" spans="1:22" x14ac:dyDescent="0.35">
      <c r="A816" s="2">
        <v>45086</v>
      </c>
      <c r="B816" s="3" t="s">
        <v>257</v>
      </c>
      <c r="C816" t="s">
        <v>141</v>
      </c>
      <c r="D816" t="s">
        <v>223</v>
      </c>
      <c r="E816" t="s">
        <v>309</v>
      </c>
      <c r="F816" t="s">
        <v>5541</v>
      </c>
      <c r="G816" t="s">
        <v>5542</v>
      </c>
      <c r="H816" t="s">
        <v>5543</v>
      </c>
      <c r="I816" t="s">
        <v>5544</v>
      </c>
      <c r="J816" s="1" t="s">
        <v>30</v>
      </c>
      <c r="K816" t="s">
        <v>381</v>
      </c>
      <c r="L816" t="s">
        <v>382</v>
      </c>
      <c r="M816" t="s">
        <v>383</v>
      </c>
      <c r="N816" s="1" t="s">
        <v>48</v>
      </c>
      <c r="O816" s="1" t="s">
        <v>63</v>
      </c>
      <c r="P816" s="1">
        <v>40</v>
      </c>
      <c r="Q816" t="s">
        <v>5545</v>
      </c>
      <c r="R816" s="1" t="s">
        <v>5546</v>
      </c>
      <c r="S816" s="1" t="s">
        <v>5547</v>
      </c>
      <c r="T816" s="1">
        <v>364</v>
      </c>
      <c r="U816" s="1">
        <v>329</v>
      </c>
      <c r="V816" s="1">
        <v>35</v>
      </c>
    </row>
    <row r="817" spans="1:22" x14ac:dyDescent="0.35">
      <c r="A817" s="2">
        <v>44524</v>
      </c>
      <c r="B817" s="3" t="s">
        <v>68</v>
      </c>
      <c r="C817" t="s">
        <v>69</v>
      </c>
      <c r="D817" t="s">
        <v>70</v>
      </c>
      <c r="E817" t="s">
        <v>265</v>
      </c>
      <c r="F817" t="s">
        <v>5548</v>
      </c>
      <c r="G817" t="s">
        <v>5549</v>
      </c>
      <c r="H817" t="s">
        <v>5550</v>
      </c>
      <c r="I817" t="s">
        <v>5551</v>
      </c>
      <c r="J817" s="1" t="s">
        <v>30</v>
      </c>
      <c r="K817" t="s">
        <v>534</v>
      </c>
      <c r="L817" t="s">
        <v>535</v>
      </c>
      <c r="M817" t="s">
        <v>536</v>
      </c>
      <c r="N817" s="1" t="s">
        <v>78</v>
      </c>
      <c r="O817" s="1" t="s">
        <v>63</v>
      </c>
      <c r="P817" s="1">
        <v>9</v>
      </c>
      <c r="Q817" t="s">
        <v>5552</v>
      </c>
      <c r="R817" s="1" t="s">
        <v>5553</v>
      </c>
      <c r="S817" s="1" t="s">
        <v>5554</v>
      </c>
      <c r="T817" s="1">
        <v>245</v>
      </c>
      <c r="U817" s="1">
        <v>25</v>
      </c>
      <c r="V817" s="1">
        <v>220</v>
      </c>
    </row>
    <row r="818" spans="1:22" x14ac:dyDescent="0.35">
      <c r="A818" s="2">
        <v>44543</v>
      </c>
      <c r="B818" s="3" t="s">
        <v>275</v>
      </c>
      <c r="C818" t="s">
        <v>276</v>
      </c>
      <c r="D818" t="s">
        <v>277</v>
      </c>
      <c r="E818" t="s">
        <v>2220</v>
      </c>
      <c r="F818" t="s">
        <v>5555</v>
      </c>
      <c r="G818" t="s">
        <v>5556</v>
      </c>
      <c r="H818" t="s">
        <v>5557</v>
      </c>
      <c r="I818" t="s">
        <v>5558</v>
      </c>
      <c r="J818" s="1" t="s">
        <v>30</v>
      </c>
      <c r="K818" t="s">
        <v>194</v>
      </c>
      <c r="L818" t="s">
        <v>195</v>
      </c>
      <c r="M818" t="s">
        <v>196</v>
      </c>
      <c r="N818" s="1" t="s">
        <v>48</v>
      </c>
      <c r="O818" s="1" t="s">
        <v>49</v>
      </c>
      <c r="P818" s="1">
        <v>22</v>
      </c>
      <c r="Q818" t="s">
        <v>5466</v>
      </c>
      <c r="R818" s="1" t="s">
        <v>5559</v>
      </c>
      <c r="S818" s="1" t="s">
        <v>5560</v>
      </c>
      <c r="T818" s="1">
        <v>141</v>
      </c>
      <c r="U818" s="1">
        <v>42</v>
      </c>
      <c r="V818" s="1">
        <v>99</v>
      </c>
    </row>
    <row r="819" spans="1:22" x14ac:dyDescent="0.35">
      <c r="A819" s="2">
        <v>45002</v>
      </c>
      <c r="B819" s="3" t="s">
        <v>257</v>
      </c>
      <c r="C819" t="s">
        <v>141</v>
      </c>
      <c r="D819" t="s">
        <v>223</v>
      </c>
      <c r="E819" t="s">
        <v>309</v>
      </c>
      <c r="F819" t="s">
        <v>5561</v>
      </c>
      <c r="G819" t="s">
        <v>5562</v>
      </c>
      <c r="H819" t="s">
        <v>5563</v>
      </c>
      <c r="I819">
        <v>8716124907</v>
      </c>
      <c r="J819" s="1" t="s">
        <v>45</v>
      </c>
      <c r="K819" t="s">
        <v>46</v>
      </c>
      <c r="L819" t="s">
        <v>47</v>
      </c>
      <c r="M819" t="s">
        <v>261</v>
      </c>
      <c r="N819" s="1" t="s">
        <v>33</v>
      </c>
      <c r="O819" s="1" t="s">
        <v>49</v>
      </c>
      <c r="P819" s="1">
        <v>98</v>
      </c>
      <c r="Q819" t="s">
        <v>5564</v>
      </c>
      <c r="R819" s="1" t="s">
        <v>5565</v>
      </c>
      <c r="S819" s="1" t="s">
        <v>5566</v>
      </c>
      <c r="T819" s="1">
        <v>338</v>
      </c>
      <c r="U819" s="1">
        <v>332</v>
      </c>
      <c r="V819" s="1">
        <v>6</v>
      </c>
    </row>
    <row r="820" spans="1:22" x14ac:dyDescent="0.35">
      <c r="A820" s="1" t="s">
        <v>5567</v>
      </c>
      <c r="B820" s="3" t="s">
        <v>118</v>
      </c>
      <c r="C820" t="s">
        <v>69</v>
      </c>
      <c r="D820" t="s">
        <v>119</v>
      </c>
      <c r="E820" t="s">
        <v>120</v>
      </c>
      <c r="F820" t="s">
        <v>5568</v>
      </c>
      <c r="G820" t="s">
        <v>5569</v>
      </c>
      <c r="H820" t="s">
        <v>5570</v>
      </c>
      <c r="I820" t="s">
        <v>5571</v>
      </c>
      <c r="J820" s="1" t="s">
        <v>30</v>
      </c>
      <c r="K820" t="s">
        <v>534</v>
      </c>
      <c r="L820" t="s">
        <v>535</v>
      </c>
      <c r="M820" t="s">
        <v>536</v>
      </c>
      <c r="N820" s="1" t="s">
        <v>48</v>
      </c>
      <c r="O820" s="1" t="s">
        <v>34</v>
      </c>
      <c r="P820" s="1">
        <v>4</v>
      </c>
      <c r="Q820" t="s">
        <v>1427</v>
      </c>
      <c r="R820" s="1" t="s">
        <v>5572</v>
      </c>
      <c r="S820" s="1" t="s">
        <v>5573</v>
      </c>
      <c r="T820" s="1">
        <v>226</v>
      </c>
      <c r="U820" s="1">
        <v>35</v>
      </c>
      <c r="V820" s="1">
        <v>191</v>
      </c>
    </row>
    <row r="821" spans="1:22" x14ac:dyDescent="0.35">
      <c r="A821" s="2">
        <v>44910</v>
      </c>
      <c r="B821" s="3" t="s">
        <v>529</v>
      </c>
      <c r="C821" t="s">
        <v>23</v>
      </c>
      <c r="D821" t="s">
        <v>98</v>
      </c>
      <c r="E821" t="s">
        <v>189</v>
      </c>
      <c r="F821" t="s">
        <v>5574</v>
      </c>
      <c r="G821" t="s">
        <v>5575</v>
      </c>
      <c r="H821" t="s">
        <v>5576</v>
      </c>
      <c r="I821" t="s">
        <v>5577</v>
      </c>
      <c r="J821" s="1" t="s">
        <v>45</v>
      </c>
      <c r="K821" t="s">
        <v>183</v>
      </c>
      <c r="L821" t="s">
        <v>184</v>
      </c>
      <c r="M821" t="s">
        <v>185</v>
      </c>
      <c r="N821" s="1" t="s">
        <v>86</v>
      </c>
      <c r="O821" s="1" t="s">
        <v>49</v>
      </c>
      <c r="P821" s="1">
        <v>68</v>
      </c>
      <c r="Q821" t="s">
        <v>5578</v>
      </c>
      <c r="R821" s="1" t="s">
        <v>5579</v>
      </c>
      <c r="S821" s="1" t="s">
        <v>5580</v>
      </c>
      <c r="T821" s="1">
        <v>268</v>
      </c>
      <c r="U821" s="1">
        <v>64</v>
      </c>
      <c r="V821" s="1">
        <v>204</v>
      </c>
    </row>
    <row r="822" spans="1:22" x14ac:dyDescent="0.35">
      <c r="A822" s="2">
        <v>44498</v>
      </c>
      <c r="B822" s="3" t="s">
        <v>492</v>
      </c>
      <c r="C822" t="s">
        <v>276</v>
      </c>
      <c r="D822" t="s">
        <v>409</v>
      </c>
      <c r="E822" t="s">
        <v>410</v>
      </c>
      <c r="F822" t="s">
        <v>5581</v>
      </c>
      <c r="G822" t="s">
        <v>5582</v>
      </c>
      <c r="H822" t="s">
        <v>5583</v>
      </c>
      <c r="I822" t="s">
        <v>5584</v>
      </c>
      <c r="J822" s="1" t="s">
        <v>170</v>
      </c>
      <c r="K822" t="s">
        <v>159</v>
      </c>
      <c r="L822" t="s">
        <v>160</v>
      </c>
      <c r="M822" t="s">
        <v>161</v>
      </c>
      <c r="N822" s="1" t="s">
        <v>33</v>
      </c>
      <c r="O822" s="1" t="s">
        <v>34</v>
      </c>
      <c r="P822" s="1">
        <v>92</v>
      </c>
      <c r="Q822" t="s">
        <v>961</v>
      </c>
      <c r="R822" s="1" t="s">
        <v>5585</v>
      </c>
      <c r="S822" s="1" t="s">
        <v>5586</v>
      </c>
      <c r="T822" s="1">
        <v>280</v>
      </c>
      <c r="U822" s="1">
        <v>121</v>
      </c>
      <c r="V822" s="1">
        <v>159</v>
      </c>
    </row>
    <row r="823" spans="1:22" x14ac:dyDescent="0.35">
      <c r="A823" s="2">
        <v>45057</v>
      </c>
      <c r="B823" s="3" t="s">
        <v>222</v>
      </c>
      <c r="C823" t="s">
        <v>54</v>
      </c>
      <c r="D823" t="s">
        <v>223</v>
      </c>
      <c r="E823" t="s">
        <v>1332</v>
      </c>
      <c r="F823" t="s">
        <v>5587</v>
      </c>
      <c r="G823" t="s">
        <v>5588</v>
      </c>
      <c r="H823" t="s">
        <v>5589</v>
      </c>
      <c r="I823" t="s">
        <v>5590</v>
      </c>
      <c r="J823" s="1" t="s">
        <v>30</v>
      </c>
      <c r="K823" t="s">
        <v>46</v>
      </c>
      <c r="L823" t="s">
        <v>47</v>
      </c>
      <c r="M823" t="s">
        <v>261</v>
      </c>
      <c r="N823" s="1" t="s">
        <v>33</v>
      </c>
      <c r="O823" s="1" t="s">
        <v>49</v>
      </c>
      <c r="P823" s="1">
        <v>28</v>
      </c>
      <c r="Q823" t="s">
        <v>5591</v>
      </c>
      <c r="R823" s="1" t="s">
        <v>5592</v>
      </c>
      <c r="S823" s="1" t="s">
        <v>5593</v>
      </c>
      <c r="T823" s="1">
        <v>403</v>
      </c>
      <c r="U823" s="1">
        <v>142</v>
      </c>
      <c r="V823" s="1">
        <v>261</v>
      </c>
    </row>
    <row r="824" spans="1:22" x14ac:dyDescent="0.35">
      <c r="A824" s="2">
        <v>45022</v>
      </c>
      <c r="B824" s="3" t="s">
        <v>207</v>
      </c>
      <c r="C824" t="s">
        <v>23</v>
      </c>
      <c r="D824" t="s">
        <v>39</v>
      </c>
      <c r="E824" t="s">
        <v>25</v>
      </c>
      <c r="F824" t="s">
        <v>5594</v>
      </c>
      <c r="G824" t="s">
        <v>5595</v>
      </c>
      <c r="H824" t="s">
        <v>5596</v>
      </c>
      <c r="I824" t="s">
        <v>5597</v>
      </c>
      <c r="J824" s="1" t="s">
        <v>170</v>
      </c>
      <c r="K824" t="s">
        <v>534</v>
      </c>
      <c r="L824" t="s">
        <v>535</v>
      </c>
      <c r="M824" t="s">
        <v>536</v>
      </c>
      <c r="N824" s="1" t="s">
        <v>33</v>
      </c>
      <c r="O824" s="1" t="s">
        <v>63</v>
      </c>
      <c r="P824" s="1">
        <v>57</v>
      </c>
      <c r="Q824" t="s">
        <v>5598</v>
      </c>
      <c r="R824" s="1" t="s">
        <v>5599</v>
      </c>
      <c r="S824" s="1" t="s">
        <v>5600</v>
      </c>
      <c r="T824" s="1">
        <v>500</v>
      </c>
      <c r="U824" s="1">
        <v>155</v>
      </c>
      <c r="V824" s="1">
        <v>345</v>
      </c>
    </row>
    <row r="825" spans="1:22" x14ac:dyDescent="0.35">
      <c r="A825" s="2">
        <v>44803</v>
      </c>
      <c r="B825" s="3" t="s">
        <v>118</v>
      </c>
      <c r="C825" t="s">
        <v>69</v>
      </c>
      <c r="D825" t="s">
        <v>119</v>
      </c>
      <c r="E825" t="s">
        <v>120</v>
      </c>
      <c r="F825" t="s">
        <v>5601</v>
      </c>
      <c r="G825" t="s">
        <v>5602</v>
      </c>
      <c r="H825" t="s">
        <v>5603</v>
      </c>
      <c r="I825" t="s">
        <v>5604</v>
      </c>
      <c r="J825" s="1" t="s">
        <v>30</v>
      </c>
      <c r="K825" t="s">
        <v>330</v>
      </c>
      <c r="L825" t="s">
        <v>331</v>
      </c>
      <c r="M825" t="s">
        <v>332</v>
      </c>
      <c r="N825" s="1" t="s">
        <v>33</v>
      </c>
      <c r="O825" s="1" t="s">
        <v>63</v>
      </c>
      <c r="P825" s="1">
        <v>93</v>
      </c>
      <c r="Q825" t="s">
        <v>5605</v>
      </c>
      <c r="R825" s="1" t="s">
        <v>5606</v>
      </c>
      <c r="S825" s="1" t="s">
        <v>5607</v>
      </c>
      <c r="T825" s="1">
        <v>311</v>
      </c>
      <c r="U825" s="1">
        <v>262</v>
      </c>
      <c r="V825" s="1">
        <v>49</v>
      </c>
    </row>
    <row r="826" spans="1:22" x14ac:dyDescent="0.35">
      <c r="A826" s="2">
        <v>45132</v>
      </c>
      <c r="B826" s="3" t="s">
        <v>207</v>
      </c>
      <c r="C826" t="s">
        <v>23</v>
      </c>
      <c r="D826" t="s">
        <v>39</v>
      </c>
      <c r="E826" t="s">
        <v>541</v>
      </c>
      <c r="F826" t="s">
        <v>5608</v>
      </c>
      <c r="G826" t="s">
        <v>5609</v>
      </c>
      <c r="H826" t="s">
        <v>5610</v>
      </c>
      <c r="I826" t="s">
        <v>5611</v>
      </c>
      <c r="J826" s="1" t="s">
        <v>30</v>
      </c>
      <c r="K826" t="s">
        <v>330</v>
      </c>
      <c r="L826" t="s">
        <v>331</v>
      </c>
      <c r="M826" t="s">
        <v>332</v>
      </c>
      <c r="N826" s="1" t="s">
        <v>114</v>
      </c>
      <c r="O826" s="1" t="s">
        <v>49</v>
      </c>
      <c r="P826" s="1">
        <v>92</v>
      </c>
      <c r="Q826" t="s">
        <v>5612</v>
      </c>
      <c r="R826" s="1" t="s">
        <v>5613</v>
      </c>
      <c r="S826" s="1" t="s">
        <v>5614</v>
      </c>
      <c r="T826" s="1">
        <v>240</v>
      </c>
      <c r="U826" s="1">
        <v>118</v>
      </c>
      <c r="V826" s="1">
        <v>122</v>
      </c>
    </row>
    <row r="827" spans="1:22" x14ac:dyDescent="0.35">
      <c r="A827" s="2">
        <v>45084</v>
      </c>
      <c r="B827" s="3" t="s">
        <v>177</v>
      </c>
      <c r="C827" t="s">
        <v>141</v>
      </c>
      <c r="D827" t="s">
        <v>142</v>
      </c>
      <c r="E827" t="s">
        <v>178</v>
      </c>
      <c r="F827" t="s">
        <v>5615</v>
      </c>
      <c r="G827" t="s">
        <v>5616</v>
      </c>
      <c r="H827" t="s">
        <v>5617</v>
      </c>
      <c r="I827" t="s">
        <v>5618</v>
      </c>
      <c r="J827" s="1" t="s">
        <v>170</v>
      </c>
      <c r="K827" t="s">
        <v>534</v>
      </c>
      <c r="L827" t="s">
        <v>535</v>
      </c>
      <c r="M827" t="s">
        <v>536</v>
      </c>
      <c r="N827" s="1" t="s">
        <v>33</v>
      </c>
      <c r="O827" s="1" t="s">
        <v>34</v>
      </c>
      <c r="P827" s="1">
        <v>72</v>
      </c>
      <c r="Q827" t="s">
        <v>2399</v>
      </c>
      <c r="R827" s="1" t="s">
        <v>5619</v>
      </c>
      <c r="S827" s="1" t="s">
        <v>5620</v>
      </c>
      <c r="T827" s="1">
        <v>196</v>
      </c>
      <c r="U827" s="1">
        <v>61</v>
      </c>
      <c r="V827" s="1">
        <v>135</v>
      </c>
    </row>
    <row r="828" spans="1:22" x14ac:dyDescent="0.35">
      <c r="A828" s="2">
        <v>44959</v>
      </c>
      <c r="B828" s="3" t="s">
        <v>164</v>
      </c>
      <c r="C828" t="s">
        <v>247</v>
      </c>
      <c r="D828" t="s">
        <v>165</v>
      </c>
      <c r="E828" t="s">
        <v>2368</v>
      </c>
      <c r="F828" t="s">
        <v>5621</v>
      </c>
      <c r="G828" t="s">
        <v>5622</v>
      </c>
      <c r="H828" t="s">
        <v>5623</v>
      </c>
      <c r="I828" t="s">
        <v>5624</v>
      </c>
      <c r="J828" s="1" t="s">
        <v>170</v>
      </c>
      <c r="K828" t="s">
        <v>183</v>
      </c>
      <c r="L828" t="s">
        <v>184</v>
      </c>
      <c r="M828" t="s">
        <v>185</v>
      </c>
      <c r="N828" s="1" t="s">
        <v>33</v>
      </c>
      <c r="O828" s="1" t="s">
        <v>49</v>
      </c>
      <c r="P828" s="1">
        <v>24</v>
      </c>
      <c r="Q828" t="s">
        <v>5625</v>
      </c>
      <c r="R828" s="1" t="s">
        <v>5626</v>
      </c>
      <c r="S828" s="1" t="s">
        <v>5627</v>
      </c>
      <c r="T828" s="1">
        <v>437</v>
      </c>
      <c r="U828" s="1">
        <v>424</v>
      </c>
      <c r="V828" s="1">
        <v>13</v>
      </c>
    </row>
    <row r="829" spans="1:22" x14ac:dyDescent="0.35">
      <c r="A829" s="2">
        <v>44769</v>
      </c>
      <c r="B829" s="3" t="s">
        <v>275</v>
      </c>
      <c r="C829" t="s">
        <v>276</v>
      </c>
      <c r="D829" t="s">
        <v>277</v>
      </c>
      <c r="E829" t="s">
        <v>278</v>
      </c>
      <c r="F829" t="s">
        <v>5628</v>
      </c>
      <c r="G829" t="s">
        <v>5629</v>
      </c>
      <c r="H829" t="s">
        <v>5630</v>
      </c>
      <c r="I829">
        <v>4913134227</v>
      </c>
      <c r="J829" s="1" t="s">
        <v>30</v>
      </c>
      <c r="K829" t="s">
        <v>111</v>
      </c>
      <c r="L829" t="s">
        <v>112</v>
      </c>
      <c r="M829" t="s">
        <v>113</v>
      </c>
      <c r="N829" s="1" t="s">
        <v>48</v>
      </c>
      <c r="O829" s="1" t="s">
        <v>63</v>
      </c>
      <c r="P829" s="1">
        <v>39</v>
      </c>
      <c r="Q829" t="s">
        <v>5631</v>
      </c>
      <c r="R829" s="1" t="s">
        <v>5632</v>
      </c>
      <c r="S829" s="1" t="s">
        <v>5633</v>
      </c>
      <c r="T829" s="1">
        <v>246</v>
      </c>
      <c r="U829" s="1">
        <v>87</v>
      </c>
      <c r="V829" s="1">
        <v>159</v>
      </c>
    </row>
    <row r="830" spans="1:22" x14ac:dyDescent="0.35">
      <c r="A830" s="2">
        <v>44887</v>
      </c>
      <c r="B830" s="3" t="s">
        <v>275</v>
      </c>
      <c r="C830" t="s">
        <v>276</v>
      </c>
      <c r="D830" t="s">
        <v>277</v>
      </c>
      <c r="E830" t="s">
        <v>278</v>
      </c>
      <c r="F830" t="s">
        <v>5634</v>
      </c>
      <c r="G830" t="s">
        <v>5635</v>
      </c>
      <c r="H830" t="s">
        <v>5636</v>
      </c>
      <c r="I830" t="s">
        <v>5637</v>
      </c>
      <c r="J830" s="1" t="s">
        <v>170</v>
      </c>
      <c r="K830" t="s">
        <v>252</v>
      </c>
      <c r="L830" t="s">
        <v>253</v>
      </c>
      <c r="M830">
        <f>1-838-976-6137</f>
        <v>-7950</v>
      </c>
      <c r="N830" s="1" t="s">
        <v>114</v>
      </c>
      <c r="O830" s="1" t="s">
        <v>63</v>
      </c>
      <c r="P830" s="1">
        <v>68</v>
      </c>
      <c r="Q830" t="s">
        <v>3575</v>
      </c>
      <c r="R830" s="1" t="s">
        <v>5638</v>
      </c>
      <c r="S830" s="1" t="s">
        <v>5639</v>
      </c>
      <c r="T830" s="1">
        <v>218</v>
      </c>
      <c r="U830" s="1">
        <v>25</v>
      </c>
      <c r="V830" s="1">
        <v>193</v>
      </c>
    </row>
    <row r="831" spans="1:22" x14ac:dyDescent="0.35">
      <c r="A831" s="2">
        <v>44914</v>
      </c>
      <c r="B831" s="3" t="s">
        <v>336</v>
      </c>
      <c r="C831" t="s">
        <v>247</v>
      </c>
      <c r="D831" t="s">
        <v>165</v>
      </c>
      <c r="E831" t="s">
        <v>807</v>
      </c>
      <c r="F831" t="s">
        <v>5640</v>
      </c>
      <c r="H831" t="s">
        <v>5641</v>
      </c>
      <c r="I831" t="s">
        <v>5642</v>
      </c>
      <c r="J831" s="1" t="s">
        <v>170</v>
      </c>
      <c r="K831" t="s">
        <v>124</v>
      </c>
      <c r="L831" t="s">
        <v>125</v>
      </c>
      <c r="M831" t="s">
        <v>126</v>
      </c>
      <c r="N831" s="1" t="s">
        <v>78</v>
      </c>
      <c r="O831" s="1" t="s">
        <v>49</v>
      </c>
      <c r="P831" s="1">
        <v>88</v>
      </c>
      <c r="Q831" t="s">
        <v>5643</v>
      </c>
      <c r="R831" s="1" t="s">
        <v>5644</v>
      </c>
      <c r="S831" s="1" t="s">
        <v>5645</v>
      </c>
      <c r="T831" s="1">
        <v>428</v>
      </c>
      <c r="U831" s="1">
        <v>89</v>
      </c>
      <c r="V831" s="1">
        <v>339</v>
      </c>
    </row>
    <row r="832" spans="1:22" x14ac:dyDescent="0.35">
      <c r="A832" s="2">
        <v>44800</v>
      </c>
      <c r="B832" s="3" t="s">
        <v>222</v>
      </c>
      <c r="C832" t="s">
        <v>141</v>
      </c>
      <c r="D832" t="s">
        <v>223</v>
      </c>
      <c r="E832" t="s">
        <v>224</v>
      </c>
      <c r="F832" t="s">
        <v>5646</v>
      </c>
      <c r="H832" t="s">
        <v>5647</v>
      </c>
      <c r="I832" t="s">
        <v>5648</v>
      </c>
      <c r="J832" s="1" t="s">
        <v>170</v>
      </c>
      <c r="K832" t="s">
        <v>183</v>
      </c>
      <c r="L832" t="s">
        <v>184</v>
      </c>
      <c r="M832" t="s">
        <v>185</v>
      </c>
      <c r="N832" s="1" t="s">
        <v>48</v>
      </c>
      <c r="O832" s="1" t="s">
        <v>63</v>
      </c>
      <c r="P832" s="1">
        <v>2</v>
      </c>
      <c r="Q832" t="s">
        <v>5649</v>
      </c>
      <c r="R832" s="1" t="s">
        <v>5650</v>
      </c>
      <c r="S832" s="1" t="s">
        <v>5651</v>
      </c>
      <c r="T832" s="1">
        <v>445</v>
      </c>
      <c r="U832" s="1">
        <v>393</v>
      </c>
      <c r="V832" s="1">
        <v>52</v>
      </c>
    </row>
    <row r="833" spans="1:22" x14ac:dyDescent="0.35">
      <c r="A833" s="2">
        <v>44723</v>
      </c>
      <c r="B833" s="3" t="s">
        <v>238</v>
      </c>
      <c r="C833" t="s">
        <v>23</v>
      </c>
      <c r="D833" t="s">
        <v>98</v>
      </c>
      <c r="E833" t="s">
        <v>239</v>
      </c>
      <c r="F833" t="s">
        <v>5652</v>
      </c>
      <c r="G833" t="s">
        <v>5653</v>
      </c>
      <c r="H833" t="s">
        <v>5654</v>
      </c>
      <c r="I833">
        <v>7106855131</v>
      </c>
      <c r="J833" s="1" t="s">
        <v>30</v>
      </c>
      <c r="K833" t="s">
        <v>183</v>
      </c>
      <c r="L833" t="s">
        <v>184</v>
      </c>
      <c r="M833" t="s">
        <v>185</v>
      </c>
      <c r="N833" s="1" t="s">
        <v>33</v>
      </c>
      <c r="O833" s="1" t="s">
        <v>49</v>
      </c>
      <c r="P833" s="1">
        <v>43</v>
      </c>
      <c r="Q833" t="s">
        <v>5655</v>
      </c>
      <c r="R833" s="1" t="s">
        <v>5656</v>
      </c>
      <c r="S833" s="1" t="s">
        <v>5657</v>
      </c>
      <c r="T833" s="1">
        <v>78</v>
      </c>
      <c r="U833" s="1">
        <v>60</v>
      </c>
      <c r="V833" s="1">
        <v>18</v>
      </c>
    </row>
    <row r="834" spans="1:22" x14ac:dyDescent="0.35">
      <c r="A834" s="2">
        <v>44889</v>
      </c>
      <c r="B834" s="3" t="s">
        <v>38</v>
      </c>
      <c r="C834" t="s">
        <v>141</v>
      </c>
      <c r="D834" t="s">
        <v>223</v>
      </c>
      <c r="E834" t="s">
        <v>1332</v>
      </c>
      <c r="F834" t="s">
        <v>5658</v>
      </c>
      <c r="G834" t="s">
        <v>5659</v>
      </c>
      <c r="H834" t="s">
        <v>5660</v>
      </c>
      <c r="I834" t="s">
        <v>5661</v>
      </c>
      <c r="J834" s="1" t="s">
        <v>30</v>
      </c>
      <c r="K834" t="s">
        <v>424</v>
      </c>
      <c r="L834" t="s">
        <v>425</v>
      </c>
      <c r="M834">
        <v>7724600682</v>
      </c>
      <c r="N834" s="1" t="s">
        <v>86</v>
      </c>
      <c r="O834" s="1" t="s">
        <v>34</v>
      </c>
      <c r="P834" s="1">
        <v>13</v>
      </c>
      <c r="Q834" t="s">
        <v>5662</v>
      </c>
      <c r="R834" s="1" t="s">
        <v>5663</v>
      </c>
      <c r="S834" s="1" t="s">
        <v>5664</v>
      </c>
      <c r="T834" s="1">
        <v>206</v>
      </c>
      <c r="U834" s="1">
        <v>58</v>
      </c>
      <c r="V834" s="1">
        <v>148</v>
      </c>
    </row>
    <row r="835" spans="1:22" x14ac:dyDescent="0.35">
      <c r="A835" s="2">
        <v>44825</v>
      </c>
      <c r="B835" s="3" t="s">
        <v>529</v>
      </c>
      <c r="C835" t="s">
        <v>23</v>
      </c>
      <c r="D835" t="s">
        <v>98</v>
      </c>
      <c r="E835" t="s">
        <v>530</v>
      </c>
      <c r="F835" t="s">
        <v>5665</v>
      </c>
      <c r="G835" t="s">
        <v>5666</v>
      </c>
      <c r="H835" t="s">
        <v>5667</v>
      </c>
      <c r="I835" t="s">
        <v>5668</v>
      </c>
      <c r="J835" s="1" t="s">
        <v>170</v>
      </c>
      <c r="K835" t="s">
        <v>148</v>
      </c>
      <c r="L835" t="s">
        <v>149</v>
      </c>
      <c r="M835" t="s">
        <v>150</v>
      </c>
      <c r="N835" s="1" t="s">
        <v>86</v>
      </c>
      <c r="O835" s="1" t="s">
        <v>49</v>
      </c>
      <c r="P835" s="1">
        <v>77</v>
      </c>
      <c r="Q835" t="s">
        <v>5669</v>
      </c>
      <c r="R835" s="1" t="s">
        <v>5670</v>
      </c>
      <c r="S835" s="1" t="s">
        <v>5671</v>
      </c>
      <c r="T835" s="1">
        <v>340</v>
      </c>
      <c r="U835" s="1">
        <v>298</v>
      </c>
      <c r="V835" s="1">
        <v>42</v>
      </c>
    </row>
    <row r="836" spans="1:22" x14ac:dyDescent="0.35">
      <c r="A836" s="1" t="s">
        <v>139</v>
      </c>
      <c r="B836" s="3" t="s">
        <v>38</v>
      </c>
      <c r="C836" t="s">
        <v>69</v>
      </c>
      <c r="D836" t="s">
        <v>70</v>
      </c>
      <c r="E836" t="s">
        <v>71</v>
      </c>
      <c r="F836" t="s">
        <v>5672</v>
      </c>
      <c r="H836" t="s">
        <v>5673</v>
      </c>
      <c r="I836" t="s">
        <v>5674</v>
      </c>
      <c r="J836" s="1" t="s">
        <v>170</v>
      </c>
      <c r="K836" t="s">
        <v>61</v>
      </c>
      <c r="L836" t="s">
        <v>62</v>
      </c>
      <c r="M836">
        <f>1-588-750-7646</f>
        <v>-8983</v>
      </c>
      <c r="N836" s="1" t="s">
        <v>33</v>
      </c>
      <c r="O836" s="1" t="s">
        <v>34</v>
      </c>
      <c r="P836" s="1">
        <v>47</v>
      </c>
      <c r="Q836" t="s">
        <v>5675</v>
      </c>
      <c r="R836" s="1" t="s">
        <v>5676</v>
      </c>
      <c r="S836" s="1" t="s">
        <v>5677</v>
      </c>
      <c r="T836" s="1">
        <v>99</v>
      </c>
      <c r="U836" s="1">
        <v>84</v>
      </c>
      <c r="V836" s="1">
        <v>15</v>
      </c>
    </row>
    <row r="837" spans="1:22" x14ac:dyDescent="0.35">
      <c r="A837" s="2">
        <v>44935</v>
      </c>
      <c r="B837" s="3" t="s">
        <v>53</v>
      </c>
      <c r="C837" t="s">
        <v>276</v>
      </c>
      <c r="D837" t="s">
        <v>55</v>
      </c>
      <c r="E837" t="s">
        <v>56</v>
      </c>
      <c r="F837" t="s">
        <v>5678</v>
      </c>
      <c r="G837" t="s">
        <v>5679</v>
      </c>
      <c r="H837" t="s">
        <v>5680</v>
      </c>
      <c r="I837" t="s">
        <v>5681</v>
      </c>
      <c r="J837" s="1" t="s">
        <v>30</v>
      </c>
      <c r="K837" t="s">
        <v>61</v>
      </c>
      <c r="L837" t="s">
        <v>62</v>
      </c>
      <c r="N837" s="1" t="s">
        <v>86</v>
      </c>
      <c r="O837" s="1" t="s">
        <v>63</v>
      </c>
      <c r="P837" s="1">
        <v>81</v>
      </c>
      <c r="Q837" t="s">
        <v>2033</v>
      </c>
      <c r="R837" s="1" t="s">
        <v>5682</v>
      </c>
      <c r="S837" s="1" t="s">
        <v>5683</v>
      </c>
      <c r="T837" s="1">
        <v>277</v>
      </c>
      <c r="U837" s="1">
        <v>231</v>
      </c>
      <c r="V837" s="1">
        <v>46</v>
      </c>
    </row>
    <row r="838" spans="1:22" x14ac:dyDescent="0.35">
      <c r="A838" s="2">
        <v>45148</v>
      </c>
      <c r="B838" s="3" t="s">
        <v>529</v>
      </c>
      <c r="C838" t="s">
        <v>23</v>
      </c>
      <c r="D838" t="s">
        <v>98</v>
      </c>
      <c r="E838" t="s">
        <v>530</v>
      </c>
      <c r="F838" t="s">
        <v>5684</v>
      </c>
      <c r="G838" t="s">
        <v>5685</v>
      </c>
      <c r="H838" t="s">
        <v>5686</v>
      </c>
      <c r="I838" t="s">
        <v>5687</v>
      </c>
      <c r="J838" s="1" t="s">
        <v>45</v>
      </c>
      <c r="K838" t="s">
        <v>270</v>
      </c>
      <c r="L838" t="s">
        <v>271</v>
      </c>
      <c r="M838" t="s">
        <v>559</v>
      </c>
      <c r="N838" s="1" t="s">
        <v>33</v>
      </c>
      <c r="O838" s="1" t="s">
        <v>63</v>
      </c>
      <c r="P838" s="1">
        <v>36</v>
      </c>
      <c r="Q838" t="s">
        <v>5688</v>
      </c>
      <c r="R838" s="1" t="s">
        <v>5689</v>
      </c>
      <c r="S838" s="1" t="s">
        <v>5690</v>
      </c>
      <c r="T838" s="1">
        <v>464</v>
      </c>
      <c r="U838" s="1">
        <v>274</v>
      </c>
      <c r="V838" s="1">
        <v>190</v>
      </c>
    </row>
    <row r="839" spans="1:22" x14ac:dyDescent="0.35">
      <c r="A839" s="2">
        <v>44561</v>
      </c>
      <c r="B839" s="3" t="s">
        <v>317</v>
      </c>
      <c r="C839" t="s">
        <v>23</v>
      </c>
      <c r="D839" t="s">
        <v>98</v>
      </c>
      <c r="E839" t="s">
        <v>318</v>
      </c>
      <c r="F839" t="s">
        <v>5691</v>
      </c>
      <c r="G839" t="s">
        <v>5692</v>
      </c>
      <c r="H839" t="s">
        <v>5693</v>
      </c>
      <c r="I839" t="s">
        <v>5694</v>
      </c>
      <c r="J839" s="1" t="s">
        <v>170</v>
      </c>
      <c r="K839" t="s">
        <v>159</v>
      </c>
      <c r="L839" t="s">
        <v>160</v>
      </c>
      <c r="M839" t="s">
        <v>161</v>
      </c>
      <c r="N839" s="1" t="s">
        <v>33</v>
      </c>
      <c r="O839" s="1" t="s">
        <v>49</v>
      </c>
      <c r="P839" s="1">
        <v>23</v>
      </c>
      <c r="Q839" t="s">
        <v>885</v>
      </c>
      <c r="R839" s="1" t="s">
        <v>5695</v>
      </c>
      <c r="S839" s="1" t="s">
        <v>5696</v>
      </c>
      <c r="T839" s="1">
        <v>473</v>
      </c>
      <c r="U839" s="1">
        <v>34</v>
      </c>
      <c r="V839" s="1">
        <v>439</v>
      </c>
    </row>
    <row r="840" spans="1:22" x14ac:dyDescent="0.35">
      <c r="A840" s="2">
        <v>44512</v>
      </c>
      <c r="B840" s="3" t="s">
        <v>257</v>
      </c>
      <c r="C840" t="s">
        <v>141</v>
      </c>
      <c r="D840" t="s">
        <v>223</v>
      </c>
      <c r="E840" t="s">
        <v>309</v>
      </c>
      <c r="F840" t="s">
        <v>5697</v>
      </c>
      <c r="H840" t="s">
        <v>5698</v>
      </c>
      <c r="I840" t="s">
        <v>5699</v>
      </c>
      <c r="J840" s="1" t="s">
        <v>170</v>
      </c>
      <c r="K840" t="s">
        <v>46</v>
      </c>
      <c r="L840" t="s">
        <v>47</v>
      </c>
      <c r="M840" t="s">
        <v>261</v>
      </c>
      <c r="N840" s="1" t="s">
        <v>48</v>
      </c>
      <c r="O840" s="1" t="s">
        <v>34</v>
      </c>
      <c r="P840" s="1">
        <v>98</v>
      </c>
      <c r="Q840" t="s">
        <v>5564</v>
      </c>
      <c r="R840" s="1" t="s">
        <v>5700</v>
      </c>
      <c r="S840" s="1" t="s">
        <v>5701</v>
      </c>
      <c r="T840" s="1">
        <v>280</v>
      </c>
      <c r="U840" s="1">
        <v>246</v>
      </c>
      <c r="V840" s="1">
        <v>34</v>
      </c>
    </row>
    <row r="841" spans="1:22" x14ac:dyDescent="0.35">
      <c r="A841" s="2">
        <v>45132</v>
      </c>
      <c r="B841" s="3" t="s">
        <v>492</v>
      </c>
      <c r="C841" t="s">
        <v>276</v>
      </c>
      <c r="D841" t="s">
        <v>409</v>
      </c>
      <c r="E841" t="s">
        <v>410</v>
      </c>
      <c r="F841" t="s">
        <v>5702</v>
      </c>
      <c r="G841" t="s">
        <v>5703</v>
      </c>
      <c r="H841" t="s">
        <v>5704</v>
      </c>
      <c r="I841" t="s">
        <v>5705</v>
      </c>
      <c r="J841" s="1" t="s">
        <v>170</v>
      </c>
      <c r="K841" t="s">
        <v>31</v>
      </c>
      <c r="L841" t="s">
        <v>32</v>
      </c>
      <c r="M841">
        <v>6538306661</v>
      </c>
      <c r="N841" s="1" t="s">
        <v>48</v>
      </c>
      <c r="O841" s="1" t="s">
        <v>63</v>
      </c>
      <c r="P841" s="1">
        <v>28</v>
      </c>
      <c r="Q841" t="s">
        <v>5706</v>
      </c>
      <c r="R841" s="1" t="s">
        <v>5707</v>
      </c>
      <c r="S841" s="1" t="s">
        <v>5708</v>
      </c>
      <c r="T841" s="1">
        <v>266</v>
      </c>
      <c r="U841" s="1">
        <v>141</v>
      </c>
      <c r="V841" s="1">
        <v>125</v>
      </c>
    </row>
    <row r="842" spans="1:22" x14ac:dyDescent="0.35">
      <c r="A842" s="2">
        <v>44759</v>
      </c>
      <c r="B842" s="3" t="s">
        <v>38</v>
      </c>
      <c r="C842" t="s">
        <v>141</v>
      </c>
      <c r="D842" t="s">
        <v>223</v>
      </c>
      <c r="E842" t="s">
        <v>25</v>
      </c>
      <c r="F842" t="s">
        <v>5709</v>
      </c>
      <c r="G842" t="s">
        <v>5710</v>
      </c>
      <c r="H842" t="s">
        <v>5711</v>
      </c>
      <c r="I842" t="s">
        <v>5712</v>
      </c>
      <c r="J842" s="1" t="s">
        <v>170</v>
      </c>
      <c r="K842" t="s">
        <v>124</v>
      </c>
      <c r="L842" t="s">
        <v>125</v>
      </c>
      <c r="M842" t="s">
        <v>126</v>
      </c>
      <c r="N842" s="1" t="s">
        <v>86</v>
      </c>
      <c r="O842" s="1" t="s">
        <v>49</v>
      </c>
      <c r="P842" s="1">
        <v>100</v>
      </c>
      <c r="Q842" t="s">
        <v>5713</v>
      </c>
      <c r="R842" s="1" t="s">
        <v>5714</v>
      </c>
      <c r="S842" s="1" t="s">
        <v>5715</v>
      </c>
      <c r="T842" s="1">
        <v>131</v>
      </c>
      <c r="U842" s="1">
        <v>52</v>
      </c>
      <c r="V842" s="1">
        <v>79</v>
      </c>
    </row>
    <row r="843" spans="1:22" x14ac:dyDescent="0.35">
      <c r="A843" s="2">
        <v>44790</v>
      </c>
      <c r="B843" s="3" t="s">
        <v>164</v>
      </c>
      <c r="C843" t="s">
        <v>247</v>
      </c>
      <c r="D843" t="s">
        <v>165</v>
      </c>
      <c r="E843" t="s">
        <v>166</v>
      </c>
      <c r="F843" t="s">
        <v>5716</v>
      </c>
      <c r="G843" t="s">
        <v>5717</v>
      </c>
      <c r="H843" t="s">
        <v>5718</v>
      </c>
      <c r="I843" t="s">
        <v>5719</v>
      </c>
      <c r="J843" s="1" t="s">
        <v>45</v>
      </c>
      <c r="K843" t="s">
        <v>124</v>
      </c>
      <c r="L843" t="s">
        <v>125</v>
      </c>
      <c r="M843" t="s">
        <v>126</v>
      </c>
      <c r="N843" s="1" t="s">
        <v>33</v>
      </c>
      <c r="O843" s="1" t="s">
        <v>49</v>
      </c>
      <c r="P843" s="1">
        <v>49</v>
      </c>
      <c r="Q843" t="s">
        <v>5720</v>
      </c>
      <c r="R843" s="1" t="s">
        <v>5721</v>
      </c>
      <c r="S843" s="1" t="s">
        <v>5722</v>
      </c>
      <c r="T843" s="1">
        <v>382</v>
      </c>
      <c r="U843" s="1">
        <v>23</v>
      </c>
      <c r="V843" s="1">
        <v>359</v>
      </c>
    </row>
    <row r="844" spans="1:22" x14ac:dyDescent="0.35">
      <c r="A844" s="2">
        <v>44785</v>
      </c>
      <c r="B844" s="3" t="s">
        <v>418</v>
      </c>
      <c r="C844" t="s">
        <v>69</v>
      </c>
      <c r="D844" t="s">
        <v>419</v>
      </c>
      <c r="E844" t="s">
        <v>908</v>
      </c>
      <c r="F844" t="s">
        <v>5723</v>
      </c>
      <c r="G844" t="s">
        <v>5724</v>
      </c>
      <c r="H844" t="s">
        <v>5725</v>
      </c>
      <c r="I844" t="s">
        <v>5726</v>
      </c>
      <c r="J844" s="1" t="s">
        <v>30</v>
      </c>
      <c r="K844" t="s">
        <v>111</v>
      </c>
      <c r="L844" t="s">
        <v>112</v>
      </c>
      <c r="M844" t="s">
        <v>113</v>
      </c>
      <c r="N844" s="1" t="s">
        <v>93</v>
      </c>
      <c r="O844" s="1" t="s">
        <v>34</v>
      </c>
      <c r="P844" s="1">
        <v>27</v>
      </c>
      <c r="Q844" t="s">
        <v>5727</v>
      </c>
      <c r="R844" s="1" t="s">
        <v>5728</v>
      </c>
      <c r="S844" s="1" t="s">
        <v>5729</v>
      </c>
      <c r="T844" s="1">
        <v>373</v>
      </c>
      <c r="U844" s="1">
        <v>112</v>
      </c>
      <c r="V844" s="1">
        <v>261</v>
      </c>
    </row>
    <row r="845" spans="1:22" x14ac:dyDescent="0.35">
      <c r="A845" s="2">
        <v>44797</v>
      </c>
      <c r="B845" s="3" t="s">
        <v>275</v>
      </c>
      <c r="C845" t="s">
        <v>276</v>
      </c>
      <c r="D845" t="s">
        <v>277</v>
      </c>
      <c r="E845" t="s">
        <v>278</v>
      </c>
      <c r="F845" t="s">
        <v>5730</v>
      </c>
      <c r="H845" t="s">
        <v>5731</v>
      </c>
      <c r="I845" t="s">
        <v>5732</v>
      </c>
      <c r="J845" s="1" t="s">
        <v>45</v>
      </c>
      <c r="K845" t="s">
        <v>148</v>
      </c>
      <c r="L845" t="s">
        <v>149</v>
      </c>
      <c r="N845" s="1" t="s">
        <v>33</v>
      </c>
      <c r="O845" s="1" t="s">
        <v>63</v>
      </c>
      <c r="P845" s="1">
        <v>50</v>
      </c>
      <c r="Q845" t="s">
        <v>3613</v>
      </c>
      <c r="R845" s="1" t="s">
        <v>5733</v>
      </c>
      <c r="S845" s="1" t="s">
        <v>5734</v>
      </c>
      <c r="T845" s="1">
        <v>278</v>
      </c>
      <c r="U845" s="1">
        <v>179</v>
      </c>
      <c r="V845" s="1">
        <v>99</v>
      </c>
    </row>
    <row r="846" spans="1:22" x14ac:dyDescent="0.35">
      <c r="A846" s="2">
        <v>45157</v>
      </c>
      <c r="B846" s="3" t="s">
        <v>97</v>
      </c>
      <c r="C846" t="s">
        <v>23</v>
      </c>
      <c r="D846" t="s">
        <v>98</v>
      </c>
      <c r="E846" t="s">
        <v>99</v>
      </c>
      <c r="F846" t="s">
        <v>5735</v>
      </c>
      <c r="G846" t="s">
        <v>5736</v>
      </c>
      <c r="H846" t="s">
        <v>5737</v>
      </c>
      <c r="I846" t="s">
        <v>5738</v>
      </c>
      <c r="J846" s="1" t="s">
        <v>170</v>
      </c>
      <c r="K846" t="s">
        <v>183</v>
      </c>
      <c r="L846" t="s">
        <v>184</v>
      </c>
      <c r="M846" t="s">
        <v>185</v>
      </c>
      <c r="N846" s="1" t="s">
        <v>114</v>
      </c>
      <c r="O846" s="1" t="s">
        <v>49</v>
      </c>
      <c r="P846" s="1">
        <v>24</v>
      </c>
      <c r="Q846" t="s">
        <v>5265</v>
      </c>
      <c r="R846" s="1" t="s">
        <v>5739</v>
      </c>
      <c r="S846" s="1" t="s">
        <v>5740</v>
      </c>
      <c r="T846" s="1">
        <v>106</v>
      </c>
      <c r="U846" s="1">
        <v>53</v>
      </c>
      <c r="V846" s="1">
        <v>53</v>
      </c>
    </row>
    <row r="847" spans="1:22" x14ac:dyDescent="0.35">
      <c r="A847" s="2">
        <v>45070</v>
      </c>
      <c r="B847" s="3" t="s">
        <v>222</v>
      </c>
      <c r="C847" t="s">
        <v>141</v>
      </c>
      <c r="D847" t="s">
        <v>223</v>
      </c>
      <c r="E847" t="s">
        <v>224</v>
      </c>
      <c r="F847" t="s">
        <v>5741</v>
      </c>
      <c r="G847" t="s">
        <v>5742</v>
      </c>
      <c r="H847" t="s">
        <v>5743</v>
      </c>
      <c r="I847" t="s">
        <v>5744</v>
      </c>
      <c r="J847" s="1" t="s">
        <v>30</v>
      </c>
      <c r="K847" t="s">
        <v>61</v>
      </c>
      <c r="L847" t="s">
        <v>62</v>
      </c>
      <c r="M847">
        <f>1-588-750-7646</f>
        <v>-8983</v>
      </c>
      <c r="N847" s="1" t="s">
        <v>93</v>
      </c>
      <c r="O847" s="1" t="s">
        <v>63</v>
      </c>
      <c r="P847" s="1">
        <v>47</v>
      </c>
      <c r="Q847" t="s">
        <v>5745</v>
      </c>
      <c r="R847" s="1" t="s">
        <v>5746</v>
      </c>
      <c r="S847" s="1" t="s">
        <v>5747</v>
      </c>
      <c r="T847" s="1">
        <v>383</v>
      </c>
      <c r="U847" s="1">
        <v>206</v>
      </c>
      <c r="V847" s="1">
        <v>177</v>
      </c>
    </row>
    <row r="848" spans="1:22" x14ac:dyDescent="0.35">
      <c r="A848" s="2">
        <v>44514</v>
      </c>
      <c r="B848" s="3" t="s">
        <v>336</v>
      </c>
      <c r="C848" t="s">
        <v>247</v>
      </c>
      <c r="D848" t="s">
        <v>165</v>
      </c>
      <c r="E848" t="s">
        <v>484</v>
      </c>
      <c r="F848" t="s">
        <v>5748</v>
      </c>
      <c r="G848" t="s">
        <v>5749</v>
      </c>
      <c r="H848" t="s">
        <v>5750</v>
      </c>
      <c r="I848" t="s">
        <v>5751</v>
      </c>
      <c r="J848" s="1" t="s">
        <v>30</v>
      </c>
      <c r="K848" t="s">
        <v>424</v>
      </c>
      <c r="L848" t="s">
        <v>425</v>
      </c>
      <c r="M848">
        <v>7724600682</v>
      </c>
      <c r="N848" s="1" t="s">
        <v>48</v>
      </c>
      <c r="O848" s="1" t="s">
        <v>63</v>
      </c>
      <c r="P848" s="1">
        <v>45</v>
      </c>
      <c r="Q848" t="s">
        <v>5752</v>
      </c>
      <c r="R848" s="1" t="s">
        <v>5753</v>
      </c>
      <c r="S848" s="1" t="s">
        <v>5754</v>
      </c>
      <c r="T848" s="1">
        <v>198</v>
      </c>
      <c r="U848" s="1">
        <v>82</v>
      </c>
      <c r="V848" s="1">
        <v>116</v>
      </c>
    </row>
    <row r="849" spans="1:22" x14ac:dyDescent="0.35">
      <c r="A849" s="2">
        <v>45190</v>
      </c>
      <c r="B849" s="3" t="s">
        <v>68</v>
      </c>
      <c r="C849" t="s">
        <v>69</v>
      </c>
      <c r="D849" t="s">
        <v>70</v>
      </c>
      <c r="E849" t="s">
        <v>71</v>
      </c>
      <c r="F849" t="s">
        <v>5755</v>
      </c>
      <c r="G849" t="s">
        <v>5756</v>
      </c>
      <c r="H849" t="s">
        <v>5757</v>
      </c>
      <c r="I849" t="s">
        <v>5758</v>
      </c>
      <c r="J849" s="1" t="s">
        <v>45</v>
      </c>
      <c r="K849" t="s">
        <v>159</v>
      </c>
      <c r="L849" t="s">
        <v>160</v>
      </c>
      <c r="M849" t="s">
        <v>161</v>
      </c>
      <c r="N849" s="1" t="s">
        <v>114</v>
      </c>
      <c r="O849" s="1" t="s">
        <v>34</v>
      </c>
      <c r="P849" s="1">
        <v>31</v>
      </c>
      <c r="Q849" t="s">
        <v>5759</v>
      </c>
      <c r="R849" s="1" t="s">
        <v>5760</v>
      </c>
      <c r="S849" s="1" t="s">
        <v>5761</v>
      </c>
      <c r="T849" s="1">
        <v>268</v>
      </c>
      <c r="U849" s="1">
        <v>8</v>
      </c>
      <c r="V849" s="1">
        <v>260</v>
      </c>
    </row>
    <row r="850" spans="1:22" x14ac:dyDescent="0.35">
      <c r="A850" s="1" t="s">
        <v>5762</v>
      </c>
      <c r="B850" s="3" t="s">
        <v>238</v>
      </c>
      <c r="C850" t="s">
        <v>23</v>
      </c>
      <c r="D850" t="s">
        <v>98</v>
      </c>
      <c r="E850" t="s">
        <v>239</v>
      </c>
      <c r="F850" t="s">
        <v>5763</v>
      </c>
      <c r="G850" t="s">
        <v>5764</v>
      </c>
      <c r="H850" t="s">
        <v>5765</v>
      </c>
      <c r="I850" t="s">
        <v>5766</v>
      </c>
      <c r="J850" s="1" t="s">
        <v>45</v>
      </c>
      <c r="K850" t="s">
        <v>330</v>
      </c>
      <c r="L850" t="s">
        <v>331</v>
      </c>
      <c r="M850" t="s">
        <v>332</v>
      </c>
      <c r="N850" s="1" t="s">
        <v>78</v>
      </c>
      <c r="O850" s="1" t="s">
        <v>34</v>
      </c>
      <c r="P850" s="1">
        <v>81</v>
      </c>
      <c r="Q850" t="s">
        <v>1488</v>
      </c>
      <c r="R850" s="1" t="s">
        <v>5767</v>
      </c>
      <c r="S850" s="1" t="s">
        <v>5768</v>
      </c>
      <c r="T850" s="1">
        <v>50</v>
      </c>
      <c r="U850" s="1">
        <v>16</v>
      </c>
      <c r="V850" s="1">
        <v>34</v>
      </c>
    </row>
    <row r="851" spans="1:22" x14ac:dyDescent="0.35">
      <c r="A851" s="2">
        <v>45070</v>
      </c>
      <c r="B851" s="3" t="s">
        <v>257</v>
      </c>
      <c r="C851" t="s">
        <v>141</v>
      </c>
      <c r="D851" t="s">
        <v>223</v>
      </c>
      <c r="E851" t="s">
        <v>309</v>
      </c>
      <c r="F851" t="s">
        <v>5769</v>
      </c>
      <c r="G851" t="s">
        <v>5770</v>
      </c>
      <c r="H851" t="s">
        <v>5771</v>
      </c>
      <c r="I851" t="s">
        <v>5772</v>
      </c>
      <c r="J851" s="1" t="s">
        <v>45</v>
      </c>
      <c r="K851" t="s">
        <v>566</v>
      </c>
      <c r="L851" t="s">
        <v>567</v>
      </c>
      <c r="M851" t="s">
        <v>568</v>
      </c>
      <c r="N851" s="1" t="s">
        <v>86</v>
      </c>
      <c r="O851" s="1" t="s">
        <v>63</v>
      </c>
      <c r="P851" s="1">
        <v>90</v>
      </c>
      <c r="Q851" t="s">
        <v>5773</v>
      </c>
      <c r="R851" s="1" t="s">
        <v>5774</v>
      </c>
      <c r="S851" s="1" t="s">
        <v>5775</v>
      </c>
      <c r="T851" s="1">
        <v>74</v>
      </c>
      <c r="U851" s="1">
        <v>60</v>
      </c>
      <c r="V851" s="1">
        <v>14</v>
      </c>
    </row>
    <row r="852" spans="1:22" x14ac:dyDescent="0.35">
      <c r="A852" s="1" t="s">
        <v>5776</v>
      </c>
      <c r="B852" s="3" t="s">
        <v>164</v>
      </c>
      <c r="C852" t="s">
        <v>247</v>
      </c>
      <c r="D852" t="s">
        <v>165</v>
      </c>
      <c r="E852" t="s">
        <v>265</v>
      </c>
      <c r="F852" t="s">
        <v>5777</v>
      </c>
      <c r="G852" t="s">
        <v>5778</v>
      </c>
      <c r="H852" t="s">
        <v>5779</v>
      </c>
      <c r="I852">
        <v>5375559618</v>
      </c>
      <c r="J852" s="1" t="s">
        <v>45</v>
      </c>
      <c r="K852" t="s">
        <v>75</v>
      </c>
      <c r="L852" t="s">
        <v>76</v>
      </c>
      <c r="N852" s="1" t="s">
        <v>114</v>
      </c>
      <c r="O852" s="1" t="s">
        <v>34</v>
      </c>
      <c r="P852" s="1">
        <v>22</v>
      </c>
      <c r="Q852" t="s">
        <v>5780</v>
      </c>
      <c r="R852" s="1" t="s">
        <v>5781</v>
      </c>
      <c r="S852" s="1" t="s">
        <v>5782</v>
      </c>
      <c r="T852" s="1">
        <v>380</v>
      </c>
      <c r="U852" s="1">
        <v>85</v>
      </c>
      <c r="V852" s="1">
        <v>295</v>
      </c>
    </row>
    <row r="853" spans="1:22" x14ac:dyDescent="0.35">
      <c r="A853" s="2">
        <v>45188</v>
      </c>
      <c r="B853" s="3" t="s">
        <v>68</v>
      </c>
      <c r="C853" t="s">
        <v>69</v>
      </c>
      <c r="D853" t="s">
        <v>70</v>
      </c>
      <c r="E853" t="s">
        <v>71</v>
      </c>
      <c r="F853" t="s">
        <v>5783</v>
      </c>
      <c r="G853" t="s">
        <v>5784</v>
      </c>
      <c r="H853" t="s">
        <v>5785</v>
      </c>
      <c r="I853">
        <f>1-923-289-4711</f>
        <v>-5922</v>
      </c>
      <c r="J853" s="1" t="s">
        <v>45</v>
      </c>
      <c r="K853" t="s">
        <v>46</v>
      </c>
      <c r="L853" t="s">
        <v>47</v>
      </c>
      <c r="N853" s="1" t="s">
        <v>48</v>
      </c>
      <c r="O853" s="1" t="s">
        <v>49</v>
      </c>
      <c r="P853" s="1">
        <v>62</v>
      </c>
      <c r="Q853" t="s">
        <v>1274</v>
      </c>
      <c r="R853" s="1" t="s">
        <v>5786</v>
      </c>
      <c r="S853" s="1" t="s">
        <v>5787</v>
      </c>
      <c r="T853" s="1">
        <v>216</v>
      </c>
      <c r="U853" s="1">
        <v>62</v>
      </c>
      <c r="V853" s="1">
        <v>154</v>
      </c>
    </row>
    <row r="854" spans="1:22" x14ac:dyDescent="0.35">
      <c r="A854" s="2">
        <v>44955</v>
      </c>
      <c r="B854" s="3" t="s">
        <v>140</v>
      </c>
      <c r="C854" t="s">
        <v>141</v>
      </c>
      <c r="D854" t="s">
        <v>142</v>
      </c>
      <c r="E854" t="s">
        <v>361</v>
      </c>
      <c r="F854" t="s">
        <v>5788</v>
      </c>
      <c r="G854" t="s">
        <v>5789</v>
      </c>
      <c r="H854" t="s">
        <v>5790</v>
      </c>
      <c r="I854" t="s">
        <v>5791</v>
      </c>
      <c r="J854" s="1" t="s">
        <v>30</v>
      </c>
      <c r="K854" t="s">
        <v>133</v>
      </c>
      <c r="L854" t="s">
        <v>134</v>
      </c>
      <c r="N854" s="1" t="s">
        <v>114</v>
      </c>
      <c r="O854" s="1" t="s">
        <v>34</v>
      </c>
      <c r="P854" s="1">
        <v>74</v>
      </c>
      <c r="Q854" t="s">
        <v>5792</v>
      </c>
      <c r="R854" s="1" t="s">
        <v>2797</v>
      </c>
      <c r="S854" s="1" t="s">
        <v>5793</v>
      </c>
      <c r="T854" s="1">
        <v>407</v>
      </c>
      <c r="U854" s="1">
        <v>167</v>
      </c>
      <c r="V854" s="1">
        <v>240</v>
      </c>
    </row>
    <row r="855" spans="1:22" x14ac:dyDescent="0.35">
      <c r="A855" s="2">
        <v>44661</v>
      </c>
      <c r="B855" s="3" t="s">
        <v>492</v>
      </c>
      <c r="C855" t="s">
        <v>276</v>
      </c>
      <c r="D855" t="s">
        <v>409</v>
      </c>
      <c r="E855" t="s">
        <v>410</v>
      </c>
      <c r="F855" t="s">
        <v>5794</v>
      </c>
      <c r="G855" t="s">
        <v>5795</v>
      </c>
      <c r="H855" t="s">
        <v>5796</v>
      </c>
      <c r="I855" t="s">
        <v>5797</v>
      </c>
      <c r="J855" s="1" t="s">
        <v>45</v>
      </c>
      <c r="K855" t="s">
        <v>148</v>
      </c>
      <c r="L855" t="s">
        <v>149</v>
      </c>
      <c r="M855" t="s">
        <v>150</v>
      </c>
      <c r="N855" s="1" t="s">
        <v>78</v>
      </c>
      <c r="O855" s="1" t="s">
        <v>49</v>
      </c>
      <c r="P855" s="1">
        <v>77</v>
      </c>
      <c r="Q855" t="s">
        <v>5798</v>
      </c>
      <c r="R855" s="1" t="s">
        <v>5799</v>
      </c>
      <c r="S855" s="1" t="s">
        <v>5800</v>
      </c>
      <c r="T855" s="1">
        <v>458</v>
      </c>
      <c r="U855" s="1">
        <v>269</v>
      </c>
      <c r="V855" s="1">
        <v>189</v>
      </c>
    </row>
    <row r="856" spans="1:22" x14ac:dyDescent="0.35">
      <c r="A856" s="2">
        <v>44660</v>
      </c>
      <c r="B856" s="3" t="s">
        <v>238</v>
      </c>
      <c r="C856" t="s">
        <v>23</v>
      </c>
      <c r="D856" t="s">
        <v>98</v>
      </c>
      <c r="E856" t="s">
        <v>239</v>
      </c>
      <c r="F856" t="s">
        <v>5801</v>
      </c>
      <c r="H856" t="s">
        <v>5802</v>
      </c>
      <c r="I856" t="s">
        <v>5803</v>
      </c>
      <c r="J856" s="1" t="s">
        <v>45</v>
      </c>
      <c r="K856" t="s">
        <v>75</v>
      </c>
      <c r="L856" t="s">
        <v>76</v>
      </c>
      <c r="M856" t="s">
        <v>77</v>
      </c>
      <c r="N856" s="1" t="s">
        <v>93</v>
      </c>
      <c r="O856" s="1" t="s">
        <v>49</v>
      </c>
      <c r="P856" s="1">
        <v>82</v>
      </c>
      <c r="Q856" t="s">
        <v>2131</v>
      </c>
      <c r="R856" s="1" t="s">
        <v>5804</v>
      </c>
      <c r="S856" s="1" t="s">
        <v>5805</v>
      </c>
      <c r="T856" s="1">
        <v>89</v>
      </c>
      <c r="U856" s="1">
        <v>85</v>
      </c>
      <c r="V856" s="1">
        <v>4</v>
      </c>
    </row>
    <row r="857" spans="1:22" x14ac:dyDescent="0.35">
      <c r="A857" s="2">
        <v>45148</v>
      </c>
      <c r="B857" s="3" t="s">
        <v>275</v>
      </c>
      <c r="C857" t="s">
        <v>276</v>
      </c>
      <c r="D857" t="s">
        <v>277</v>
      </c>
      <c r="E857" t="s">
        <v>278</v>
      </c>
      <c r="F857" t="s">
        <v>5806</v>
      </c>
      <c r="G857" t="s">
        <v>5807</v>
      </c>
      <c r="H857" t="s">
        <v>5808</v>
      </c>
      <c r="I857" t="s">
        <v>5809</v>
      </c>
      <c r="J857" s="1" t="s">
        <v>30</v>
      </c>
      <c r="K857" t="s">
        <v>61</v>
      </c>
      <c r="L857" t="s">
        <v>62</v>
      </c>
      <c r="M857">
        <f>1-588-750-7646</f>
        <v>-8983</v>
      </c>
      <c r="N857" s="1" t="s">
        <v>78</v>
      </c>
      <c r="O857" s="1" t="s">
        <v>34</v>
      </c>
      <c r="P857" s="1">
        <v>82</v>
      </c>
      <c r="Q857" t="s">
        <v>5810</v>
      </c>
      <c r="R857" s="1" t="s">
        <v>5811</v>
      </c>
      <c r="S857" s="1" t="s">
        <v>5812</v>
      </c>
      <c r="T857" s="1">
        <v>158</v>
      </c>
      <c r="U857" s="1">
        <v>19</v>
      </c>
      <c r="V857" s="1">
        <v>139</v>
      </c>
    </row>
    <row r="858" spans="1:22" x14ac:dyDescent="0.35">
      <c r="A858" s="2">
        <v>45169</v>
      </c>
      <c r="B858" s="3" t="s">
        <v>38</v>
      </c>
      <c r="C858" t="s">
        <v>23</v>
      </c>
      <c r="D858" t="s">
        <v>24</v>
      </c>
      <c r="E858" t="s">
        <v>82</v>
      </c>
      <c r="F858" t="s">
        <v>5813</v>
      </c>
      <c r="H858" t="s">
        <v>5814</v>
      </c>
      <c r="I858" t="s">
        <v>5815</v>
      </c>
      <c r="J858" s="1" t="s">
        <v>45</v>
      </c>
      <c r="K858" t="s">
        <v>183</v>
      </c>
      <c r="L858" t="s">
        <v>184</v>
      </c>
      <c r="N858" s="1" t="s">
        <v>114</v>
      </c>
      <c r="O858" s="1" t="s">
        <v>34</v>
      </c>
      <c r="P858" s="1">
        <v>30</v>
      </c>
      <c r="Q858" t="s">
        <v>5816</v>
      </c>
      <c r="R858" s="1" t="s">
        <v>5817</v>
      </c>
      <c r="S858" s="1" t="s">
        <v>5818</v>
      </c>
      <c r="T858" s="1">
        <v>472</v>
      </c>
      <c r="U858" s="1">
        <v>126</v>
      </c>
      <c r="V858" s="1">
        <v>346</v>
      </c>
    </row>
    <row r="859" spans="1:22" x14ac:dyDescent="0.35">
      <c r="A859" s="2">
        <v>45136</v>
      </c>
      <c r="B859" s="3" t="s">
        <v>22</v>
      </c>
      <c r="C859" t="s">
        <v>23</v>
      </c>
      <c r="D859" t="s">
        <v>24</v>
      </c>
      <c r="E859" t="s">
        <v>82</v>
      </c>
      <c r="F859" t="s">
        <v>5819</v>
      </c>
      <c r="G859" t="s">
        <v>5820</v>
      </c>
      <c r="H859" t="s">
        <v>5821</v>
      </c>
      <c r="I859" t="s">
        <v>5822</v>
      </c>
      <c r="J859" s="1" t="s">
        <v>45</v>
      </c>
      <c r="K859" t="s">
        <v>252</v>
      </c>
      <c r="L859" t="s">
        <v>253</v>
      </c>
      <c r="M859">
        <f>1-838-976-6137</f>
        <v>-7950</v>
      </c>
      <c r="N859" s="1" t="s">
        <v>33</v>
      </c>
      <c r="O859" s="1" t="s">
        <v>34</v>
      </c>
      <c r="P859" s="1">
        <v>40</v>
      </c>
      <c r="Q859" t="s">
        <v>5823</v>
      </c>
      <c r="R859" s="1" t="s">
        <v>5824</v>
      </c>
      <c r="S859" s="1" t="s">
        <v>5825</v>
      </c>
      <c r="T859" s="1">
        <v>284</v>
      </c>
      <c r="U859" s="1">
        <v>128</v>
      </c>
      <c r="V859" s="1">
        <v>156</v>
      </c>
    </row>
    <row r="860" spans="1:22" x14ac:dyDescent="0.35">
      <c r="A860" s="2">
        <v>45179</v>
      </c>
      <c r="B860" s="3" t="s">
        <v>317</v>
      </c>
      <c r="C860" t="s">
        <v>23</v>
      </c>
      <c r="D860" t="s">
        <v>98</v>
      </c>
      <c r="E860" t="s">
        <v>318</v>
      </c>
      <c r="F860" t="s">
        <v>5826</v>
      </c>
      <c r="G860" t="s">
        <v>5827</v>
      </c>
      <c r="H860" t="s">
        <v>5828</v>
      </c>
      <c r="I860" t="s">
        <v>5829</v>
      </c>
      <c r="J860" s="1" t="s">
        <v>170</v>
      </c>
      <c r="K860" t="s">
        <v>381</v>
      </c>
      <c r="L860" t="s">
        <v>382</v>
      </c>
      <c r="M860" t="s">
        <v>383</v>
      </c>
      <c r="N860" s="1" t="s">
        <v>114</v>
      </c>
      <c r="O860" s="1" t="s">
        <v>63</v>
      </c>
      <c r="P860" s="1">
        <v>23</v>
      </c>
      <c r="Q860" t="s">
        <v>885</v>
      </c>
      <c r="R860" s="1" t="s">
        <v>5830</v>
      </c>
      <c r="S860" s="1" t="s">
        <v>5831</v>
      </c>
      <c r="T860" s="1">
        <v>386</v>
      </c>
      <c r="U860" s="1">
        <v>50</v>
      </c>
      <c r="V860" s="1">
        <v>336</v>
      </c>
    </row>
    <row r="861" spans="1:22" x14ac:dyDescent="0.35">
      <c r="A861" s="2">
        <v>45167</v>
      </c>
      <c r="B861" s="3" t="s">
        <v>257</v>
      </c>
      <c r="C861" t="s">
        <v>141</v>
      </c>
      <c r="D861" t="s">
        <v>223</v>
      </c>
      <c r="E861" t="s">
        <v>309</v>
      </c>
      <c r="F861" t="s">
        <v>5832</v>
      </c>
      <c r="G861" t="s">
        <v>5833</v>
      </c>
      <c r="H861" t="s">
        <v>5834</v>
      </c>
      <c r="I861" t="s">
        <v>5835</v>
      </c>
      <c r="J861" s="1" t="s">
        <v>30</v>
      </c>
      <c r="K861" t="s">
        <v>534</v>
      </c>
      <c r="L861" t="s">
        <v>535</v>
      </c>
      <c r="M861" t="s">
        <v>536</v>
      </c>
      <c r="N861" s="1" t="s">
        <v>93</v>
      </c>
      <c r="O861" s="1" t="s">
        <v>63</v>
      </c>
      <c r="P861" s="1">
        <v>72</v>
      </c>
      <c r="Q861" t="s">
        <v>5836</v>
      </c>
      <c r="R861" s="1" t="s">
        <v>5837</v>
      </c>
      <c r="S861" s="1" t="s">
        <v>5838</v>
      </c>
      <c r="T861" s="1">
        <v>257</v>
      </c>
      <c r="U861" s="1">
        <v>162</v>
      </c>
      <c r="V861" s="1">
        <v>95</v>
      </c>
    </row>
    <row r="862" spans="1:22" x14ac:dyDescent="0.35">
      <c r="A862" s="2">
        <v>44656</v>
      </c>
      <c r="B862" s="3" t="s">
        <v>529</v>
      </c>
      <c r="C862" t="s">
        <v>23</v>
      </c>
      <c r="D862" t="s">
        <v>98</v>
      </c>
      <c r="E862" t="s">
        <v>530</v>
      </c>
      <c r="F862" t="s">
        <v>5839</v>
      </c>
      <c r="G862" t="s">
        <v>5840</v>
      </c>
      <c r="H862" t="s">
        <v>5841</v>
      </c>
      <c r="I862" t="s">
        <v>5842</v>
      </c>
      <c r="J862" s="1" t="s">
        <v>170</v>
      </c>
      <c r="K862" t="s">
        <v>46</v>
      </c>
      <c r="L862" t="s">
        <v>47</v>
      </c>
      <c r="M862" t="s">
        <v>261</v>
      </c>
      <c r="N862" s="1" t="s">
        <v>33</v>
      </c>
      <c r="O862" s="1" t="s">
        <v>49</v>
      </c>
      <c r="P862" s="1">
        <v>88</v>
      </c>
      <c r="Q862" t="s">
        <v>1808</v>
      </c>
      <c r="R862" s="1" t="s">
        <v>5843</v>
      </c>
      <c r="S862" s="1" t="s">
        <v>5844</v>
      </c>
      <c r="T862" s="1">
        <v>433</v>
      </c>
      <c r="U862" s="1">
        <v>9</v>
      </c>
      <c r="V862" s="1">
        <v>424</v>
      </c>
    </row>
    <row r="863" spans="1:22" x14ac:dyDescent="0.35">
      <c r="A863" s="2">
        <v>44952</v>
      </c>
      <c r="B863" s="3" t="s">
        <v>214</v>
      </c>
      <c r="C863" t="s">
        <v>23</v>
      </c>
      <c r="D863" t="s">
        <v>98</v>
      </c>
      <c r="E863" t="s">
        <v>265</v>
      </c>
      <c r="F863" t="s">
        <v>5845</v>
      </c>
      <c r="G863" t="s">
        <v>5846</v>
      </c>
      <c r="H863" t="s">
        <v>5847</v>
      </c>
      <c r="I863">
        <v>6824847968</v>
      </c>
      <c r="J863" s="1" t="s">
        <v>30</v>
      </c>
      <c r="K863" t="s">
        <v>381</v>
      </c>
      <c r="L863" t="s">
        <v>382</v>
      </c>
      <c r="M863" t="s">
        <v>383</v>
      </c>
      <c r="N863" s="1" t="s">
        <v>114</v>
      </c>
      <c r="O863" s="1" t="s">
        <v>49</v>
      </c>
      <c r="P863" s="1">
        <v>28</v>
      </c>
      <c r="Q863" t="s">
        <v>333</v>
      </c>
      <c r="R863" s="1" t="s">
        <v>5848</v>
      </c>
      <c r="S863" s="1" t="s">
        <v>5849</v>
      </c>
      <c r="T863" s="1">
        <v>62</v>
      </c>
      <c r="U863" s="1">
        <v>61</v>
      </c>
      <c r="V863" s="1">
        <v>1</v>
      </c>
    </row>
    <row r="864" spans="1:22" x14ac:dyDescent="0.35">
      <c r="A864" s="1" t="s">
        <v>5850</v>
      </c>
      <c r="B864" s="3" t="s">
        <v>275</v>
      </c>
      <c r="C864" t="s">
        <v>54</v>
      </c>
      <c r="D864" t="s">
        <v>277</v>
      </c>
      <c r="E864" t="s">
        <v>278</v>
      </c>
      <c r="F864" t="s">
        <v>5851</v>
      </c>
      <c r="G864" t="s">
        <v>5852</v>
      </c>
      <c r="H864" t="s">
        <v>5853</v>
      </c>
      <c r="I864" t="s">
        <v>5854</v>
      </c>
      <c r="J864" s="1" t="s">
        <v>30</v>
      </c>
      <c r="K864" t="s">
        <v>111</v>
      </c>
      <c r="L864" t="s">
        <v>112</v>
      </c>
      <c r="M864" t="s">
        <v>113</v>
      </c>
      <c r="N864" s="1" t="s">
        <v>78</v>
      </c>
      <c r="O864" s="1" t="s">
        <v>34</v>
      </c>
      <c r="P864" s="1">
        <v>100</v>
      </c>
      <c r="Q864" t="s">
        <v>2220</v>
      </c>
      <c r="R864" s="1" t="s">
        <v>5855</v>
      </c>
      <c r="S864" s="1" t="s">
        <v>5856</v>
      </c>
      <c r="T864" s="1">
        <v>474</v>
      </c>
      <c r="U864" s="1">
        <v>228</v>
      </c>
      <c r="V864" s="1">
        <v>246</v>
      </c>
    </row>
    <row r="865" spans="1:22" x14ac:dyDescent="0.35">
      <c r="A865" s="1" t="s">
        <v>5857</v>
      </c>
      <c r="B865" s="3" t="s">
        <v>118</v>
      </c>
      <c r="C865" t="s">
        <v>69</v>
      </c>
      <c r="D865" t="s">
        <v>119</v>
      </c>
      <c r="E865" t="s">
        <v>120</v>
      </c>
      <c r="F865" t="s">
        <v>5858</v>
      </c>
      <c r="G865" t="s">
        <v>5859</v>
      </c>
      <c r="H865" t="s">
        <v>5860</v>
      </c>
      <c r="I865">
        <v>8168296311</v>
      </c>
      <c r="J865" s="1" t="s">
        <v>30</v>
      </c>
      <c r="K865" t="s">
        <v>111</v>
      </c>
      <c r="L865" t="s">
        <v>112</v>
      </c>
      <c r="M865" t="s">
        <v>113</v>
      </c>
      <c r="N865" s="1" t="s">
        <v>114</v>
      </c>
      <c r="O865" s="1" t="s">
        <v>34</v>
      </c>
      <c r="P865" s="1">
        <v>63</v>
      </c>
      <c r="Q865" t="s">
        <v>2914</v>
      </c>
      <c r="R865" s="1" t="s">
        <v>5861</v>
      </c>
      <c r="S865" s="1" t="s">
        <v>5862</v>
      </c>
      <c r="T865" s="1">
        <v>455</v>
      </c>
      <c r="U865" s="1">
        <v>287</v>
      </c>
      <c r="V865" s="1">
        <v>168</v>
      </c>
    </row>
    <row r="866" spans="1:22" x14ac:dyDescent="0.35">
      <c r="A866" s="1" t="s">
        <v>3163</v>
      </c>
      <c r="B866" s="3" t="s">
        <v>492</v>
      </c>
      <c r="C866" t="s">
        <v>276</v>
      </c>
      <c r="D866" t="s">
        <v>409</v>
      </c>
      <c r="E866" t="s">
        <v>25</v>
      </c>
      <c r="F866" t="s">
        <v>5863</v>
      </c>
      <c r="G866" t="s">
        <v>5864</v>
      </c>
      <c r="H866" t="s">
        <v>5865</v>
      </c>
      <c r="I866" t="s">
        <v>5866</v>
      </c>
      <c r="J866" s="1" t="s">
        <v>170</v>
      </c>
      <c r="K866" t="s">
        <v>159</v>
      </c>
      <c r="L866" t="s">
        <v>160</v>
      </c>
      <c r="M866" t="s">
        <v>161</v>
      </c>
      <c r="N866" s="1" t="s">
        <v>114</v>
      </c>
      <c r="O866" s="1" t="s">
        <v>63</v>
      </c>
      <c r="P866" s="1">
        <v>87</v>
      </c>
      <c r="Q866" t="s">
        <v>4302</v>
      </c>
      <c r="R866" s="1" t="s">
        <v>5867</v>
      </c>
      <c r="S866" s="1" t="s">
        <v>5868</v>
      </c>
      <c r="T866" s="1">
        <v>64</v>
      </c>
      <c r="U866" s="1">
        <v>23</v>
      </c>
      <c r="V866" s="1">
        <v>41</v>
      </c>
    </row>
    <row r="867" spans="1:22" x14ac:dyDescent="0.35">
      <c r="A867" s="2">
        <v>44777</v>
      </c>
      <c r="B867" s="3" t="s">
        <v>118</v>
      </c>
      <c r="C867" t="s">
        <v>69</v>
      </c>
      <c r="D867" t="s">
        <v>119</v>
      </c>
      <c r="E867" t="s">
        <v>120</v>
      </c>
      <c r="F867" t="s">
        <v>5869</v>
      </c>
      <c r="G867" t="s">
        <v>5870</v>
      </c>
      <c r="H867" t="s">
        <v>5871</v>
      </c>
      <c r="I867">
        <v>2276129094</v>
      </c>
      <c r="J867" s="1" t="s">
        <v>30</v>
      </c>
      <c r="K867" t="s">
        <v>330</v>
      </c>
      <c r="L867" t="s">
        <v>331</v>
      </c>
      <c r="M867" t="s">
        <v>332</v>
      </c>
      <c r="N867" s="1" t="s">
        <v>48</v>
      </c>
      <c r="O867" s="1" t="s">
        <v>34</v>
      </c>
      <c r="P867" s="1">
        <v>55</v>
      </c>
      <c r="Q867" t="s">
        <v>4076</v>
      </c>
      <c r="R867" s="1" t="s">
        <v>5872</v>
      </c>
      <c r="S867" s="1" t="s">
        <v>5873</v>
      </c>
      <c r="T867" s="1">
        <v>443</v>
      </c>
      <c r="U867" s="1">
        <v>136</v>
      </c>
      <c r="V867" s="1">
        <v>307</v>
      </c>
    </row>
    <row r="868" spans="1:22" x14ac:dyDescent="0.35">
      <c r="A868" s="2">
        <v>44645</v>
      </c>
      <c r="B868" s="3" t="s">
        <v>418</v>
      </c>
      <c r="C868" t="s">
        <v>69</v>
      </c>
      <c r="D868" t="s">
        <v>419</v>
      </c>
      <c r="E868" t="s">
        <v>189</v>
      </c>
      <c r="F868" t="s">
        <v>5874</v>
      </c>
      <c r="G868" t="s">
        <v>5875</v>
      </c>
      <c r="H868" t="s">
        <v>5876</v>
      </c>
      <c r="I868" t="s">
        <v>5877</v>
      </c>
      <c r="J868" s="1" t="s">
        <v>170</v>
      </c>
      <c r="K868" t="s">
        <v>31</v>
      </c>
      <c r="L868" t="s">
        <v>32</v>
      </c>
      <c r="M868">
        <v>6538306661</v>
      </c>
      <c r="N868" s="1" t="s">
        <v>78</v>
      </c>
      <c r="O868" s="1" t="s">
        <v>34</v>
      </c>
      <c r="P868" s="1">
        <v>60</v>
      </c>
      <c r="Q868" t="s">
        <v>5878</v>
      </c>
      <c r="R868" s="1" t="s">
        <v>5879</v>
      </c>
      <c r="S868" s="1" t="s">
        <v>5880</v>
      </c>
      <c r="T868" s="1">
        <v>290</v>
      </c>
      <c r="U868" s="1">
        <v>55</v>
      </c>
      <c r="V868" s="1">
        <v>235</v>
      </c>
    </row>
    <row r="869" spans="1:22" x14ac:dyDescent="0.35">
      <c r="A869" s="2">
        <v>44476</v>
      </c>
      <c r="B869" s="3" t="s">
        <v>22</v>
      </c>
      <c r="C869" t="s">
        <v>23</v>
      </c>
      <c r="D869" t="s">
        <v>24</v>
      </c>
      <c r="E869" t="s">
        <v>82</v>
      </c>
      <c r="F869" t="s">
        <v>5881</v>
      </c>
      <c r="G869" t="s">
        <v>5882</v>
      </c>
      <c r="H869" t="s">
        <v>5883</v>
      </c>
      <c r="I869" t="s">
        <v>5884</v>
      </c>
      <c r="J869" s="1" t="s">
        <v>170</v>
      </c>
      <c r="K869" t="s">
        <v>133</v>
      </c>
      <c r="L869" t="s">
        <v>134</v>
      </c>
      <c r="M869" t="s">
        <v>135</v>
      </c>
      <c r="N869" s="1" t="s">
        <v>114</v>
      </c>
      <c r="O869" s="1" t="s">
        <v>49</v>
      </c>
      <c r="P869" s="1">
        <v>60</v>
      </c>
      <c r="Q869" t="s">
        <v>115</v>
      </c>
      <c r="R869" s="1" t="s">
        <v>5885</v>
      </c>
      <c r="S869" s="1" t="s">
        <v>5886</v>
      </c>
      <c r="T869" s="1">
        <v>221</v>
      </c>
      <c r="U869" s="1">
        <v>135</v>
      </c>
      <c r="V869" s="1">
        <v>86</v>
      </c>
    </row>
    <row r="870" spans="1:22" x14ac:dyDescent="0.35">
      <c r="A870" s="2">
        <v>44686</v>
      </c>
      <c r="B870" s="3" t="s">
        <v>317</v>
      </c>
      <c r="C870" t="s">
        <v>23</v>
      </c>
      <c r="D870" t="s">
        <v>98</v>
      </c>
      <c r="E870" t="s">
        <v>318</v>
      </c>
      <c r="F870" t="s">
        <v>5887</v>
      </c>
      <c r="G870" t="s">
        <v>5888</v>
      </c>
      <c r="H870" t="s">
        <v>5889</v>
      </c>
      <c r="I870" t="s">
        <v>5890</v>
      </c>
      <c r="J870" s="1" t="s">
        <v>30</v>
      </c>
      <c r="K870" t="s">
        <v>252</v>
      </c>
      <c r="L870" t="s">
        <v>253</v>
      </c>
      <c r="M870">
        <f>1-838-976-6137</f>
        <v>-7950</v>
      </c>
      <c r="N870" s="1" t="s">
        <v>114</v>
      </c>
      <c r="O870" s="1" t="s">
        <v>63</v>
      </c>
      <c r="P870" s="1">
        <v>13</v>
      </c>
      <c r="Q870" t="s">
        <v>4244</v>
      </c>
      <c r="R870" s="1" t="s">
        <v>5891</v>
      </c>
      <c r="S870" s="1" t="s">
        <v>5892</v>
      </c>
      <c r="T870" s="1">
        <v>364</v>
      </c>
      <c r="U870" s="1">
        <v>164</v>
      </c>
      <c r="V870" s="1">
        <v>200</v>
      </c>
    </row>
    <row r="871" spans="1:22" x14ac:dyDescent="0.35">
      <c r="A871" s="2">
        <v>44540</v>
      </c>
      <c r="B871" s="3" t="s">
        <v>222</v>
      </c>
      <c r="C871" t="s">
        <v>54</v>
      </c>
      <c r="D871" t="s">
        <v>223</v>
      </c>
      <c r="E871" t="s">
        <v>224</v>
      </c>
      <c r="F871" t="s">
        <v>5893</v>
      </c>
      <c r="G871" t="s">
        <v>5894</v>
      </c>
      <c r="H871" t="s">
        <v>5895</v>
      </c>
      <c r="I871" t="s">
        <v>5896</v>
      </c>
      <c r="J871" s="1" t="s">
        <v>170</v>
      </c>
      <c r="K871" t="s">
        <v>252</v>
      </c>
      <c r="L871" t="s">
        <v>253</v>
      </c>
      <c r="M871">
        <f>1-838-976-6137</f>
        <v>-7950</v>
      </c>
      <c r="N871" s="1" t="s">
        <v>93</v>
      </c>
      <c r="O871" s="1" t="s">
        <v>63</v>
      </c>
      <c r="P871" s="1">
        <v>81</v>
      </c>
      <c r="Q871" t="s">
        <v>5897</v>
      </c>
      <c r="R871" s="1" t="s">
        <v>5898</v>
      </c>
      <c r="S871" s="1" t="s">
        <v>5899</v>
      </c>
      <c r="T871" s="1">
        <v>427</v>
      </c>
      <c r="U871" s="1">
        <v>422</v>
      </c>
      <c r="V871" s="1">
        <v>5</v>
      </c>
    </row>
    <row r="872" spans="1:22" x14ac:dyDescent="0.35">
      <c r="A872" s="2">
        <v>45047</v>
      </c>
      <c r="B872" s="3" t="s">
        <v>222</v>
      </c>
      <c r="C872" t="s">
        <v>141</v>
      </c>
      <c r="D872" t="s">
        <v>223</v>
      </c>
      <c r="E872" t="s">
        <v>224</v>
      </c>
      <c r="F872" t="s">
        <v>5900</v>
      </c>
      <c r="H872" t="s">
        <v>5901</v>
      </c>
      <c r="I872" t="s">
        <v>5902</v>
      </c>
      <c r="J872" s="1" t="s">
        <v>30</v>
      </c>
      <c r="K872" t="s">
        <v>381</v>
      </c>
      <c r="L872" t="s">
        <v>382</v>
      </c>
      <c r="M872" t="s">
        <v>383</v>
      </c>
      <c r="N872" s="1" t="s">
        <v>48</v>
      </c>
      <c r="O872" s="1" t="s">
        <v>49</v>
      </c>
      <c r="P872" s="1">
        <v>76</v>
      </c>
      <c r="Q872" t="s">
        <v>5903</v>
      </c>
      <c r="R872" s="1" t="s">
        <v>5904</v>
      </c>
      <c r="S872" s="1" t="s">
        <v>5905</v>
      </c>
      <c r="T872" s="1">
        <v>198</v>
      </c>
      <c r="U872" s="1">
        <v>187</v>
      </c>
      <c r="V872" s="1">
        <v>11</v>
      </c>
    </row>
    <row r="873" spans="1:22" x14ac:dyDescent="0.35">
      <c r="A873" s="2">
        <v>44536</v>
      </c>
      <c r="B873" s="3" t="s">
        <v>53</v>
      </c>
      <c r="C873" t="s">
        <v>276</v>
      </c>
      <c r="D873" t="s">
        <v>55</v>
      </c>
      <c r="E873" t="s">
        <v>56</v>
      </c>
      <c r="F873" t="s">
        <v>5906</v>
      </c>
      <c r="G873" t="s">
        <v>5907</v>
      </c>
      <c r="H873" t="s">
        <v>5908</v>
      </c>
      <c r="I873" t="s">
        <v>5909</v>
      </c>
      <c r="J873" s="1" t="s">
        <v>45</v>
      </c>
      <c r="K873" t="s">
        <v>566</v>
      </c>
      <c r="L873" t="s">
        <v>567</v>
      </c>
      <c r="N873" s="1" t="s">
        <v>114</v>
      </c>
      <c r="O873" s="1" t="s">
        <v>49</v>
      </c>
      <c r="P873" s="1">
        <v>98</v>
      </c>
      <c r="Q873" t="s">
        <v>5910</v>
      </c>
      <c r="R873" s="1" t="s">
        <v>3998</v>
      </c>
      <c r="S873" s="1" t="s">
        <v>5911</v>
      </c>
      <c r="T873" s="1">
        <v>456</v>
      </c>
      <c r="U873" s="1">
        <v>355</v>
      </c>
      <c r="V873" s="1">
        <v>101</v>
      </c>
    </row>
    <row r="874" spans="1:22" x14ac:dyDescent="0.35">
      <c r="A874" s="2">
        <v>44952</v>
      </c>
      <c r="B874" s="3" t="s">
        <v>214</v>
      </c>
      <c r="C874" t="s">
        <v>23</v>
      </c>
      <c r="D874" t="s">
        <v>98</v>
      </c>
      <c r="E874" t="s">
        <v>265</v>
      </c>
      <c r="F874" t="s">
        <v>5912</v>
      </c>
      <c r="G874" t="s">
        <v>5913</v>
      </c>
      <c r="H874" t="s">
        <v>5914</v>
      </c>
      <c r="I874" t="s">
        <v>5915</v>
      </c>
      <c r="J874" s="1" t="s">
        <v>170</v>
      </c>
      <c r="K874" t="s">
        <v>424</v>
      </c>
      <c r="L874" t="s">
        <v>425</v>
      </c>
      <c r="M874">
        <v>7724600682</v>
      </c>
      <c r="N874" s="1" t="s">
        <v>33</v>
      </c>
      <c r="O874" s="1" t="s">
        <v>34</v>
      </c>
      <c r="P874" s="1">
        <v>82</v>
      </c>
      <c r="Q874" t="s">
        <v>5916</v>
      </c>
      <c r="R874" s="1" t="s">
        <v>5917</v>
      </c>
      <c r="S874" s="1" t="s">
        <v>5918</v>
      </c>
      <c r="T874" s="1">
        <v>483</v>
      </c>
      <c r="U874" s="1">
        <v>281</v>
      </c>
      <c r="V874" s="1">
        <v>202</v>
      </c>
    </row>
    <row r="875" spans="1:22" x14ac:dyDescent="0.35">
      <c r="A875" s="2">
        <v>44485</v>
      </c>
      <c r="B875" s="3" t="s">
        <v>238</v>
      </c>
      <c r="C875" t="s">
        <v>23</v>
      </c>
      <c r="D875" t="s">
        <v>98</v>
      </c>
      <c r="E875" t="s">
        <v>239</v>
      </c>
      <c r="F875" t="s">
        <v>5919</v>
      </c>
      <c r="G875" t="s">
        <v>5920</v>
      </c>
      <c r="H875" t="s">
        <v>5921</v>
      </c>
      <c r="I875" t="s">
        <v>5922</v>
      </c>
      <c r="J875" s="1" t="s">
        <v>30</v>
      </c>
      <c r="K875" t="s">
        <v>534</v>
      </c>
      <c r="L875" t="s">
        <v>535</v>
      </c>
      <c r="M875" t="s">
        <v>536</v>
      </c>
      <c r="N875" s="1" t="s">
        <v>33</v>
      </c>
      <c r="O875" s="1" t="s">
        <v>63</v>
      </c>
      <c r="P875" s="1">
        <v>50</v>
      </c>
      <c r="Q875" t="s">
        <v>5923</v>
      </c>
      <c r="R875" s="1" t="s">
        <v>5924</v>
      </c>
      <c r="S875" s="1" t="s">
        <v>5925</v>
      </c>
      <c r="T875" s="1">
        <v>98</v>
      </c>
      <c r="U875" s="1">
        <v>1</v>
      </c>
      <c r="V875" s="1">
        <v>97</v>
      </c>
    </row>
    <row r="876" spans="1:22" x14ac:dyDescent="0.35">
      <c r="A876" s="2">
        <v>44500</v>
      </c>
      <c r="B876" s="3" t="s">
        <v>38</v>
      </c>
      <c r="C876" t="s">
        <v>141</v>
      </c>
      <c r="D876" t="s">
        <v>345</v>
      </c>
      <c r="E876" t="s">
        <v>25</v>
      </c>
      <c r="F876" t="s">
        <v>5926</v>
      </c>
      <c r="H876" t="s">
        <v>5927</v>
      </c>
      <c r="I876" t="s">
        <v>5928</v>
      </c>
      <c r="J876" s="1" t="s">
        <v>170</v>
      </c>
      <c r="K876" t="s">
        <v>424</v>
      </c>
      <c r="L876" t="s">
        <v>425</v>
      </c>
      <c r="M876">
        <v>7724600682</v>
      </c>
      <c r="N876" s="1" t="s">
        <v>33</v>
      </c>
      <c r="O876" s="1" t="s">
        <v>34</v>
      </c>
      <c r="P876" s="1">
        <v>31</v>
      </c>
      <c r="Q876" t="s">
        <v>5929</v>
      </c>
      <c r="R876" s="1" t="s">
        <v>5930</v>
      </c>
      <c r="S876" s="1" t="s">
        <v>5931</v>
      </c>
      <c r="T876" s="1">
        <v>413</v>
      </c>
      <c r="U876" s="1">
        <v>100</v>
      </c>
      <c r="V876" s="1">
        <v>313</v>
      </c>
    </row>
    <row r="877" spans="1:22" x14ac:dyDescent="0.35">
      <c r="A877" s="2">
        <v>44526</v>
      </c>
      <c r="B877" s="3" t="s">
        <v>257</v>
      </c>
      <c r="C877" t="s">
        <v>141</v>
      </c>
      <c r="D877" t="s">
        <v>223</v>
      </c>
      <c r="E877" t="s">
        <v>309</v>
      </c>
      <c r="F877" t="s">
        <v>5932</v>
      </c>
      <c r="G877" t="s">
        <v>5933</v>
      </c>
      <c r="H877" t="s">
        <v>5934</v>
      </c>
      <c r="I877" t="s">
        <v>5935</v>
      </c>
      <c r="J877" s="1" t="s">
        <v>30</v>
      </c>
      <c r="K877" t="s">
        <v>171</v>
      </c>
      <c r="L877" t="s">
        <v>172</v>
      </c>
      <c r="M877" t="s">
        <v>173</v>
      </c>
      <c r="N877" s="1" t="s">
        <v>114</v>
      </c>
      <c r="O877" s="1" t="s">
        <v>34</v>
      </c>
      <c r="P877" s="1">
        <v>57</v>
      </c>
      <c r="Q877" t="s">
        <v>2809</v>
      </c>
      <c r="R877" s="1" t="s">
        <v>5936</v>
      </c>
      <c r="S877" s="1" t="s">
        <v>5937</v>
      </c>
      <c r="T877" s="1">
        <v>147</v>
      </c>
      <c r="U877" s="1">
        <v>28</v>
      </c>
      <c r="V877" s="1">
        <v>119</v>
      </c>
    </row>
    <row r="878" spans="1:22" x14ac:dyDescent="0.35">
      <c r="A878" s="2">
        <v>45187</v>
      </c>
      <c r="B878" s="3" t="s">
        <v>529</v>
      </c>
      <c r="C878" t="s">
        <v>23</v>
      </c>
      <c r="D878" t="s">
        <v>98</v>
      </c>
      <c r="E878" t="s">
        <v>530</v>
      </c>
      <c r="F878" t="s">
        <v>5938</v>
      </c>
      <c r="G878" t="s">
        <v>5939</v>
      </c>
      <c r="H878" t="s">
        <v>5940</v>
      </c>
      <c r="I878" t="s">
        <v>5941</v>
      </c>
      <c r="J878" s="1" t="s">
        <v>170</v>
      </c>
      <c r="K878" t="s">
        <v>194</v>
      </c>
      <c r="L878" t="s">
        <v>195</v>
      </c>
      <c r="M878" t="s">
        <v>196</v>
      </c>
      <c r="N878" s="1" t="s">
        <v>86</v>
      </c>
      <c r="O878" s="1" t="s">
        <v>49</v>
      </c>
      <c r="P878" s="1">
        <v>10</v>
      </c>
      <c r="Q878" t="s">
        <v>2530</v>
      </c>
      <c r="R878" s="1" t="s">
        <v>5942</v>
      </c>
      <c r="S878" s="1" t="s">
        <v>5943</v>
      </c>
      <c r="T878" s="1">
        <v>280</v>
      </c>
      <c r="U878" s="1">
        <v>148</v>
      </c>
      <c r="V878" s="1">
        <v>132</v>
      </c>
    </row>
    <row r="879" spans="1:22" x14ac:dyDescent="0.35">
      <c r="A879" s="2">
        <v>45038</v>
      </c>
      <c r="B879" s="3" t="s">
        <v>207</v>
      </c>
      <c r="C879" t="s">
        <v>23</v>
      </c>
      <c r="D879" t="s">
        <v>39</v>
      </c>
      <c r="E879" t="s">
        <v>40</v>
      </c>
      <c r="F879" t="s">
        <v>5944</v>
      </c>
      <c r="G879" t="s">
        <v>5945</v>
      </c>
      <c r="H879" t="s">
        <v>5946</v>
      </c>
      <c r="I879" t="s">
        <v>5947</v>
      </c>
      <c r="J879" s="1" t="s">
        <v>45</v>
      </c>
      <c r="K879" t="s">
        <v>252</v>
      </c>
      <c r="L879" t="s">
        <v>253</v>
      </c>
      <c r="M879">
        <f>1-838-976-6137</f>
        <v>-7950</v>
      </c>
      <c r="N879" s="1" t="s">
        <v>33</v>
      </c>
      <c r="O879" s="1" t="s">
        <v>63</v>
      </c>
      <c r="P879" s="1">
        <v>94</v>
      </c>
      <c r="Q879" t="s">
        <v>4116</v>
      </c>
      <c r="R879" s="1" t="s">
        <v>5948</v>
      </c>
      <c r="S879" s="1" t="s">
        <v>5949</v>
      </c>
      <c r="T879" s="1">
        <v>203</v>
      </c>
      <c r="U879" s="1">
        <v>191</v>
      </c>
      <c r="V879" s="1">
        <v>12</v>
      </c>
    </row>
    <row r="880" spans="1:22" x14ac:dyDescent="0.35">
      <c r="A880" s="2">
        <v>45028</v>
      </c>
      <c r="B880" s="3" t="s">
        <v>317</v>
      </c>
      <c r="C880" t="s">
        <v>54</v>
      </c>
      <c r="D880" t="s">
        <v>98</v>
      </c>
      <c r="E880" t="s">
        <v>189</v>
      </c>
      <c r="F880" t="s">
        <v>3101</v>
      </c>
      <c r="G880" t="s">
        <v>5950</v>
      </c>
      <c r="H880" t="s">
        <v>5951</v>
      </c>
      <c r="I880" t="s">
        <v>5952</v>
      </c>
      <c r="J880" s="1" t="s">
        <v>45</v>
      </c>
      <c r="K880" t="s">
        <v>303</v>
      </c>
      <c r="L880" t="s">
        <v>304</v>
      </c>
      <c r="M880" t="s">
        <v>305</v>
      </c>
      <c r="N880" s="1" t="s">
        <v>48</v>
      </c>
      <c r="O880" s="1" t="s">
        <v>34</v>
      </c>
      <c r="P880" s="1">
        <v>85</v>
      </c>
      <c r="Q880" t="s">
        <v>5953</v>
      </c>
      <c r="R880" s="1" t="s">
        <v>5954</v>
      </c>
      <c r="S880" s="1" t="s">
        <v>5955</v>
      </c>
      <c r="T880" s="1">
        <v>194</v>
      </c>
      <c r="U880" s="1">
        <v>135</v>
      </c>
      <c r="V880" s="1">
        <v>59</v>
      </c>
    </row>
    <row r="881" spans="1:22" x14ac:dyDescent="0.35">
      <c r="A881" s="2">
        <v>44681</v>
      </c>
      <c r="B881" s="3" t="s">
        <v>344</v>
      </c>
      <c r="C881" t="s">
        <v>141</v>
      </c>
      <c r="D881" t="s">
        <v>345</v>
      </c>
      <c r="E881" t="s">
        <v>346</v>
      </c>
      <c r="F881" t="s">
        <v>5956</v>
      </c>
      <c r="G881" t="s">
        <v>5957</v>
      </c>
      <c r="H881" t="s">
        <v>5958</v>
      </c>
      <c r="I881" t="s">
        <v>5959</v>
      </c>
      <c r="J881" s="1" t="s">
        <v>30</v>
      </c>
      <c r="K881" t="s">
        <v>148</v>
      </c>
      <c r="L881" t="s">
        <v>149</v>
      </c>
      <c r="M881" t="s">
        <v>150</v>
      </c>
      <c r="N881" s="1" t="s">
        <v>78</v>
      </c>
      <c r="O881" s="1" t="s">
        <v>34</v>
      </c>
      <c r="P881" s="1">
        <v>17</v>
      </c>
      <c r="Q881" t="s">
        <v>5960</v>
      </c>
      <c r="R881" s="1" t="s">
        <v>5961</v>
      </c>
      <c r="S881" s="1" t="s">
        <v>5962</v>
      </c>
      <c r="T881" s="1">
        <v>385</v>
      </c>
      <c r="U881" s="1">
        <v>200</v>
      </c>
      <c r="V881" s="1">
        <v>185</v>
      </c>
    </row>
    <row r="882" spans="1:22" x14ac:dyDescent="0.35">
      <c r="A882" s="2">
        <v>45109</v>
      </c>
      <c r="B882" s="3" t="s">
        <v>418</v>
      </c>
      <c r="C882" t="s">
        <v>69</v>
      </c>
      <c r="D882" t="s">
        <v>419</v>
      </c>
      <c r="E882" t="s">
        <v>521</v>
      </c>
      <c r="F882" t="s">
        <v>5963</v>
      </c>
      <c r="G882" t="s">
        <v>5964</v>
      </c>
      <c r="H882" t="s">
        <v>5965</v>
      </c>
      <c r="I882" t="s">
        <v>5966</v>
      </c>
      <c r="J882" s="1" t="s">
        <v>30</v>
      </c>
      <c r="K882" t="s">
        <v>194</v>
      </c>
      <c r="L882" t="s">
        <v>195</v>
      </c>
      <c r="M882" t="s">
        <v>196</v>
      </c>
      <c r="N882" s="1" t="s">
        <v>48</v>
      </c>
      <c r="O882" s="1" t="s">
        <v>34</v>
      </c>
      <c r="P882" s="1">
        <v>92</v>
      </c>
      <c r="Q882" t="s">
        <v>5967</v>
      </c>
      <c r="R882" s="1" t="s">
        <v>5968</v>
      </c>
      <c r="S882" s="1" t="s">
        <v>5969</v>
      </c>
      <c r="T882" s="1">
        <v>486</v>
      </c>
      <c r="U882" s="1">
        <v>172</v>
      </c>
      <c r="V882" s="1">
        <v>314</v>
      </c>
    </row>
    <row r="883" spans="1:22" x14ac:dyDescent="0.35">
      <c r="A883" s="2">
        <v>45054</v>
      </c>
      <c r="B883" s="3" t="s">
        <v>275</v>
      </c>
      <c r="C883" t="s">
        <v>276</v>
      </c>
      <c r="D883" t="s">
        <v>277</v>
      </c>
      <c r="E883" t="s">
        <v>278</v>
      </c>
      <c r="F883" t="s">
        <v>5970</v>
      </c>
      <c r="G883" t="s">
        <v>5971</v>
      </c>
      <c r="H883" t="s">
        <v>5972</v>
      </c>
      <c r="I883">
        <v>2315034563</v>
      </c>
      <c r="J883" s="1" t="s">
        <v>45</v>
      </c>
      <c r="K883" t="s">
        <v>534</v>
      </c>
      <c r="L883" t="s">
        <v>535</v>
      </c>
      <c r="M883" t="s">
        <v>536</v>
      </c>
      <c r="N883" s="1" t="s">
        <v>114</v>
      </c>
      <c r="O883" s="1" t="s">
        <v>49</v>
      </c>
      <c r="P883" s="1">
        <v>15</v>
      </c>
      <c r="Q883" t="s">
        <v>5973</v>
      </c>
      <c r="R883" s="1" t="s">
        <v>5974</v>
      </c>
      <c r="S883" s="1" t="s">
        <v>5975</v>
      </c>
      <c r="T883" s="1">
        <v>447</v>
      </c>
      <c r="U883" s="1">
        <v>64</v>
      </c>
      <c r="V883" s="1">
        <v>383</v>
      </c>
    </row>
    <row r="884" spans="1:22" x14ac:dyDescent="0.35">
      <c r="A884" s="2">
        <v>44607</v>
      </c>
      <c r="B884" s="3" t="s">
        <v>214</v>
      </c>
      <c r="C884" t="s">
        <v>23</v>
      </c>
      <c r="D884" t="s">
        <v>98</v>
      </c>
      <c r="E884" t="s">
        <v>215</v>
      </c>
      <c r="F884" t="s">
        <v>5976</v>
      </c>
      <c r="G884" t="s">
        <v>5977</v>
      </c>
      <c r="H884" t="s">
        <v>5978</v>
      </c>
      <c r="I884" t="s">
        <v>5979</v>
      </c>
      <c r="J884" s="1" t="s">
        <v>30</v>
      </c>
      <c r="K884" t="s">
        <v>124</v>
      </c>
      <c r="L884" t="s">
        <v>125</v>
      </c>
      <c r="M884" t="s">
        <v>126</v>
      </c>
      <c r="N884" s="1" t="s">
        <v>78</v>
      </c>
      <c r="O884" s="1" t="s">
        <v>34</v>
      </c>
      <c r="P884" s="1">
        <v>95</v>
      </c>
      <c r="Q884" t="s">
        <v>5980</v>
      </c>
      <c r="R884" s="1" t="s">
        <v>5981</v>
      </c>
      <c r="S884" s="1" t="s">
        <v>5982</v>
      </c>
      <c r="T884" s="1">
        <v>262</v>
      </c>
      <c r="U884" s="1">
        <v>192</v>
      </c>
      <c r="V884" s="1">
        <v>70</v>
      </c>
    </row>
    <row r="885" spans="1:22" x14ac:dyDescent="0.35">
      <c r="A885" s="2">
        <v>44960</v>
      </c>
      <c r="B885" s="3" t="s">
        <v>164</v>
      </c>
      <c r="C885" t="s">
        <v>247</v>
      </c>
      <c r="D885" t="s">
        <v>165</v>
      </c>
      <c r="E885" t="s">
        <v>2368</v>
      </c>
      <c r="F885" t="s">
        <v>5983</v>
      </c>
      <c r="G885" t="s">
        <v>5984</v>
      </c>
      <c r="H885" t="s">
        <v>5985</v>
      </c>
      <c r="I885" t="s">
        <v>5986</v>
      </c>
      <c r="J885" s="1" t="s">
        <v>30</v>
      </c>
      <c r="K885" t="s">
        <v>31</v>
      </c>
      <c r="L885" t="s">
        <v>32</v>
      </c>
      <c r="M885">
        <v>6538306661</v>
      </c>
      <c r="N885" s="1" t="s">
        <v>114</v>
      </c>
      <c r="O885" s="1" t="s">
        <v>63</v>
      </c>
      <c r="P885" s="1">
        <v>22</v>
      </c>
      <c r="Q885" t="s">
        <v>5780</v>
      </c>
      <c r="R885" s="1" t="s">
        <v>5987</v>
      </c>
      <c r="S885" s="1" t="s">
        <v>5988</v>
      </c>
      <c r="T885" s="1">
        <v>393</v>
      </c>
      <c r="U885" s="1">
        <v>222</v>
      </c>
      <c r="V885" s="1">
        <v>171</v>
      </c>
    </row>
    <row r="886" spans="1:22" x14ac:dyDescent="0.35">
      <c r="A886" s="2">
        <v>45045</v>
      </c>
      <c r="B886" s="3" t="s">
        <v>214</v>
      </c>
      <c r="C886" t="s">
        <v>23</v>
      </c>
      <c r="D886" t="s">
        <v>98</v>
      </c>
      <c r="E886" t="s">
        <v>326</v>
      </c>
      <c r="F886" t="s">
        <v>5989</v>
      </c>
      <c r="G886" t="s">
        <v>5990</v>
      </c>
      <c r="H886" t="s">
        <v>5991</v>
      </c>
      <c r="I886" t="s">
        <v>5992</v>
      </c>
      <c r="J886" s="1" t="s">
        <v>45</v>
      </c>
      <c r="K886" t="s">
        <v>194</v>
      </c>
      <c r="L886" t="s">
        <v>195</v>
      </c>
      <c r="M886" t="s">
        <v>196</v>
      </c>
      <c r="N886" s="1" t="s">
        <v>33</v>
      </c>
      <c r="O886" s="1" t="s">
        <v>49</v>
      </c>
      <c r="P886" s="1">
        <v>26</v>
      </c>
      <c r="Q886" t="s">
        <v>5993</v>
      </c>
      <c r="R886" s="1" t="s">
        <v>5994</v>
      </c>
      <c r="S886" s="1" t="s">
        <v>5995</v>
      </c>
      <c r="T886" s="1">
        <v>211</v>
      </c>
      <c r="U886" s="1">
        <v>48</v>
      </c>
      <c r="V886" s="1">
        <v>163</v>
      </c>
    </row>
    <row r="887" spans="1:22" x14ac:dyDescent="0.35">
      <c r="A887" s="2">
        <v>45065</v>
      </c>
      <c r="B887" s="3" t="s">
        <v>22</v>
      </c>
      <c r="C887" t="s">
        <v>23</v>
      </c>
      <c r="D887" t="s">
        <v>24</v>
      </c>
      <c r="E887" t="s">
        <v>82</v>
      </c>
      <c r="F887" t="s">
        <v>5996</v>
      </c>
      <c r="H887" t="s">
        <v>5997</v>
      </c>
      <c r="I887" t="s">
        <v>5998</v>
      </c>
      <c r="J887" s="1" t="s">
        <v>45</v>
      </c>
      <c r="K887" t="s">
        <v>303</v>
      </c>
      <c r="L887" t="s">
        <v>304</v>
      </c>
      <c r="M887" t="s">
        <v>305</v>
      </c>
      <c r="N887" s="1" t="s">
        <v>78</v>
      </c>
      <c r="O887" s="1" t="s">
        <v>34</v>
      </c>
      <c r="P887" s="1">
        <v>18</v>
      </c>
      <c r="Q887" t="s">
        <v>5999</v>
      </c>
      <c r="R887" s="1" t="s">
        <v>6000</v>
      </c>
      <c r="S887" s="1" t="s">
        <v>6001</v>
      </c>
      <c r="T887" s="1">
        <v>279</v>
      </c>
      <c r="U887" s="1">
        <v>249</v>
      </c>
      <c r="V887" s="1">
        <v>30</v>
      </c>
    </row>
    <row r="888" spans="1:22" x14ac:dyDescent="0.35">
      <c r="A888" s="2">
        <v>45028</v>
      </c>
      <c r="B888" s="3" t="s">
        <v>418</v>
      </c>
      <c r="C888" t="s">
        <v>54</v>
      </c>
      <c r="D888" t="s">
        <v>419</v>
      </c>
      <c r="E888" t="s">
        <v>521</v>
      </c>
      <c r="F888" t="s">
        <v>6002</v>
      </c>
      <c r="G888" t="s">
        <v>6003</v>
      </c>
      <c r="H888" t="s">
        <v>6004</v>
      </c>
      <c r="I888">
        <v>7739673368</v>
      </c>
      <c r="J888" s="1" t="s">
        <v>45</v>
      </c>
      <c r="K888" t="s">
        <v>124</v>
      </c>
      <c r="L888" t="s">
        <v>125</v>
      </c>
      <c r="M888" t="s">
        <v>126</v>
      </c>
      <c r="N888" s="1" t="s">
        <v>33</v>
      </c>
      <c r="O888" s="1" t="s">
        <v>63</v>
      </c>
      <c r="P888" s="1">
        <v>80</v>
      </c>
      <c r="Q888" t="s">
        <v>6005</v>
      </c>
      <c r="R888" s="1" t="s">
        <v>6006</v>
      </c>
      <c r="S888" s="1" t="s">
        <v>6007</v>
      </c>
      <c r="T888" s="1">
        <v>122</v>
      </c>
      <c r="U888" s="1">
        <v>37</v>
      </c>
      <c r="V888" s="1">
        <v>85</v>
      </c>
    </row>
    <row r="889" spans="1:22" x14ac:dyDescent="0.35">
      <c r="A889" s="2">
        <v>44978</v>
      </c>
      <c r="B889" s="3" t="s">
        <v>140</v>
      </c>
      <c r="C889" t="s">
        <v>141</v>
      </c>
      <c r="D889" t="s">
        <v>142</v>
      </c>
      <c r="E889" t="s">
        <v>265</v>
      </c>
      <c r="F889" t="s">
        <v>6008</v>
      </c>
      <c r="G889" t="s">
        <v>6009</v>
      </c>
      <c r="H889" t="s">
        <v>6010</v>
      </c>
      <c r="I889" t="s">
        <v>6011</v>
      </c>
      <c r="J889" s="1" t="s">
        <v>30</v>
      </c>
      <c r="K889" t="s">
        <v>133</v>
      </c>
      <c r="L889" t="s">
        <v>134</v>
      </c>
      <c r="M889" t="s">
        <v>135</v>
      </c>
      <c r="N889" s="1" t="s">
        <v>33</v>
      </c>
      <c r="O889" s="1" t="s">
        <v>34</v>
      </c>
      <c r="P889" s="1">
        <v>37</v>
      </c>
      <c r="Q889" t="s">
        <v>366</v>
      </c>
      <c r="R889" s="1" t="s">
        <v>6012</v>
      </c>
      <c r="S889" s="1" t="s">
        <v>6013</v>
      </c>
      <c r="T889" s="1">
        <v>249</v>
      </c>
      <c r="U889" s="1">
        <v>39</v>
      </c>
      <c r="V889" s="1">
        <v>210</v>
      </c>
    </row>
    <row r="890" spans="1:22" x14ac:dyDescent="0.35">
      <c r="A890" s="2">
        <v>44648</v>
      </c>
      <c r="B890" s="3" t="s">
        <v>418</v>
      </c>
      <c r="C890" t="s">
        <v>69</v>
      </c>
      <c r="D890" t="s">
        <v>419</v>
      </c>
      <c r="E890" t="s">
        <v>189</v>
      </c>
      <c r="F890" t="s">
        <v>6014</v>
      </c>
      <c r="G890" t="s">
        <v>6015</v>
      </c>
      <c r="H890" t="s">
        <v>6016</v>
      </c>
      <c r="I890" t="s">
        <v>6017</v>
      </c>
      <c r="J890" s="1" t="s">
        <v>170</v>
      </c>
      <c r="K890" t="s">
        <v>61</v>
      </c>
      <c r="L890" t="s">
        <v>62</v>
      </c>
      <c r="M890">
        <f>1-588-750-7646</f>
        <v>-8983</v>
      </c>
      <c r="N890" s="1" t="s">
        <v>86</v>
      </c>
      <c r="O890" s="1" t="s">
        <v>49</v>
      </c>
      <c r="P890" s="1">
        <v>98</v>
      </c>
      <c r="Q890" t="s">
        <v>913</v>
      </c>
      <c r="R890" s="1" t="s">
        <v>6018</v>
      </c>
      <c r="S890" s="1" t="s">
        <v>6019</v>
      </c>
      <c r="T890" s="1">
        <v>346</v>
      </c>
      <c r="U890" s="1">
        <v>37</v>
      </c>
      <c r="V890" s="1">
        <v>309</v>
      </c>
    </row>
    <row r="891" spans="1:22" x14ac:dyDescent="0.35">
      <c r="A891" s="2">
        <v>44750</v>
      </c>
      <c r="B891" s="3" t="s">
        <v>257</v>
      </c>
      <c r="C891" t="s">
        <v>141</v>
      </c>
      <c r="D891" t="s">
        <v>223</v>
      </c>
      <c r="E891" t="s">
        <v>5713</v>
      </c>
      <c r="F891" t="s">
        <v>6020</v>
      </c>
      <c r="G891" t="s">
        <v>6021</v>
      </c>
      <c r="H891" t="s">
        <v>6022</v>
      </c>
      <c r="I891" t="s">
        <v>6023</v>
      </c>
      <c r="J891" s="1" t="s">
        <v>45</v>
      </c>
      <c r="K891" t="s">
        <v>124</v>
      </c>
      <c r="L891" t="s">
        <v>125</v>
      </c>
      <c r="M891" t="s">
        <v>126</v>
      </c>
      <c r="N891" s="1" t="s">
        <v>114</v>
      </c>
      <c r="O891" s="1" t="s">
        <v>34</v>
      </c>
      <c r="P891" s="1">
        <v>31</v>
      </c>
      <c r="Q891" t="s">
        <v>2740</v>
      </c>
      <c r="R891" s="1" t="s">
        <v>6024</v>
      </c>
      <c r="S891" s="1" t="s">
        <v>6025</v>
      </c>
      <c r="T891" s="1">
        <v>384</v>
      </c>
      <c r="U891" s="1">
        <v>334</v>
      </c>
      <c r="V891" s="1">
        <v>50</v>
      </c>
    </row>
    <row r="892" spans="1:22" x14ac:dyDescent="0.35">
      <c r="A892" s="2">
        <v>44937</v>
      </c>
      <c r="B892" s="3" t="s">
        <v>492</v>
      </c>
      <c r="C892" t="s">
        <v>276</v>
      </c>
      <c r="D892" t="s">
        <v>409</v>
      </c>
      <c r="E892" t="s">
        <v>410</v>
      </c>
      <c r="F892" t="s">
        <v>6026</v>
      </c>
      <c r="G892" t="s">
        <v>6027</v>
      </c>
      <c r="H892" t="s">
        <v>6028</v>
      </c>
      <c r="I892" t="s">
        <v>6029</v>
      </c>
      <c r="J892" s="1" t="s">
        <v>170</v>
      </c>
      <c r="K892" t="s">
        <v>159</v>
      </c>
      <c r="L892" t="s">
        <v>160</v>
      </c>
      <c r="M892" t="s">
        <v>161</v>
      </c>
      <c r="N892" s="1" t="s">
        <v>114</v>
      </c>
      <c r="O892" s="1" t="s">
        <v>63</v>
      </c>
      <c r="P892" s="1">
        <v>37</v>
      </c>
      <c r="Q892" t="s">
        <v>660</v>
      </c>
      <c r="R892" s="1" t="s">
        <v>6030</v>
      </c>
      <c r="S892" s="1" t="s">
        <v>6031</v>
      </c>
      <c r="T892" s="1">
        <v>90</v>
      </c>
      <c r="U892" s="1">
        <v>70</v>
      </c>
      <c r="V892" s="1">
        <v>20</v>
      </c>
    </row>
    <row r="893" spans="1:22" x14ac:dyDescent="0.35">
      <c r="A893" s="2">
        <v>44555</v>
      </c>
      <c r="B893" s="3" t="s">
        <v>68</v>
      </c>
      <c r="C893" t="s">
        <v>69</v>
      </c>
      <c r="D893" t="s">
        <v>70</v>
      </c>
      <c r="E893" t="s">
        <v>71</v>
      </c>
      <c r="F893" t="s">
        <v>6032</v>
      </c>
      <c r="G893" t="s">
        <v>6033</v>
      </c>
      <c r="H893" t="s">
        <v>6034</v>
      </c>
      <c r="I893" t="s">
        <v>6035</v>
      </c>
      <c r="J893" s="1" t="s">
        <v>170</v>
      </c>
      <c r="K893" t="s">
        <v>303</v>
      </c>
      <c r="L893" t="s">
        <v>304</v>
      </c>
      <c r="M893" t="s">
        <v>305</v>
      </c>
      <c r="N893" s="1" t="s">
        <v>86</v>
      </c>
      <c r="O893" s="1" t="s">
        <v>63</v>
      </c>
      <c r="P893" s="1">
        <v>59</v>
      </c>
      <c r="Q893" t="s">
        <v>6036</v>
      </c>
      <c r="R893" s="1" t="s">
        <v>6037</v>
      </c>
      <c r="S893" s="1" t="s">
        <v>6038</v>
      </c>
      <c r="T893" s="1">
        <v>463</v>
      </c>
      <c r="U893" s="1">
        <v>258</v>
      </c>
      <c r="V893" s="1">
        <v>205</v>
      </c>
    </row>
    <row r="894" spans="1:22" x14ac:dyDescent="0.35">
      <c r="A894" s="2">
        <v>44972</v>
      </c>
      <c r="B894" s="3" t="s">
        <v>22</v>
      </c>
      <c r="C894" t="s">
        <v>23</v>
      </c>
      <c r="D894" t="s">
        <v>24</v>
      </c>
      <c r="E894" t="s">
        <v>387</v>
      </c>
      <c r="F894" t="s">
        <v>6039</v>
      </c>
      <c r="G894" t="s">
        <v>6040</v>
      </c>
      <c r="H894" t="s">
        <v>6041</v>
      </c>
      <c r="I894" t="s">
        <v>6042</v>
      </c>
      <c r="J894" s="1" t="s">
        <v>30</v>
      </c>
      <c r="K894" t="s">
        <v>534</v>
      </c>
      <c r="L894" t="s">
        <v>535</v>
      </c>
      <c r="N894" s="1" t="s">
        <v>48</v>
      </c>
      <c r="O894" s="1" t="s">
        <v>63</v>
      </c>
      <c r="P894" s="1">
        <v>61</v>
      </c>
      <c r="Q894" t="s">
        <v>6043</v>
      </c>
      <c r="R894" s="1" t="s">
        <v>6044</v>
      </c>
      <c r="S894" s="1" t="s">
        <v>6045</v>
      </c>
      <c r="T894" s="1">
        <v>464</v>
      </c>
      <c r="U894" s="1">
        <v>188</v>
      </c>
      <c r="V894" s="1">
        <v>276</v>
      </c>
    </row>
    <row r="895" spans="1:22" x14ac:dyDescent="0.35">
      <c r="A895" s="2">
        <v>45067</v>
      </c>
      <c r="B895" s="3" t="s">
        <v>529</v>
      </c>
      <c r="C895" t="s">
        <v>23</v>
      </c>
      <c r="D895" t="s">
        <v>98</v>
      </c>
      <c r="E895" t="s">
        <v>530</v>
      </c>
      <c r="F895" t="s">
        <v>6046</v>
      </c>
      <c r="G895" t="s">
        <v>6047</v>
      </c>
      <c r="H895" t="s">
        <v>6048</v>
      </c>
      <c r="I895">
        <f>1-857-479-3743</f>
        <v>-5078</v>
      </c>
      <c r="J895" s="1" t="s">
        <v>30</v>
      </c>
      <c r="K895" t="s">
        <v>381</v>
      </c>
      <c r="L895" t="s">
        <v>382</v>
      </c>
      <c r="M895" t="s">
        <v>383</v>
      </c>
      <c r="N895" s="1" t="s">
        <v>114</v>
      </c>
      <c r="O895" s="1" t="s">
        <v>49</v>
      </c>
      <c r="P895" s="1">
        <v>87</v>
      </c>
      <c r="Q895" t="s">
        <v>6049</v>
      </c>
      <c r="R895" s="1" t="s">
        <v>6050</v>
      </c>
      <c r="S895" s="1" t="s">
        <v>6051</v>
      </c>
      <c r="T895" s="1">
        <v>112</v>
      </c>
      <c r="U895" s="1">
        <v>10</v>
      </c>
      <c r="V895" s="1">
        <v>102</v>
      </c>
    </row>
    <row r="896" spans="1:22" x14ac:dyDescent="0.35">
      <c r="A896" s="2">
        <v>45157</v>
      </c>
      <c r="B896" s="3" t="s">
        <v>317</v>
      </c>
      <c r="C896" t="s">
        <v>23</v>
      </c>
      <c r="D896" t="s">
        <v>98</v>
      </c>
      <c r="E896" t="s">
        <v>265</v>
      </c>
      <c r="F896" t="s">
        <v>6052</v>
      </c>
      <c r="G896" t="s">
        <v>6053</v>
      </c>
      <c r="H896" t="s">
        <v>6054</v>
      </c>
      <c r="I896" t="s">
        <v>6055</v>
      </c>
      <c r="J896" s="1" t="s">
        <v>30</v>
      </c>
      <c r="K896" t="s">
        <v>270</v>
      </c>
      <c r="L896" t="s">
        <v>271</v>
      </c>
      <c r="N896" s="1" t="s">
        <v>114</v>
      </c>
      <c r="O896" s="1" t="s">
        <v>63</v>
      </c>
      <c r="P896" s="1">
        <v>54</v>
      </c>
      <c r="Q896" t="s">
        <v>6056</v>
      </c>
      <c r="R896" s="1" t="s">
        <v>6057</v>
      </c>
      <c r="S896" s="1" t="s">
        <v>6058</v>
      </c>
      <c r="T896" s="1">
        <v>66</v>
      </c>
      <c r="U896" s="1">
        <v>57</v>
      </c>
      <c r="V896" s="1">
        <v>9</v>
      </c>
    </row>
    <row r="897" spans="1:22" x14ac:dyDescent="0.35">
      <c r="A897" s="2">
        <v>45150</v>
      </c>
      <c r="B897" s="3" t="s">
        <v>68</v>
      </c>
      <c r="C897" t="s">
        <v>69</v>
      </c>
      <c r="D897" t="s">
        <v>70</v>
      </c>
      <c r="E897" t="s">
        <v>189</v>
      </c>
      <c r="F897" t="s">
        <v>6059</v>
      </c>
      <c r="G897" t="s">
        <v>6060</v>
      </c>
      <c r="H897" t="s">
        <v>6061</v>
      </c>
      <c r="I897" t="s">
        <v>6062</v>
      </c>
      <c r="J897" s="1" t="s">
        <v>170</v>
      </c>
      <c r="K897" t="s">
        <v>252</v>
      </c>
      <c r="L897" t="s">
        <v>253</v>
      </c>
      <c r="M897">
        <f>1-838-976-6137</f>
        <v>-7950</v>
      </c>
      <c r="N897" s="1" t="s">
        <v>114</v>
      </c>
      <c r="O897" s="1" t="s">
        <v>49</v>
      </c>
      <c r="P897" s="1">
        <v>64</v>
      </c>
      <c r="Q897" t="s">
        <v>6063</v>
      </c>
      <c r="R897" s="1" t="s">
        <v>6064</v>
      </c>
      <c r="S897" s="1" t="s">
        <v>6065</v>
      </c>
      <c r="T897" s="1">
        <v>459</v>
      </c>
      <c r="U897" s="1">
        <v>290</v>
      </c>
      <c r="V897" s="1">
        <v>169</v>
      </c>
    </row>
    <row r="898" spans="1:22" x14ac:dyDescent="0.35">
      <c r="A898" s="2">
        <v>44571</v>
      </c>
      <c r="B898" s="3" t="s">
        <v>238</v>
      </c>
      <c r="C898" t="s">
        <v>23</v>
      </c>
      <c r="D898" t="s">
        <v>98</v>
      </c>
      <c r="E898" t="s">
        <v>239</v>
      </c>
      <c r="F898" t="s">
        <v>6066</v>
      </c>
      <c r="G898" t="s">
        <v>6067</v>
      </c>
      <c r="H898" t="s">
        <v>6068</v>
      </c>
      <c r="I898" t="s">
        <v>6069</v>
      </c>
      <c r="J898" s="1" t="s">
        <v>30</v>
      </c>
      <c r="K898" t="s">
        <v>252</v>
      </c>
      <c r="L898" t="s">
        <v>253</v>
      </c>
      <c r="M898">
        <f>1-838-976-6137</f>
        <v>-7950</v>
      </c>
      <c r="N898" s="1" t="s">
        <v>33</v>
      </c>
      <c r="O898" s="1" t="s">
        <v>34</v>
      </c>
      <c r="P898" s="1">
        <v>21</v>
      </c>
      <c r="Q898" t="s">
        <v>4546</v>
      </c>
      <c r="R898" s="1" t="s">
        <v>6070</v>
      </c>
      <c r="S898" s="1" t="s">
        <v>6071</v>
      </c>
      <c r="T898" s="1">
        <v>389</v>
      </c>
      <c r="U898" s="1">
        <v>232</v>
      </c>
      <c r="V898" s="1">
        <v>157</v>
      </c>
    </row>
    <row r="899" spans="1:22" x14ac:dyDescent="0.35">
      <c r="A899" s="2">
        <v>44609</v>
      </c>
      <c r="B899" s="3" t="s">
        <v>257</v>
      </c>
      <c r="C899" t="s">
        <v>54</v>
      </c>
      <c r="D899" t="s">
        <v>223</v>
      </c>
      <c r="E899" t="s">
        <v>309</v>
      </c>
      <c r="F899" t="s">
        <v>6072</v>
      </c>
      <c r="G899" t="s">
        <v>6073</v>
      </c>
      <c r="H899" t="s">
        <v>6074</v>
      </c>
      <c r="I899" t="s">
        <v>6075</v>
      </c>
      <c r="J899" s="1" t="s">
        <v>45</v>
      </c>
      <c r="K899" t="s">
        <v>252</v>
      </c>
      <c r="L899" t="s">
        <v>253</v>
      </c>
      <c r="M899">
        <f>1-838-976-6137</f>
        <v>-7950</v>
      </c>
      <c r="N899" s="1" t="s">
        <v>33</v>
      </c>
      <c r="O899" s="1" t="s">
        <v>49</v>
      </c>
      <c r="P899" s="1">
        <v>52</v>
      </c>
      <c r="Q899" t="s">
        <v>6076</v>
      </c>
      <c r="R899" s="1" t="s">
        <v>6077</v>
      </c>
      <c r="S899" s="1" t="s">
        <v>6078</v>
      </c>
      <c r="T899" s="1">
        <v>149</v>
      </c>
      <c r="U899" s="1">
        <v>140</v>
      </c>
      <c r="V899" s="1">
        <v>9</v>
      </c>
    </row>
    <row r="900" spans="1:22" x14ac:dyDescent="0.35">
      <c r="A900" s="2">
        <v>44653</v>
      </c>
      <c r="B900" s="3" t="s">
        <v>38</v>
      </c>
      <c r="C900" t="s">
        <v>141</v>
      </c>
      <c r="D900" t="s">
        <v>142</v>
      </c>
      <c r="E900" t="s">
        <v>835</v>
      </c>
      <c r="F900" t="s">
        <v>6079</v>
      </c>
      <c r="G900" t="s">
        <v>6080</v>
      </c>
      <c r="H900" t="s">
        <v>6081</v>
      </c>
      <c r="I900" t="s">
        <v>6082</v>
      </c>
      <c r="J900" s="1" t="s">
        <v>45</v>
      </c>
      <c r="K900" t="s">
        <v>46</v>
      </c>
      <c r="L900" t="s">
        <v>47</v>
      </c>
      <c r="M900" t="s">
        <v>261</v>
      </c>
      <c r="N900" s="1" t="s">
        <v>86</v>
      </c>
      <c r="O900" s="1" t="s">
        <v>49</v>
      </c>
      <c r="P900" s="1">
        <v>88</v>
      </c>
      <c r="Q900" t="s">
        <v>6083</v>
      </c>
      <c r="R900" s="1" t="s">
        <v>6084</v>
      </c>
      <c r="S900" s="1" t="s">
        <v>6085</v>
      </c>
      <c r="T900" s="1">
        <v>142</v>
      </c>
      <c r="U900" s="1">
        <v>15</v>
      </c>
      <c r="V900" s="1">
        <v>127</v>
      </c>
    </row>
    <row r="901" spans="1:22" x14ac:dyDescent="0.35">
      <c r="A901" s="2">
        <v>45065</v>
      </c>
      <c r="B901" s="3" t="s">
        <v>38</v>
      </c>
      <c r="C901" t="s">
        <v>69</v>
      </c>
      <c r="D901" t="s">
        <v>419</v>
      </c>
      <c r="E901" t="s">
        <v>521</v>
      </c>
      <c r="F901" t="s">
        <v>6086</v>
      </c>
      <c r="H901" t="s">
        <v>6087</v>
      </c>
      <c r="I901" t="s">
        <v>6088</v>
      </c>
      <c r="J901" s="1" t="s">
        <v>45</v>
      </c>
      <c r="K901" t="s">
        <v>381</v>
      </c>
      <c r="L901" t="s">
        <v>382</v>
      </c>
      <c r="M901" t="s">
        <v>383</v>
      </c>
      <c r="N901" s="1" t="s">
        <v>48</v>
      </c>
      <c r="O901" s="1" t="s">
        <v>49</v>
      </c>
      <c r="P901" s="1">
        <v>33</v>
      </c>
      <c r="Q901" t="s">
        <v>6089</v>
      </c>
      <c r="R901" s="1" t="s">
        <v>6090</v>
      </c>
      <c r="S901" s="1" t="s">
        <v>6091</v>
      </c>
      <c r="T901" s="1">
        <v>308</v>
      </c>
      <c r="U901" s="1">
        <v>139</v>
      </c>
      <c r="V901" s="1">
        <v>169</v>
      </c>
    </row>
    <row r="902" spans="1:22" x14ac:dyDescent="0.35">
      <c r="A902" s="2">
        <v>45085</v>
      </c>
      <c r="B902" s="3" t="s">
        <v>275</v>
      </c>
      <c r="C902" t="s">
        <v>276</v>
      </c>
      <c r="D902" t="s">
        <v>277</v>
      </c>
      <c r="E902" t="s">
        <v>278</v>
      </c>
      <c r="F902" t="s">
        <v>6092</v>
      </c>
      <c r="G902" t="s">
        <v>6093</v>
      </c>
      <c r="H902" t="s">
        <v>6094</v>
      </c>
      <c r="I902" t="s">
        <v>6095</v>
      </c>
      <c r="J902" s="1" t="s">
        <v>45</v>
      </c>
      <c r="K902" t="s">
        <v>61</v>
      </c>
      <c r="L902" t="s">
        <v>62</v>
      </c>
      <c r="M902">
        <f>1-588-750-7646</f>
        <v>-8983</v>
      </c>
      <c r="N902" s="1" t="s">
        <v>78</v>
      </c>
      <c r="O902" s="1" t="s">
        <v>63</v>
      </c>
      <c r="P902" s="1">
        <v>33</v>
      </c>
      <c r="Q902" t="s">
        <v>6096</v>
      </c>
      <c r="R902" s="1" t="s">
        <v>6097</v>
      </c>
      <c r="S902" s="1" t="s">
        <v>6098</v>
      </c>
      <c r="T902" s="1">
        <v>345</v>
      </c>
      <c r="U902" s="1">
        <v>305</v>
      </c>
      <c r="V902" s="1">
        <v>40</v>
      </c>
    </row>
    <row r="903" spans="1:22" x14ac:dyDescent="0.35">
      <c r="A903" s="2">
        <v>44838</v>
      </c>
      <c r="B903" s="3" t="s">
        <v>418</v>
      </c>
      <c r="C903" t="s">
        <v>54</v>
      </c>
      <c r="D903" t="s">
        <v>419</v>
      </c>
      <c r="E903" t="s">
        <v>521</v>
      </c>
      <c r="F903" t="s">
        <v>6099</v>
      </c>
      <c r="G903" t="s">
        <v>6100</v>
      </c>
      <c r="H903" t="s">
        <v>6101</v>
      </c>
      <c r="I903" t="s">
        <v>6102</v>
      </c>
      <c r="J903" s="1" t="s">
        <v>45</v>
      </c>
      <c r="K903" t="s">
        <v>330</v>
      </c>
      <c r="L903" t="s">
        <v>331</v>
      </c>
      <c r="M903" t="s">
        <v>332</v>
      </c>
      <c r="N903" s="1" t="s">
        <v>78</v>
      </c>
      <c r="O903" s="1" t="s">
        <v>49</v>
      </c>
      <c r="P903" s="1">
        <v>28</v>
      </c>
      <c r="Q903" t="s">
        <v>6103</v>
      </c>
      <c r="R903" s="1" t="s">
        <v>6104</v>
      </c>
      <c r="S903" s="1" t="s">
        <v>6105</v>
      </c>
      <c r="T903" s="1">
        <v>374</v>
      </c>
      <c r="U903" s="1">
        <v>23</v>
      </c>
      <c r="V903" s="1">
        <v>351</v>
      </c>
    </row>
    <row r="904" spans="1:22" x14ac:dyDescent="0.35">
      <c r="A904" s="2">
        <v>44699</v>
      </c>
      <c r="B904" s="3" t="s">
        <v>529</v>
      </c>
      <c r="C904" t="s">
        <v>23</v>
      </c>
      <c r="D904" t="s">
        <v>98</v>
      </c>
      <c r="E904" t="s">
        <v>265</v>
      </c>
      <c r="F904" t="s">
        <v>6106</v>
      </c>
      <c r="G904" t="s">
        <v>6107</v>
      </c>
      <c r="H904" t="s">
        <v>6108</v>
      </c>
      <c r="I904" t="s">
        <v>6109</v>
      </c>
      <c r="J904" s="1" t="s">
        <v>45</v>
      </c>
      <c r="K904" t="s">
        <v>252</v>
      </c>
      <c r="L904" t="s">
        <v>253</v>
      </c>
      <c r="M904">
        <f>1-838-976-6137</f>
        <v>-7950</v>
      </c>
      <c r="N904" s="1" t="s">
        <v>48</v>
      </c>
      <c r="O904" s="1" t="s">
        <v>49</v>
      </c>
      <c r="P904" s="1">
        <v>25</v>
      </c>
      <c r="Q904" t="s">
        <v>6110</v>
      </c>
      <c r="R904" s="1" t="s">
        <v>6111</v>
      </c>
      <c r="S904" s="1" t="s">
        <v>6112</v>
      </c>
      <c r="T904" s="1">
        <v>304</v>
      </c>
      <c r="U904" s="1">
        <v>173</v>
      </c>
      <c r="V904" s="1">
        <v>131</v>
      </c>
    </row>
    <row r="905" spans="1:22" x14ac:dyDescent="0.35">
      <c r="A905" s="2">
        <v>44780</v>
      </c>
      <c r="B905" s="3" t="s">
        <v>214</v>
      </c>
      <c r="C905" t="s">
        <v>23</v>
      </c>
      <c r="D905" t="s">
        <v>98</v>
      </c>
      <c r="E905" t="s">
        <v>326</v>
      </c>
      <c r="F905" t="s">
        <v>6113</v>
      </c>
      <c r="G905" t="s">
        <v>6114</v>
      </c>
      <c r="H905" t="s">
        <v>6115</v>
      </c>
      <c r="I905">
        <v>6393350596</v>
      </c>
      <c r="J905" s="1" t="s">
        <v>45</v>
      </c>
      <c r="K905" t="s">
        <v>31</v>
      </c>
      <c r="L905" t="s">
        <v>32</v>
      </c>
      <c r="M905">
        <v>6538306661</v>
      </c>
      <c r="N905" s="1" t="s">
        <v>114</v>
      </c>
      <c r="O905" s="1" t="s">
        <v>34</v>
      </c>
      <c r="P905" s="1">
        <v>70</v>
      </c>
      <c r="Q905" t="s">
        <v>6116</v>
      </c>
      <c r="R905" s="1" t="s">
        <v>6117</v>
      </c>
      <c r="S905" s="1" t="s">
        <v>6118</v>
      </c>
      <c r="T905" s="1">
        <v>402</v>
      </c>
      <c r="U905" s="1">
        <v>135</v>
      </c>
      <c r="V905" s="1">
        <v>267</v>
      </c>
    </row>
    <row r="906" spans="1:22" x14ac:dyDescent="0.35">
      <c r="A906" s="2">
        <v>44711</v>
      </c>
      <c r="B906" s="3" t="s">
        <v>97</v>
      </c>
      <c r="C906" t="s">
        <v>23</v>
      </c>
      <c r="D906" t="s">
        <v>98</v>
      </c>
      <c r="E906" t="s">
        <v>154</v>
      </c>
      <c r="F906" t="s">
        <v>6119</v>
      </c>
      <c r="G906" t="s">
        <v>6120</v>
      </c>
      <c r="H906" t="s">
        <v>6121</v>
      </c>
      <c r="I906" t="s">
        <v>6122</v>
      </c>
      <c r="J906" s="1" t="s">
        <v>30</v>
      </c>
      <c r="K906" t="s">
        <v>270</v>
      </c>
      <c r="L906" t="s">
        <v>271</v>
      </c>
      <c r="M906" t="s">
        <v>559</v>
      </c>
      <c r="N906" s="1" t="s">
        <v>78</v>
      </c>
      <c r="O906" s="1" t="s">
        <v>34</v>
      </c>
      <c r="P906" s="1">
        <v>44</v>
      </c>
      <c r="Q906" t="s">
        <v>6123</v>
      </c>
      <c r="R906" s="1" t="s">
        <v>6124</v>
      </c>
      <c r="S906" s="1" t="s">
        <v>6125</v>
      </c>
      <c r="T906" s="1">
        <v>131</v>
      </c>
      <c r="U906" s="1">
        <v>36</v>
      </c>
      <c r="V906" s="1">
        <v>95</v>
      </c>
    </row>
    <row r="907" spans="1:22" x14ac:dyDescent="0.35">
      <c r="A907" s="2">
        <v>45081</v>
      </c>
      <c r="B907" s="3" t="s">
        <v>275</v>
      </c>
      <c r="C907" t="s">
        <v>276</v>
      </c>
      <c r="D907" t="s">
        <v>277</v>
      </c>
      <c r="E907" t="s">
        <v>2220</v>
      </c>
      <c r="F907" t="s">
        <v>6126</v>
      </c>
      <c r="G907" t="s">
        <v>6127</v>
      </c>
      <c r="H907" t="s">
        <v>6128</v>
      </c>
      <c r="I907" t="s">
        <v>6129</v>
      </c>
      <c r="J907" s="1" t="s">
        <v>30</v>
      </c>
      <c r="K907" t="s">
        <v>183</v>
      </c>
      <c r="L907" t="s">
        <v>184</v>
      </c>
      <c r="M907" t="s">
        <v>185</v>
      </c>
      <c r="N907" s="1" t="s">
        <v>33</v>
      </c>
      <c r="O907" s="1" t="s">
        <v>34</v>
      </c>
      <c r="P907" s="1">
        <v>77</v>
      </c>
      <c r="Q907" t="s">
        <v>297</v>
      </c>
      <c r="R907" s="1" t="s">
        <v>3822</v>
      </c>
      <c r="S907" s="1" t="s">
        <v>6130</v>
      </c>
      <c r="T907" s="1">
        <v>53</v>
      </c>
      <c r="U907" s="1">
        <v>45</v>
      </c>
      <c r="V907" s="1">
        <v>8</v>
      </c>
    </row>
    <row r="908" spans="1:22" x14ac:dyDescent="0.35">
      <c r="A908" s="2">
        <v>44531</v>
      </c>
      <c r="B908" s="3" t="s">
        <v>529</v>
      </c>
      <c r="C908" t="s">
        <v>23</v>
      </c>
      <c r="D908" t="s">
        <v>98</v>
      </c>
      <c r="E908" t="s">
        <v>530</v>
      </c>
      <c r="F908" t="s">
        <v>6131</v>
      </c>
      <c r="H908" t="s">
        <v>6132</v>
      </c>
      <c r="I908" t="s">
        <v>6133</v>
      </c>
      <c r="J908" s="1" t="s">
        <v>30</v>
      </c>
      <c r="K908" t="s">
        <v>159</v>
      </c>
      <c r="L908" t="s">
        <v>160</v>
      </c>
      <c r="M908" t="s">
        <v>161</v>
      </c>
      <c r="N908" s="1" t="s">
        <v>86</v>
      </c>
      <c r="O908" s="1" t="s">
        <v>34</v>
      </c>
      <c r="P908" s="1">
        <v>28</v>
      </c>
      <c r="Q908" t="s">
        <v>5091</v>
      </c>
      <c r="R908" s="1" t="s">
        <v>6134</v>
      </c>
      <c r="S908" s="1" t="s">
        <v>6135</v>
      </c>
      <c r="T908" s="1">
        <v>468</v>
      </c>
      <c r="U908" s="1">
        <v>206</v>
      </c>
      <c r="V908" s="1">
        <v>262</v>
      </c>
    </row>
    <row r="909" spans="1:22" x14ac:dyDescent="0.35">
      <c r="A909" s="2">
        <v>44774</v>
      </c>
      <c r="B909" s="3" t="s">
        <v>492</v>
      </c>
      <c r="C909" t="s">
        <v>276</v>
      </c>
      <c r="D909" t="s">
        <v>409</v>
      </c>
      <c r="E909" t="s">
        <v>410</v>
      </c>
      <c r="F909" t="s">
        <v>6136</v>
      </c>
      <c r="G909" t="s">
        <v>6137</v>
      </c>
      <c r="H909" t="s">
        <v>6138</v>
      </c>
      <c r="I909" t="s">
        <v>6139</v>
      </c>
      <c r="J909" s="1" t="s">
        <v>30</v>
      </c>
      <c r="K909" t="s">
        <v>303</v>
      </c>
      <c r="L909" t="s">
        <v>304</v>
      </c>
      <c r="M909" t="s">
        <v>305</v>
      </c>
      <c r="N909" s="1" t="s">
        <v>48</v>
      </c>
      <c r="O909" s="1" t="s">
        <v>34</v>
      </c>
      <c r="P909" s="1">
        <v>28</v>
      </c>
      <c r="Q909" t="s">
        <v>5706</v>
      </c>
      <c r="R909" s="1" t="s">
        <v>6140</v>
      </c>
      <c r="S909" s="1" t="s">
        <v>6141</v>
      </c>
      <c r="T909" s="1">
        <v>65</v>
      </c>
      <c r="U909" s="1">
        <v>3</v>
      </c>
      <c r="V909" s="1">
        <v>62</v>
      </c>
    </row>
    <row r="910" spans="1:22" x14ac:dyDescent="0.35">
      <c r="A910" s="2">
        <v>45018</v>
      </c>
      <c r="B910" s="3" t="s">
        <v>68</v>
      </c>
      <c r="C910" t="s">
        <v>69</v>
      </c>
      <c r="D910" t="s">
        <v>70</v>
      </c>
      <c r="E910" t="s">
        <v>71</v>
      </c>
      <c r="F910" t="s">
        <v>6142</v>
      </c>
      <c r="G910" t="s">
        <v>6143</v>
      </c>
      <c r="H910" t="s">
        <v>6144</v>
      </c>
      <c r="I910" t="s">
        <v>6145</v>
      </c>
      <c r="J910" s="1" t="s">
        <v>45</v>
      </c>
      <c r="K910" t="s">
        <v>111</v>
      </c>
      <c r="L910" t="s">
        <v>112</v>
      </c>
      <c r="M910" t="s">
        <v>113</v>
      </c>
      <c r="N910" s="1" t="s">
        <v>48</v>
      </c>
      <c r="O910" s="1" t="s">
        <v>34</v>
      </c>
      <c r="P910" s="1">
        <v>100</v>
      </c>
      <c r="Q910" t="s">
        <v>1634</v>
      </c>
      <c r="R910" s="1" t="s">
        <v>6146</v>
      </c>
      <c r="S910" s="1" t="s">
        <v>6147</v>
      </c>
      <c r="T910" s="1">
        <v>203</v>
      </c>
      <c r="U910" s="1">
        <v>103</v>
      </c>
      <c r="V910" s="1">
        <v>100</v>
      </c>
    </row>
    <row r="911" spans="1:22" x14ac:dyDescent="0.35">
      <c r="A911" s="2">
        <v>44857</v>
      </c>
      <c r="B911" s="3" t="s">
        <v>22</v>
      </c>
      <c r="C911" t="s">
        <v>23</v>
      </c>
      <c r="D911" t="s">
        <v>24</v>
      </c>
      <c r="E911" t="s">
        <v>265</v>
      </c>
      <c r="F911" t="s">
        <v>6148</v>
      </c>
      <c r="G911" t="s">
        <v>6149</v>
      </c>
      <c r="H911" t="s">
        <v>6150</v>
      </c>
      <c r="I911" t="s">
        <v>6151</v>
      </c>
      <c r="J911" s="1" t="s">
        <v>170</v>
      </c>
      <c r="K911" t="s">
        <v>75</v>
      </c>
      <c r="L911" t="s">
        <v>76</v>
      </c>
      <c r="M911" t="s">
        <v>77</v>
      </c>
      <c r="N911" s="1" t="s">
        <v>86</v>
      </c>
      <c r="O911" s="1" t="s">
        <v>49</v>
      </c>
      <c r="P911" s="1">
        <v>49</v>
      </c>
      <c r="Q911" t="s">
        <v>35</v>
      </c>
      <c r="R911" s="1" t="s">
        <v>6152</v>
      </c>
      <c r="S911" s="1" t="s">
        <v>6153</v>
      </c>
      <c r="T911" s="1">
        <v>291</v>
      </c>
      <c r="U911" s="1">
        <v>85</v>
      </c>
      <c r="V911" s="1">
        <v>206</v>
      </c>
    </row>
    <row r="912" spans="1:22" x14ac:dyDescent="0.35">
      <c r="A912" s="2">
        <v>44969</v>
      </c>
      <c r="B912" s="3" t="s">
        <v>38</v>
      </c>
      <c r="C912" t="s">
        <v>276</v>
      </c>
      <c r="D912" t="s">
        <v>409</v>
      </c>
      <c r="E912" t="s">
        <v>410</v>
      </c>
      <c r="F912" t="s">
        <v>6154</v>
      </c>
      <c r="G912" t="s">
        <v>6155</v>
      </c>
      <c r="H912" t="s">
        <v>6156</v>
      </c>
      <c r="I912">
        <f>1-548-326-9313</f>
        <v>-10186</v>
      </c>
      <c r="J912" s="1" t="s">
        <v>45</v>
      </c>
      <c r="K912" t="s">
        <v>61</v>
      </c>
      <c r="L912" t="s">
        <v>62</v>
      </c>
      <c r="M912">
        <f>1-588-750-7646</f>
        <v>-8983</v>
      </c>
      <c r="N912" s="1" t="s">
        <v>33</v>
      </c>
      <c r="O912" s="1" t="s">
        <v>63</v>
      </c>
      <c r="P912" s="1">
        <v>4</v>
      </c>
      <c r="Q912" t="s">
        <v>4806</v>
      </c>
      <c r="R912" s="1" t="s">
        <v>724</v>
      </c>
      <c r="S912" s="1" t="s">
        <v>6157</v>
      </c>
      <c r="T912" s="1">
        <v>78</v>
      </c>
      <c r="U912" s="1">
        <v>26</v>
      </c>
      <c r="V912" s="1">
        <v>52</v>
      </c>
    </row>
    <row r="913" spans="1:22" x14ac:dyDescent="0.35">
      <c r="A913" s="2">
        <v>44765</v>
      </c>
      <c r="B913" s="3" t="s">
        <v>529</v>
      </c>
      <c r="C913" t="s">
        <v>23</v>
      </c>
      <c r="D913" t="s">
        <v>98</v>
      </c>
      <c r="E913" t="s">
        <v>530</v>
      </c>
      <c r="F913" t="s">
        <v>6158</v>
      </c>
      <c r="G913" t="s">
        <v>6159</v>
      </c>
      <c r="H913" t="s">
        <v>6160</v>
      </c>
      <c r="I913">
        <v>7615993238</v>
      </c>
      <c r="J913" s="1" t="s">
        <v>170</v>
      </c>
      <c r="K913" t="s">
        <v>61</v>
      </c>
      <c r="L913" t="s">
        <v>62</v>
      </c>
      <c r="M913">
        <f>1-588-750-7646</f>
        <v>-8983</v>
      </c>
      <c r="N913" s="1" t="s">
        <v>48</v>
      </c>
      <c r="O913" s="1" t="s">
        <v>34</v>
      </c>
      <c r="P913" s="1">
        <v>56</v>
      </c>
      <c r="Q913" t="s">
        <v>6161</v>
      </c>
      <c r="R913" s="1" t="s">
        <v>6162</v>
      </c>
      <c r="S913" s="1" t="s">
        <v>6163</v>
      </c>
      <c r="T913" s="1">
        <v>77</v>
      </c>
      <c r="U913" s="1">
        <v>23</v>
      </c>
      <c r="V913" s="1">
        <v>54</v>
      </c>
    </row>
    <row r="914" spans="1:22" x14ac:dyDescent="0.35">
      <c r="A914" s="2">
        <v>44794</v>
      </c>
      <c r="B914" s="3" t="s">
        <v>53</v>
      </c>
      <c r="C914" t="s">
        <v>54</v>
      </c>
      <c r="D914" t="s">
        <v>55</v>
      </c>
      <c r="E914" t="s">
        <v>56</v>
      </c>
      <c r="F914" t="s">
        <v>6164</v>
      </c>
      <c r="G914" t="s">
        <v>6165</v>
      </c>
      <c r="H914" t="s">
        <v>6166</v>
      </c>
      <c r="I914" t="s">
        <v>6167</v>
      </c>
      <c r="J914" s="1" t="s">
        <v>170</v>
      </c>
      <c r="K914" t="s">
        <v>148</v>
      </c>
      <c r="L914" t="s">
        <v>149</v>
      </c>
      <c r="N914" s="1" t="s">
        <v>93</v>
      </c>
      <c r="O914" s="1" t="s">
        <v>34</v>
      </c>
      <c r="P914" s="1">
        <v>72</v>
      </c>
      <c r="Q914" t="s">
        <v>6168</v>
      </c>
      <c r="R914" s="1" t="s">
        <v>6169</v>
      </c>
      <c r="S914" s="1" t="s">
        <v>6170</v>
      </c>
      <c r="T914" s="1">
        <v>453</v>
      </c>
      <c r="U914" s="1">
        <v>257</v>
      </c>
      <c r="V914" s="1">
        <v>196</v>
      </c>
    </row>
    <row r="915" spans="1:22" x14ac:dyDescent="0.35">
      <c r="A915" s="1" t="s">
        <v>6171</v>
      </c>
      <c r="B915" s="3" t="s">
        <v>317</v>
      </c>
      <c r="C915" t="s">
        <v>23</v>
      </c>
      <c r="D915" t="s">
        <v>98</v>
      </c>
      <c r="E915" t="s">
        <v>318</v>
      </c>
      <c r="F915" t="s">
        <v>6172</v>
      </c>
      <c r="G915" t="s">
        <v>6173</v>
      </c>
      <c r="H915" t="s">
        <v>6174</v>
      </c>
      <c r="I915" t="s">
        <v>6175</v>
      </c>
      <c r="J915" s="1" t="s">
        <v>45</v>
      </c>
      <c r="K915" t="s">
        <v>252</v>
      </c>
      <c r="L915" t="s">
        <v>253</v>
      </c>
      <c r="N915" s="1" t="s">
        <v>93</v>
      </c>
      <c r="O915" s="1" t="s">
        <v>63</v>
      </c>
      <c r="P915" s="1">
        <v>62</v>
      </c>
      <c r="Q915" t="s">
        <v>3757</v>
      </c>
      <c r="R915" s="1" t="s">
        <v>6176</v>
      </c>
      <c r="S915" s="1" t="s">
        <v>6177</v>
      </c>
      <c r="T915" s="1">
        <v>72</v>
      </c>
      <c r="U915" s="1">
        <v>51</v>
      </c>
      <c r="V915" s="1">
        <v>21</v>
      </c>
    </row>
    <row r="916" spans="1:22" x14ac:dyDescent="0.35">
      <c r="A916" s="2">
        <v>45144</v>
      </c>
      <c r="B916" s="3" t="s">
        <v>336</v>
      </c>
      <c r="C916" t="s">
        <v>247</v>
      </c>
      <c r="D916" t="s">
        <v>165</v>
      </c>
      <c r="E916" t="s">
        <v>484</v>
      </c>
      <c r="F916" t="s">
        <v>6178</v>
      </c>
      <c r="G916" t="s">
        <v>6179</v>
      </c>
      <c r="H916" t="s">
        <v>6180</v>
      </c>
      <c r="I916" t="s">
        <v>6181</v>
      </c>
      <c r="J916" s="1" t="s">
        <v>45</v>
      </c>
      <c r="K916" t="s">
        <v>46</v>
      </c>
      <c r="L916" t="s">
        <v>47</v>
      </c>
      <c r="M916" t="s">
        <v>261</v>
      </c>
      <c r="N916" s="1" t="s">
        <v>48</v>
      </c>
      <c r="O916" s="1" t="s">
        <v>34</v>
      </c>
      <c r="P916" s="1">
        <v>80</v>
      </c>
      <c r="Q916" t="s">
        <v>6182</v>
      </c>
      <c r="R916" s="1" t="s">
        <v>6183</v>
      </c>
      <c r="S916" s="1" t="s">
        <v>6184</v>
      </c>
      <c r="T916" s="1">
        <v>370</v>
      </c>
      <c r="U916" s="1">
        <v>241</v>
      </c>
      <c r="V916" s="1">
        <v>129</v>
      </c>
    </row>
    <row r="917" spans="1:22" x14ac:dyDescent="0.35">
      <c r="A917" s="2">
        <v>45028</v>
      </c>
      <c r="B917" s="3" t="s">
        <v>257</v>
      </c>
      <c r="C917" t="s">
        <v>141</v>
      </c>
      <c r="D917" t="s">
        <v>223</v>
      </c>
      <c r="E917" t="s">
        <v>309</v>
      </c>
      <c r="F917" t="s">
        <v>6185</v>
      </c>
      <c r="G917" t="s">
        <v>6186</v>
      </c>
      <c r="H917" t="s">
        <v>6187</v>
      </c>
      <c r="I917" t="s">
        <v>6188</v>
      </c>
      <c r="J917" s="1" t="s">
        <v>170</v>
      </c>
      <c r="K917" t="s">
        <v>171</v>
      </c>
      <c r="L917" t="s">
        <v>172</v>
      </c>
      <c r="M917" t="s">
        <v>173</v>
      </c>
      <c r="N917" s="1" t="s">
        <v>48</v>
      </c>
      <c r="O917" s="1" t="s">
        <v>63</v>
      </c>
      <c r="P917" s="1">
        <v>97</v>
      </c>
      <c r="Q917" t="s">
        <v>6189</v>
      </c>
      <c r="R917" s="1" t="s">
        <v>6190</v>
      </c>
      <c r="S917" s="1" t="s">
        <v>6191</v>
      </c>
      <c r="T917" s="1">
        <v>325</v>
      </c>
      <c r="U917" s="1">
        <v>7</v>
      </c>
      <c r="V917" s="1">
        <v>318</v>
      </c>
    </row>
    <row r="918" spans="1:22" x14ac:dyDescent="0.35">
      <c r="A918" s="2">
        <v>44608</v>
      </c>
      <c r="B918" s="3" t="s">
        <v>529</v>
      </c>
      <c r="C918" t="s">
        <v>23</v>
      </c>
      <c r="D918" t="s">
        <v>98</v>
      </c>
      <c r="E918" t="s">
        <v>530</v>
      </c>
      <c r="F918" t="s">
        <v>6192</v>
      </c>
      <c r="G918" t="s">
        <v>6193</v>
      </c>
      <c r="H918" t="s">
        <v>6194</v>
      </c>
      <c r="I918">
        <v>2848315985</v>
      </c>
      <c r="J918" s="1" t="s">
        <v>45</v>
      </c>
      <c r="K918" t="s">
        <v>111</v>
      </c>
      <c r="L918" t="s">
        <v>112</v>
      </c>
      <c r="M918" t="s">
        <v>113</v>
      </c>
      <c r="N918" s="1" t="s">
        <v>48</v>
      </c>
      <c r="O918" s="1" t="s">
        <v>63</v>
      </c>
      <c r="P918" s="1">
        <v>15</v>
      </c>
      <c r="Q918" t="s">
        <v>6195</v>
      </c>
      <c r="R918" s="1" t="s">
        <v>6196</v>
      </c>
      <c r="S918" s="1" t="s">
        <v>6197</v>
      </c>
      <c r="T918" s="1">
        <v>265</v>
      </c>
      <c r="U918" s="1">
        <v>47</v>
      </c>
      <c r="V918" s="1">
        <v>218</v>
      </c>
    </row>
    <row r="919" spans="1:22" x14ac:dyDescent="0.35">
      <c r="A919" s="2">
        <v>44866</v>
      </c>
      <c r="B919" s="3" t="s">
        <v>38</v>
      </c>
      <c r="C919" t="s">
        <v>54</v>
      </c>
      <c r="D919" t="s">
        <v>223</v>
      </c>
      <c r="E919" t="s">
        <v>265</v>
      </c>
      <c r="F919" t="s">
        <v>6198</v>
      </c>
      <c r="G919" t="s">
        <v>6199</v>
      </c>
      <c r="H919" t="s">
        <v>6200</v>
      </c>
      <c r="I919" t="s">
        <v>6201</v>
      </c>
      <c r="J919" s="1" t="s">
        <v>45</v>
      </c>
      <c r="K919" t="s">
        <v>424</v>
      </c>
      <c r="L919" t="s">
        <v>425</v>
      </c>
      <c r="N919" s="1" t="s">
        <v>78</v>
      </c>
      <c r="O919" s="1" t="s">
        <v>63</v>
      </c>
      <c r="P919" s="1">
        <v>80</v>
      </c>
      <c r="Q919" t="s">
        <v>6202</v>
      </c>
      <c r="R919" s="1" t="s">
        <v>6203</v>
      </c>
      <c r="S919" s="1" t="s">
        <v>6204</v>
      </c>
      <c r="T919" s="1">
        <v>442</v>
      </c>
      <c r="U919" s="1">
        <v>237</v>
      </c>
      <c r="V919" s="1">
        <v>205</v>
      </c>
    </row>
    <row r="920" spans="1:22" x14ac:dyDescent="0.35">
      <c r="A920" s="2">
        <v>44708</v>
      </c>
      <c r="B920" s="3" t="s">
        <v>257</v>
      </c>
      <c r="C920" t="s">
        <v>141</v>
      </c>
      <c r="D920" t="s">
        <v>223</v>
      </c>
      <c r="E920" t="s">
        <v>309</v>
      </c>
      <c r="F920" t="s">
        <v>6205</v>
      </c>
      <c r="G920" t="s">
        <v>6206</v>
      </c>
      <c r="H920" t="s">
        <v>6207</v>
      </c>
      <c r="I920" t="s">
        <v>6208</v>
      </c>
      <c r="J920" s="1" t="s">
        <v>30</v>
      </c>
      <c r="K920" t="s">
        <v>183</v>
      </c>
      <c r="L920" t="s">
        <v>184</v>
      </c>
      <c r="M920" t="s">
        <v>185</v>
      </c>
      <c r="N920" s="1" t="s">
        <v>114</v>
      </c>
      <c r="O920" s="1" t="s">
        <v>34</v>
      </c>
      <c r="P920" s="1">
        <v>65</v>
      </c>
      <c r="Q920" t="s">
        <v>6209</v>
      </c>
      <c r="R920" s="1" t="s">
        <v>6210</v>
      </c>
      <c r="S920" s="1" t="s">
        <v>6211</v>
      </c>
      <c r="T920" s="1">
        <v>382</v>
      </c>
      <c r="U920" s="1">
        <v>311</v>
      </c>
      <c r="V920" s="1">
        <v>71</v>
      </c>
    </row>
    <row r="921" spans="1:22" x14ac:dyDescent="0.35">
      <c r="A921" s="2">
        <v>44951</v>
      </c>
      <c r="B921" s="3" t="s">
        <v>529</v>
      </c>
      <c r="C921" t="s">
        <v>23</v>
      </c>
      <c r="D921" t="s">
        <v>98</v>
      </c>
      <c r="E921" t="s">
        <v>530</v>
      </c>
      <c r="F921" t="s">
        <v>6212</v>
      </c>
      <c r="G921" t="s">
        <v>6213</v>
      </c>
      <c r="H921" t="s">
        <v>6214</v>
      </c>
      <c r="I921" t="s">
        <v>6215</v>
      </c>
      <c r="J921" s="1" t="s">
        <v>45</v>
      </c>
      <c r="K921" t="s">
        <v>61</v>
      </c>
      <c r="L921" t="s">
        <v>62</v>
      </c>
      <c r="M921">
        <f>1-588-750-7646</f>
        <v>-8983</v>
      </c>
      <c r="N921" s="1" t="s">
        <v>93</v>
      </c>
      <c r="O921" s="1" t="s">
        <v>49</v>
      </c>
      <c r="P921" s="1">
        <v>11</v>
      </c>
      <c r="Q921" t="s">
        <v>6216</v>
      </c>
      <c r="R921" s="1" t="s">
        <v>6217</v>
      </c>
      <c r="S921" s="1" t="s">
        <v>6218</v>
      </c>
      <c r="T921" s="1">
        <v>452</v>
      </c>
      <c r="U921" s="1">
        <v>391</v>
      </c>
      <c r="V921" s="1">
        <v>61</v>
      </c>
    </row>
    <row r="922" spans="1:22" x14ac:dyDescent="0.35">
      <c r="A922" s="2">
        <v>44841</v>
      </c>
      <c r="B922" s="3" t="s">
        <v>257</v>
      </c>
      <c r="C922" t="s">
        <v>141</v>
      </c>
      <c r="D922" t="s">
        <v>223</v>
      </c>
      <c r="E922" t="s">
        <v>309</v>
      </c>
      <c r="F922" t="s">
        <v>6219</v>
      </c>
      <c r="H922" t="s">
        <v>6220</v>
      </c>
      <c r="I922" t="s">
        <v>6221</v>
      </c>
      <c r="J922" s="1" t="s">
        <v>30</v>
      </c>
      <c r="K922" t="s">
        <v>424</v>
      </c>
      <c r="L922" t="s">
        <v>425</v>
      </c>
      <c r="N922" s="1" t="s">
        <v>48</v>
      </c>
      <c r="O922" s="1" t="s">
        <v>49</v>
      </c>
      <c r="P922" s="1">
        <v>12</v>
      </c>
      <c r="Q922" t="s">
        <v>4296</v>
      </c>
      <c r="R922" s="1" t="s">
        <v>6222</v>
      </c>
      <c r="S922" s="1" t="s">
        <v>6223</v>
      </c>
      <c r="T922" s="1">
        <v>396</v>
      </c>
      <c r="U922" s="1">
        <v>230</v>
      </c>
      <c r="V922" s="1">
        <v>166</v>
      </c>
    </row>
    <row r="923" spans="1:22" x14ac:dyDescent="0.35">
      <c r="A923" s="1" t="s">
        <v>6224</v>
      </c>
      <c r="B923" s="3" t="s">
        <v>177</v>
      </c>
      <c r="C923" t="s">
        <v>141</v>
      </c>
      <c r="D923" t="s">
        <v>142</v>
      </c>
      <c r="E923" t="s">
        <v>25</v>
      </c>
      <c r="F923" t="s">
        <v>6225</v>
      </c>
      <c r="G923" t="s">
        <v>6226</v>
      </c>
      <c r="H923" t="s">
        <v>6227</v>
      </c>
      <c r="I923" t="s">
        <v>6228</v>
      </c>
      <c r="J923" s="1" t="s">
        <v>45</v>
      </c>
      <c r="K923" t="s">
        <v>75</v>
      </c>
      <c r="L923" t="s">
        <v>76</v>
      </c>
      <c r="N923" s="1" t="s">
        <v>114</v>
      </c>
      <c r="O923" s="1" t="s">
        <v>34</v>
      </c>
      <c r="P923" s="1">
        <v>31</v>
      </c>
      <c r="Q923" t="s">
        <v>6229</v>
      </c>
      <c r="R923" s="1" t="s">
        <v>6230</v>
      </c>
      <c r="S923" s="1" t="s">
        <v>6231</v>
      </c>
      <c r="T923" s="1">
        <v>80</v>
      </c>
      <c r="U923" s="1">
        <v>61</v>
      </c>
      <c r="V923" s="1">
        <v>19</v>
      </c>
    </row>
    <row r="924" spans="1:22" x14ac:dyDescent="0.35">
      <c r="A924" s="2">
        <v>44673</v>
      </c>
      <c r="B924" s="3" t="s">
        <v>317</v>
      </c>
      <c r="C924" t="s">
        <v>23</v>
      </c>
      <c r="D924" t="s">
        <v>98</v>
      </c>
      <c r="E924" t="s">
        <v>318</v>
      </c>
      <c r="F924" t="s">
        <v>6232</v>
      </c>
      <c r="G924" t="s">
        <v>6233</v>
      </c>
      <c r="H924" t="s">
        <v>6234</v>
      </c>
      <c r="I924" t="s">
        <v>6235</v>
      </c>
      <c r="J924" s="1" t="s">
        <v>30</v>
      </c>
      <c r="K924" t="s">
        <v>31</v>
      </c>
      <c r="L924" t="s">
        <v>32</v>
      </c>
      <c r="M924">
        <v>6538306661</v>
      </c>
      <c r="N924" s="1" t="s">
        <v>78</v>
      </c>
      <c r="O924" s="1" t="s">
        <v>63</v>
      </c>
      <c r="P924" s="1">
        <v>22</v>
      </c>
      <c r="Q924" t="s">
        <v>6236</v>
      </c>
      <c r="R924" s="1" t="s">
        <v>6237</v>
      </c>
      <c r="S924" s="1" t="s">
        <v>6238</v>
      </c>
      <c r="T924" s="1">
        <v>358</v>
      </c>
      <c r="U924" s="1">
        <v>195</v>
      </c>
      <c r="V924" s="1">
        <v>163</v>
      </c>
    </row>
    <row r="925" spans="1:22" x14ac:dyDescent="0.35">
      <c r="A925" s="2">
        <v>44697</v>
      </c>
      <c r="B925" s="3" t="s">
        <v>207</v>
      </c>
      <c r="C925" t="s">
        <v>54</v>
      </c>
      <c r="D925" t="s">
        <v>39</v>
      </c>
      <c r="E925" t="s">
        <v>25</v>
      </c>
      <c r="F925" t="s">
        <v>6239</v>
      </c>
      <c r="G925" t="s">
        <v>6240</v>
      </c>
      <c r="H925" t="s">
        <v>6241</v>
      </c>
      <c r="I925" t="s">
        <v>6242</v>
      </c>
      <c r="J925" s="1" t="s">
        <v>30</v>
      </c>
      <c r="K925" t="s">
        <v>133</v>
      </c>
      <c r="L925" t="s">
        <v>134</v>
      </c>
      <c r="M925" t="s">
        <v>135</v>
      </c>
      <c r="N925" s="1" t="s">
        <v>93</v>
      </c>
      <c r="O925" s="1" t="s">
        <v>49</v>
      </c>
      <c r="P925" s="1">
        <v>34</v>
      </c>
      <c r="Q925" t="s">
        <v>6243</v>
      </c>
      <c r="R925" s="1" t="s">
        <v>6244</v>
      </c>
      <c r="S925" s="1" t="s">
        <v>6245</v>
      </c>
      <c r="T925" s="1">
        <v>408</v>
      </c>
      <c r="U925" s="1">
        <v>328</v>
      </c>
      <c r="V925" s="1">
        <v>80</v>
      </c>
    </row>
    <row r="926" spans="1:22" x14ac:dyDescent="0.35">
      <c r="A926" s="2">
        <v>44475</v>
      </c>
      <c r="B926" s="3" t="s">
        <v>207</v>
      </c>
      <c r="C926" t="s">
        <v>23</v>
      </c>
      <c r="D926" t="s">
        <v>39</v>
      </c>
      <c r="E926" t="s">
        <v>189</v>
      </c>
      <c r="F926" t="s">
        <v>6246</v>
      </c>
      <c r="H926" t="s">
        <v>6247</v>
      </c>
      <c r="I926" t="s">
        <v>6248</v>
      </c>
      <c r="J926" s="1" t="s">
        <v>170</v>
      </c>
      <c r="K926" t="s">
        <v>194</v>
      </c>
      <c r="L926" t="s">
        <v>195</v>
      </c>
      <c r="M926" t="s">
        <v>196</v>
      </c>
      <c r="N926" s="1" t="s">
        <v>48</v>
      </c>
      <c r="O926" s="1" t="s">
        <v>34</v>
      </c>
      <c r="P926" s="1">
        <v>92</v>
      </c>
      <c r="Q926" t="s">
        <v>5612</v>
      </c>
      <c r="R926" s="1" t="s">
        <v>6249</v>
      </c>
      <c r="S926" s="1" t="s">
        <v>6250</v>
      </c>
      <c r="T926" s="1">
        <v>190</v>
      </c>
      <c r="U926" s="1">
        <v>9</v>
      </c>
      <c r="V926" s="1">
        <v>181</v>
      </c>
    </row>
    <row r="927" spans="1:22" x14ac:dyDescent="0.35">
      <c r="A927" s="2">
        <v>44816</v>
      </c>
      <c r="B927" s="3" t="s">
        <v>257</v>
      </c>
      <c r="C927" t="s">
        <v>141</v>
      </c>
      <c r="D927" t="s">
        <v>223</v>
      </c>
      <c r="E927" t="s">
        <v>309</v>
      </c>
      <c r="F927" t="s">
        <v>6251</v>
      </c>
      <c r="G927" t="s">
        <v>6252</v>
      </c>
      <c r="H927" t="s">
        <v>6253</v>
      </c>
      <c r="I927">
        <v>4485988674</v>
      </c>
      <c r="J927" s="1" t="s">
        <v>170</v>
      </c>
      <c r="K927" t="s">
        <v>303</v>
      </c>
      <c r="L927" t="s">
        <v>304</v>
      </c>
      <c r="M927" t="s">
        <v>305</v>
      </c>
      <c r="N927" s="1" t="s">
        <v>78</v>
      </c>
      <c r="O927" s="1" t="s">
        <v>49</v>
      </c>
      <c r="P927" s="1">
        <v>80</v>
      </c>
      <c r="Q927" t="s">
        <v>6202</v>
      </c>
      <c r="R927" s="1" t="s">
        <v>6254</v>
      </c>
      <c r="S927" s="1" t="s">
        <v>6255</v>
      </c>
      <c r="T927" s="1">
        <v>255</v>
      </c>
      <c r="U927" s="1">
        <v>107</v>
      </c>
      <c r="V927" s="1">
        <v>148</v>
      </c>
    </row>
    <row r="928" spans="1:22" x14ac:dyDescent="0.35">
      <c r="A928" s="2">
        <v>44475</v>
      </c>
      <c r="B928" s="3" t="s">
        <v>257</v>
      </c>
      <c r="C928" t="s">
        <v>141</v>
      </c>
      <c r="D928" t="s">
        <v>223</v>
      </c>
      <c r="E928" t="s">
        <v>265</v>
      </c>
      <c r="F928" t="s">
        <v>6256</v>
      </c>
      <c r="G928" t="s">
        <v>6257</v>
      </c>
      <c r="H928" t="s">
        <v>6258</v>
      </c>
      <c r="I928" t="s">
        <v>6259</v>
      </c>
      <c r="J928" s="1" t="s">
        <v>45</v>
      </c>
      <c r="K928" t="s">
        <v>46</v>
      </c>
      <c r="L928" t="s">
        <v>47</v>
      </c>
      <c r="M928" t="s">
        <v>261</v>
      </c>
      <c r="N928" s="1" t="s">
        <v>114</v>
      </c>
      <c r="O928" s="1" t="s">
        <v>49</v>
      </c>
      <c r="P928" s="1">
        <v>28</v>
      </c>
      <c r="Q928" t="s">
        <v>1991</v>
      </c>
      <c r="R928" s="1" t="s">
        <v>6260</v>
      </c>
      <c r="S928" s="1" t="s">
        <v>6261</v>
      </c>
      <c r="T928" s="1">
        <v>308</v>
      </c>
      <c r="U928" s="1">
        <v>189</v>
      </c>
      <c r="V928" s="1">
        <v>119</v>
      </c>
    </row>
    <row r="929" spans="1:22" x14ac:dyDescent="0.35">
      <c r="A929" s="2">
        <v>44864</v>
      </c>
      <c r="B929" s="3" t="s">
        <v>214</v>
      </c>
      <c r="C929" t="s">
        <v>23</v>
      </c>
      <c r="D929" t="s">
        <v>98</v>
      </c>
      <c r="E929" t="s">
        <v>25</v>
      </c>
      <c r="F929" t="s">
        <v>6262</v>
      </c>
      <c r="H929" t="s">
        <v>6263</v>
      </c>
      <c r="I929" t="s">
        <v>6264</v>
      </c>
      <c r="J929" s="1" t="s">
        <v>30</v>
      </c>
      <c r="K929" t="s">
        <v>111</v>
      </c>
      <c r="L929" t="s">
        <v>112</v>
      </c>
      <c r="M929" t="s">
        <v>113</v>
      </c>
      <c r="N929" s="1" t="s">
        <v>86</v>
      </c>
      <c r="O929" s="1" t="s">
        <v>63</v>
      </c>
      <c r="P929" s="1">
        <v>80</v>
      </c>
      <c r="Q929" t="s">
        <v>6265</v>
      </c>
      <c r="R929" s="1" t="s">
        <v>6266</v>
      </c>
      <c r="S929" s="1" t="s">
        <v>6267</v>
      </c>
      <c r="T929" s="1">
        <v>470</v>
      </c>
      <c r="U929" s="1">
        <v>34</v>
      </c>
      <c r="V929" s="1">
        <v>436</v>
      </c>
    </row>
    <row r="930" spans="1:22" x14ac:dyDescent="0.35">
      <c r="A930" s="2">
        <v>44765</v>
      </c>
      <c r="B930" s="3" t="s">
        <v>257</v>
      </c>
      <c r="C930" t="s">
        <v>141</v>
      </c>
      <c r="D930" t="s">
        <v>223</v>
      </c>
      <c r="E930" t="s">
        <v>309</v>
      </c>
      <c r="F930" t="s">
        <v>6268</v>
      </c>
      <c r="G930" t="s">
        <v>6269</v>
      </c>
      <c r="H930" t="s">
        <v>6270</v>
      </c>
      <c r="I930" t="s">
        <v>6271</v>
      </c>
      <c r="J930" s="1" t="s">
        <v>45</v>
      </c>
      <c r="K930" t="s">
        <v>171</v>
      </c>
      <c r="L930" t="s">
        <v>172</v>
      </c>
      <c r="M930" t="s">
        <v>173</v>
      </c>
      <c r="N930" s="1" t="s">
        <v>78</v>
      </c>
      <c r="O930" s="1" t="s">
        <v>63</v>
      </c>
      <c r="P930" s="1">
        <v>76</v>
      </c>
      <c r="Q930" t="s">
        <v>6272</v>
      </c>
      <c r="R930" s="1" t="s">
        <v>5363</v>
      </c>
      <c r="S930" s="1" t="s">
        <v>6273</v>
      </c>
      <c r="T930" s="1">
        <v>377</v>
      </c>
      <c r="U930" s="1">
        <v>129</v>
      </c>
      <c r="V930" s="1">
        <v>248</v>
      </c>
    </row>
    <row r="931" spans="1:22" x14ac:dyDescent="0.35">
      <c r="A931" s="2">
        <v>44668</v>
      </c>
      <c r="B931" s="3" t="s">
        <v>317</v>
      </c>
      <c r="C931" t="s">
        <v>23</v>
      </c>
      <c r="D931" t="s">
        <v>98</v>
      </c>
      <c r="E931" t="s">
        <v>318</v>
      </c>
      <c r="F931" t="s">
        <v>6274</v>
      </c>
      <c r="G931" t="s">
        <v>6275</v>
      </c>
      <c r="H931" t="s">
        <v>6276</v>
      </c>
      <c r="I931" t="s">
        <v>6277</v>
      </c>
      <c r="J931" s="1" t="s">
        <v>45</v>
      </c>
      <c r="K931" t="s">
        <v>381</v>
      </c>
      <c r="L931" t="s">
        <v>382</v>
      </c>
      <c r="N931" s="1" t="s">
        <v>78</v>
      </c>
      <c r="O931" s="1" t="s">
        <v>63</v>
      </c>
      <c r="P931" s="1">
        <v>79</v>
      </c>
      <c r="Q931" t="s">
        <v>6278</v>
      </c>
      <c r="R931" s="1" t="s">
        <v>6279</v>
      </c>
      <c r="S931" s="1" t="s">
        <v>6280</v>
      </c>
      <c r="T931" s="1">
        <v>347</v>
      </c>
      <c r="U931" s="1">
        <v>99</v>
      </c>
      <c r="V931" s="1">
        <v>248</v>
      </c>
    </row>
    <row r="932" spans="1:22" x14ac:dyDescent="0.35">
      <c r="A932" s="2">
        <v>44534</v>
      </c>
      <c r="B932" s="3" t="s">
        <v>418</v>
      </c>
      <c r="C932" t="s">
        <v>69</v>
      </c>
      <c r="D932" t="s">
        <v>419</v>
      </c>
      <c r="E932" t="s">
        <v>521</v>
      </c>
      <c r="F932" t="s">
        <v>6281</v>
      </c>
      <c r="G932" t="s">
        <v>6282</v>
      </c>
      <c r="H932" t="s">
        <v>6283</v>
      </c>
      <c r="I932" t="s">
        <v>6284</v>
      </c>
      <c r="J932" s="1" t="s">
        <v>170</v>
      </c>
      <c r="K932" t="s">
        <v>252</v>
      </c>
      <c r="L932" t="s">
        <v>253</v>
      </c>
      <c r="N932" s="1" t="s">
        <v>114</v>
      </c>
      <c r="O932" s="1" t="s">
        <v>63</v>
      </c>
      <c r="P932" s="1">
        <v>46</v>
      </c>
      <c r="Q932" t="s">
        <v>1183</v>
      </c>
      <c r="R932" s="1" t="s">
        <v>5987</v>
      </c>
      <c r="S932" s="1" t="s">
        <v>6285</v>
      </c>
      <c r="T932" s="1">
        <v>117</v>
      </c>
      <c r="U932" s="1">
        <v>101</v>
      </c>
      <c r="V932" s="1">
        <v>16</v>
      </c>
    </row>
    <row r="933" spans="1:22" x14ac:dyDescent="0.35">
      <c r="A933" s="2">
        <v>44962</v>
      </c>
      <c r="B933" s="3" t="s">
        <v>214</v>
      </c>
      <c r="C933" t="s">
        <v>23</v>
      </c>
      <c r="D933" t="s">
        <v>98</v>
      </c>
      <c r="E933" t="s">
        <v>326</v>
      </c>
      <c r="F933" t="s">
        <v>6286</v>
      </c>
      <c r="G933" t="s">
        <v>6287</v>
      </c>
      <c r="H933" t="s">
        <v>6288</v>
      </c>
      <c r="I933" t="s">
        <v>6289</v>
      </c>
      <c r="J933" s="1" t="s">
        <v>45</v>
      </c>
      <c r="K933" t="s">
        <v>148</v>
      </c>
      <c r="L933" t="s">
        <v>149</v>
      </c>
      <c r="M933" t="s">
        <v>150</v>
      </c>
      <c r="N933" s="1" t="s">
        <v>78</v>
      </c>
      <c r="O933" s="1" t="s">
        <v>63</v>
      </c>
      <c r="P933" s="1">
        <v>40</v>
      </c>
      <c r="Q933" t="s">
        <v>6290</v>
      </c>
      <c r="R933" s="1" t="s">
        <v>6291</v>
      </c>
      <c r="S933" s="1" t="s">
        <v>6292</v>
      </c>
      <c r="T933" s="1">
        <v>202</v>
      </c>
      <c r="U933" s="1">
        <v>193</v>
      </c>
      <c r="V933" s="1">
        <v>9</v>
      </c>
    </row>
    <row r="934" spans="1:22" x14ac:dyDescent="0.35">
      <c r="A934" s="2">
        <v>45181</v>
      </c>
      <c r="B934" s="3" t="s">
        <v>492</v>
      </c>
      <c r="C934" t="s">
        <v>276</v>
      </c>
      <c r="D934" t="s">
        <v>409</v>
      </c>
      <c r="E934" t="s">
        <v>410</v>
      </c>
      <c r="F934" t="s">
        <v>6293</v>
      </c>
      <c r="G934" t="s">
        <v>6294</v>
      </c>
      <c r="H934" t="s">
        <v>6295</v>
      </c>
      <c r="I934" t="s">
        <v>6296</v>
      </c>
      <c r="J934" s="1" t="s">
        <v>30</v>
      </c>
      <c r="K934" t="s">
        <v>194</v>
      </c>
      <c r="L934" t="s">
        <v>195</v>
      </c>
      <c r="M934" t="s">
        <v>196</v>
      </c>
      <c r="N934" s="1" t="s">
        <v>78</v>
      </c>
      <c r="O934" s="1" t="s">
        <v>34</v>
      </c>
      <c r="P934" s="1">
        <v>90</v>
      </c>
      <c r="Q934" t="s">
        <v>6297</v>
      </c>
      <c r="R934" s="1" t="s">
        <v>6298</v>
      </c>
      <c r="S934" s="1" t="s">
        <v>6299</v>
      </c>
      <c r="T934" s="1">
        <v>164</v>
      </c>
      <c r="U934" s="1">
        <v>159</v>
      </c>
      <c r="V934" s="1">
        <v>5</v>
      </c>
    </row>
    <row r="935" spans="1:22" x14ac:dyDescent="0.35">
      <c r="A935" s="1" t="s">
        <v>6300</v>
      </c>
      <c r="B935" s="3" t="s">
        <v>222</v>
      </c>
      <c r="C935" t="s">
        <v>141</v>
      </c>
      <c r="D935" t="s">
        <v>223</v>
      </c>
      <c r="E935" t="s">
        <v>224</v>
      </c>
      <c r="F935" t="s">
        <v>6301</v>
      </c>
      <c r="G935" t="s">
        <v>6302</v>
      </c>
      <c r="H935" t="s">
        <v>6303</v>
      </c>
      <c r="I935" t="s">
        <v>6304</v>
      </c>
      <c r="J935" s="1" t="s">
        <v>170</v>
      </c>
      <c r="K935" t="s">
        <v>566</v>
      </c>
      <c r="L935" t="s">
        <v>567</v>
      </c>
      <c r="M935" t="s">
        <v>568</v>
      </c>
      <c r="N935" s="1" t="s">
        <v>114</v>
      </c>
      <c r="O935" s="1" t="s">
        <v>49</v>
      </c>
      <c r="P935" s="1">
        <v>17</v>
      </c>
      <c r="Q935" t="s">
        <v>6305</v>
      </c>
      <c r="R935" s="1" t="s">
        <v>6306</v>
      </c>
      <c r="S935" s="1" t="s">
        <v>6307</v>
      </c>
      <c r="T935" s="1">
        <v>98</v>
      </c>
      <c r="U935" s="1">
        <v>72</v>
      </c>
      <c r="V935" s="1">
        <v>26</v>
      </c>
    </row>
    <row r="936" spans="1:22" x14ac:dyDescent="0.35">
      <c r="A936" s="2">
        <v>45119</v>
      </c>
      <c r="B936" s="3" t="s">
        <v>317</v>
      </c>
      <c r="C936" t="s">
        <v>23</v>
      </c>
      <c r="D936" t="s">
        <v>98</v>
      </c>
      <c r="E936" t="s">
        <v>265</v>
      </c>
      <c r="F936" t="s">
        <v>6308</v>
      </c>
      <c r="G936" t="s">
        <v>6309</v>
      </c>
      <c r="H936" t="s">
        <v>6310</v>
      </c>
      <c r="I936" t="s">
        <v>6311</v>
      </c>
      <c r="J936" s="1" t="s">
        <v>170</v>
      </c>
      <c r="K936" t="s">
        <v>303</v>
      </c>
      <c r="L936" t="s">
        <v>304</v>
      </c>
      <c r="N936" s="1" t="s">
        <v>114</v>
      </c>
      <c r="O936" s="1" t="s">
        <v>63</v>
      </c>
      <c r="P936" s="1">
        <v>21</v>
      </c>
      <c r="Q936" t="s">
        <v>6312</v>
      </c>
      <c r="R936" s="1" t="s">
        <v>935</v>
      </c>
      <c r="S936" s="1" t="s">
        <v>6313</v>
      </c>
      <c r="T936" s="1">
        <v>136</v>
      </c>
      <c r="U936" s="1">
        <v>129</v>
      </c>
      <c r="V936" s="1">
        <v>7</v>
      </c>
    </row>
    <row r="937" spans="1:22" x14ac:dyDescent="0.35">
      <c r="A937" s="1" t="s">
        <v>6314</v>
      </c>
      <c r="B937" s="3" t="s">
        <v>140</v>
      </c>
      <c r="C937" t="s">
        <v>141</v>
      </c>
      <c r="D937" t="s">
        <v>142</v>
      </c>
      <c r="E937" t="s">
        <v>361</v>
      </c>
      <c r="F937" t="s">
        <v>6315</v>
      </c>
      <c r="G937" t="s">
        <v>6316</v>
      </c>
      <c r="H937" t="s">
        <v>6317</v>
      </c>
      <c r="I937" t="s">
        <v>6318</v>
      </c>
      <c r="J937" s="1" t="s">
        <v>30</v>
      </c>
      <c r="K937" t="s">
        <v>133</v>
      </c>
      <c r="L937" t="s">
        <v>134</v>
      </c>
      <c r="M937" t="s">
        <v>135</v>
      </c>
      <c r="N937" s="1" t="s">
        <v>78</v>
      </c>
      <c r="O937" s="1" t="s">
        <v>49</v>
      </c>
      <c r="P937" s="1">
        <v>26</v>
      </c>
      <c r="Q937" t="s">
        <v>6319</v>
      </c>
      <c r="R937" s="1" t="s">
        <v>6320</v>
      </c>
      <c r="S937" s="1" t="s">
        <v>6321</v>
      </c>
      <c r="T937" s="1">
        <v>476</v>
      </c>
      <c r="U937" s="1">
        <v>162</v>
      </c>
      <c r="V937" s="1">
        <v>314</v>
      </c>
    </row>
    <row r="938" spans="1:22" x14ac:dyDescent="0.35">
      <c r="A938" s="2">
        <v>44802</v>
      </c>
      <c r="B938" s="3" t="s">
        <v>140</v>
      </c>
      <c r="C938" t="s">
        <v>141</v>
      </c>
      <c r="D938" t="s">
        <v>142</v>
      </c>
      <c r="E938" t="s">
        <v>189</v>
      </c>
      <c r="F938" t="s">
        <v>6322</v>
      </c>
      <c r="H938" t="s">
        <v>6323</v>
      </c>
      <c r="I938" t="s">
        <v>6324</v>
      </c>
      <c r="J938" s="1" t="s">
        <v>45</v>
      </c>
      <c r="K938" t="s">
        <v>534</v>
      </c>
      <c r="L938" t="s">
        <v>535</v>
      </c>
      <c r="M938" t="s">
        <v>536</v>
      </c>
      <c r="N938" s="1" t="s">
        <v>93</v>
      </c>
      <c r="O938" s="1" t="s">
        <v>63</v>
      </c>
      <c r="P938" s="1">
        <v>61</v>
      </c>
      <c r="Q938" t="s">
        <v>6325</v>
      </c>
      <c r="R938" s="1" t="s">
        <v>6326</v>
      </c>
      <c r="S938" s="1" t="s">
        <v>6327</v>
      </c>
      <c r="T938" s="1">
        <v>226</v>
      </c>
      <c r="U938" s="1">
        <v>13</v>
      </c>
      <c r="V938" s="1">
        <v>213</v>
      </c>
    </row>
    <row r="939" spans="1:22" x14ac:dyDescent="0.35">
      <c r="A939" s="2">
        <v>45103</v>
      </c>
      <c r="B939" s="3" t="s">
        <v>207</v>
      </c>
      <c r="C939" t="s">
        <v>23</v>
      </c>
      <c r="D939" t="s">
        <v>39</v>
      </c>
      <c r="E939" t="s">
        <v>40</v>
      </c>
      <c r="F939" t="s">
        <v>6328</v>
      </c>
      <c r="G939" t="s">
        <v>6329</v>
      </c>
      <c r="H939" t="s">
        <v>6330</v>
      </c>
      <c r="I939">
        <f>1-253-601-8693</f>
        <v>-9546</v>
      </c>
      <c r="J939" s="1" t="s">
        <v>30</v>
      </c>
      <c r="K939" t="s">
        <v>133</v>
      </c>
      <c r="L939" t="s">
        <v>134</v>
      </c>
      <c r="M939" t="s">
        <v>135</v>
      </c>
      <c r="N939" s="1" t="s">
        <v>33</v>
      </c>
      <c r="O939" s="1" t="s">
        <v>63</v>
      </c>
      <c r="P939" s="1">
        <v>81</v>
      </c>
      <c r="Q939" t="s">
        <v>6331</v>
      </c>
      <c r="R939" s="1" t="s">
        <v>6332</v>
      </c>
      <c r="S939" s="1" t="s">
        <v>6333</v>
      </c>
      <c r="T939" s="1">
        <v>266</v>
      </c>
      <c r="U939" s="1">
        <v>91</v>
      </c>
      <c r="V939" s="1">
        <v>175</v>
      </c>
    </row>
    <row r="940" spans="1:22" x14ac:dyDescent="0.35">
      <c r="A940" s="2">
        <v>44755</v>
      </c>
      <c r="B940" s="3" t="s">
        <v>257</v>
      </c>
      <c r="C940" t="s">
        <v>141</v>
      </c>
      <c r="D940" t="s">
        <v>223</v>
      </c>
      <c r="E940" t="s">
        <v>309</v>
      </c>
      <c r="F940" t="s">
        <v>6334</v>
      </c>
      <c r="G940" t="s">
        <v>6335</v>
      </c>
      <c r="H940" t="s">
        <v>6336</v>
      </c>
      <c r="I940" t="s">
        <v>6337</v>
      </c>
      <c r="J940" s="1" t="s">
        <v>30</v>
      </c>
      <c r="K940" t="s">
        <v>148</v>
      </c>
      <c r="L940" t="s">
        <v>149</v>
      </c>
      <c r="M940" t="s">
        <v>150</v>
      </c>
      <c r="N940" s="1" t="s">
        <v>78</v>
      </c>
      <c r="O940" s="1" t="s">
        <v>49</v>
      </c>
      <c r="P940" s="1">
        <v>66</v>
      </c>
      <c r="Q940" t="s">
        <v>6338</v>
      </c>
      <c r="R940" s="1" t="s">
        <v>6339</v>
      </c>
      <c r="S940" s="1" t="s">
        <v>6340</v>
      </c>
      <c r="T940" s="1">
        <v>489</v>
      </c>
      <c r="U940" s="1">
        <v>53</v>
      </c>
      <c r="V940" s="1">
        <v>436</v>
      </c>
    </row>
    <row r="941" spans="1:22" x14ac:dyDescent="0.35">
      <c r="A941" s="2">
        <v>44506</v>
      </c>
      <c r="B941" s="3" t="s">
        <v>492</v>
      </c>
      <c r="C941" t="s">
        <v>54</v>
      </c>
      <c r="D941" t="s">
        <v>409</v>
      </c>
      <c r="E941" t="s">
        <v>265</v>
      </c>
      <c r="F941" t="s">
        <v>6341</v>
      </c>
      <c r="H941" t="s">
        <v>6342</v>
      </c>
      <c r="I941" t="s">
        <v>6343</v>
      </c>
      <c r="J941" s="1" t="s">
        <v>30</v>
      </c>
      <c r="K941" t="s">
        <v>252</v>
      </c>
      <c r="L941" t="s">
        <v>253</v>
      </c>
      <c r="M941">
        <f>1-838-976-6137</f>
        <v>-7950</v>
      </c>
      <c r="N941" s="1" t="s">
        <v>33</v>
      </c>
      <c r="O941" s="1" t="s">
        <v>49</v>
      </c>
      <c r="P941" s="1">
        <v>84</v>
      </c>
      <c r="Q941" t="s">
        <v>723</v>
      </c>
      <c r="R941" s="1" t="s">
        <v>4622</v>
      </c>
      <c r="S941" s="1" t="s">
        <v>6344</v>
      </c>
      <c r="T941" s="1">
        <v>84</v>
      </c>
      <c r="U941" s="1">
        <v>14</v>
      </c>
      <c r="V941" s="1">
        <v>70</v>
      </c>
    </row>
    <row r="942" spans="1:22" x14ac:dyDescent="0.35">
      <c r="A942" s="2">
        <v>44629</v>
      </c>
      <c r="B942" s="3" t="s">
        <v>22</v>
      </c>
      <c r="C942" t="s">
        <v>23</v>
      </c>
      <c r="D942" t="s">
        <v>24</v>
      </c>
      <c r="E942" t="s">
        <v>82</v>
      </c>
      <c r="F942" t="s">
        <v>6345</v>
      </c>
      <c r="G942" t="s">
        <v>6346</v>
      </c>
      <c r="H942" t="s">
        <v>6347</v>
      </c>
      <c r="I942" t="s">
        <v>6348</v>
      </c>
      <c r="J942" s="1" t="s">
        <v>45</v>
      </c>
      <c r="K942" t="s">
        <v>270</v>
      </c>
      <c r="L942" t="s">
        <v>271</v>
      </c>
      <c r="M942" t="s">
        <v>559</v>
      </c>
      <c r="N942" s="1" t="s">
        <v>114</v>
      </c>
      <c r="O942" s="1" t="s">
        <v>49</v>
      </c>
      <c r="P942" s="1">
        <v>46</v>
      </c>
      <c r="Q942" t="s">
        <v>6349</v>
      </c>
      <c r="R942" s="1" t="s">
        <v>6350</v>
      </c>
      <c r="S942" s="1" t="s">
        <v>6351</v>
      </c>
      <c r="T942" s="1">
        <v>138</v>
      </c>
      <c r="U942" s="1">
        <v>127</v>
      </c>
      <c r="V942" s="1">
        <v>11</v>
      </c>
    </row>
    <row r="943" spans="1:22" x14ac:dyDescent="0.35">
      <c r="A943" s="2">
        <v>44450</v>
      </c>
      <c r="B943" s="3" t="s">
        <v>53</v>
      </c>
      <c r="C943" t="s">
        <v>276</v>
      </c>
      <c r="D943" t="s">
        <v>55</v>
      </c>
      <c r="E943" t="s">
        <v>25</v>
      </c>
      <c r="F943" t="s">
        <v>6352</v>
      </c>
      <c r="G943" t="s">
        <v>6353</v>
      </c>
      <c r="H943" t="s">
        <v>6354</v>
      </c>
      <c r="I943" t="s">
        <v>6355</v>
      </c>
      <c r="J943" s="1" t="s">
        <v>45</v>
      </c>
      <c r="K943" t="s">
        <v>252</v>
      </c>
      <c r="L943" t="s">
        <v>253</v>
      </c>
      <c r="M943">
        <f>1-838-976-6137</f>
        <v>-7950</v>
      </c>
      <c r="N943" s="1" t="s">
        <v>78</v>
      </c>
      <c r="O943" s="1" t="s">
        <v>63</v>
      </c>
      <c r="P943" s="1">
        <v>12</v>
      </c>
      <c r="Q943" t="s">
        <v>6356</v>
      </c>
      <c r="R943" s="1" t="s">
        <v>6357</v>
      </c>
      <c r="S943" s="1" t="s">
        <v>6358</v>
      </c>
      <c r="T943" s="1">
        <v>361</v>
      </c>
      <c r="U943" s="1">
        <v>303</v>
      </c>
      <c r="V943" s="1">
        <v>58</v>
      </c>
    </row>
    <row r="944" spans="1:22" x14ac:dyDescent="0.35">
      <c r="A944" s="2">
        <v>44964</v>
      </c>
      <c r="B944" s="3" t="s">
        <v>118</v>
      </c>
      <c r="C944" t="s">
        <v>69</v>
      </c>
      <c r="D944" t="s">
        <v>119</v>
      </c>
      <c r="E944" t="s">
        <v>265</v>
      </c>
      <c r="F944" t="s">
        <v>6359</v>
      </c>
      <c r="G944" t="s">
        <v>6360</v>
      </c>
      <c r="H944" t="s">
        <v>6361</v>
      </c>
      <c r="I944" t="s">
        <v>6362</v>
      </c>
      <c r="J944" s="1" t="s">
        <v>30</v>
      </c>
      <c r="K944" t="s">
        <v>252</v>
      </c>
      <c r="L944" t="s">
        <v>253</v>
      </c>
      <c r="M944">
        <f>1-838-976-6137</f>
        <v>-7950</v>
      </c>
      <c r="N944" s="1" t="s">
        <v>78</v>
      </c>
      <c r="O944" s="1" t="s">
        <v>63</v>
      </c>
      <c r="P944" s="1">
        <v>43</v>
      </c>
      <c r="Q944" t="s">
        <v>6363</v>
      </c>
      <c r="R944" s="1" t="s">
        <v>6364</v>
      </c>
      <c r="S944" s="1" t="s">
        <v>6365</v>
      </c>
      <c r="T944" s="1">
        <v>198</v>
      </c>
      <c r="U944" s="1">
        <v>125</v>
      </c>
      <c r="V944" s="1">
        <v>73</v>
      </c>
    </row>
    <row r="945" spans="1:22" x14ac:dyDescent="0.35">
      <c r="A945" s="2">
        <v>45008</v>
      </c>
      <c r="B945" s="3" t="s">
        <v>214</v>
      </c>
      <c r="C945" t="s">
        <v>23</v>
      </c>
      <c r="D945" t="s">
        <v>98</v>
      </c>
      <c r="E945" t="s">
        <v>326</v>
      </c>
      <c r="F945" t="s">
        <v>6366</v>
      </c>
      <c r="G945" t="s">
        <v>6367</v>
      </c>
      <c r="H945" t="s">
        <v>6368</v>
      </c>
      <c r="I945" t="s">
        <v>6369</v>
      </c>
      <c r="J945" s="1" t="s">
        <v>45</v>
      </c>
      <c r="K945" t="s">
        <v>159</v>
      </c>
      <c r="L945" t="s">
        <v>160</v>
      </c>
      <c r="M945" t="s">
        <v>161</v>
      </c>
      <c r="N945" s="1" t="s">
        <v>78</v>
      </c>
      <c r="O945" s="1" t="s">
        <v>49</v>
      </c>
      <c r="P945" s="1">
        <v>40</v>
      </c>
      <c r="Q945" t="s">
        <v>6290</v>
      </c>
      <c r="R945" s="1" t="s">
        <v>6370</v>
      </c>
      <c r="S945" s="1" t="s">
        <v>6371</v>
      </c>
      <c r="T945" s="1">
        <v>367</v>
      </c>
      <c r="U945" s="1">
        <v>23</v>
      </c>
      <c r="V945" s="1">
        <v>344</v>
      </c>
    </row>
    <row r="946" spans="1:22" x14ac:dyDescent="0.35">
      <c r="A946" s="2">
        <v>44590</v>
      </c>
      <c r="B946" s="3" t="s">
        <v>38</v>
      </c>
      <c r="C946" t="s">
        <v>54</v>
      </c>
      <c r="D946" t="s">
        <v>277</v>
      </c>
      <c r="E946" t="s">
        <v>2220</v>
      </c>
      <c r="F946" t="s">
        <v>6372</v>
      </c>
      <c r="H946" t="s">
        <v>6373</v>
      </c>
      <c r="I946" t="s">
        <v>6374</v>
      </c>
      <c r="J946" s="1" t="s">
        <v>30</v>
      </c>
      <c r="K946" t="s">
        <v>111</v>
      </c>
      <c r="L946" t="s">
        <v>112</v>
      </c>
      <c r="M946" t="s">
        <v>113</v>
      </c>
      <c r="N946" s="1" t="s">
        <v>86</v>
      </c>
      <c r="O946" s="1" t="s">
        <v>34</v>
      </c>
      <c r="P946" s="1">
        <v>73</v>
      </c>
      <c r="Q946" t="s">
        <v>6375</v>
      </c>
      <c r="R946" s="1" t="s">
        <v>6376</v>
      </c>
      <c r="S946" s="1" t="s">
        <v>6377</v>
      </c>
      <c r="T946" s="1">
        <v>175</v>
      </c>
      <c r="U946" s="1">
        <v>97</v>
      </c>
      <c r="V946" s="1">
        <v>78</v>
      </c>
    </row>
    <row r="947" spans="1:22" x14ac:dyDescent="0.35">
      <c r="A947" s="2">
        <v>45023</v>
      </c>
      <c r="B947" s="3" t="s">
        <v>257</v>
      </c>
      <c r="C947" t="s">
        <v>54</v>
      </c>
      <c r="D947" t="s">
        <v>223</v>
      </c>
      <c r="E947" t="s">
        <v>309</v>
      </c>
      <c r="F947" t="s">
        <v>6378</v>
      </c>
      <c r="G947" t="s">
        <v>6379</v>
      </c>
      <c r="H947" t="s">
        <v>6380</v>
      </c>
      <c r="I947" t="s">
        <v>6381</v>
      </c>
      <c r="J947" s="1" t="s">
        <v>170</v>
      </c>
      <c r="K947" t="s">
        <v>75</v>
      </c>
      <c r="L947" t="s">
        <v>76</v>
      </c>
      <c r="M947" t="s">
        <v>77</v>
      </c>
      <c r="N947" s="1" t="s">
        <v>86</v>
      </c>
      <c r="O947" s="1" t="s">
        <v>34</v>
      </c>
      <c r="P947" s="1">
        <v>60</v>
      </c>
      <c r="Q947" t="s">
        <v>6382</v>
      </c>
      <c r="R947" s="1" t="s">
        <v>6383</v>
      </c>
      <c r="S947" s="1" t="s">
        <v>6384</v>
      </c>
      <c r="T947" s="1">
        <v>145</v>
      </c>
      <c r="U947" s="1">
        <v>126</v>
      </c>
      <c r="V947" s="1">
        <v>19</v>
      </c>
    </row>
    <row r="948" spans="1:22" x14ac:dyDescent="0.35">
      <c r="A948" s="2">
        <v>45059</v>
      </c>
      <c r="B948" s="3" t="s">
        <v>207</v>
      </c>
      <c r="C948" t="s">
        <v>23</v>
      </c>
      <c r="D948" t="s">
        <v>39</v>
      </c>
      <c r="E948" t="s">
        <v>541</v>
      </c>
      <c r="F948" t="s">
        <v>6385</v>
      </c>
      <c r="G948" t="s">
        <v>6386</v>
      </c>
      <c r="H948" t="s">
        <v>6387</v>
      </c>
      <c r="I948" t="s">
        <v>6388</v>
      </c>
      <c r="J948" s="1" t="s">
        <v>30</v>
      </c>
      <c r="K948" t="s">
        <v>381</v>
      </c>
      <c r="L948" t="s">
        <v>382</v>
      </c>
      <c r="M948" t="s">
        <v>383</v>
      </c>
      <c r="N948" s="1" t="s">
        <v>48</v>
      </c>
      <c r="O948" s="1" t="s">
        <v>63</v>
      </c>
      <c r="P948" s="1">
        <v>46</v>
      </c>
      <c r="Q948" t="s">
        <v>6389</v>
      </c>
      <c r="R948" s="1" t="s">
        <v>6390</v>
      </c>
      <c r="S948" s="1" t="s">
        <v>6391</v>
      </c>
      <c r="T948" s="1">
        <v>459</v>
      </c>
      <c r="U948" s="1">
        <v>247</v>
      </c>
      <c r="V948" s="1">
        <v>212</v>
      </c>
    </row>
    <row r="949" spans="1:22" x14ac:dyDescent="0.35">
      <c r="A949" s="2">
        <v>44827</v>
      </c>
      <c r="B949" s="3" t="s">
        <v>418</v>
      </c>
      <c r="C949" t="s">
        <v>69</v>
      </c>
      <c r="D949" t="s">
        <v>419</v>
      </c>
      <c r="E949" t="s">
        <v>521</v>
      </c>
      <c r="F949" t="s">
        <v>6392</v>
      </c>
      <c r="G949" t="s">
        <v>6393</v>
      </c>
      <c r="H949" t="s">
        <v>6394</v>
      </c>
      <c r="I949" t="s">
        <v>6395</v>
      </c>
      <c r="J949" s="1" t="s">
        <v>30</v>
      </c>
      <c r="K949" t="s">
        <v>31</v>
      </c>
      <c r="L949" t="s">
        <v>32</v>
      </c>
      <c r="M949">
        <v>6538306661</v>
      </c>
      <c r="N949" s="1" t="s">
        <v>33</v>
      </c>
      <c r="O949" s="1" t="s">
        <v>49</v>
      </c>
      <c r="P949" s="1">
        <v>25</v>
      </c>
      <c r="Q949" t="s">
        <v>6396</v>
      </c>
      <c r="R949" s="1" t="s">
        <v>3828</v>
      </c>
      <c r="S949" s="1" t="s">
        <v>6397</v>
      </c>
      <c r="T949" s="1">
        <v>464</v>
      </c>
      <c r="U949" s="1">
        <v>48</v>
      </c>
      <c r="V949" s="1">
        <v>416</v>
      </c>
    </row>
    <row r="950" spans="1:22" x14ac:dyDescent="0.35">
      <c r="A950" s="2">
        <v>44610</v>
      </c>
      <c r="B950" s="3" t="s">
        <v>140</v>
      </c>
      <c r="C950" t="s">
        <v>141</v>
      </c>
      <c r="D950" t="s">
        <v>142</v>
      </c>
      <c r="E950" t="s">
        <v>361</v>
      </c>
      <c r="F950" t="s">
        <v>6398</v>
      </c>
      <c r="G950" t="s">
        <v>6399</v>
      </c>
      <c r="H950" t="s">
        <v>6400</v>
      </c>
      <c r="I950" t="s">
        <v>6401</v>
      </c>
      <c r="J950" s="1" t="s">
        <v>30</v>
      </c>
      <c r="K950" t="s">
        <v>61</v>
      </c>
      <c r="L950" t="s">
        <v>62</v>
      </c>
      <c r="M950">
        <f>1-588-750-7646</f>
        <v>-8983</v>
      </c>
      <c r="N950" s="1" t="s">
        <v>93</v>
      </c>
      <c r="O950" s="1" t="s">
        <v>63</v>
      </c>
      <c r="P950" s="1">
        <v>71</v>
      </c>
      <c r="Q950" t="s">
        <v>6402</v>
      </c>
      <c r="R950" s="1" t="s">
        <v>6403</v>
      </c>
      <c r="S950" s="1" t="s">
        <v>6404</v>
      </c>
      <c r="T950" s="1">
        <v>255</v>
      </c>
      <c r="U950" s="1">
        <v>148</v>
      </c>
      <c r="V950" s="1">
        <v>107</v>
      </c>
    </row>
    <row r="951" spans="1:22" x14ac:dyDescent="0.35">
      <c r="A951" s="2">
        <v>45024</v>
      </c>
      <c r="B951" s="3" t="s">
        <v>164</v>
      </c>
      <c r="C951" t="s">
        <v>247</v>
      </c>
      <c r="D951" t="s">
        <v>165</v>
      </c>
      <c r="E951" t="s">
        <v>189</v>
      </c>
      <c r="F951" t="s">
        <v>6405</v>
      </c>
      <c r="G951" t="s">
        <v>6406</v>
      </c>
      <c r="H951" t="s">
        <v>6407</v>
      </c>
      <c r="I951" t="s">
        <v>6408</v>
      </c>
      <c r="J951" s="1" t="s">
        <v>45</v>
      </c>
      <c r="K951" t="s">
        <v>159</v>
      </c>
      <c r="L951" t="s">
        <v>160</v>
      </c>
      <c r="M951" t="s">
        <v>161</v>
      </c>
      <c r="N951" s="1" t="s">
        <v>78</v>
      </c>
      <c r="O951" s="1" t="s">
        <v>34</v>
      </c>
      <c r="P951" s="1">
        <v>56</v>
      </c>
      <c r="Q951" t="s">
        <v>6409</v>
      </c>
      <c r="R951" s="1" t="s">
        <v>6410</v>
      </c>
      <c r="S951" s="1" t="s">
        <v>6411</v>
      </c>
      <c r="T951" s="1">
        <v>395</v>
      </c>
      <c r="U951" s="1">
        <v>264</v>
      </c>
      <c r="V951" s="1">
        <v>131</v>
      </c>
    </row>
    <row r="952" spans="1:22" x14ac:dyDescent="0.35">
      <c r="A952" s="2">
        <v>44685</v>
      </c>
      <c r="B952" s="3" t="s">
        <v>257</v>
      </c>
      <c r="C952" t="s">
        <v>54</v>
      </c>
      <c r="D952" t="s">
        <v>223</v>
      </c>
      <c r="E952" t="s">
        <v>309</v>
      </c>
      <c r="F952" t="s">
        <v>6412</v>
      </c>
      <c r="G952" t="s">
        <v>6413</v>
      </c>
      <c r="H952" t="s">
        <v>6414</v>
      </c>
      <c r="I952" t="s">
        <v>6415</v>
      </c>
      <c r="J952" s="1" t="s">
        <v>45</v>
      </c>
      <c r="K952" t="s">
        <v>171</v>
      </c>
      <c r="L952" t="s">
        <v>172</v>
      </c>
      <c r="M952" t="s">
        <v>173</v>
      </c>
      <c r="N952" s="1" t="s">
        <v>78</v>
      </c>
      <c r="O952" s="1" t="s">
        <v>34</v>
      </c>
      <c r="P952" s="1">
        <v>31</v>
      </c>
      <c r="Q952" t="s">
        <v>2740</v>
      </c>
      <c r="R952" s="1" t="s">
        <v>6416</v>
      </c>
      <c r="S952" s="1" t="s">
        <v>6417</v>
      </c>
      <c r="T952" s="1">
        <v>447</v>
      </c>
      <c r="U952" s="1">
        <v>52</v>
      </c>
      <c r="V952" s="1">
        <v>395</v>
      </c>
    </row>
    <row r="953" spans="1:22" x14ac:dyDescent="0.35">
      <c r="A953" s="2">
        <v>44846</v>
      </c>
      <c r="B953" s="3" t="s">
        <v>238</v>
      </c>
      <c r="C953" t="s">
        <v>23</v>
      </c>
      <c r="D953" t="s">
        <v>98</v>
      </c>
      <c r="E953" t="s">
        <v>265</v>
      </c>
      <c r="F953" t="s">
        <v>6418</v>
      </c>
      <c r="G953" t="s">
        <v>6419</v>
      </c>
      <c r="H953" t="s">
        <v>6420</v>
      </c>
      <c r="I953" t="s">
        <v>6421</v>
      </c>
      <c r="J953" s="1" t="s">
        <v>45</v>
      </c>
      <c r="K953" t="s">
        <v>31</v>
      </c>
      <c r="L953" t="s">
        <v>32</v>
      </c>
      <c r="M953">
        <v>6538306661</v>
      </c>
      <c r="N953" s="1" t="s">
        <v>114</v>
      </c>
      <c r="O953" s="1" t="s">
        <v>34</v>
      </c>
      <c r="P953" s="1">
        <v>40</v>
      </c>
      <c r="Q953" t="s">
        <v>6422</v>
      </c>
      <c r="R953" s="1" t="s">
        <v>6423</v>
      </c>
      <c r="S953" s="1" t="s">
        <v>6424</v>
      </c>
      <c r="T953" s="1">
        <v>127</v>
      </c>
      <c r="U953" s="1">
        <v>55</v>
      </c>
      <c r="V953" s="1">
        <v>72</v>
      </c>
    </row>
    <row r="954" spans="1:22" x14ac:dyDescent="0.35">
      <c r="A954" s="2">
        <v>44980</v>
      </c>
      <c r="B954" s="3" t="s">
        <v>97</v>
      </c>
      <c r="C954" t="s">
        <v>23</v>
      </c>
      <c r="D954" t="s">
        <v>98</v>
      </c>
      <c r="E954" t="s">
        <v>154</v>
      </c>
      <c r="F954" t="s">
        <v>6425</v>
      </c>
      <c r="G954" t="s">
        <v>6426</v>
      </c>
      <c r="H954" t="s">
        <v>6427</v>
      </c>
      <c r="I954">
        <v>7258714138</v>
      </c>
      <c r="J954" s="1" t="s">
        <v>30</v>
      </c>
      <c r="K954" t="s">
        <v>124</v>
      </c>
      <c r="L954" t="s">
        <v>125</v>
      </c>
      <c r="M954" t="s">
        <v>126</v>
      </c>
      <c r="N954" s="1" t="s">
        <v>33</v>
      </c>
      <c r="O954" s="1" t="s">
        <v>34</v>
      </c>
      <c r="P954" s="1">
        <v>26</v>
      </c>
      <c r="Q954" t="s">
        <v>6428</v>
      </c>
      <c r="R954" s="1" t="s">
        <v>6429</v>
      </c>
      <c r="S954" s="1" t="s">
        <v>6430</v>
      </c>
      <c r="T954" s="1">
        <v>275</v>
      </c>
      <c r="U954" s="1">
        <v>209</v>
      </c>
      <c r="V954" s="1">
        <v>66</v>
      </c>
    </row>
    <row r="955" spans="1:22" x14ac:dyDescent="0.35">
      <c r="A955" s="2">
        <v>45124</v>
      </c>
      <c r="B955" s="3" t="s">
        <v>275</v>
      </c>
      <c r="C955" t="s">
        <v>276</v>
      </c>
      <c r="D955" t="s">
        <v>277</v>
      </c>
      <c r="E955" t="s">
        <v>278</v>
      </c>
      <c r="F955" t="s">
        <v>6431</v>
      </c>
      <c r="G955" t="s">
        <v>6432</v>
      </c>
      <c r="H955" t="s">
        <v>6433</v>
      </c>
      <c r="I955" t="s">
        <v>6434</v>
      </c>
      <c r="J955" s="1" t="s">
        <v>170</v>
      </c>
      <c r="K955" t="s">
        <v>124</v>
      </c>
      <c r="L955" t="s">
        <v>125</v>
      </c>
      <c r="M955" t="s">
        <v>126</v>
      </c>
      <c r="N955" s="1" t="s">
        <v>114</v>
      </c>
      <c r="O955" s="1" t="s">
        <v>49</v>
      </c>
      <c r="P955" s="1">
        <v>13</v>
      </c>
      <c r="Q955" t="s">
        <v>1127</v>
      </c>
      <c r="R955" s="1" t="s">
        <v>6435</v>
      </c>
      <c r="S955" s="1" t="s">
        <v>6436</v>
      </c>
      <c r="T955" s="1">
        <v>134</v>
      </c>
      <c r="U955" s="1">
        <v>127</v>
      </c>
      <c r="V955" s="1">
        <v>7</v>
      </c>
    </row>
    <row r="956" spans="1:22" x14ac:dyDescent="0.35">
      <c r="A956" s="2">
        <v>45097</v>
      </c>
      <c r="B956" s="3" t="s">
        <v>38</v>
      </c>
      <c r="C956" t="s">
        <v>23</v>
      </c>
      <c r="D956" t="s">
        <v>39</v>
      </c>
      <c r="E956" t="s">
        <v>40</v>
      </c>
      <c r="F956" t="s">
        <v>6437</v>
      </c>
      <c r="H956" t="s">
        <v>6438</v>
      </c>
      <c r="I956" t="s">
        <v>6439</v>
      </c>
      <c r="J956" s="1" t="s">
        <v>170</v>
      </c>
      <c r="K956" t="s">
        <v>31</v>
      </c>
      <c r="L956" t="s">
        <v>32</v>
      </c>
      <c r="M956">
        <v>6538306661</v>
      </c>
      <c r="N956" s="1" t="s">
        <v>86</v>
      </c>
      <c r="O956" s="1" t="s">
        <v>34</v>
      </c>
      <c r="P956" s="1">
        <v>46</v>
      </c>
      <c r="Q956" t="s">
        <v>6389</v>
      </c>
      <c r="R956" s="1" t="s">
        <v>5248</v>
      </c>
      <c r="S956" s="1" t="s">
        <v>6440</v>
      </c>
      <c r="T956" s="1">
        <v>399</v>
      </c>
      <c r="U956" s="1">
        <v>327</v>
      </c>
      <c r="V956" s="1">
        <v>72</v>
      </c>
    </row>
    <row r="957" spans="1:22" x14ac:dyDescent="0.35">
      <c r="A957" s="2">
        <v>44917</v>
      </c>
      <c r="B957" s="3" t="s">
        <v>317</v>
      </c>
      <c r="C957" t="s">
        <v>23</v>
      </c>
      <c r="D957" t="s">
        <v>98</v>
      </c>
      <c r="E957" t="s">
        <v>318</v>
      </c>
      <c r="F957" t="s">
        <v>6441</v>
      </c>
      <c r="G957" t="s">
        <v>6442</v>
      </c>
      <c r="H957" t="s">
        <v>6443</v>
      </c>
      <c r="I957" t="s">
        <v>6444</v>
      </c>
      <c r="J957" s="1" t="s">
        <v>170</v>
      </c>
      <c r="K957" t="s">
        <v>424</v>
      </c>
      <c r="L957" t="s">
        <v>425</v>
      </c>
      <c r="M957">
        <v>7724600682</v>
      </c>
      <c r="N957" s="1" t="s">
        <v>86</v>
      </c>
      <c r="O957" s="1" t="s">
        <v>49</v>
      </c>
      <c r="P957" s="1">
        <v>38</v>
      </c>
      <c r="Q957" t="s">
        <v>6445</v>
      </c>
      <c r="R957" s="1" t="s">
        <v>6446</v>
      </c>
      <c r="S957" s="1" t="s">
        <v>6447</v>
      </c>
      <c r="T957" s="1">
        <v>195</v>
      </c>
      <c r="U957" s="1">
        <v>4</v>
      </c>
      <c r="V957" s="1">
        <v>191</v>
      </c>
    </row>
    <row r="958" spans="1:22" x14ac:dyDescent="0.35">
      <c r="A958" s="2">
        <v>44682</v>
      </c>
      <c r="B958" s="3" t="s">
        <v>492</v>
      </c>
      <c r="C958" t="s">
        <v>276</v>
      </c>
      <c r="D958" t="s">
        <v>409</v>
      </c>
      <c r="E958" t="s">
        <v>265</v>
      </c>
      <c r="F958" t="s">
        <v>6448</v>
      </c>
      <c r="G958" t="s">
        <v>6449</v>
      </c>
      <c r="H958" t="s">
        <v>6450</v>
      </c>
      <c r="I958" t="s">
        <v>6451</v>
      </c>
      <c r="J958" s="1" t="s">
        <v>45</v>
      </c>
      <c r="K958" t="s">
        <v>31</v>
      </c>
      <c r="L958" t="s">
        <v>32</v>
      </c>
      <c r="M958">
        <v>6538306661</v>
      </c>
      <c r="N958" s="1" t="s">
        <v>78</v>
      </c>
      <c r="O958" s="1" t="s">
        <v>63</v>
      </c>
      <c r="P958" s="1">
        <v>42</v>
      </c>
      <c r="Q958" t="s">
        <v>6452</v>
      </c>
      <c r="R958" s="1" t="s">
        <v>2803</v>
      </c>
      <c r="S958" s="1" t="s">
        <v>6453</v>
      </c>
      <c r="T958" s="1">
        <v>81</v>
      </c>
      <c r="U958" s="1">
        <v>76</v>
      </c>
      <c r="V958" s="1">
        <v>5</v>
      </c>
    </row>
    <row r="959" spans="1:22" x14ac:dyDescent="0.35">
      <c r="A959" s="2">
        <v>44661</v>
      </c>
      <c r="B959" s="3" t="s">
        <v>222</v>
      </c>
      <c r="C959" t="s">
        <v>141</v>
      </c>
      <c r="D959" t="s">
        <v>223</v>
      </c>
      <c r="E959" t="s">
        <v>224</v>
      </c>
      <c r="F959" t="s">
        <v>6454</v>
      </c>
      <c r="G959" t="s">
        <v>6455</v>
      </c>
      <c r="H959" t="s">
        <v>6456</v>
      </c>
      <c r="I959" t="s">
        <v>6457</v>
      </c>
      <c r="J959" s="1" t="s">
        <v>30</v>
      </c>
      <c r="K959" t="s">
        <v>252</v>
      </c>
      <c r="L959" t="s">
        <v>253</v>
      </c>
      <c r="M959">
        <f>1-838-976-6137</f>
        <v>-7950</v>
      </c>
      <c r="N959" s="1" t="s">
        <v>48</v>
      </c>
      <c r="O959" s="1" t="s">
        <v>63</v>
      </c>
      <c r="P959" s="1">
        <v>31</v>
      </c>
      <c r="Q959" t="s">
        <v>6458</v>
      </c>
      <c r="R959" s="1" t="s">
        <v>6459</v>
      </c>
      <c r="S959" s="1" t="s">
        <v>6460</v>
      </c>
      <c r="T959" s="1">
        <v>320</v>
      </c>
      <c r="U959" s="1">
        <v>269</v>
      </c>
      <c r="V959" s="1">
        <v>51</v>
      </c>
    </row>
    <row r="960" spans="1:22" x14ac:dyDescent="0.35">
      <c r="A960" s="2">
        <v>44878</v>
      </c>
      <c r="B960" s="3" t="s">
        <v>53</v>
      </c>
      <c r="C960" t="s">
        <v>276</v>
      </c>
      <c r="D960" t="s">
        <v>55</v>
      </c>
      <c r="E960" t="s">
        <v>56</v>
      </c>
      <c r="F960" t="s">
        <v>6461</v>
      </c>
      <c r="G960" t="s">
        <v>6462</v>
      </c>
      <c r="H960" t="s">
        <v>6463</v>
      </c>
      <c r="I960" t="s">
        <v>6464</v>
      </c>
      <c r="J960" s="1" t="s">
        <v>170</v>
      </c>
      <c r="K960" t="s">
        <v>303</v>
      </c>
      <c r="L960" t="s">
        <v>304</v>
      </c>
      <c r="M960" t="s">
        <v>305</v>
      </c>
      <c r="N960" s="1" t="s">
        <v>93</v>
      </c>
      <c r="O960" s="1" t="s">
        <v>34</v>
      </c>
      <c r="P960" s="1">
        <v>79</v>
      </c>
      <c r="Q960" t="s">
        <v>6465</v>
      </c>
      <c r="R960" s="1" t="s">
        <v>6466</v>
      </c>
      <c r="S960" s="1" t="s">
        <v>6467</v>
      </c>
      <c r="T960" s="1">
        <v>494</v>
      </c>
      <c r="U960" s="1">
        <v>124</v>
      </c>
      <c r="V960" s="1">
        <v>370</v>
      </c>
    </row>
    <row r="961" spans="1:22" x14ac:dyDescent="0.35">
      <c r="A961" s="2">
        <v>44467</v>
      </c>
      <c r="B961" s="3" t="s">
        <v>344</v>
      </c>
      <c r="C961" t="s">
        <v>141</v>
      </c>
      <c r="D961" t="s">
        <v>345</v>
      </c>
      <c r="E961" t="s">
        <v>265</v>
      </c>
      <c r="F961" t="s">
        <v>6468</v>
      </c>
      <c r="G961" t="s">
        <v>6469</v>
      </c>
      <c r="H961" t="s">
        <v>6470</v>
      </c>
      <c r="I961" t="s">
        <v>6471</v>
      </c>
      <c r="J961" s="1" t="s">
        <v>170</v>
      </c>
      <c r="K961" t="s">
        <v>46</v>
      </c>
      <c r="L961" t="s">
        <v>47</v>
      </c>
      <c r="M961" t="s">
        <v>261</v>
      </c>
      <c r="N961" s="1" t="s">
        <v>93</v>
      </c>
      <c r="O961" s="1" t="s">
        <v>63</v>
      </c>
      <c r="P961" s="1">
        <v>1</v>
      </c>
      <c r="Q961" t="s">
        <v>346</v>
      </c>
      <c r="R961" s="1" t="s">
        <v>6472</v>
      </c>
      <c r="S961" s="1" t="s">
        <v>6473</v>
      </c>
      <c r="T961" s="1">
        <v>221</v>
      </c>
      <c r="U961" s="1">
        <v>74</v>
      </c>
      <c r="V961" s="1">
        <v>147</v>
      </c>
    </row>
    <row r="962" spans="1:22" x14ac:dyDescent="0.35">
      <c r="A962" s="2">
        <v>45163</v>
      </c>
      <c r="B962" s="3" t="s">
        <v>177</v>
      </c>
      <c r="C962" t="s">
        <v>141</v>
      </c>
      <c r="D962" t="s">
        <v>142</v>
      </c>
      <c r="E962" t="s">
        <v>178</v>
      </c>
      <c r="F962" t="s">
        <v>6474</v>
      </c>
      <c r="H962" t="s">
        <v>6475</v>
      </c>
      <c r="I962" t="s">
        <v>6476</v>
      </c>
      <c r="J962" s="1" t="s">
        <v>30</v>
      </c>
      <c r="K962" t="s">
        <v>46</v>
      </c>
      <c r="L962" t="s">
        <v>47</v>
      </c>
      <c r="M962" t="s">
        <v>261</v>
      </c>
      <c r="N962" s="1" t="s">
        <v>93</v>
      </c>
      <c r="O962" s="1" t="s">
        <v>34</v>
      </c>
      <c r="P962" s="1">
        <v>16</v>
      </c>
      <c r="Q962" t="s">
        <v>1468</v>
      </c>
      <c r="R962" s="1" t="s">
        <v>6477</v>
      </c>
      <c r="S962" s="1" t="s">
        <v>6478</v>
      </c>
      <c r="T962" s="1">
        <v>279</v>
      </c>
      <c r="U962" s="1">
        <v>1</v>
      </c>
      <c r="V962" s="1">
        <v>278</v>
      </c>
    </row>
    <row r="963" spans="1:22" x14ac:dyDescent="0.35">
      <c r="A963" s="2">
        <v>45116</v>
      </c>
      <c r="B963" s="3" t="s">
        <v>22</v>
      </c>
      <c r="C963" t="s">
        <v>23</v>
      </c>
      <c r="D963" t="s">
        <v>24</v>
      </c>
      <c r="E963" t="s">
        <v>265</v>
      </c>
      <c r="F963" t="s">
        <v>6479</v>
      </c>
      <c r="H963" t="s">
        <v>6480</v>
      </c>
      <c r="I963" t="s">
        <v>6481</v>
      </c>
      <c r="J963" s="1" t="s">
        <v>30</v>
      </c>
      <c r="K963" t="s">
        <v>303</v>
      </c>
      <c r="L963" t="s">
        <v>304</v>
      </c>
      <c r="M963" t="s">
        <v>305</v>
      </c>
      <c r="N963" s="1" t="s">
        <v>78</v>
      </c>
      <c r="O963" s="1" t="s">
        <v>34</v>
      </c>
      <c r="P963" s="1">
        <v>2</v>
      </c>
      <c r="Q963" t="s">
        <v>6482</v>
      </c>
      <c r="R963" s="1" t="s">
        <v>6483</v>
      </c>
      <c r="S963" s="1" t="s">
        <v>6484</v>
      </c>
      <c r="T963" s="1">
        <v>141</v>
      </c>
      <c r="U963" s="1">
        <v>48</v>
      </c>
      <c r="V963" s="1">
        <v>93</v>
      </c>
    </row>
    <row r="964" spans="1:22" x14ac:dyDescent="0.35">
      <c r="A964" s="2">
        <v>44733</v>
      </c>
      <c r="B964" s="3" t="s">
        <v>97</v>
      </c>
      <c r="C964" t="s">
        <v>23</v>
      </c>
      <c r="D964" t="s">
        <v>98</v>
      </c>
      <c r="E964" t="s">
        <v>154</v>
      </c>
      <c r="F964" t="s">
        <v>6485</v>
      </c>
      <c r="G964" t="s">
        <v>6486</v>
      </c>
      <c r="H964" t="s">
        <v>6487</v>
      </c>
      <c r="I964" t="s">
        <v>6488</v>
      </c>
      <c r="J964" s="1" t="s">
        <v>45</v>
      </c>
      <c r="K964" t="s">
        <v>424</v>
      </c>
      <c r="L964" t="s">
        <v>425</v>
      </c>
      <c r="M964">
        <v>7724600682</v>
      </c>
      <c r="N964" s="1" t="s">
        <v>93</v>
      </c>
      <c r="O964" s="1" t="s">
        <v>49</v>
      </c>
      <c r="P964" s="1">
        <v>58</v>
      </c>
      <c r="Q964" t="s">
        <v>6489</v>
      </c>
      <c r="R964" s="1" t="s">
        <v>6490</v>
      </c>
      <c r="S964" s="1" t="s">
        <v>6491</v>
      </c>
      <c r="T964" s="1">
        <v>156</v>
      </c>
      <c r="U964" s="1">
        <v>54</v>
      </c>
      <c r="V964" s="1">
        <v>102</v>
      </c>
    </row>
    <row r="965" spans="1:22" x14ac:dyDescent="0.35">
      <c r="A965" s="2">
        <v>44498</v>
      </c>
      <c r="B965" s="3" t="s">
        <v>214</v>
      </c>
      <c r="C965" t="s">
        <v>23</v>
      </c>
      <c r="D965" t="s">
        <v>98</v>
      </c>
      <c r="E965" t="s">
        <v>189</v>
      </c>
      <c r="F965" t="s">
        <v>6492</v>
      </c>
      <c r="H965" t="s">
        <v>6493</v>
      </c>
      <c r="I965" t="s">
        <v>6494</v>
      </c>
      <c r="J965" s="1" t="s">
        <v>170</v>
      </c>
      <c r="K965" t="s">
        <v>124</v>
      </c>
      <c r="L965" t="s">
        <v>125</v>
      </c>
      <c r="N965" s="1" t="s">
        <v>78</v>
      </c>
      <c r="O965" s="1" t="s">
        <v>49</v>
      </c>
      <c r="P965" s="1">
        <v>98</v>
      </c>
      <c r="Q965" t="s">
        <v>6495</v>
      </c>
      <c r="R965" s="1" t="s">
        <v>6496</v>
      </c>
      <c r="S965" s="1" t="s">
        <v>6497</v>
      </c>
      <c r="T965" s="1">
        <v>114</v>
      </c>
      <c r="U965" s="1">
        <v>77</v>
      </c>
      <c r="V965" s="1">
        <v>37</v>
      </c>
    </row>
    <row r="966" spans="1:22" x14ac:dyDescent="0.35">
      <c r="A966" s="2">
        <v>44562</v>
      </c>
      <c r="B966" s="3" t="s">
        <v>317</v>
      </c>
      <c r="C966" t="s">
        <v>23</v>
      </c>
      <c r="D966" t="s">
        <v>98</v>
      </c>
      <c r="E966" t="s">
        <v>318</v>
      </c>
      <c r="F966" t="s">
        <v>6498</v>
      </c>
      <c r="G966" t="s">
        <v>6499</v>
      </c>
      <c r="H966" t="s">
        <v>6500</v>
      </c>
      <c r="I966">
        <f>1-389-230-1075</f>
        <v>-1693</v>
      </c>
      <c r="J966" s="1" t="s">
        <v>170</v>
      </c>
      <c r="K966" t="s">
        <v>424</v>
      </c>
      <c r="L966" t="s">
        <v>425</v>
      </c>
      <c r="M966">
        <v>7724600682</v>
      </c>
      <c r="N966" s="1" t="s">
        <v>86</v>
      </c>
      <c r="O966" s="1" t="s">
        <v>49</v>
      </c>
      <c r="P966" s="1">
        <v>79</v>
      </c>
      <c r="Q966" t="s">
        <v>6278</v>
      </c>
      <c r="R966" s="1" t="s">
        <v>6501</v>
      </c>
      <c r="S966" s="1" t="s">
        <v>6502</v>
      </c>
      <c r="T966" s="1">
        <v>331</v>
      </c>
      <c r="U966" s="1">
        <v>178</v>
      </c>
      <c r="V966" s="1">
        <v>153</v>
      </c>
    </row>
    <row r="967" spans="1:22" x14ac:dyDescent="0.35">
      <c r="A967" s="2">
        <v>45077</v>
      </c>
      <c r="B967" s="3" t="s">
        <v>177</v>
      </c>
      <c r="C967" t="s">
        <v>141</v>
      </c>
      <c r="D967" t="s">
        <v>142</v>
      </c>
      <c r="E967" t="s">
        <v>178</v>
      </c>
      <c r="F967" t="s">
        <v>6503</v>
      </c>
      <c r="G967" t="s">
        <v>6504</v>
      </c>
      <c r="H967" t="s">
        <v>6505</v>
      </c>
      <c r="I967" t="s">
        <v>6506</v>
      </c>
      <c r="J967" s="1" t="s">
        <v>45</v>
      </c>
      <c r="K967" t="s">
        <v>171</v>
      </c>
      <c r="L967" t="s">
        <v>172</v>
      </c>
      <c r="M967" t="s">
        <v>173</v>
      </c>
      <c r="N967" s="1" t="s">
        <v>86</v>
      </c>
      <c r="O967" s="1" t="s">
        <v>34</v>
      </c>
      <c r="P967" s="1">
        <v>48</v>
      </c>
      <c r="Q967" t="s">
        <v>1133</v>
      </c>
      <c r="R967" s="1" t="s">
        <v>6507</v>
      </c>
      <c r="S967" s="1" t="s">
        <v>6508</v>
      </c>
      <c r="T967" s="1">
        <v>138</v>
      </c>
      <c r="U967" s="1">
        <v>30</v>
      </c>
      <c r="V967" s="1">
        <v>108</v>
      </c>
    </row>
    <row r="968" spans="1:22" x14ac:dyDescent="0.35">
      <c r="A968" s="2">
        <v>44784</v>
      </c>
      <c r="B968" s="3" t="s">
        <v>53</v>
      </c>
      <c r="C968" t="s">
        <v>276</v>
      </c>
      <c r="D968" t="s">
        <v>55</v>
      </c>
      <c r="E968" t="s">
        <v>56</v>
      </c>
      <c r="F968" t="s">
        <v>6509</v>
      </c>
      <c r="G968" t="s">
        <v>6510</v>
      </c>
      <c r="H968" t="s">
        <v>6511</v>
      </c>
      <c r="I968" t="s">
        <v>6512</v>
      </c>
      <c r="J968" s="1" t="s">
        <v>45</v>
      </c>
      <c r="K968" t="s">
        <v>303</v>
      </c>
      <c r="L968" t="s">
        <v>304</v>
      </c>
      <c r="M968" t="s">
        <v>305</v>
      </c>
      <c r="N968" s="1" t="s">
        <v>86</v>
      </c>
      <c r="O968" s="1" t="s">
        <v>63</v>
      </c>
      <c r="P968" s="1">
        <v>70</v>
      </c>
      <c r="Q968" t="s">
        <v>6513</v>
      </c>
      <c r="R968" s="1" t="s">
        <v>5559</v>
      </c>
      <c r="S968" s="1" t="s">
        <v>6514</v>
      </c>
      <c r="T968" s="1">
        <v>403</v>
      </c>
      <c r="U968" s="1">
        <v>247</v>
      </c>
      <c r="V968" s="1">
        <v>156</v>
      </c>
    </row>
    <row r="969" spans="1:22" x14ac:dyDescent="0.35">
      <c r="A969" s="2">
        <v>44857</v>
      </c>
      <c r="B969" s="3" t="s">
        <v>214</v>
      </c>
      <c r="C969" t="s">
        <v>23</v>
      </c>
      <c r="D969" t="s">
        <v>98</v>
      </c>
      <c r="E969" t="s">
        <v>326</v>
      </c>
      <c r="F969" t="s">
        <v>6515</v>
      </c>
      <c r="G969" t="s">
        <v>6516</v>
      </c>
      <c r="H969" t="s">
        <v>6517</v>
      </c>
      <c r="I969" t="s">
        <v>6518</v>
      </c>
      <c r="J969" s="1" t="s">
        <v>30</v>
      </c>
      <c r="K969" t="s">
        <v>194</v>
      </c>
      <c r="L969" t="s">
        <v>195</v>
      </c>
      <c r="M969" t="s">
        <v>196</v>
      </c>
      <c r="N969" s="1" t="s">
        <v>48</v>
      </c>
      <c r="O969" s="1" t="s">
        <v>49</v>
      </c>
      <c r="P969" s="1">
        <v>48</v>
      </c>
      <c r="Q969" t="s">
        <v>3310</v>
      </c>
      <c r="R969" s="1" t="s">
        <v>6519</v>
      </c>
      <c r="S969" s="1" t="s">
        <v>6520</v>
      </c>
      <c r="T969" s="1">
        <v>81</v>
      </c>
      <c r="U969" s="1">
        <v>62</v>
      </c>
      <c r="V969" s="1">
        <v>19</v>
      </c>
    </row>
    <row r="970" spans="1:22" x14ac:dyDescent="0.35">
      <c r="A970" s="2">
        <v>45196</v>
      </c>
      <c r="B970" s="3" t="s">
        <v>222</v>
      </c>
      <c r="C970" t="s">
        <v>141</v>
      </c>
      <c r="D970" t="s">
        <v>223</v>
      </c>
      <c r="E970" t="s">
        <v>265</v>
      </c>
      <c r="F970" t="s">
        <v>6521</v>
      </c>
      <c r="G970" t="s">
        <v>6522</v>
      </c>
      <c r="H970" t="s">
        <v>6523</v>
      </c>
      <c r="I970">
        <v>6184295071</v>
      </c>
      <c r="J970" s="1" t="s">
        <v>170</v>
      </c>
      <c r="K970" t="s">
        <v>330</v>
      </c>
      <c r="L970" t="s">
        <v>331</v>
      </c>
      <c r="M970" t="s">
        <v>332</v>
      </c>
      <c r="N970" s="1" t="s">
        <v>114</v>
      </c>
      <c r="O970" s="1" t="s">
        <v>49</v>
      </c>
      <c r="P970" s="1">
        <v>73</v>
      </c>
      <c r="Q970" t="s">
        <v>6524</v>
      </c>
      <c r="R970" s="1" t="s">
        <v>6525</v>
      </c>
      <c r="S970" s="1" t="s">
        <v>6526</v>
      </c>
      <c r="T970" s="1">
        <v>138</v>
      </c>
      <c r="U970" s="1">
        <v>33</v>
      </c>
      <c r="V970" s="1">
        <v>105</v>
      </c>
    </row>
    <row r="971" spans="1:22" x14ac:dyDescent="0.35">
      <c r="A971" s="2">
        <v>44824</v>
      </c>
      <c r="B971" s="3" t="s">
        <v>164</v>
      </c>
      <c r="C971" t="s">
        <v>247</v>
      </c>
      <c r="D971" t="s">
        <v>165</v>
      </c>
      <c r="E971" t="s">
        <v>166</v>
      </c>
      <c r="F971" t="s">
        <v>6527</v>
      </c>
      <c r="G971" t="s">
        <v>6528</v>
      </c>
      <c r="H971" t="s">
        <v>6529</v>
      </c>
      <c r="I971" t="s">
        <v>6530</v>
      </c>
      <c r="J971" s="1" t="s">
        <v>30</v>
      </c>
      <c r="K971" t="s">
        <v>61</v>
      </c>
      <c r="L971" t="s">
        <v>62</v>
      </c>
      <c r="M971">
        <f>1-588-750-7646</f>
        <v>-8983</v>
      </c>
      <c r="N971" s="1" t="s">
        <v>78</v>
      </c>
      <c r="O971" s="1" t="s">
        <v>49</v>
      </c>
      <c r="P971" s="1">
        <v>24</v>
      </c>
      <c r="Q971" t="s">
        <v>5625</v>
      </c>
      <c r="R971" s="1" t="s">
        <v>6531</v>
      </c>
      <c r="S971" s="1" t="s">
        <v>6532</v>
      </c>
      <c r="T971" s="1">
        <v>400</v>
      </c>
      <c r="U971" s="1">
        <v>9</v>
      </c>
      <c r="V971" s="1">
        <v>391</v>
      </c>
    </row>
    <row r="972" spans="1:22" x14ac:dyDescent="0.35">
      <c r="A972" s="2">
        <v>45016</v>
      </c>
      <c r="B972" s="3" t="s">
        <v>164</v>
      </c>
      <c r="C972" t="s">
        <v>247</v>
      </c>
      <c r="D972" t="s">
        <v>165</v>
      </c>
      <c r="E972" t="s">
        <v>166</v>
      </c>
      <c r="F972" t="s">
        <v>6533</v>
      </c>
      <c r="G972" t="s">
        <v>6534</v>
      </c>
      <c r="H972" t="s">
        <v>6535</v>
      </c>
      <c r="I972" t="s">
        <v>6536</v>
      </c>
      <c r="J972" s="1" t="s">
        <v>45</v>
      </c>
      <c r="K972" t="s">
        <v>534</v>
      </c>
      <c r="L972" t="s">
        <v>535</v>
      </c>
      <c r="M972" t="s">
        <v>536</v>
      </c>
      <c r="N972" s="1" t="s">
        <v>86</v>
      </c>
      <c r="O972" s="1" t="s">
        <v>34</v>
      </c>
      <c r="P972" s="1">
        <v>11</v>
      </c>
      <c r="Q972" t="s">
        <v>6537</v>
      </c>
      <c r="R972" s="1" t="s">
        <v>6538</v>
      </c>
      <c r="S972" s="1" t="s">
        <v>6539</v>
      </c>
      <c r="T972" s="1">
        <v>112</v>
      </c>
      <c r="U972" s="1">
        <v>65</v>
      </c>
      <c r="V972" s="1">
        <v>47</v>
      </c>
    </row>
    <row r="973" spans="1:22" x14ac:dyDescent="0.35">
      <c r="A973" s="2">
        <v>44563</v>
      </c>
      <c r="B973" s="3" t="s">
        <v>38</v>
      </c>
      <c r="C973" t="s">
        <v>23</v>
      </c>
      <c r="D973" t="s">
        <v>24</v>
      </c>
      <c r="E973" t="s">
        <v>265</v>
      </c>
      <c r="F973" t="s">
        <v>6540</v>
      </c>
      <c r="G973" t="s">
        <v>6541</v>
      </c>
      <c r="H973" t="s">
        <v>6542</v>
      </c>
      <c r="I973" t="s">
        <v>6543</v>
      </c>
      <c r="J973" s="1" t="s">
        <v>30</v>
      </c>
      <c r="K973" t="s">
        <v>61</v>
      </c>
      <c r="L973" t="s">
        <v>62</v>
      </c>
      <c r="M973">
        <f>1-588-750-7646</f>
        <v>-8983</v>
      </c>
      <c r="N973" s="1" t="s">
        <v>114</v>
      </c>
      <c r="O973" s="1" t="s">
        <v>34</v>
      </c>
      <c r="P973" s="1">
        <v>96</v>
      </c>
      <c r="Q973" t="s">
        <v>6544</v>
      </c>
      <c r="R973" s="1" t="s">
        <v>6545</v>
      </c>
      <c r="S973" s="1" t="s">
        <v>6546</v>
      </c>
      <c r="T973" s="1">
        <v>341</v>
      </c>
      <c r="U973" s="1">
        <v>199</v>
      </c>
      <c r="V973" s="1">
        <v>142</v>
      </c>
    </row>
    <row r="974" spans="1:22" x14ac:dyDescent="0.35">
      <c r="A974" s="2">
        <v>44828</v>
      </c>
      <c r="B974" s="3" t="s">
        <v>529</v>
      </c>
      <c r="C974" t="s">
        <v>23</v>
      </c>
      <c r="D974" t="s">
        <v>98</v>
      </c>
      <c r="E974" t="s">
        <v>530</v>
      </c>
      <c r="F974" t="s">
        <v>6547</v>
      </c>
      <c r="G974" t="s">
        <v>6548</v>
      </c>
      <c r="H974" t="s">
        <v>6549</v>
      </c>
      <c r="I974" t="s">
        <v>6550</v>
      </c>
      <c r="J974" s="1" t="s">
        <v>30</v>
      </c>
      <c r="K974" t="s">
        <v>31</v>
      </c>
      <c r="L974" t="s">
        <v>32</v>
      </c>
      <c r="M974">
        <v>6538306661</v>
      </c>
      <c r="N974" s="1" t="s">
        <v>48</v>
      </c>
      <c r="O974" s="1" t="s">
        <v>63</v>
      </c>
      <c r="P974" s="1">
        <v>57</v>
      </c>
      <c r="Q974" t="s">
        <v>1565</v>
      </c>
      <c r="R974" s="1" t="s">
        <v>2519</v>
      </c>
      <c r="S974" s="1" t="s">
        <v>6551</v>
      </c>
      <c r="T974" s="1">
        <v>269</v>
      </c>
      <c r="U974" s="1">
        <v>31</v>
      </c>
      <c r="V974" s="1">
        <v>238</v>
      </c>
    </row>
    <row r="975" spans="1:22" x14ac:dyDescent="0.35">
      <c r="A975" s="2">
        <v>45087</v>
      </c>
      <c r="B975" s="3" t="s">
        <v>140</v>
      </c>
      <c r="C975" t="s">
        <v>141</v>
      </c>
      <c r="D975" t="s">
        <v>142</v>
      </c>
      <c r="E975" t="s">
        <v>143</v>
      </c>
      <c r="F975" t="s">
        <v>6552</v>
      </c>
      <c r="G975" t="s">
        <v>6553</v>
      </c>
      <c r="H975" t="s">
        <v>6554</v>
      </c>
      <c r="I975" t="s">
        <v>6555</v>
      </c>
      <c r="J975" s="1" t="s">
        <v>170</v>
      </c>
      <c r="K975" t="s">
        <v>124</v>
      </c>
      <c r="L975" t="s">
        <v>125</v>
      </c>
      <c r="M975" t="s">
        <v>126</v>
      </c>
      <c r="N975" s="1" t="s">
        <v>93</v>
      </c>
      <c r="O975" s="1" t="s">
        <v>34</v>
      </c>
      <c r="P975" s="1">
        <v>80</v>
      </c>
      <c r="Q975" t="s">
        <v>4321</v>
      </c>
      <c r="R975" s="1" t="s">
        <v>6556</v>
      </c>
      <c r="S975" s="1" t="s">
        <v>6557</v>
      </c>
      <c r="T975" s="1">
        <v>387</v>
      </c>
      <c r="U975" s="1">
        <v>63</v>
      </c>
      <c r="V975" s="1">
        <v>324</v>
      </c>
    </row>
    <row r="976" spans="1:22" x14ac:dyDescent="0.35">
      <c r="A976" s="2">
        <v>45081</v>
      </c>
      <c r="B976" s="3" t="s">
        <v>38</v>
      </c>
      <c r="C976" t="s">
        <v>23</v>
      </c>
      <c r="D976" t="s">
        <v>39</v>
      </c>
      <c r="E976" t="s">
        <v>40</v>
      </c>
      <c r="F976" t="s">
        <v>6558</v>
      </c>
      <c r="G976" t="s">
        <v>6559</v>
      </c>
      <c r="H976" t="s">
        <v>6560</v>
      </c>
      <c r="I976">
        <f>1-745-540-4920</f>
        <v>-6204</v>
      </c>
      <c r="J976" s="1" t="s">
        <v>30</v>
      </c>
      <c r="K976" t="s">
        <v>111</v>
      </c>
      <c r="L976" t="s">
        <v>112</v>
      </c>
      <c r="M976" t="s">
        <v>113</v>
      </c>
      <c r="N976" s="1" t="s">
        <v>48</v>
      </c>
      <c r="O976" s="1" t="s">
        <v>34</v>
      </c>
      <c r="P976" s="1">
        <v>57</v>
      </c>
      <c r="Q976" t="s">
        <v>5598</v>
      </c>
      <c r="R976" s="1" t="s">
        <v>6561</v>
      </c>
      <c r="S976" s="1" t="s">
        <v>6562</v>
      </c>
      <c r="T976" s="1">
        <v>130</v>
      </c>
      <c r="U976" s="1">
        <v>128</v>
      </c>
      <c r="V976" s="1">
        <v>2</v>
      </c>
    </row>
    <row r="977" spans="1:22" x14ac:dyDescent="0.35">
      <c r="A977" s="2">
        <v>44659</v>
      </c>
      <c r="B977" s="3" t="s">
        <v>257</v>
      </c>
      <c r="C977" t="s">
        <v>141</v>
      </c>
      <c r="D977" t="s">
        <v>223</v>
      </c>
      <c r="E977" t="s">
        <v>309</v>
      </c>
      <c r="F977" t="s">
        <v>6563</v>
      </c>
      <c r="G977" t="s">
        <v>6564</v>
      </c>
      <c r="H977" t="s">
        <v>6565</v>
      </c>
      <c r="I977" t="s">
        <v>6566</v>
      </c>
      <c r="J977" s="1" t="s">
        <v>170</v>
      </c>
      <c r="K977" t="s">
        <v>61</v>
      </c>
      <c r="L977" t="s">
        <v>62</v>
      </c>
      <c r="M977">
        <f>1-588-750-7646</f>
        <v>-8983</v>
      </c>
      <c r="N977" s="1" t="s">
        <v>48</v>
      </c>
      <c r="O977" s="1" t="s">
        <v>49</v>
      </c>
      <c r="P977" s="1">
        <v>56</v>
      </c>
      <c r="Q977" t="s">
        <v>5357</v>
      </c>
      <c r="R977" s="1" t="s">
        <v>6567</v>
      </c>
      <c r="S977" s="1" t="s">
        <v>6568</v>
      </c>
      <c r="T977" s="1">
        <v>397</v>
      </c>
      <c r="U977" s="1">
        <v>51</v>
      </c>
      <c r="V977" s="1">
        <v>346</v>
      </c>
    </row>
    <row r="978" spans="1:22" x14ac:dyDescent="0.35">
      <c r="A978" s="2">
        <v>44761</v>
      </c>
      <c r="B978" s="3" t="s">
        <v>140</v>
      </c>
      <c r="C978" t="s">
        <v>141</v>
      </c>
      <c r="D978" t="s">
        <v>142</v>
      </c>
      <c r="E978" t="s">
        <v>361</v>
      </c>
      <c r="F978" t="s">
        <v>6569</v>
      </c>
      <c r="G978" t="s">
        <v>6570</v>
      </c>
      <c r="H978" t="s">
        <v>6571</v>
      </c>
      <c r="I978" t="s">
        <v>6572</v>
      </c>
      <c r="J978" s="1" t="s">
        <v>45</v>
      </c>
      <c r="K978" t="s">
        <v>31</v>
      </c>
      <c r="L978" t="s">
        <v>32</v>
      </c>
      <c r="M978">
        <v>6538306661</v>
      </c>
      <c r="N978" s="1" t="s">
        <v>114</v>
      </c>
      <c r="O978" s="1" t="s">
        <v>34</v>
      </c>
      <c r="P978" s="1">
        <v>51</v>
      </c>
      <c r="Q978" t="s">
        <v>6573</v>
      </c>
      <c r="R978" s="1" t="s">
        <v>6574</v>
      </c>
      <c r="S978" s="1" t="s">
        <v>6575</v>
      </c>
      <c r="T978" s="1">
        <v>366</v>
      </c>
      <c r="U978" s="1">
        <v>300</v>
      </c>
      <c r="V978" s="1">
        <v>66</v>
      </c>
    </row>
    <row r="979" spans="1:22" x14ac:dyDescent="0.35">
      <c r="A979" s="2">
        <v>44627</v>
      </c>
      <c r="B979" s="3" t="s">
        <v>336</v>
      </c>
      <c r="C979" t="s">
        <v>247</v>
      </c>
      <c r="D979" t="s">
        <v>165</v>
      </c>
      <c r="E979" t="s">
        <v>484</v>
      </c>
      <c r="F979" t="s">
        <v>6576</v>
      </c>
      <c r="G979" t="s">
        <v>6577</v>
      </c>
      <c r="H979" t="s">
        <v>6578</v>
      </c>
      <c r="I979" t="s">
        <v>6579</v>
      </c>
      <c r="J979" s="1" t="s">
        <v>30</v>
      </c>
      <c r="K979" t="s">
        <v>46</v>
      </c>
      <c r="L979" t="s">
        <v>47</v>
      </c>
      <c r="M979" t="s">
        <v>261</v>
      </c>
      <c r="N979" s="1" t="s">
        <v>86</v>
      </c>
      <c r="O979" s="1" t="s">
        <v>49</v>
      </c>
      <c r="P979" s="1">
        <v>4</v>
      </c>
      <c r="Q979" t="s">
        <v>6580</v>
      </c>
      <c r="R979" s="1" t="s">
        <v>6581</v>
      </c>
      <c r="S979" s="1" t="s">
        <v>6582</v>
      </c>
      <c r="T979" s="1">
        <v>327</v>
      </c>
      <c r="U979" s="1">
        <v>103</v>
      </c>
      <c r="V979" s="1">
        <v>224</v>
      </c>
    </row>
    <row r="980" spans="1:22" x14ac:dyDescent="0.35">
      <c r="A980" s="2">
        <v>44768</v>
      </c>
      <c r="B980" s="3" t="s">
        <v>257</v>
      </c>
      <c r="C980" t="s">
        <v>141</v>
      </c>
      <c r="D980" t="s">
        <v>223</v>
      </c>
      <c r="E980" t="s">
        <v>5713</v>
      </c>
      <c r="F980" t="s">
        <v>6205</v>
      </c>
      <c r="G980" t="s">
        <v>6583</v>
      </c>
      <c r="H980" t="s">
        <v>6584</v>
      </c>
      <c r="I980" t="s">
        <v>6585</v>
      </c>
      <c r="J980" s="1" t="s">
        <v>45</v>
      </c>
      <c r="K980" t="s">
        <v>159</v>
      </c>
      <c r="L980" t="s">
        <v>160</v>
      </c>
      <c r="M980" t="s">
        <v>161</v>
      </c>
      <c r="N980" s="1" t="s">
        <v>93</v>
      </c>
      <c r="O980" s="1" t="s">
        <v>63</v>
      </c>
      <c r="P980" s="1">
        <v>91</v>
      </c>
      <c r="Q980" t="s">
        <v>6586</v>
      </c>
      <c r="R980" s="1" t="s">
        <v>6587</v>
      </c>
      <c r="S980" s="1" t="s">
        <v>6588</v>
      </c>
      <c r="T980" s="1">
        <v>253</v>
      </c>
      <c r="U980" s="1">
        <v>86</v>
      </c>
      <c r="V980" s="1">
        <v>167</v>
      </c>
    </row>
    <row r="981" spans="1:22" x14ac:dyDescent="0.35">
      <c r="A981" s="2">
        <v>45133</v>
      </c>
      <c r="B981" s="3" t="s">
        <v>275</v>
      </c>
      <c r="C981" t="s">
        <v>276</v>
      </c>
      <c r="D981" t="s">
        <v>277</v>
      </c>
      <c r="E981" t="s">
        <v>278</v>
      </c>
      <c r="F981" t="s">
        <v>6589</v>
      </c>
      <c r="G981" t="s">
        <v>6590</v>
      </c>
      <c r="H981" t="s">
        <v>6591</v>
      </c>
      <c r="I981" t="s">
        <v>6592</v>
      </c>
      <c r="J981" s="1" t="s">
        <v>30</v>
      </c>
      <c r="K981" t="s">
        <v>171</v>
      </c>
      <c r="L981" t="s">
        <v>172</v>
      </c>
      <c r="M981" t="s">
        <v>173</v>
      </c>
      <c r="N981" s="1" t="s">
        <v>48</v>
      </c>
      <c r="O981" s="1" t="s">
        <v>63</v>
      </c>
      <c r="P981" s="1">
        <v>63</v>
      </c>
      <c r="Q981" t="s">
        <v>2747</v>
      </c>
      <c r="R981" s="1" t="s">
        <v>6593</v>
      </c>
      <c r="S981" s="1" t="s">
        <v>6594</v>
      </c>
      <c r="T981" s="1">
        <v>106</v>
      </c>
      <c r="U981" s="1">
        <v>36</v>
      </c>
      <c r="V981" s="1">
        <v>70</v>
      </c>
    </row>
    <row r="982" spans="1:22" x14ac:dyDescent="0.35">
      <c r="A982" s="2">
        <v>44875</v>
      </c>
      <c r="B982" s="3" t="s">
        <v>53</v>
      </c>
      <c r="C982" t="s">
        <v>276</v>
      </c>
      <c r="D982" t="s">
        <v>55</v>
      </c>
      <c r="E982" t="s">
        <v>56</v>
      </c>
      <c r="F982" t="s">
        <v>6595</v>
      </c>
      <c r="G982" t="s">
        <v>6596</v>
      </c>
      <c r="H982" t="s">
        <v>6597</v>
      </c>
      <c r="I982" t="s">
        <v>6598</v>
      </c>
      <c r="J982" s="1" t="s">
        <v>45</v>
      </c>
      <c r="K982" t="s">
        <v>381</v>
      </c>
      <c r="L982" t="s">
        <v>382</v>
      </c>
      <c r="M982" t="s">
        <v>383</v>
      </c>
      <c r="N982" s="1" t="s">
        <v>86</v>
      </c>
      <c r="O982" s="1" t="s">
        <v>34</v>
      </c>
      <c r="P982" s="1">
        <v>17</v>
      </c>
      <c r="Q982" t="s">
        <v>6599</v>
      </c>
      <c r="R982" s="1" t="s">
        <v>6600</v>
      </c>
      <c r="S982" s="1" t="s">
        <v>6601</v>
      </c>
      <c r="T982" s="1">
        <v>408</v>
      </c>
      <c r="U982" s="1">
        <v>246</v>
      </c>
      <c r="V982" s="1">
        <v>162</v>
      </c>
    </row>
    <row r="983" spans="1:22" x14ac:dyDescent="0.35">
      <c r="A983" s="2">
        <v>44748</v>
      </c>
      <c r="B983" s="3" t="s">
        <v>222</v>
      </c>
      <c r="C983" t="s">
        <v>141</v>
      </c>
      <c r="D983" t="s">
        <v>223</v>
      </c>
      <c r="E983" t="s">
        <v>224</v>
      </c>
      <c r="F983" t="s">
        <v>6602</v>
      </c>
      <c r="G983" t="s">
        <v>6603</v>
      </c>
      <c r="H983" t="s">
        <v>6604</v>
      </c>
      <c r="I983" t="s">
        <v>6605</v>
      </c>
      <c r="J983" s="1" t="s">
        <v>45</v>
      </c>
      <c r="K983" t="s">
        <v>46</v>
      </c>
      <c r="L983" t="s">
        <v>47</v>
      </c>
      <c r="M983" t="s">
        <v>261</v>
      </c>
      <c r="N983" s="1" t="s">
        <v>78</v>
      </c>
      <c r="O983" s="1" t="s">
        <v>49</v>
      </c>
      <c r="P983" s="1">
        <v>46</v>
      </c>
      <c r="Q983" t="s">
        <v>6606</v>
      </c>
      <c r="R983" s="1" t="s">
        <v>6607</v>
      </c>
      <c r="S983" s="1" t="s">
        <v>6608</v>
      </c>
      <c r="T983" s="1">
        <v>133</v>
      </c>
      <c r="U983" s="1">
        <v>95</v>
      </c>
      <c r="V983" s="1">
        <v>38</v>
      </c>
    </row>
    <row r="984" spans="1:22" x14ac:dyDescent="0.35">
      <c r="A984" s="2">
        <v>44846</v>
      </c>
      <c r="B984" s="3" t="s">
        <v>222</v>
      </c>
      <c r="C984" t="s">
        <v>141</v>
      </c>
      <c r="D984" t="s">
        <v>223</v>
      </c>
      <c r="E984" t="s">
        <v>224</v>
      </c>
      <c r="F984" t="s">
        <v>6609</v>
      </c>
      <c r="G984" t="s">
        <v>6610</v>
      </c>
      <c r="H984" t="s">
        <v>6611</v>
      </c>
      <c r="I984" t="s">
        <v>6612</v>
      </c>
      <c r="J984" s="1" t="s">
        <v>30</v>
      </c>
      <c r="K984" t="s">
        <v>424</v>
      </c>
      <c r="L984" t="s">
        <v>425</v>
      </c>
      <c r="M984">
        <v>7724600682</v>
      </c>
      <c r="N984" s="1" t="s">
        <v>48</v>
      </c>
      <c r="O984" s="1" t="s">
        <v>34</v>
      </c>
      <c r="P984" s="1">
        <v>50</v>
      </c>
      <c r="Q984" t="s">
        <v>797</v>
      </c>
      <c r="R984" s="1" t="s">
        <v>6613</v>
      </c>
      <c r="S984" s="1" t="s">
        <v>6614</v>
      </c>
      <c r="T984" s="1">
        <v>286</v>
      </c>
      <c r="U984" s="1">
        <v>252</v>
      </c>
      <c r="V984" s="1">
        <v>34</v>
      </c>
    </row>
    <row r="985" spans="1:22" x14ac:dyDescent="0.35">
      <c r="A985" s="2">
        <v>44684</v>
      </c>
      <c r="B985" s="3" t="s">
        <v>336</v>
      </c>
      <c r="C985" t="s">
        <v>247</v>
      </c>
      <c r="D985" t="s">
        <v>165</v>
      </c>
      <c r="E985" t="s">
        <v>484</v>
      </c>
      <c r="F985" t="s">
        <v>6615</v>
      </c>
      <c r="G985" t="s">
        <v>6616</v>
      </c>
      <c r="H985" t="s">
        <v>6617</v>
      </c>
      <c r="I985">
        <v>3784509655</v>
      </c>
      <c r="J985" s="1" t="s">
        <v>45</v>
      </c>
      <c r="K985" t="s">
        <v>270</v>
      </c>
      <c r="L985" t="s">
        <v>271</v>
      </c>
      <c r="M985" t="s">
        <v>559</v>
      </c>
      <c r="N985" s="1" t="s">
        <v>78</v>
      </c>
      <c r="O985" s="1" t="s">
        <v>49</v>
      </c>
      <c r="P985" s="1">
        <v>55</v>
      </c>
      <c r="Q985" t="s">
        <v>695</v>
      </c>
      <c r="R985" s="1" t="s">
        <v>6618</v>
      </c>
      <c r="S985" s="1" t="s">
        <v>6619</v>
      </c>
      <c r="T985" s="1">
        <v>491</v>
      </c>
      <c r="U985" s="1">
        <v>327</v>
      </c>
      <c r="V985" s="1">
        <v>164</v>
      </c>
    </row>
    <row r="986" spans="1:22" x14ac:dyDescent="0.35">
      <c r="A986" s="2">
        <v>45106</v>
      </c>
      <c r="B986" s="3" t="s">
        <v>257</v>
      </c>
      <c r="C986" t="s">
        <v>54</v>
      </c>
      <c r="D986" t="s">
        <v>223</v>
      </c>
      <c r="E986" t="s">
        <v>309</v>
      </c>
      <c r="F986" t="s">
        <v>6620</v>
      </c>
      <c r="G986" t="s">
        <v>6621</v>
      </c>
      <c r="H986" t="s">
        <v>6622</v>
      </c>
      <c r="I986" t="s">
        <v>6623</v>
      </c>
      <c r="J986" s="1" t="s">
        <v>45</v>
      </c>
      <c r="K986" t="s">
        <v>46</v>
      </c>
      <c r="L986" t="s">
        <v>47</v>
      </c>
      <c r="M986" t="s">
        <v>261</v>
      </c>
      <c r="N986" s="1" t="s">
        <v>48</v>
      </c>
      <c r="O986" s="1" t="s">
        <v>49</v>
      </c>
      <c r="P986" s="1">
        <v>20</v>
      </c>
      <c r="Q986" t="s">
        <v>6624</v>
      </c>
      <c r="R986" s="1" t="s">
        <v>6625</v>
      </c>
      <c r="S986" s="1" t="s">
        <v>6626</v>
      </c>
      <c r="T986" s="1">
        <v>446</v>
      </c>
      <c r="U986" s="1">
        <v>255</v>
      </c>
      <c r="V986" s="1">
        <v>191</v>
      </c>
    </row>
    <row r="987" spans="1:22" x14ac:dyDescent="0.35">
      <c r="A987" s="2">
        <v>44706</v>
      </c>
      <c r="B987" s="3" t="s">
        <v>275</v>
      </c>
      <c r="C987" t="s">
        <v>276</v>
      </c>
      <c r="D987" t="s">
        <v>277</v>
      </c>
      <c r="E987" t="s">
        <v>25</v>
      </c>
      <c r="F987" t="s">
        <v>6627</v>
      </c>
      <c r="G987" t="s">
        <v>6628</v>
      </c>
      <c r="H987" t="s">
        <v>6629</v>
      </c>
      <c r="I987" t="s">
        <v>6630</v>
      </c>
      <c r="J987" s="1" t="s">
        <v>45</v>
      </c>
      <c r="K987" t="s">
        <v>566</v>
      </c>
      <c r="L987" t="s">
        <v>567</v>
      </c>
      <c r="M987" t="s">
        <v>568</v>
      </c>
      <c r="N987" s="1" t="s">
        <v>86</v>
      </c>
      <c r="O987" s="1" t="s">
        <v>49</v>
      </c>
      <c r="P987" s="1">
        <v>3</v>
      </c>
      <c r="Q987" t="s">
        <v>6631</v>
      </c>
      <c r="R987" s="1" t="s">
        <v>6632</v>
      </c>
      <c r="S987" s="1" t="s">
        <v>6633</v>
      </c>
      <c r="T987" s="1">
        <v>459</v>
      </c>
      <c r="U987" s="1">
        <v>399</v>
      </c>
      <c r="V987" s="1">
        <v>60</v>
      </c>
    </row>
    <row r="988" spans="1:22" x14ac:dyDescent="0.35">
      <c r="A988" s="2">
        <v>44763</v>
      </c>
      <c r="B988" s="3" t="s">
        <v>336</v>
      </c>
      <c r="C988" t="s">
        <v>247</v>
      </c>
      <c r="D988" t="s">
        <v>165</v>
      </c>
      <c r="E988" t="s">
        <v>484</v>
      </c>
      <c r="F988" t="s">
        <v>6634</v>
      </c>
      <c r="H988" t="s">
        <v>6635</v>
      </c>
      <c r="I988" t="s">
        <v>6636</v>
      </c>
      <c r="J988" s="1" t="s">
        <v>30</v>
      </c>
      <c r="K988" t="s">
        <v>171</v>
      </c>
      <c r="L988" t="s">
        <v>172</v>
      </c>
      <c r="M988" t="s">
        <v>173</v>
      </c>
      <c r="N988" s="1" t="s">
        <v>93</v>
      </c>
      <c r="O988" s="1" t="s">
        <v>49</v>
      </c>
      <c r="P988" s="1">
        <v>50</v>
      </c>
      <c r="Q988" t="s">
        <v>1161</v>
      </c>
      <c r="R988" s="1" t="s">
        <v>6637</v>
      </c>
      <c r="S988" s="1" t="s">
        <v>6638</v>
      </c>
      <c r="T988" s="1">
        <v>376</v>
      </c>
      <c r="U988" s="1">
        <v>265</v>
      </c>
      <c r="V988" s="1">
        <v>111</v>
      </c>
    </row>
    <row r="989" spans="1:22" x14ac:dyDescent="0.35">
      <c r="A989" s="2">
        <v>44519</v>
      </c>
      <c r="B989" s="3" t="s">
        <v>177</v>
      </c>
      <c r="C989" t="s">
        <v>141</v>
      </c>
      <c r="D989" t="s">
        <v>142</v>
      </c>
      <c r="E989" t="s">
        <v>178</v>
      </c>
      <c r="F989" t="s">
        <v>6639</v>
      </c>
      <c r="G989" t="s">
        <v>6640</v>
      </c>
      <c r="H989" t="s">
        <v>6641</v>
      </c>
      <c r="I989" t="s">
        <v>6642</v>
      </c>
      <c r="J989" s="1" t="s">
        <v>45</v>
      </c>
      <c r="K989" t="s">
        <v>148</v>
      </c>
      <c r="L989" t="s">
        <v>149</v>
      </c>
      <c r="M989" t="s">
        <v>150</v>
      </c>
      <c r="N989" s="1" t="s">
        <v>78</v>
      </c>
      <c r="O989" s="1" t="s">
        <v>49</v>
      </c>
      <c r="P989" s="1">
        <v>93</v>
      </c>
      <c r="Q989" t="s">
        <v>6643</v>
      </c>
      <c r="R989" s="1" t="s">
        <v>6644</v>
      </c>
      <c r="S989" s="1" t="s">
        <v>6645</v>
      </c>
      <c r="T989" s="1">
        <v>158</v>
      </c>
      <c r="U989" s="1">
        <v>87</v>
      </c>
      <c r="V989" s="1">
        <v>71</v>
      </c>
    </row>
    <row r="990" spans="1:22" x14ac:dyDescent="0.35">
      <c r="A990" s="2">
        <v>45080</v>
      </c>
      <c r="B990" s="3" t="s">
        <v>222</v>
      </c>
      <c r="C990" t="s">
        <v>141</v>
      </c>
      <c r="D990" t="s">
        <v>223</v>
      </c>
      <c r="E990" t="s">
        <v>224</v>
      </c>
      <c r="F990" t="s">
        <v>6646</v>
      </c>
      <c r="G990" t="s">
        <v>6647</v>
      </c>
      <c r="H990" t="s">
        <v>6648</v>
      </c>
      <c r="I990" t="s">
        <v>6649</v>
      </c>
      <c r="J990" s="1" t="s">
        <v>45</v>
      </c>
      <c r="K990" t="s">
        <v>61</v>
      </c>
      <c r="L990" t="s">
        <v>62</v>
      </c>
      <c r="M990">
        <f>1-588-750-7646</f>
        <v>-8983</v>
      </c>
      <c r="N990" s="1" t="s">
        <v>86</v>
      </c>
      <c r="O990" s="1" t="s">
        <v>49</v>
      </c>
      <c r="P990" s="1">
        <v>88</v>
      </c>
      <c r="Q990" t="s">
        <v>6650</v>
      </c>
      <c r="R990" s="1" t="s">
        <v>6651</v>
      </c>
      <c r="S990" s="1" t="s">
        <v>6652</v>
      </c>
      <c r="T990" s="1">
        <v>285</v>
      </c>
      <c r="U990" s="1">
        <v>253</v>
      </c>
      <c r="V990" s="1">
        <v>32</v>
      </c>
    </row>
    <row r="991" spans="1:22" x14ac:dyDescent="0.35">
      <c r="A991" s="2">
        <v>44548</v>
      </c>
      <c r="B991" s="3" t="s">
        <v>275</v>
      </c>
      <c r="C991" t="s">
        <v>276</v>
      </c>
      <c r="D991" t="s">
        <v>277</v>
      </c>
      <c r="E991" t="s">
        <v>2220</v>
      </c>
      <c r="F991" t="s">
        <v>5276</v>
      </c>
      <c r="G991" t="s">
        <v>6653</v>
      </c>
      <c r="H991" t="s">
        <v>6654</v>
      </c>
      <c r="I991" t="s">
        <v>6655</v>
      </c>
      <c r="J991" s="1" t="s">
        <v>170</v>
      </c>
      <c r="K991" t="s">
        <v>270</v>
      </c>
      <c r="L991" t="s">
        <v>271</v>
      </c>
      <c r="M991" t="s">
        <v>559</v>
      </c>
      <c r="N991" s="1" t="s">
        <v>86</v>
      </c>
      <c r="O991" s="1" t="s">
        <v>49</v>
      </c>
      <c r="P991" s="1">
        <v>29</v>
      </c>
      <c r="Q991" t="s">
        <v>6656</v>
      </c>
      <c r="R991" s="1" t="s">
        <v>6657</v>
      </c>
      <c r="S991" s="1" t="s">
        <v>6658</v>
      </c>
      <c r="T991" s="1">
        <v>328</v>
      </c>
      <c r="U991" s="1">
        <v>95</v>
      </c>
      <c r="V991" s="1">
        <v>233</v>
      </c>
    </row>
    <row r="992" spans="1:22" x14ac:dyDescent="0.35">
      <c r="A992" s="2">
        <v>44712</v>
      </c>
      <c r="B992" s="3" t="s">
        <v>53</v>
      </c>
      <c r="C992" t="s">
        <v>276</v>
      </c>
      <c r="D992" t="s">
        <v>55</v>
      </c>
      <c r="E992" t="s">
        <v>56</v>
      </c>
      <c r="F992" t="s">
        <v>6659</v>
      </c>
      <c r="H992" t="s">
        <v>6660</v>
      </c>
      <c r="I992" t="s">
        <v>6661</v>
      </c>
      <c r="J992" s="1" t="s">
        <v>45</v>
      </c>
      <c r="K992" t="s">
        <v>171</v>
      </c>
      <c r="L992" t="s">
        <v>172</v>
      </c>
      <c r="N992" s="1" t="s">
        <v>33</v>
      </c>
      <c r="O992" s="1" t="s">
        <v>49</v>
      </c>
      <c r="P992" s="1">
        <v>38</v>
      </c>
      <c r="Q992" t="s">
        <v>4334</v>
      </c>
      <c r="R992" s="1" t="s">
        <v>6662</v>
      </c>
      <c r="S992" s="1" t="s">
        <v>6663</v>
      </c>
      <c r="T992" s="1">
        <v>133</v>
      </c>
      <c r="U992" s="1">
        <v>74</v>
      </c>
      <c r="V992" s="1">
        <v>59</v>
      </c>
    </row>
    <row r="993" spans="1:22" x14ac:dyDescent="0.35">
      <c r="A993" s="2">
        <v>44768</v>
      </c>
      <c r="B993" s="3" t="s">
        <v>344</v>
      </c>
      <c r="C993" t="s">
        <v>141</v>
      </c>
      <c r="D993" t="s">
        <v>345</v>
      </c>
      <c r="E993" t="s">
        <v>189</v>
      </c>
      <c r="F993" t="s">
        <v>6664</v>
      </c>
      <c r="G993" t="s">
        <v>6665</v>
      </c>
      <c r="H993" t="s">
        <v>6666</v>
      </c>
      <c r="I993" t="s">
        <v>6667</v>
      </c>
      <c r="J993" s="1" t="s">
        <v>170</v>
      </c>
      <c r="K993" t="s">
        <v>171</v>
      </c>
      <c r="L993" t="s">
        <v>172</v>
      </c>
      <c r="M993" t="s">
        <v>173</v>
      </c>
      <c r="N993" s="1" t="s">
        <v>48</v>
      </c>
      <c r="O993" s="1" t="s">
        <v>63</v>
      </c>
      <c r="P993" s="1">
        <v>43</v>
      </c>
      <c r="Q993" t="s">
        <v>6668</v>
      </c>
      <c r="R993" s="1" t="s">
        <v>6669</v>
      </c>
      <c r="S993" s="1" t="s">
        <v>6670</v>
      </c>
      <c r="T993" s="1">
        <v>491</v>
      </c>
      <c r="U993" s="1">
        <v>448</v>
      </c>
      <c r="V993" s="1">
        <v>43</v>
      </c>
    </row>
    <row r="994" spans="1:22" x14ac:dyDescent="0.35">
      <c r="A994" s="2">
        <v>45021</v>
      </c>
      <c r="B994" s="3" t="s">
        <v>97</v>
      </c>
      <c r="C994" t="s">
        <v>23</v>
      </c>
      <c r="D994" t="s">
        <v>98</v>
      </c>
      <c r="E994" t="s">
        <v>154</v>
      </c>
      <c r="F994" t="s">
        <v>6671</v>
      </c>
      <c r="H994" t="s">
        <v>6672</v>
      </c>
      <c r="I994" t="s">
        <v>6673</v>
      </c>
      <c r="J994" s="1" t="s">
        <v>30</v>
      </c>
      <c r="K994" t="s">
        <v>330</v>
      </c>
      <c r="L994" t="s">
        <v>331</v>
      </c>
      <c r="M994" t="s">
        <v>332</v>
      </c>
      <c r="N994" s="1" t="s">
        <v>114</v>
      </c>
      <c r="O994" s="1" t="s">
        <v>34</v>
      </c>
      <c r="P994" s="1">
        <v>92</v>
      </c>
      <c r="Q994" t="s">
        <v>6674</v>
      </c>
      <c r="R994" s="1" t="s">
        <v>6675</v>
      </c>
      <c r="S994" s="1" t="s">
        <v>6676</v>
      </c>
      <c r="T994" s="1">
        <v>375</v>
      </c>
      <c r="U994" s="1">
        <v>295</v>
      </c>
      <c r="V994" s="1">
        <v>80</v>
      </c>
    </row>
    <row r="995" spans="1:22" x14ac:dyDescent="0.35">
      <c r="A995" s="2">
        <v>44940</v>
      </c>
      <c r="B995" s="3" t="s">
        <v>336</v>
      </c>
      <c r="C995" t="s">
        <v>247</v>
      </c>
      <c r="D995" t="s">
        <v>165</v>
      </c>
      <c r="E995" t="s">
        <v>25</v>
      </c>
      <c r="F995" t="s">
        <v>6677</v>
      </c>
      <c r="G995" t="s">
        <v>6678</v>
      </c>
      <c r="H995" t="s">
        <v>6679</v>
      </c>
      <c r="I995" t="s">
        <v>6680</v>
      </c>
      <c r="J995" s="1" t="s">
        <v>30</v>
      </c>
      <c r="K995" t="s">
        <v>171</v>
      </c>
      <c r="L995" t="s">
        <v>172</v>
      </c>
      <c r="M995" t="s">
        <v>173</v>
      </c>
      <c r="N995" s="1" t="s">
        <v>93</v>
      </c>
      <c r="O995" s="1" t="s">
        <v>63</v>
      </c>
      <c r="P995" s="1">
        <v>18</v>
      </c>
      <c r="Q995" t="s">
        <v>6681</v>
      </c>
      <c r="R995" s="1" t="s">
        <v>6682</v>
      </c>
      <c r="S995" s="1" t="s">
        <v>6683</v>
      </c>
      <c r="T995" s="1">
        <v>367</v>
      </c>
      <c r="U995" s="1">
        <v>356</v>
      </c>
      <c r="V995" s="1">
        <v>11</v>
      </c>
    </row>
    <row r="996" spans="1:22" x14ac:dyDescent="0.35">
      <c r="A996" s="2">
        <v>44784</v>
      </c>
      <c r="B996" s="3" t="s">
        <v>317</v>
      </c>
      <c r="C996" t="s">
        <v>23</v>
      </c>
      <c r="D996" t="s">
        <v>98</v>
      </c>
      <c r="E996" t="s">
        <v>265</v>
      </c>
      <c r="F996" t="s">
        <v>6684</v>
      </c>
      <c r="G996" t="s">
        <v>6685</v>
      </c>
      <c r="H996" t="s">
        <v>6686</v>
      </c>
      <c r="I996" t="s">
        <v>6687</v>
      </c>
      <c r="J996" s="1" t="s">
        <v>45</v>
      </c>
      <c r="K996" t="s">
        <v>46</v>
      </c>
      <c r="L996" t="s">
        <v>47</v>
      </c>
      <c r="M996" t="s">
        <v>261</v>
      </c>
      <c r="N996" s="1" t="s">
        <v>114</v>
      </c>
      <c r="O996" s="1" t="s">
        <v>49</v>
      </c>
      <c r="P996" s="1">
        <v>1</v>
      </c>
      <c r="Q996" t="s">
        <v>318</v>
      </c>
      <c r="R996" s="1" t="s">
        <v>6688</v>
      </c>
      <c r="S996" s="1" t="s">
        <v>6689</v>
      </c>
      <c r="T996" s="1">
        <v>53</v>
      </c>
      <c r="U996" s="1">
        <v>15</v>
      </c>
      <c r="V996" s="1">
        <v>38</v>
      </c>
    </row>
    <row r="997" spans="1:22" x14ac:dyDescent="0.35">
      <c r="A997" s="1" t="s">
        <v>6690</v>
      </c>
      <c r="B997" s="3" t="s">
        <v>53</v>
      </c>
      <c r="C997" t="s">
        <v>54</v>
      </c>
      <c r="D997" t="s">
        <v>55</v>
      </c>
      <c r="E997" t="s">
        <v>56</v>
      </c>
      <c r="F997" t="s">
        <v>6691</v>
      </c>
      <c r="G997" t="s">
        <v>6692</v>
      </c>
      <c r="H997" t="s">
        <v>6693</v>
      </c>
      <c r="I997" t="s">
        <v>6694</v>
      </c>
      <c r="J997" s="1" t="s">
        <v>45</v>
      </c>
      <c r="K997" t="s">
        <v>124</v>
      </c>
      <c r="L997" t="s">
        <v>125</v>
      </c>
      <c r="M997" t="s">
        <v>126</v>
      </c>
      <c r="N997" s="1" t="s">
        <v>78</v>
      </c>
      <c r="O997" s="1" t="s">
        <v>49</v>
      </c>
      <c r="P997" s="1">
        <v>58</v>
      </c>
      <c r="Q997" t="s">
        <v>6695</v>
      </c>
      <c r="R997" s="1" t="s">
        <v>6696</v>
      </c>
      <c r="S997" s="1" t="s">
        <v>6697</v>
      </c>
      <c r="T997" s="1">
        <v>55</v>
      </c>
      <c r="U997" s="1">
        <v>19</v>
      </c>
      <c r="V997" s="1">
        <v>36</v>
      </c>
    </row>
    <row r="998" spans="1:22" x14ac:dyDescent="0.35">
      <c r="A998" s="2">
        <v>44755</v>
      </c>
      <c r="B998" s="3" t="s">
        <v>164</v>
      </c>
      <c r="C998" t="s">
        <v>247</v>
      </c>
      <c r="D998" t="s">
        <v>165</v>
      </c>
      <c r="E998" t="s">
        <v>166</v>
      </c>
      <c r="F998" t="s">
        <v>6698</v>
      </c>
      <c r="G998" t="s">
        <v>6699</v>
      </c>
      <c r="H998" t="s">
        <v>6700</v>
      </c>
      <c r="I998" t="s">
        <v>6701</v>
      </c>
      <c r="J998" s="1" t="s">
        <v>30</v>
      </c>
      <c r="K998" t="s">
        <v>381</v>
      </c>
      <c r="L998" t="s">
        <v>382</v>
      </c>
      <c r="M998" t="s">
        <v>383</v>
      </c>
      <c r="N998" s="1" t="s">
        <v>48</v>
      </c>
      <c r="O998" s="1" t="s">
        <v>49</v>
      </c>
      <c r="P998" s="1">
        <v>22</v>
      </c>
      <c r="Q998" t="s">
        <v>5780</v>
      </c>
      <c r="R998" s="1" t="s">
        <v>6702</v>
      </c>
      <c r="S998" s="1" t="s">
        <v>6703</v>
      </c>
      <c r="T998" s="1">
        <v>52</v>
      </c>
      <c r="U998" s="1">
        <v>2</v>
      </c>
      <c r="V998" s="1">
        <v>50</v>
      </c>
    </row>
    <row r="999" spans="1:22" x14ac:dyDescent="0.35">
      <c r="A999" s="2">
        <v>45019</v>
      </c>
      <c r="B999" s="3" t="s">
        <v>38</v>
      </c>
      <c r="C999" t="s">
        <v>247</v>
      </c>
      <c r="D999" t="s">
        <v>165</v>
      </c>
      <c r="E999" t="s">
        <v>166</v>
      </c>
      <c r="F999" t="s">
        <v>6704</v>
      </c>
      <c r="G999" t="s">
        <v>6705</v>
      </c>
      <c r="H999" t="s">
        <v>6706</v>
      </c>
      <c r="I999" t="s">
        <v>6707</v>
      </c>
      <c r="J999" s="1" t="s">
        <v>45</v>
      </c>
      <c r="K999" t="s">
        <v>159</v>
      </c>
      <c r="L999" t="s">
        <v>160</v>
      </c>
      <c r="N999" s="1" t="s">
        <v>78</v>
      </c>
      <c r="O999" s="1" t="s">
        <v>49</v>
      </c>
      <c r="P999" s="1">
        <v>21</v>
      </c>
      <c r="Q999" t="s">
        <v>6708</v>
      </c>
      <c r="R999" s="1" t="s">
        <v>6709</v>
      </c>
      <c r="S999" s="1" t="s">
        <v>6710</v>
      </c>
      <c r="T999" s="1">
        <v>329</v>
      </c>
      <c r="U999" s="1">
        <v>50</v>
      </c>
      <c r="V999" s="1">
        <v>279</v>
      </c>
    </row>
    <row r="1000" spans="1:22" x14ac:dyDescent="0.35">
      <c r="A1000" s="2">
        <v>44782</v>
      </c>
      <c r="B1000" s="3" t="s">
        <v>529</v>
      </c>
      <c r="C1000" t="s">
        <v>23</v>
      </c>
      <c r="D1000" t="s">
        <v>98</v>
      </c>
      <c r="E1000" t="s">
        <v>530</v>
      </c>
      <c r="F1000" t="s">
        <v>6711</v>
      </c>
      <c r="G1000" t="s">
        <v>6712</v>
      </c>
      <c r="H1000" t="s">
        <v>6713</v>
      </c>
      <c r="I1000">
        <v>6903868179</v>
      </c>
      <c r="J1000" s="1" t="s">
        <v>30</v>
      </c>
      <c r="K1000" t="s">
        <v>424</v>
      </c>
      <c r="L1000" t="s">
        <v>425</v>
      </c>
      <c r="M1000">
        <v>7724600682</v>
      </c>
      <c r="N1000" s="1" t="s">
        <v>78</v>
      </c>
      <c r="O1000" s="1" t="s">
        <v>34</v>
      </c>
      <c r="P1000" s="1">
        <v>4</v>
      </c>
      <c r="Q1000" t="s">
        <v>5138</v>
      </c>
      <c r="R1000" s="1" t="s">
        <v>6714</v>
      </c>
      <c r="S1000" s="1" t="s">
        <v>6715</v>
      </c>
      <c r="T1000" s="1">
        <v>482</v>
      </c>
      <c r="U1000" s="1">
        <v>19</v>
      </c>
      <c r="V1000" s="1">
        <v>463</v>
      </c>
    </row>
    <row r="1001" spans="1:22" x14ac:dyDescent="0.35">
      <c r="A1001" s="2">
        <v>44690</v>
      </c>
      <c r="B1001" s="3" t="s">
        <v>336</v>
      </c>
      <c r="C1001" t="s">
        <v>247</v>
      </c>
      <c r="D1001" t="s">
        <v>165</v>
      </c>
      <c r="E1001" t="s">
        <v>484</v>
      </c>
      <c r="F1001" t="s">
        <v>6716</v>
      </c>
      <c r="G1001" t="s">
        <v>6717</v>
      </c>
      <c r="H1001" t="s">
        <v>6718</v>
      </c>
      <c r="I1001" t="s">
        <v>6719</v>
      </c>
      <c r="J1001" s="1" t="s">
        <v>45</v>
      </c>
      <c r="K1001" t="s">
        <v>534</v>
      </c>
      <c r="L1001" t="s">
        <v>535</v>
      </c>
      <c r="M1001" t="s">
        <v>536</v>
      </c>
      <c r="N1001" s="1" t="s">
        <v>93</v>
      </c>
      <c r="O1001" s="1" t="s">
        <v>49</v>
      </c>
      <c r="P1001" s="1">
        <v>87</v>
      </c>
      <c r="Q1001" t="s">
        <v>3160</v>
      </c>
      <c r="R1001" s="1" t="s">
        <v>6720</v>
      </c>
      <c r="S1001" s="1" t="s">
        <v>6721</v>
      </c>
      <c r="T1001" s="1">
        <v>321</v>
      </c>
      <c r="U1001" s="1">
        <v>157</v>
      </c>
      <c r="V1001" s="1">
        <v>164</v>
      </c>
    </row>
    <row r="1002" spans="1:22" x14ac:dyDescent="0.35">
      <c r="A1002" s="2">
        <v>45039</v>
      </c>
      <c r="B1002" s="3" t="s">
        <v>214</v>
      </c>
      <c r="C1002" t="s">
        <v>23</v>
      </c>
      <c r="D1002" t="s">
        <v>98</v>
      </c>
      <c r="E1002" t="s">
        <v>215</v>
      </c>
      <c r="F1002" t="s">
        <v>6722</v>
      </c>
      <c r="G1002" t="s">
        <v>6723</v>
      </c>
      <c r="H1002" t="s">
        <v>6724</v>
      </c>
      <c r="I1002" t="s">
        <v>6725</v>
      </c>
      <c r="J1002" s="1" t="s">
        <v>170</v>
      </c>
      <c r="K1002" t="s">
        <v>31</v>
      </c>
      <c r="L1002" t="s">
        <v>32</v>
      </c>
      <c r="M1002">
        <v>6538306661</v>
      </c>
      <c r="N1002" s="1" t="s">
        <v>78</v>
      </c>
      <c r="O1002" s="1" t="s">
        <v>63</v>
      </c>
      <c r="P1002" s="1">
        <v>90</v>
      </c>
      <c r="Q1002" t="s">
        <v>2310</v>
      </c>
      <c r="R1002" s="1" t="s">
        <v>6726</v>
      </c>
      <c r="S1002" s="1" t="s">
        <v>6727</v>
      </c>
      <c r="T1002" s="1">
        <v>137</v>
      </c>
      <c r="U1002" s="1">
        <v>21</v>
      </c>
      <c r="V1002" s="1">
        <v>116</v>
      </c>
    </row>
    <row r="1003" spans="1:22" x14ac:dyDescent="0.35">
      <c r="A1003" s="2">
        <v>44691</v>
      </c>
      <c r="B1003" s="3" t="s">
        <v>22</v>
      </c>
      <c r="C1003" t="s">
        <v>23</v>
      </c>
      <c r="D1003" t="s">
        <v>24</v>
      </c>
      <c r="E1003" t="s">
        <v>82</v>
      </c>
      <c r="F1003" t="s">
        <v>6728</v>
      </c>
      <c r="G1003" t="s">
        <v>6729</v>
      </c>
      <c r="H1003" t="s">
        <v>6730</v>
      </c>
      <c r="I1003" t="s">
        <v>6731</v>
      </c>
      <c r="J1003" s="1" t="s">
        <v>45</v>
      </c>
      <c r="K1003" t="s">
        <v>31</v>
      </c>
      <c r="L1003" t="s">
        <v>32</v>
      </c>
      <c r="M1003">
        <v>6538306661</v>
      </c>
      <c r="N1003" s="1" t="s">
        <v>48</v>
      </c>
      <c r="O1003" s="1" t="s">
        <v>34</v>
      </c>
      <c r="P1003" s="1">
        <v>79</v>
      </c>
      <c r="Q1003" t="s">
        <v>6732</v>
      </c>
      <c r="R1003" s="1" t="s">
        <v>6733</v>
      </c>
      <c r="S1003" s="1" t="s">
        <v>6734</v>
      </c>
      <c r="T1003" s="1">
        <v>67</v>
      </c>
      <c r="U1003" s="1">
        <v>27</v>
      </c>
      <c r="V1003" s="1">
        <v>40</v>
      </c>
    </row>
    <row r="1004" spans="1:22" x14ac:dyDescent="0.35">
      <c r="A1004" s="2">
        <v>44652</v>
      </c>
      <c r="B1004" s="3" t="s">
        <v>118</v>
      </c>
      <c r="C1004" t="s">
        <v>69</v>
      </c>
      <c r="D1004" t="s">
        <v>119</v>
      </c>
      <c r="E1004" t="s">
        <v>25</v>
      </c>
      <c r="F1004" t="s">
        <v>6735</v>
      </c>
      <c r="G1004" t="s">
        <v>6736</v>
      </c>
      <c r="H1004" t="s">
        <v>6737</v>
      </c>
      <c r="I1004" t="s">
        <v>6738</v>
      </c>
      <c r="J1004" s="1" t="s">
        <v>45</v>
      </c>
      <c r="K1004" t="s">
        <v>133</v>
      </c>
      <c r="L1004" t="s">
        <v>134</v>
      </c>
      <c r="M1004" t="s">
        <v>135</v>
      </c>
      <c r="N1004" s="1" t="s">
        <v>78</v>
      </c>
      <c r="O1004" s="1" t="s">
        <v>49</v>
      </c>
      <c r="P1004" s="1">
        <v>80</v>
      </c>
      <c r="Q1004" t="s">
        <v>1617</v>
      </c>
      <c r="R1004" s="1" t="s">
        <v>6739</v>
      </c>
      <c r="S1004" s="1" t="s">
        <v>6740</v>
      </c>
      <c r="T1004" s="1">
        <v>431</v>
      </c>
      <c r="U1004" s="1">
        <v>222</v>
      </c>
      <c r="V1004" s="1">
        <v>209</v>
      </c>
    </row>
    <row r="1005" spans="1:22" x14ac:dyDescent="0.35">
      <c r="A1005" s="2">
        <v>45030</v>
      </c>
      <c r="B1005" s="3" t="s">
        <v>53</v>
      </c>
      <c r="C1005" t="s">
        <v>276</v>
      </c>
      <c r="D1005" t="s">
        <v>55</v>
      </c>
      <c r="E1005" t="s">
        <v>265</v>
      </c>
      <c r="F1005" t="s">
        <v>6741</v>
      </c>
      <c r="G1005" t="s">
        <v>6742</v>
      </c>
      <c r="H1005" t="s">
        <v>6743</v>
      </c>
      <c r="I1005" t="s">
        <v>6744</v>
      </c>
      <c r="J1005" s="1" t="s">
        <v>170</v>
      </c>
      <c r="K1005" t="s">
        <v>171</v>
      </c>
      <c r="L1005" t="s">
        <v>172</v>
      </c>
      <c r="N1005" s="1" t="s">
        <v>78</v>
      </c>
      <c r="O1005" s="1" t="s">
        <v>49</v>
      </c>
      <c r="P1005" s="1">
        <v>47</v>
      </c>
      <c r="Q1005" t="s">
        <v>6745</v>
      </c>
      <c r="R1005" s="1" t="s">
        <v>6746</v>
      </c>
      <c r="S1005" s="1" t="s">
        <v>6747</v>
      </c>
      <c r="T1005" s="1">
        <v>399</v>
      </c>
      <c r="U1005" s="1">
        <v>45</v>
      </c>
      <c r="V1005" s="1">
        <v>354</v>
      </c>
    </row>
    <row r="1006" spans="1:22" x14ac:dyDescent="0.35">
      <c r="A1006" s="2">
        <v>44950</v>
      </c>
      <c r="B1006" s="3" t="s">
        <v>118</v>
      </c>
      <c r="C1006" t="s">
        <v>69</v>
      </c>
      <c r="D1006" t="s">
        <v>119</v>
      </c>
      <c r="E1006" t="s">
        <v>189</v>
      </c>
      <c r="F1006" t="s">
        <v>6748</v>
      </c>
      <c r="G1006" t="s">
        <v>6749</v>
      </c>
      <c r="H1006" t="s">
        <v>6750</v>
      </c>
      <c r="I1006" t="s">
        <v>6751</v>
      </c>
      <c r="J1006" s="1" t="s">
        <v>170</v>
      </c>
      <c r="K1006" t="s">
        <v>46</v>
      </c>
      <c r="L1006" t="s">
        <v>47</v>
      </c>
      <c r="M1006" t="s">
        <v>261</v>
      </c>
      <c r="N1006" s="1" t="s">
        <v>114</v>
      </c>
      <c r="O1006" s="1" t="s">
        <v>63</v>
      </c>
      <c r="P1006" s="1">
        <v>11</v>
      </c>
      <c r="Q1006" t="s">
        <v>6752</v>
      </c>
      <c r="R1006" s="1" t="s">
        <v>6753</v>
      </c>
      <c r="S1006" s="1" t="s">
        <v>6754</v>
      </c>
      <c r="T1006" s="1">
        <v>474</v>
      </c>
      <c r="U1006" s="1">
        <v>222</v>
      </c>
      <c r="V1006" s="1">
        <v>252</v>
      </c>
    </row>
    <row r="1007" spans="1:22" x14ac:dyDescent="0.35">
      <c r="A1007" s="2">
        <v>45105</v>
      </c>
      <c r="B1007" s="3" t="s">
        <v>38</v>
      </c>
      <c r="C1007" t="s">
        <v>23</v>
      </c>
      <c r="D1007" t="s">
        <v>98</v>
      </c>
      <c r="E1007" t="s">
        <v>318</v>
      </c>
      <c r="F1007" t="s">
        <v>6755</v>
      </c>
      <c r="G1007" t="s">
        <v>6756</v>
      </c>
      <c r="H1007" t="s">
        <v>6757</v>
      </c>
      <c r="I1007" t="s">
        <v>6758</v>
      </c>
      <c r="J1007" s="1" t="s">
        <v>45</v>
      </c>
      <c r="K1007" t="s">
        <v>111</v>
      </c>
      <c r="L1007" t="s">
        <v>112</v>
      </c>
      <c r="M1007" t="s">
        <v>113</v>
      </c>
      <c r="N1007" s="1" t="s">
        <v>48</v>
      </c>
      <c r="O1007" s="1" t="s">
        <v>34</v>
      </c>
      <c r="P1007" s="1">
        <v>28</v>
      </c>
      <c r="Q1007" t="s">
        <v>6759</v>
      </c>
      <c r="R1007" s="1" t="s">
        <v>6760</v>
      </c>
      <c r="S1007" s="1" t="s">
        <v>6761</v>
      </c>
      <c r="T1007" s="1">
        <v>333</v>
      </c>
      <c r="U1007" s="1">
        <v>208</v>
      </c>
      <c r="V1007" s="1">
        <v>125</v>
      </c>
    </row>
    <row r="1008" spans="1:22" x14ac:dyDescent="0.35">
      <c r="A1008" s="2">
        <v>44942</v>
      </c>
      <c r="B1008" s="3" t="s">
        <v>214</v>
      </c>
      <c r="C1008" t="s">
        <v>23</v>
      </c>
      <c r="D1008" t="s">
        <v>98</v>
      </c>
      <c r="E1008" t="s">
        <v>215</v>
      </c>
      <c r="F1008" t="s">
        <v>6762</v>
      </c>
      <c r="H1008" t="s">
        <v>6763</v>
      </c>
      <c r="I1008" t="s">
        <v>6764</v>
      </c>
      <c r="J1008" s="1" t="s">
        <v>30</v>
      </c>
      <c r="K1008" t="s">
        <v>31</v>
      </c>
      <c r="L1008" t="s">
        <v>32</v>
      </c>
      <c r="M1008">
        <v>6538306661</v>
      </c>
      <c r="N1008" s="1" t="s">
        <v>33</v>
      </c>
      <c r="O1008" s="1" t="s">
        <v>49</v>
      </c>
      <c r="P1008" s="1">
        <v>33</v>
      </c>
      <c r="Q1008" t="s">
        <v>6765</v>
      </c>
      <c r="R1008" s="1" t="s">
        <v>6766</v>
      </c>
      <c r="S1008" s="1" t="s">
        <v>6767</v>
      </c>
      <c r="T1008" s="1">
        <v>424</v>
      </c>
      <c r="U1008" s="1">
        <v>162</v>
      </c>
      <c r="V1008" s="1">
        <v>262</v>
      </c>
    </row>
    <row r="1009" spans="1:22" x14ac:dyDescent="0.35">
      <c r="A1009" s="2">
        <v>45055</v>
      </c>
      <c r="B1009" s="3" t="s">
        <v>418</v>
      </c>
      <c r="C1009" t="s">
        <v>69</v>
      </c>
      <c r="D1009" t="s">
        <v>419</v>
      </c>
      <c r="E1009" t="s">
        <v>521</v>
      </c>
      <c r="F1009" t="s">
        <v>6768</v>
      </c>
      <c r="G1009" t="s">
        <v>6769</v>
      </c>
      <c r="H1009" t="s">
        <v>6770</v>
      </c>
      <c r="I1009">
        <v>7316604785</v>
      </c>
      <c r="J1009" s="1" t="s">
        <v>170</v>
      </c>
      <c r="K1009" t="s">
        <v>183</v>
      </c>
      <c r="L1009" t="s">
        <v>184</v>
      </c>
      <c r="M1009" t="s">
        <v>185</v>
      </c>
      <c r="N1009" s="1" t="s">
        <v>78</v>
      </c>
      <c r="O1009" s="1" t="s">
        <v>49</v>
      </c>
      <c r="P1009" s="1">
        <v>22</v>
      </c>
      <c r="Q1009" t="s">
        <v>6771</v>
      </c>
      <c r="R1009" s="1" t="s">
        <v>2694</v>
      </c>
      <c r="S1009" s="1" t="s">
        <v>6772</v>
      </c>
      <c r="T1009" s="1">
        <v>122</v>
      </c>
      <c r="U1009" s="1">
        <v>60</v>
      </c>
      <c r="V1009" s="1">
        <v>62</v>
      </c>
    </row>
    <row r="1010" spans="1:22" x14ac:dyDescent="0.35">
      <c r="A1010" s="2">
        <v>45193</v>
      </c>
      <c r="B1010" s="3" t="s">
        <v>317</v>
      </c>
      <c r="C1010" t="s">
        <v>23</v>
      </c>
      <c r="D1010" t="s">
        <v>98</v>
      </c>
      <c r="E1010" t="s">
        <v>318</v>
      </c>
      <c r="F1010" t="s">
        <v>6773</v>
      </c>
      <c r="G1010" t="s">
        <v>6774</v>
      </c>
      <c r="H1010" t="s">
        <v>6775</v>
      </c>
      <c r="I1010">
        <v>6466567773</v>
      </c>
      <c r="J1010" s="1" t="s">
        <v>45</v>
      </c>
      <c r="K1010" t="s">
        <v>61</v>
      </c>
      <c r="L1010" t="s">
        <v>62</v>
      </c>
      <c r="M1010">
        <f>1-588-750-7646</f>
        <v>-8983</v>
      </c>
      <c r="N1010" s="1" t="s">
        <v>78</v>
      </c>
      <c r="O1010" s="1" t="s">
        <v>34</v>
      </c>
      <c r="P1010" s="1">
        <v>58</v>
      </c>
      <c r="Q1010" t="s">
        <v>6776</v>
      </c>
      <c r="R1010" s="1" t="s">
        <v>6777</v>
      </c>
      <c r="S1010" s="1" t="s">
        <v>6778</v>
      </c>
      <c r="T1010" s="1">
        <v>230</v>
      </c>
      <c r="U1010" s="1">
        <v>175</v>
      </c>
      <c r="V1010" s="1">
        <v>55</v>
      </c>
    </row>
    <row r="1011" spans="1:22" x14ac:dyDescent="0.35">
      <c r="A1011" s="2">
        <v>44868</v>
      </c>
      <c r="B1011" s="3" t="s">
        <v>257</v>
      </c>
      <c r="C1011" t="s">
        <v>141</v>
      </c>
      <c r="D1011" t="s">
        <v>223</v>
      </c>
      <c r="E1011" t="s">
        <v>309</v>
      </c>
      <c r="F1011" t="s">
        <v>6779</v>
      </c>
      <c r="G1011" t="s">
        <v>6780</v>
      </c>
      <c r="H1011" t="s">
        <v>6781</v>
      </c>
      <c r="I1011" t="s">
        <v>6782</v>
      </c>
      <c r="J1011" s="1" t="s">
        <v>45</v>
      </c>
      <c r="K1011" t="s">
        <v>61</v>
      </c>
      <c r="L1011" t="s">
        <v>62</v>
      </c>
      <c r="M1011">
        <f>1-588-750-7646</f>
        <v>-8983</v>
      </c>
      <c r="N1011" s="1" t="s">
        <v>48</v>
      </c>
      <c r="O1011" s="1" t="s">
        <v>34</v>
      </c>
      <c r="P1011" s="1">
        <v>85</v>
      </c>
      <c r="Q1011" t="s">
        <v>6783</v>
      </c>
      <c r="R1011" s="1" t="s">
        <v>6784</v>
      </c>
      <c r="S1011" s="1" t="s">
        <v>6785</v>
      </c>
      <c r="T1011" s="1">
        <v>146</v>
      </c>
      <c r="U1011" s="1">
        <v>47</v>
      </c>
      <c r="V1011" s="1">
        <v>99</v>
      </c>
    </row>
    <row r="1012" spans="1:22" x14ac:dyDescent="0.35">
      <c r="A1012" s="2">
        <v>44546</v>
      </c>
      <c r="B1012" s="3" t="s">
        <v>53</v>
      </c>
      <c r="C1012" t="s">
        <v>276</v>
      </c>
      <c r="D1012" t="s">
        <v>55</v>
      </c>
      <c r="E1012" t="s">
        <v>56</v>
      </c>
      <c r="F1012" t="s">
        <v>6786</v>
      </c>
      <c r="G1012" t="s">
        <v>6787</v>
      </c>
      <c r="H1012" t="s">
        <v>6788</v>
      </c>
      <c r="I1012" t="s">
        <v>6789</v>
      </c>
      <c r="J1012" s="1" t="s">
        <v>45</v>
      </c>
      <c r="K1012" t="s">
        <v>252</v>
      </c>
      <c r="L1012" t="s">
        <v>253</v>
      </c>
      <c r="M1012">
        <f>1-838-976-6137</f>
        <v>-7950</v>
      </c>
      <c r="N1012" s="1" t="s">
        <v>78</v>
      </c>
      <c r="O1012" s="1" t="s">
        <v>34</v>
      </c>
      <c r="P1012" s="1">
        <v>28</v>
      </c>
      <c r="Q1012" t="s">
        <v>2102</v>
      </c>
      <c r="R1012" s="1" t="s">
        <v>6790</v>
      </c>
      <c r="S1012" s="1" t="s">
        <v>6791</v>
      </c>
      <c r="T1012" s="1">
        <v>121</v>
      </c>
      <c r="U1012" s="1">
        <v>110</v>
      </c>
      <c r="V1012" s="1">
        <v>11</v>
      </c>
    </row>
    <row r="1013" spans="1:22" x14ac:dyDescent="0.35">
      <c r="A1013" s="2">
        <v>45050</v>
      </c>
      <c r="B1013" s="3" t="s">
        <v>492</v>
      </c>
      <c r="C1013" t="s">
        <v>276</v>
      </c>
      <c r="D1013" t="s">
        <v>409</v>
      </c>
      <c r="E1013" t="s">
        <v>410</v>
      </c>
      <c r="F1013" t="s">
        <v>6792</v>
      </c>
      <c r="G1013" t="s">
        <v>6793</v>
      </c>
      <c r="H1013" t="s">
        <v>6794</v>
      </c>
      <c r="I1013">
        <v>2347538169</v>
      </c>
      <c r="J1013" s="1" t="s">
        <v>170</v>
      </c>
      <c r="K1013" t="s">
        <v>566</v>
      </c>
      <c r="L1013" t="s">
        <v>567</v>
      </c>
      <c r="M1013" t="s">
        <v>568</v>
      </c>
      <c r="N1013" s="1" t="s">
        <v>48</v>
      </c>
      <c r="O1013" s="1" t="s">
        <v>63</v>
      </c>
      <c r="P1013" s="1">
        <v>1</v>
      </c>
      <c r="Q1013" t="s">
        <v>410</v>
      </c>
      <c r="R1013" s="1" t="s">
        <v>6795</v>
      </c>
      <c r="S1013" s="1" t="s">
        <v>6796</v>
      </c>
      <c r="T1013" s="1">
        <v>317</v>
      </c>
      <c r="U1013" s="1">
        <v>94</v>
      </c>
      <c r="V1013" s="1">
        <v>223</v>
      </c>
    </row>
    <row r="1014" spans="1:22" x14ac:dyDescent="0.35">
      <c r="A1014" s="2">
        <v>44701</v>
      </c>
      <c r="B1014" s="3" t="s">
        <v>140</v>
      </c>
      <c r="C1014" t="s">
        <v>141</v>
      </c>
      <c r="D1014" t="s">
        <v>142</v>
      </c>
      <c r="E1014" t="s">
        <v>25</v>
      </c>
      <c r="F1014" t="s">
        <v>6797</v>
      </c>
      <c r="G1014" t="s">
        <v>6798</v>
      </c>
      <c r="H1014" t="s">
        <v>6799</v>
      </c>
      <c r="I1014" t="s">
        <v>6800</v>
      </c>
      <c r="J1014" s="1" t="s">
        <v>170</v>
      </c>
      <c r="K1014" t="s">
        <v>75</v>
      </c>
      <c r="L1014" t="s">
        <v>76</v>
      </c>
      <c r="M1014" t="s">
        <v>77</v>
      </c>
      <c r="N1014" s="1" t="s">
        <v>78</v>
      </c>
      <c r="O1014" s="1" t="s">
        <v>34</v>
      </c>
      <c r="P1014" s="1">
        <v>67</v>
      </c>
      <c r="Q1014" t="s">
        <v>6801</v>
      </c>
      <c r="R1014" s="1" t="s">
        <v>6802</v>
      </c>
      <c r="S1014" s="1" t="s">
        <v>6803</v>
      </c>
      <c r="T1014" s="1">
        <v>157</v>
      </c>
      <c r="U1014" s="1">
        <v>128</v>
      </c>
      <c r="V1014" s="1">
        <v>29</v>
      </c>
    </row>
    <row r="1015" spans="1:22" x14ac:dyDescent="0.35">
      <c r="A1015" s="2">
        <v>44908</v>
      </c>
      <c r="B1015" s="3" t="s">
        <v>529</v>
      </c>
      <c r="C1015" t="s">
        <v>23</v>
      </c>
      <c r="D1015" t="s">
        <v>98</v>
      </c>
      <c r="E1015" t="s">
        <v>530</v>
      </c>
      <c r="F1015" t="s">
        <v>6804</v>
      </c>
      <c r="G1015" t="s">
        <v>6805</v>
      </c>
      <c r="H1015" t="s">
        <v>6806</v>
      </c>
      <c r="I1015" t="s">
        <v>6807</v>
      </c>
      <c r="J1015" s="1" t="s">
        <v>30</v>
      </c>
      <c r="K1015" t="s">
        <v>31</v>
      </c>
      <c r="L1015" t="s">
        <v>32</v>
      </c>
      <c r="M1015">
        <v>6538306661</v>
      </c>
      <c r="N1015" s="1" t="s">
        <v>78</v>
      </c>
      <c r="O1015" s="1" t="s">
        <v>49</v>
      </c>
      <c r="P1015" s="1">
        <v>8</v>
      </c>
      <c r="Q1015" t="s">
        <v>6808</v>
      </c>
      <c r="R1015" s="1" t="s">
        <v>6809</v>
      </c>
      <c r="S1015" s="1" t="s">
        <v>6810</v>
      </c>
      <c r="T1015" s="1">
        <v>91</v>
      </c>
      <c r="U1015" s="1">
        <v>71</v>
      </c>
      <c r="V1015" s="1">
        <v>20</v>
      </c>
    </row>
    <row r="1016" spans="1:22" x14ac:dyDescent="0.35">
      <c r="A1016" s="2">
        <v>44945</v>
      </c>
      <c r="B1016" s="3" t="s">
        <v>177</v>
      </c>
      <c r="C1016" t="s">
        <v>141</v>
      </c>
      <c r="D1016" t="s">
        <v>142</v>
      </c>
      <c r="E1016" t="s">
        <v>178</v>
      </c>
      <c r="F1016" t="s">
        <v>6811</v>
      </c>
      <c r="G1016" t="s">
        <v>6812</v>
      </c>
      <c r="H1016" t="s">
        <v>6813</v>
      </c>
      <c r="I1016" t="s">
        <v>6814</v>
      </c>
      <c r="J1016" s="1" t="s">
        <v>170</v>
      </c>
      <c r="K1016" t="s">
        <v>171</v>
      </c>
      <c r="L1016" t="s">
        <v>172</v>
      </c>
      <c r="M1016" t="s">
        <v>173</v>
      </c>
      <c r="N1016" s="1" t="s">
        <v>78</v>
      </c>
      <c r="O1016" s="1" t="s">
        <v>34</v>
      </c>
      <c r="P1016" s="1">
        <v>82</v>
      </c>
      <c r="Q1016" t="s">
        <v>2109</v>
      </c>
      <c r="R1016" s="1" t="s">
        <v>6815</v>
      </c>
      <c r="S1016" s="1" t="s">
        <v>6816</v>
      </c>
      <c r="T1016" s="1">
        <v>471</v>
      </c>
      <c r="U1016" s="1">
        <v>74</v>
      </c>
      <c r="V1016" s="1">
        <v>397</v>
      </c>
    </row>
    <row r="1017" spans="1:22" x14ac:dyDescent="0.35">
      <c r="A1017" s="2">
        <v>44619</v>
      </c>
      <c r="B1017" s="3" t="s">
        <v>222</v>
      </c>
      <c r="C1017" t="s">
        <v>141</v>
      </c>
      <c r="D1017" t="s">
        <v>223</v>
      </c>
      <c r="E1017" t="s">
        <v>224</v>
      </c>
      <c r="F1017" t="s">
        <v>6817</v>
      </c>
      <c r="G1017" t="s">
        <v>6818</v>
      </c>
      <c r="H1017" t="s">
        <v>6819</v>
      </c>
      <c r="I1017" t="s">
        <v>6820</v>
      </c>
      <c r="J1017" s="1" t="s">
        <v>170</v>
      </c>
      <c r="K1017" t="s">
        <v>31</v>
      </c>
      <c r="L1017" t="s">
        <v>32</v>
      </c>
      <c r="M1017">
        <v>6538306661</v>
      </c>
      <c r="N1017" s="1" t="s">
        <v>114</v>
      </c>
      <c r="O1017" s="1" t="s">
        <v>63</v>
      </c>
      <c r="P1017" s="1">
        <v>16</v>
      </c>
      <c r="Q1017" t="s">
        <v>1337</v>
      </c>
      <c r="R1017" s="1" t="s">
        <v>6821</v>
      </c>
      <c r="S1017" s="1" t="s">
        <v>6822</v>
      </c>
      <c r="T1017" s="1">
        <v>241</v>
      </c>
      <c r="U1017" s="1">
        <v>110</v>
      </c>
      <c r="V1017" s="1">
        <v>131</v>
      </c>
    </row>
    <row r="1018" spans="1:22" x14ac:dyDescent="0.35">
      <c r="A1018" s="2">
        <v>44773</v>
      </c>
      <c r="B1018" s="3" t="s">
        <v>38</v>
      </c>
      <c r="C1018" t="s">
        <v>141</v>
      </c>
      <c r="D1018" t="s">
        <v>142</v>
      </c>
      <c r="E1018" t="s">
        <v>361</v>
      </c>
      <c r="F1018" t="s">
        <v>6823</v>
      </c>
      <c r="G1018" t="s">
        <v>6824</v>
      </c>
      <c r="H1018" t="s">
        <v>6825</v>
      </c>
      <c r="I1018" t="s">
        <v>6826</v>
      </c>
      <c r="J1018" s="1" t="s">
        <v>170</v>
      </c>
      <c r="K1018" t="s">
        <v>330</v>
      </c>
      <c r="L1018" t="s">
        <v>331</v>
      </c>
      <c r="M1018" t="s">
        <v>332</v>
      </c>
      <c r="N1018" s="1" t="s">
        <v>78</v>
      </c>
      <c r="O1018" s="1" t="s">
        <v>34</v>
      </c>
      <c r="P1018" s="1">
        <v>19</v>
      </c>
      <c r="Q1018" t="s">
        <v>6827</v>
      </c>
      <c r="R1018" s="1" t="s">
        <v>6828</v>
      </c>
      <c r="S1018" s="1" t="s">
        <v>6829</v>
      </c>
      <c r="T1018" s="1">
        <v>257</v>
      </c>
      <c r="U1018" s="1">
        <v>218</v>
      </c>
      <c r="V1018" s="1">
        <v>39</v>
      </c>
    </row>
    <row r="1019" spans="1:22" x14ac:dyDescent="0.35">
      <c r="A1019" s="2">
        <v>44987</v>
      </c>
      <c r="B1019" s="3" t="s">
        <v>238</v>
      </c>
      <c r="C1019" t="s">
        <v>23</v>
      </c>
      <c r="D1019" t="s">
        <v>98</v>
      </c>
      <c r="E1019" t="s">
        <v>239</v>
      </c>
      <c r="F1019" t="s">
        <v>6830</v>
      </c>
      <c r="G1019" t="s">
        <v>6831</v>
      </c>
      <c r="H1019" t="s">
        <v>6832</v>
      </c>
      <c r="I1019" t="s">
        <v>6833</v>
      </c>
      <c r="J1019" s="1" t="s">
        <v>170</v>
      </c>
      <c r="K1019" t="s">
        <v>183</v>
      </c>
      <c r="L1019" t="s">
        <v>184</v>
      </c>
      <c r="M1019" t="s">
        <v>185</v>
      </c>
      <c r="N1019" s="1" t="s">
        <v>33</v>
      </c>
      <c r="O1019" s="1" t="s">
        <v>49</v>
      </c>
      <c r="P1019" s="1">
        <v>95</v>
      </c>
      <c r="Q1019" t="s">
        <v>2258</v>
      </c>
      <c r="R1019" s="1" t="s">
        <v>6834</v>
      </c>
      <c r="S1019" s="1" t="s">
        <v>6835</v>
      </c>
      <c r="T1019" s="1">
        <v>352</v>
      </c>
      <c r="U1019" s="1">
        <v>337</v>
      </c>
      <c r="V1019" s="1">
        <v>15</v>
      </c>
    </row>
    <row r="1020" spans="1:22" x14ac:dyDescent="0.35">
      <c r="A1020" s="2">
        <v>44732</v>
      </c>
      <c r="B1020" s="3" t="s">
        <v>68</v>
      </c>
      <c r="C1020" t="s">
        <v>69</v>
      </c>
      <c r="D1020" t="s">
        <v>70</v>
      </c>
      <c r="E1020" t="s">
        <v>71</v>
      </c>
      <c r="F1020" t="s">
        <v>6836</v>
      </c>
      <c r="G1020" t="s">
        <v>6837</v>
      </c>
      <c r="H1020" t="s">
        <v>6838</v>
      </c>
      <c r="I1020" t="s">
        <v>6839</v>
      </c>
      <c r="J1020" s="1" t="s">
        <v>170</v>
      </c>
      <c r="K1020" t="s">
        <v>194</v>
      </c>
      <c r="L1020" t="s">
        <v>195</v>
      </c>
      <c r="N1020" s="1" t="s">
        <v>78</v>
      </c>
      <c r="O1020" s="1" t="s">
        <v>34</v>
      </c>
      <c r="P1020" s="1">
        <v>11</v>
      </c>
      <c r="Q1020" t="s">
        <v>4496</v>
      </c>
      <c r="R1020" s="1" t="s">
        <v>6840</v>
      </c>
      <c r="S1020" s="1" t="s">
        <v>6841</v>
      </c>
      <c r="T1020" s="1">
        <v>134</v>
      </c>
      <c r="U1020" s="1">
        <v>30</v>
      </c>
      <c r="V1020" s="1">
        <v>104</v>
      </c>
    </row>
    <row r="1021" spans="1:22" x14ac:dyDescent="0.35">
      <c r="A1021" s="2">
        <v>45135</v>
      </c>
      <c r="B1021" s="3" t="s">
        <v>177</v>
      </c>
      <c r="C1021" t="s">
        <v>141</v>
      </c>
      <c r="D1021" t="s">
        <v>142</v>
      </c>
      <c r="E1021" t="s">
        <v>178</v>
      </c>
      <c r="F1021" t="s">
        <v>6842</v>
      </c>
      <c r="G1021" t="s">
        <v>6843</v>
      </c>
      <c r="H1021" t="s">
        <v>6844</v>
      </c>
      <c r="I1021" t="s">
        <v>6845</v>
      </c>
      <c r="J1021" s="1" t="s">
        <v>45</v>
      </c>
      <c r="K1021" t="s">
        <v>424</v>
      </c>
      <c r="L1021" t="s">
        <v>425</v>
      </c>
      <c r="M1021">
        <v>7724600682</v>
      </c>
      <c r="N1021" s="1" t="s">
        <v>48</v>
      </c>
      <c r="O1021" s="1" t="s">
        <v>63</v>
      </c>
      <c r="P1021" s="1">
        <v>25</v>
      </c>
      <c r="Q1021" t="s">
        <v>6846</v>
      </c>
      <c r="R1021" s="1" t="s">
        <v>6847</v>
      </c>
      <c r="S1021" s="1" t="s">
        <v>6848</v>
      </c>
      <c r="T1021" s="1">
        <v>60</v>
      </c>
      <c r="U1021" s="1">
        <v>42</v>
      </c>
      <c r="V1021" s="1">
        <v>18</v>
      </c>
    </row>
    <row r="1022" spans="1:22" x14ac:dyDescent="0.35">
      <c r="A1022" s="2">
        <v>44785</v>
      </c>
      <c r="B1022" s="3" t="s">
        <v>344</v>
      </c>
      <c r="C1022" t="s">
        <v>141</v>
      </c>
      <c r="D1022" t="s">
        <v>345</v>
      </c>
      <c r="E1022" t="s">
        <v>346</v>
      </c>
      <c r="F1022" t="s">
        <v>6849</v>
      </c>
      <c r="G1022" t="s">
        <v>6850</v>
      </c>
      <c r="H1022" t="s">
        <v>6851</v>
      </c>
      <c r="I1022" t="s">
        <v>6852</v>
      </c>
      <c r="J1022" s="1" t="s">
        <v>170</v>
      </c>
      <c r="K1022" t="s">
        <v>159</v>
      </c>
      <c r="L1022" t="s">
        <v>160</v>
      </c>
      <c r="N1022" s="1" t="s">
        <v>114</v>
      </c>
      <c r="O1022" s="1" t="s">
        <v>49</v>
      </c>
      <c r="P1022" s="1">
        <v>46</v>
      </c>
      <c r="Q1022" t="s">
        <v>6853</v>
      </c>
      <c r="R1022" s="1" t="s">
        <v>6854</v>
      </c>
      <c r="S1022" s="1" t="s">
        <v>6855</v>
      </c>
      <c r="T1022" s="1">
        <v>269</v>
      </c>
      <c r="U1022" s="1">
        <v>32</v>
      </c>
      <c r="V1022" s="1">
        <v>237</v>
      </c>
    </row>
    <row r="1023" spans="1:22" x14ac:dyDescent="0.35">
      <c r="A1023" s="2">
        <v>44751</v>
      </c>
      <c r="B1023" s="3" t="s">
        <v>418</v>
      </c>
      <c r="C1023" t="s">
        <v>69</v>
      </c>
      <c r="D1023" t="s">
        <v>419</v>
      </c>
      <c r="E1023" t="s">
        <v>521</v>
      </c>
      <c r="F1023" t="s">
        <v>6856</v>
      </c>
      <c r="G1023" t="s">
        <v>6857</v>
      </c>
      <c r="H1023" t="s">
        <v>6858</v>
      </c>
      <c r="I1023" t="s">
        <v>6859</v>
      </c>
      <c r="J1023" s="1" t="s">
        <v>170</v>
      </c>
      <c r="K1023" t="s">
        <v>424</v>
      </c>
      <c r="L1023" t="s">
        <v>425</v>
      </c>
      <c r="M1023">
        <v>7724600682</v>
      </c>
      <c r="N1023" s="1" t="s">
        <v>33</v>
      </c>
      <c r="O1023" s="1" t="s">
        <v>49</v>
      </c>
      <c r="P1023" s="1">
        <v>38</v>
      </c>
      <c r="Q1023" t="s">
        <v>6860</v>
      </c>
      <c r="R1023" s="1" t="s">
        <v>6861</v>
      </c>
      <c r="S1023" s="1" t="s">
        <v>6862</v>
      </c>
      <c r="T1023" s="1">
        <v>304</v>
      </c>
      <c r="U1023" s="1">
        <v>181</v>
      </c>
      <c r="V1023" s="1">
        <v>123</v>
      </c>
    </row>
    <row r="1024" spans="1:22" x14ac:dyDescent="0.35">
      <c r="A1024" s="2">
        <v>44844</v>
      </c>
      <c r="B1024" s="3" t="s">
        <v>275</v>
      </c>
      <c r="C1024" t="s">
        <v>276</v>
      </c>
      <c r="D1024" t="s">
        <v>277</v>
      </c>
      <c r="E1024" t="s">
        <v>278</v>
      </c>
      <c r="F1024" t="s">
        <v>6863</v>
      </c>
      <c r="G1024" t="s">
        <v>6864</v>
      </c>
      <c r="H1024" t="s">
        <v>6865</v>
      </c>
      <c r="I1024" t="s">
        <v>6866</v>
      </c>
      <c r="J1024" s="1" t="s">
        <v>30</v>
      </c>
      <c r="K1024" t="s">
        <v>566</v>
      </c>
      <c r="L1024" t="s">
        <v>567</v>
      </c>
      <c r="M1024" t="s">
        <v>568</v>
      </c>
      <c r="N1024" s="1" t="s">
        <v>93</v>
      </c>
      <c r="O1024" s="1" t="s">
        <v>63</v>
      </c>
      <c r="P1024" s="1">
        <v>87</v>
      </c>
      <c r="Q1024" t="s">
        <v>6867</v>
      </c>
      <c r="R1024" s="1" t="s">
        <v>6868</v>
      </c>
      <c r="S1024" s="1" t="s">
        <v>6869</v>
      </c>
      <c r="T1024" s="1">
        <v>91</v>
      </c>
      <c r="U1024" s="1">
        <v>40</v>
      </c>
      <c r="V1024" s="1">
        <v>51</v>
      </c>
    </row>
    <row r="1025" spans="1:22" x14ac:dyDescent="0.35">
      <c r="A1025" s="2">
        <v>44735</v>
      </c>
      <c r="B1025" s="3" t="s">
        <v>53</v>
      </c>
      <c r="C1025" t="s">
        <v>54</v>
      </c>
      <c r="D1025" t="s">
        <v>55</v>
      </c>
      <c r="E1025" t="s">
        <v>56</v>
      </c>
      <c r="F1025" t="s">
        <v>6870</v>
      </c>
      <c r="H1025" t="s">
        <v>6871</v>
      </c>
      <c r="I1025" t="s">
        <v>6872</v>
      </c>
      <c r="J1025" s="1" t="s">
        <v>45</v>
      </c>
      <c r="K1025" t="s">
        <v>46</v>
      </c>
      <c r="L1025" t="s">
        <v>47</v>
      </c>
      <c r="M1025" t="s">
        <v>261</v>
      </c>
      <c r="N1025" s="1" t="s">
        <v>86</v>
      </c>
      <c r="O1025" s="1" t="s">
        <v>63</v>
      </c>
      <c r="P1025" s="1">
        <v>44</v>
      </c>
      <c r="Q1025" t="s">
        <v>4608</v>
      </c>
      <c r="R1025" s="1" t="s">
        <v>6873</v>
      </c>
      <c r="S1025" s="1" t="s">
        <v>6874</v>
      </c>
      <c r="T1025" s="1">
        <v>167</v>
      </c>
      <c r="U1025" s="1">
        <v>26</v>
      </c>
      <c r="V1025" s="1">
        <v>141</v>
      </c>
    </row>
    <row r="1026" spans="1:22" x14ac:dyDescent="0.35">
      <c r="A1026" s="2">
        <v>44720</v>
      </c>
      <c r="B1026" s="3" t="s">
        <v>118</v>
      </c>
      <c r="C1026" t="s">
        <v>54</v>
      </c>
      <c r="D1026" t="s">
        <v>119</v>
      </c>
      <c r="E1026" t="s">
        <v>120</v>
      </c>
      <c r="F1026" t="s">
        <v>6875</v>
      </c>
      <c r="G1026" t="s">
        <v>6876</v>
      </c>
      <c r="H1026" t="s">
        <v>6877</v>
      </c>
      <c r="I1026" t="s">
        <v>6878</v>
      </c>
      <c r="J1026" s="1" t="s">
        <v>30</v>
      </c>
      <c r="K1026" t="s">
        <v>303</v>
      </c>
      <c r="L1026" t="s">
        <v>304</v>
      </c>
      <c r="M1026" t="s">
        <v>305</v>
      </c>
      <c r="N1026" s="1" t="s">
        <v>33</v>
      </c>
      <c r="O1026" s="1" t="s">
        <v>63</v>
      </c>
      <c r="P1026" s="1">
        <v>59</v>
      </c>
      <c r="Q1026" t="s">
        <v>6879</v>
      </c>
      <c r="R1026" s="1" t="s">
        <v>6880</v>
      </c>
      <c r="S1026" s="1" t="s">
        <v>6881</v>
      </c>
      <c r="T1026" s="1">
        <v>89</v>
      </c>
      <c r="U1026" s="1">
        <v>27</v>
      </c>
      <c r="V1026" s="1">
        <v>62</v>
      </c>
    </row>
    <row r="1027" spans="1:22" x14ac:dyDescent="0.35">
      <c r="A1027" s="2">
        <v>44995</v>
      </c>
      <c r="B1027" s="3" t="s">
        <v>177</v>
      </c>
      <c r="C1027" t="s">
        <v>141</v>
      </c>
      <c r="D1027" t="s">
        <v>142</v>
      </c>
      <c r="E1027" t="s">
        <v>25</v>
      </c>
      <c r="F1027" t="s">
        <v>6882</v>
      </c>
      <c r="G1027" t="s">
        <v>6883</v>
      </c>
      <c r="H1027" t="s">
        <v>6884</v>
      </c>
      <c r="I1027" t="s">
        <v>6885</v>
      </c>
      <c r="J1027" s="1" t="s">
        <v>30</v>
      </c>
      <c r="K1027" t="s">
        <v>133</v>
      </c>
      <c r="L1027" t="s">
        <v>134</v>
      </c>
      <c r="M1027" t="s">
        <v>135</v>
      </c>
      <c r="N1027" s="1" t="s">
        <v>86</v>
      </c>
      <c r="O1027" s="1" t="s">
        <v>49</v>
      </c>
      <c r="P1027" s="1">
        <v>87</v>
      </c>
      <c r="Q1027" t="s">
        <v>6886</v>
      </c>
      <c r="R1027" s="1" t="s">
        <v>6887</v>
      </c>
      <c r="S1027" s="1" t="s">
        <v>6888</v>
      </c>
      <c r="T1027" s="1">
        <v>50</v>
      </c>
      <c r="U1027" s="1">
        <v>30</v>
      </c>
      <c r="V1027" s="1">
        <v>20</v>
      </c>
    </row>
    <row r="1028" spans="1:22" x14ac:dyDescent="0.35">
      <c r="A1028" s="2">
        <v>44950</v>
      </c>
      <c r="B1028" s="3" t="s">
        <v>275</v>
      </c>
      <c r="C1028" t="s">
        <v>276</v>
      </c>
      <c r="D1028" t="s">
        <v>277</v>
      </c>
      <c r="E1028" t="s">
        <v>278</v>
      </c>
      <c r="F1028" t="s">
        <v>2339</v>
      </c>
      <c r="H1028" t="s">
        <v>6889</v>
      </c>
      <c r="I1028" t="s">
        <v>6890</v>
      </c>
      <c r="J1028" s="1" t="s">
        <v>30</v>
      </c>
      <c r="K1028" t="s">
        <v>61</v>
      </c>
      <c r="L1028" t="s">
        <v>62</v>
      </c>
      <c r="M1028">
        <f>1-588-750-7646</f>
        <v>-8983</v>
      </c>
      <c r="N1028" s="1" t="s">
        <v>78</v>
      </c>
      <c r="O1028" s="1" t="s">
        <v>63</v>
      </c>
      <c r="P1028" s="1">
        <v>86</v>
      </c>
      <c r="Q1028" t="s">
        <v>6891</v>
      </c>
      <c r="R1028" s="1" t="s">
        <v>4036</v>
      </c>
      <c r="S1028" s="1" t="s">
        <v>6892</v>
      </c>
      <c r="T1028" s="1">
        <v>150</v>
      </c>
      <c r="U1028" s="1">
        <v>62</v>
      </c>
      <c r="V1028" s="1">
        <v>88</v>
      </c>
    </row>
    <row r="1029" spans="1:22" x14ac:dyDescent="0.35">
      <c r="A1029" s="2">
        <v>45236</v>
      </c>
      <c r="B1029" s="3" t="s">
        <v>53</v>
      </c>
      <c r="C1029" t="s">
        <v>276</v>
      </c>
      <c r="D1029" t="s">
        <v>55</v>
      </c>
      <c r="E1029" t="s">
        <v>265</v>
      </c>
      <c r="F1029" t="s">
        <v>6893</v>
      </c>
      <c r="G1029" t="s">
        <v>6894</v>
      </c>
      <c r="H1029" t="s">
        <v>6895</v>
      </c>
      <c r="I1029" t="s">
        <v>6896</v>
      </c>
      <c r="J1029" s="1" t="s">
        <v>45</v>
      </c>
      <c r="K1029" t="s">
        <v>159</v>
      </c>
      <c r="L1029" t="s">
        <v>160</v>
      </c>
      <c r="M1029" t="s">
        <v>161</v>
      </c>
      <c r="N1029" s="1" t="s">
        <v>33</v>
      </c>
      <c r="O1029" s="1" t="s">
        <v>63</v>
      </c>
      <c r="P1029" s="1">
        <v>15</v>
      </c>
      <c r="Q1029" t="s">
        <v>2822</v>
      </c>
      <c r="R1029" s="1" t="s">
        <v>2908</v>
      </c>
      <c r="S1029" s="1" t="s">
        <v>6897</v>
      </c>
      <c r="T1029" s="1">
        <v>170</v>
      </c>
      <c r="U1029" s="1">
        <v>107</v>
      </c>
      <c r="V1029" s="1">
        <v>63</v>
      </c>
    </row>
    <row r="1030" spans="1:22" x14ac:dyDescent="0.35">
      <c r="A1030" s="1" t="s">
        <v>6898</v>
      </c>
      <c r="B1030" s="3" t="s">
        <v>207</v>
      </c>
      <c r="C1030" t="s">
        <v>23</v>
      </c>
      <c r="D1030" t="s">
        <v>39</v>
      </c>
      <c r="E1030" t="s">
        <v>541</v>
      </c>
      <c r="F1030" t="s">
        <v>6899</v>
      </c>
      <c r="G1030" t="s">
        <v>6900</v>
      </c>
      <c r="H1030" t="s">
        <v>6901</v>
      </c>
      <c r="I1030" t="s">
        <v>6902</v>
      </c>
      <c r="J1030" s="1" t="s">
        <v>30</v>
      </c>
      <c r="K1030" t="s">
        <v>303</v>
      </c>
      <c r="L1030" t="s">
        <v>304</v>
      </c>
      <c r="M1030" t="s">
        <v>305</v>
      </c>
      <c r="N1030" s="1" t="s">
        <v>48</v>
      </c>
      <c r="O1030" s="1" t="s">
        <v>34</v>
      </c>
      <c r="P1030" s="1">
        <v>90</v>
      </c>
      <c r="Q1030" t="s">
        <v>6903</v>
      </c>
      <c r="R1030" s="1" t="s">
        <v>6904</v>
      </c>
      <c r="S1030" s="1" t="s">
        <v>6905</v>
      </c>
      <c r="T1030" s="1">
        <v>336</v>
      </c>
      <c r="U1030" s="1">
        <v>146</v>
      </c>
      <c r="V1030" s="1">
        <v>190</v>
      </c>
    </row>
    <row r="1031" spans="1:22" x14ac:dyDescent="0.35">
      <c r="A1031" s="2">
        <v>45089</v>
      </c>
      <c r="B1031" s="3" t="s">
        <v>53</v>
      </c>
      <c r="C1031" t="s">
        <v>276</v>
      </c>
      <c r="D1031" t="s">
        <v>55</v>
      </c>
      <c r="E1031" t="s">
        <v>265</v>
      </c>
      <c r="F1031" t="s">
        <v>6906</v>
      </c>
      <c r="G1031" t="s">
        <v>6907</v>
      </c>
      <c r="H1031" t="s">
        <v>6908</v>
      </c>
      <c r="I1031" t="s">
        <v>6909</v>
      </c>
      <c r="J1031" s="1" t="s">
        <v>30</v>
      </c>
      <c r="K1031" t="s">
        <v>424</v>
      </c>
      <c r="L1031" t="s">
        <v>425</v>
      </c>
      <c r="M1031">
        <v>7724600682</v>
      </c>
      <c r="N1031" s="1" t="s">
        <v>78</v>
      </c>
      <c r="O1031" s="1" t="s">
        <v>49</v>
      </c>
      <c r="P1031" s="1">
        <v>50</v>
      </c>
      <c r="Q1031" t="s">
        <v>6910</v>
      </c>
      <c r="R1031" s="1" t="s">
        <v>6911</v>
      </c>
      <c r="S1031" s="1" t="s">
        <v>6912</v>
      </c>
      <c r="T1031" s="1">
        <v>453</v>
      </c>
      <c r="U1031" s="1">
        <v>369</v>
      </c>
      <c r="V1031" s="1">
        <v>84</v>
      </c>
    </row>
    <row r="1032" spans="1:22" x14ac:dyDescent="0.35">
      <c r="A1032" s="2">
        <v>44800</v>
      </c>
      <c r="B1032" s="3" t="s">
        <v>38</v>
      </c>
      <c r="C1032" t="s">
        <v>276</v>
      </c>
      <c r="D1032" t="s">
        <v>409</v>
      </c>
      <c r="E1032" t="s">
        <v>410</v>
      </c>
      <c r="F1032" t="s">
        <v>6913</v>
      </c>
      <c r="G1032" t="s">
        <v>6914</v>
      </c>
      <c r="H1032" t="s">
        <v>6915</v>
      </c>
      <c r="I1032" t="s">
        <v>6916</v>
      </c>
      <c r="J1032" s="1" t="s">
        <v>45</v>
      </c>
      <c r="K1032" t="s">
        <v>534</v>
      </c>
      <c r="L1032" t="s">
        <v>535</v>
      </c>
      <c r="M1032" t="s">
        <v>536</v>
      </c>
      <c r="N1032" s="1" t="s">
        <v>114</v>
      </c>
      <c r="O1032" s="1" t="s">
        <v>49</v>
      </c>
      <c r="P1032" s="1">
        <v>14</v>
      </c>
      <c r="Q1032" t="s">
        <v>6917</v>
      </c>
      <c r="R1032" s="1" t="s">
        <v>6918</v>
      </c>
      <c r="S1032" s="1" t="s">
        <v>6919</v>
      </c>
      <c r="T1032" s="1">
        <v>399</v>
      </c>
      <c r="U1032" s="1">
        <v>47</v>
      </c>
      <c r="V1032" s="1">
        <v>352</v>
      </c>
    </row>
    <row r="1033" spans="1:22" x14ac:dyDescent="0.35">
      <c r="A1033" s="2">
        <v>44508</v>
      </c>
      <c r="B1033" s="3" t="s">
        <v>38</v>
      </c>
      <c r="C1033" t="s">
        <v>23</v>
      </c>
      <c r="D1033" t="s">
        <v>39</v>
      </c>
      <c r="E1033" t="s">
        <v>40</v>
      </c>
      <c r="F1033" t="s">
        <v>6920</v>
      </c>
      <c r="G1033" t="s">
        <v>6921</v>
      </c>
      <c r="H1033" t="s">
        <v>6922</v>
      </c>
      <c r="I1033" t="s">
        <v>6923</v>
      </c>
      <c r="J1033" s="1" t="s">
        <v>45</v>
      </c>
      <c r="K1033" t="s">
        <v>534</v>
      </c>
      <c r="L1033" t="s">
        <v>535</v>
      </c>
      <c r="M1033" t="s">
        <v>536</v>
      </c>
      <c r="N1033" s="1" t="s">
        <v>48</v>
      </c>
      <c r="O1033" s="1" t="s">
        <v>63</v>
      </c>
      <c r="P1033" s="1">
        <v>66</v>
      </c>
      <c r="Q1033" t="s">
        <v>6924</v>
      </c>
      <c r="R1033" s="1" t="s">
        <v>6925</v>
      </c>
      <c r="S1033" s="1" t="s">
        <v>6926</v>
      </c>
      <c r="T1033" s="1">
        <v>407</v>
      </c>
      <c r="U1033" s="1">
        <v>77</v>
      </c>
      <c r="V1033" s="1">
        <v>330</v>
      </c>
    </row>
    <row r="1034" spans="1:22" x14ac:dyDescent="0.35">
      <c r="A1034" s="2">
        <v>44810</v>
      </c>
      <c r="B1034" s="3" t="s">
        <v>38</v>
      </c>
      <c r="C1034" t="s">
        <v>69</v>
      </c>
      <c r="D1034" t="s">
        <v>419</v>
      </c>
      <c r="E1034" t="s">
        <v>521</v>
      </c>
      <c r="F1034" t="s">
        <v>6927</v>
      </c>
      <c r="G1034" t="s">
        <v>6928</v>
      </c>
      <c r="H1034" t="s">
        <v>6929</v>
      </c>
      <c r="I1034" t="s">
        <v>6930</v>
      </c>
      <c r="J1034" s="1" t="s">
        <v>45</v>
      </c>
      <c r="K1034" t="s">
        <v>31</v>
      </c>
      <c r="L1034" t="s">
        <v>32</v>
      </c>
      <c r="M1034">
        <v>6538306661</v>
      </c>
      <c r="N1034" s="1" t="s">
        <v>86</v>
      </c>
      <c r="O1034" s="1" t="s">
        <v>34</v>
      </c>
      <c r="P1034" s="1">
        <v>9</v>
      </c>
      <c r="Q1034" t="s">
        <v>6931</v>
      </c>
      <c r="R1034" s="1" t="s">
        <v>6932</v>
      </c>
      <c r="S1034" s="1" t="s">
        <v>6933</v>
      </c>
      <c r="T1034" s="1">
        <v>323</v>
      </c>
      <c r="U1034" s="1">
        <v>267</v>
      </c>
      <c r="V1034" s="1">
        <v>56</v>
      </c>
    </row>
    <row r="1035" spans="1:22" x14ac:dyDescent="0.35">
      <c r="A1035" s="2">
        <v>45032</v>
      </c>
      <c r="B1035" s="3" t="s">
        <v>222</v>
      </c>
      <c r="C1035" t="s">
        <v>141</v>
      </c>
      <c r="D1035" t="s">
        <v>223</v>
      </c>
      <c r="E1035" t="s">
        <v>224</v>
      </c>
      <c r="F1035" t="s">
        <v>6934</v>
      </c>
      <c r="G1035" t="s">
        <v>6935</v>
      </c>
      <c r="H1035" t="s">
        <v>6936</v>
      </c>
      <c r="I1035" t="s">
        <v>6937</v>
      </c>
      <c r="J1035" s="1" t="s">
        <v>170</v>
      </c>
      <c r="K1035" t="s">
        <v>148</v>
      </c>
      <c r="L1035" t="s">
        <v>149</v>
      </c>
      <c r="M1035" t="s">
        <v>150</v>
      </c>
      <c r="N1035" s="1" t="s">
        <v>86</v>
      </c>
      <c r="O1035" s="1" t="s">
        <v>34</v>
      </c>
      <c r="P1035" s="1">
        <v>15</v>
      </c>
      <c r="Q1035" t="s">
        <v>1755</v>
      </c>
      <c r="R1035" s="1" t="s">
        <v>6938</v>
      </c>
      <c r="S1035" s="1" t="s">
        <v>6939</v>
      </c>
      <c r="T1035" s="1">
        <v>109</v>
      </c>
      <c r="U1035" s="1">
        <v>4</v>
      </c>
      <c r="V1035" s="1">
        <v>105</v>
      </c>
    </row>
    <row r="1036" spans="1:22" x14ac:dyDescent="0.35">
      <c r="A1036" s="2">
        <v>44554</v>
      </c>
      <c r="B1036" s="3" t="s">
        <v>275</v>
      </c>
      <c r="C1036" t="s">
        <v>276</v>
      </c>
      <c r="D1036" t="s">
        <v>277</v>
      </c>
      <c r="E1036" t="s">
        <v>265</v>
      </c>
      <c r="F1036" t="s">
        <v>6940</v>
      </c>
      <c r="G1036" t="s">
        <v>6941</v>
      </c>
      <c r="H1036" t="s">
        <v>6942</v>
      </c>
      <c r="I1036" t="s">
        <v>6943</v>
      </c>
      <c r="J1036" s="1" t="s">
        <v>170</v>
      </c>
      <c r="K1036" t="s">
        <v>171</v>
      </c>
      <c r="L1036" t="s">
        <v>172</v>
      </c>
      <c r="M1036" t="s">
        <v>173</v>
      </c>
      <c r="N1036" s="1" t="s">
        <v>114</v>
      </c>
      <c r="O1036" s="1" t="s">
        <v>63</v>
      </c>
      <c r="P1036" s="1">
        <v>21</v>
      </c>
      <c r="Q1036" t="s">
        <v>6944</v>
      </c>
      <c r="R1036" s="1" t="s">
        <v>6945</v>
      </c>
      <c r="S1036" s="1" t="s">
        <v>6946</v>
      </c>
      <c r="T1036" s="1">
        <v>253</v>
      </c>
      <c r="U1036" s="1">
        <v>103</v>
      </c>
      <c r="V1036" s="1">
        <v>150</v>
      </c>
    </row>
    <row r="1037" spans="1:22" x14ac:dyDescent="0.35">
      <c r="A1037" s="1" t="s">
        <v>6947</v>
      </c>
      <c r="B1037" s="3" t="s">
        <v>38</v>
      </c>
      <c r="C1037" t="s">
        <v>69</v>
      </c>
      <c r="D1037" t="s">
        <v>119</v>
      </c>
      <c r="E1037" t="s">
        <v>120</v>
      </c>
      <c r="F1037" t="s">
        <v>6948</v>
      </c>
      <c r="G1037" t="s">
        <v>6949</v>
      </c>
      <c r="H1037" t="s">
        <v>6950</v>
      </c>
      <c r="I1037" t="s">
        <v>6951</v>
      </c>
      <c r="J1037" s="1" t="s">
        <v>170</v>
      </c>
      <c r="K1037" t="s">
        <v>133</v>
      </c>
      <c r="L1037" t="s">
        <v>134</v>
      </c>
      <c r="N1037" s="1" t="s">
        <v>78</v>
      </c>
      <c r="O1037" s="1" t="s">
        <v>49</v>
      </c>
      <c r="P1037" s="1">
        <v>62</v>
      </c>
      <c r="Q1037" t="s">
        <v>789</v>
      </c>
      <c r="R1037" s="1" t="s">
        <v>6952</v>
      </c>
      <c r="S1037" s="1" t="s">
        <v>6953</v>
      </c>
      <c r="T1037" s="1">
        <v>481</v>
      </c>
      <c r="U1037" s="1">
        <v>128</v>
      </c>
      <c r="V1037" s="1">
        <v>353</v>
      </c>
    </row>
    <row r="1038" spans="1:22" x14ac:dyDescent="0.35">
      <c r="A1038" s="2">
        <v>45135</v>
      </c>
      <c r="B1038" s="3" t="s">
        <v>68</v>
      </c>
      <c r="C1038" t="s">
        <v>54</v>
      </c>
      <c r="D1038" t="s">
        <v>70</v>
      </c>
      <c r="E1038" t="s">
        <v>71</v>
      </c>
      <c r="F1038" t="s">
        <v>6954</v>
      </c>
      <c r="G1038" t="s">
        <v>6955</v>
      </c>
      <c r="H1038" t="s">
        <v>6956</v>
      </c>
      <c r="I1038" t="s">
        <v>6957</v>
      </c>
      <c r="J1038" s="1" t="s">
        <v>30</v>
      </c>
      <c r="K1038" t="s">
        <v>183</v>
      </c>
      <c r="L1038" t="s">
        <v>184</v>
      </c>
      <c r="M1038" t="s">
        <v>185</v>
      </c>
      <c r="N1038" s="1" t="s">
        <v>93</v>
      </c>
      <c r="O1038" s="1" t="s">
        <v>49</v>
      </c>
      <c r="P1038" s="1">
        <v>86</v>
      </c>
      <c r="Q1038" t="s">
        <v>6958</v>
      </c>
      <c r="R1038" s="1" t="s">
        <v>597</v>
      </c>
      <c r="S1038" s="1" t="s">
        <v>6959</v>
      </c>
      <c r="T1038" s="1">
        <v>380</v>
      </c>
      <c r="U1038" s="1">
        <v>377</v>
      </c>
      <c r="V1038" s="1">
        <v>3</v>
      </c>
    </row>
    <row r="1039" spans="1:22" x14ac:dyDescent="0.35">
      <c r="A1039" s="2">
        <v>44971</v>
      </c>
      <c r="B1039" s="3" t="s">
        <v>222</v>
      </c>
      <c r="C1039" t="s">
        <v>141</v>
      </c>
      <c r="D1039" t="s">
        <v>223</v>
      </c>
      <c r="E1039" t="s">
        <v>224</v>
      </c>
      <c r="F1039" t="s">
        <v>6960</v>
      </c>
      <c r="G1039" t="s">
        <v>6961</v>
      </c>
      <c r="H1039" t="s">
        <v>6962</v>
      </c>
      <c r="I1039" t="s">
        <v>6963</v>
      </c>
      <c r="J1039" s="1" t="s">
        <v>45</v>
      </c>
      <c r="K1039" t="s">
        <v>111</v>
      </c>
      <c r="L1039" t="s">
        <v>112</v>
      </c>
      <c r="M1039" t="s">
        <v>113</v>
      </c>
      <c r="N1039" s="1" t="s">
        <v>48</v>
      </c>
      <c r="O1039" s="1" t="s">
        <v>34</v>
      </c>
      <c r="P1039" s="1">
        <v>27</v>
      </c>
      <c r="Q1039" t="s">
        <v>6964</v>
      </c>
      <c r="R1039" s="1" t="s">
        <v>6965</v>
      </c>
      <c r="S1039" s="1" t="s">
        <v>6966</v>
      </c>
      <c r="T1039" s="1">
        <v>207</v>
      </c>
      <c r="U1039" s="1">
        <v>143</v>
      </c>
      <c r="V1039" s="1">
        <v>64</v>
      </c>
    </row>
    <row r="1040" spans="1:22" x14ac:dyDescent="0.35">
      <c r="A1040" s="2">
        <v>45067</v>
      </c>
      <c r="B1040" s="3" t="s">
        <v>97</v>
      </c>
      <c r="C1040" t="s">
        <v>23</v>
      </c>
      <c r="D1040" t="s">
        <v>98</v>
      </c>
      <c r="E1040" t="s">
        <v>189</v>
      </c>
      <c r="F1040" t="s">
        <v>6967</v>
      </c>
      <c r="G1040" t="s">
        <v>6968</v>
      </c>
      <c r="H1040" t="s">
        <v>6969</v>
      </c>
      <c r="I1040" t="s">
        <v>6970</v>
      </c>
      <c r="J1040" s="1" t="s">
        <v>45</v>
      </c>
      <c r="K1040" t="s">
        <v>183</v>
      </c>
      <c r="L1040" t="s">
        <v>184</v>
      </c>
      <c r="M1040" t="s">
        <v>185</v>
      </c>
      <c r="N1040" s="1" t="s">
        <v>93</v>
      </c>
      <c r="O1040" s="1" t="s">
        <v>34</v>
      </c>
      <c r="P1040" s="1">
        <v>85</v>
      </c>
      <c r="Q1040" t="s">
        <v>1234</v>
      </c>
      <c r="R1040" s="1" t="s">
        <v>6971</v>
      </c>
      <c r="S1040" s="1" t="s">
        <v>6972</v>
      </c>
      <c r="T1040" s="1">
        <v>68</v>
      </c>
      <c r="U1040" s="1">
        <v>19</v>
      </c>
      <c r="V1040" s="1">
        <v>49</v>
      </c>
    </row>
    <row r="1041" spans="1:22" x14ac:dyDescent="0.35">
      <c r="A1041" s="2">
        <v>44946</v>
      </c>
      <c r="B1041" s="3" t="s">
        <v>336</v>
      </c>
      <c r="C1041" t="s">
        <v>247</v>
      </c>
      <c r="D1041" t="s">
        <v>165</v>
      </c>
      <c r="E1041" t="s">
        <v>25</v>
      </c>
      <c r="F1041" t="s">
        <v>6973</v>
      </c>
      <c r="G1041" t="s">
        <v>6974</v>
      </c>
      <c r="H1041" t="s">
        <v>6975</v>
      </c>
      <c r="I1041" t="s">
        <v>6976</v>
      </c>
      <c r="J1041" s="1" t="s">
        <v>170</v>
      </c>
      <c r="K1041" t="s">
        <v>124</v>
      </c>
      <c r="L1041" t="s">
        <v>125</v>
      </c>
      <c r="M1041" t="s">
        <v>126</v>
      </c>
      <c r="N1041" s="1" t="s">
        <v>78</v>
      </c>
      <c r="O1041" s="1" t="s">
        <v>34</v>
      </c>
      <c r="P1041" s="1">
        <v>58</v>
      </c>
      <c r="Q1041" t="s">
        <v>504</v>
      </c>
      <c r="R1041" s="1" t="s">
        <v>6977</v>
      </c>
      <c r="S1041" s="1" t="s">
        <v>6978</v>
      </c>
      <c r="T1041" s="1">
        <v>337</v>
      </c>
      <c r="U1041" s="1">
        <v>192</v>
      </c>
      <c r="V1041" s="1">
        <v>145</v>
      </c>
    </row>
    <row r="1042" spans="1:22" x14ac:dyDescent="0.35">
      <c r="A1042" s="2">
        <v>45204</v>
      </c>
      <c r="B1042" s="3" t="s">
        <v>177</v>
      </c>
      <c r="C1042" t="s">
        <v>141</v>
      </c>
      <c r="D1042" t="s">
        <v>142</v>
      </c>
      <c r="E1042" t="s">
        <v>835</v>
      </c>
      <c r="F1042" t="s">
        <v>6979</v>
      </c>
      <c r="H1042" t="s">
        <v>6980</v>
      </c>
      <c r="I1042" t="s">
        <v>6981</v>
      </c>
      <c r="J1042" s="1" t="s">
        <v>170</v>
      </c>
      <c r="K1042" t="s">
        <v>330</v>
      </c>
      <c r="L1042" t="s">
        <v>331</v>
      </c>
      <c r="M1042" t="s">
        <v>332</v>
      </c>
      <c r="N1042" s="1" t="s">
        <v>48</v>
      </c>
      <c r="O1042" s="1" t="s">
        <v>63</v>
      </c>
      <c r="P1042" s="1">
        <v>13</v>
      </c>
      <c r="Q1042" t="s">
        <v>610</v>
      </c>
      <c r="R1042" s="1" t="s">
        <v>6982</v>
      </c>
      <c r="S1042" s="1" t="s">
        <v>6983</v>
      </c>
      <c r="T1042" s="1">
        <v>402</v>
      </c>
      <c r="U1042" s="1">
        <v>65</v>
      </c>
      <c r="V1042" s="1">
        <v>337</v>
      </c>
    </row>
    <row r="1043" spans="1:22" x14ac:dyDescent="0.35">
      <c r="A1043" s="2">
        <v>44929</v>
      </c>
      <c r="B1043" s="3" t="s">
        <v>317</v>
      </c>
      <c r="C1043" t="s">
        <v>23</v>
      </c>
      <c r="D1043" t="s">
        <v>98</v>
      </c>
      <c r="E1043" t="s">
        <v>318</v>
      </c>
      <c r="F1043" t="s">
        <v>6984</v>
      </c>
      <c r="G1043" t="s">
        <v>6985</v>
      </c>
      <c r="H1043" t="s">
        <v>6986</v>
      </c>
      <c r="I1043" t="s">
        <v>6987</v>
      </c>
      <c r="J1043" s="1" t="s">
        <v>30</v>
      </c>
      <c r="K1043" t="s">
        <v>424</v>
      </c>
      <c r="L1043" t="s">
        <v>425</v>
      </c>
      <c r="M1043">
        <v>7724600682</v>
      </c>
      <c r="N1043" s="1" t="s">
        <v>78</v>
      </c>
      <c r="O1043" s="1" t="s">
        <v>63</v>
      </c>
      <c r="P1043" s="1">
        <v>53</v>
      </c>
      <c r="Q1043" t="s">
        <v>1544</v>
      </c>
      <c r="R1043" s="1" t="s">
        <v>6988</v>
      </c>
      <c r="S1043" s="1" t="s">
        <v>6989</v>
      </c>
      <c r="T1043" s="1">
        <v>270</v>
      </c>
      <c r="U1043" s="1">
        <v>100</v>
      </c>
      <c r="V1043" s="1">
        <v>170</v>
      </c>
    </row>
    <row r="1044" spans="1:22" x14ac:dyDescent="0.35">
      <c r="A1044" s="2">
        <v>45112</v>
      </c>
      <c r="B1044" s="3" t="s">
        <v>317</v>
      </c>
      <c r="C1044" t="s">
        <v>23</v>
      </c>
      <c r="D1044" t="s">
        <v>98</v>
      </c>
      <c r="E1044" t="s">
        <v>318</v>
      </c>
      <c r="F1044" t="s">
        <v>6990</v>
      </c>
      <c r="G1044" t="s">
        <v>6991</v>
      </c>
      <c r="H1044" t="s">
        <v>6992</v>
      </c>
      <c r="I1044" t="s">
        <v>6993</v>
      </c>
      <c r="J1044" s="1" t="s">
        <v>30</v>
      </c>
      <c r="K1044" t="s">
        <v>534</v>
      </c>
      <c r="L1044" t="s">
        <v>535</v>
      </c>
      <c r="M1044" t="s">
        <v>536</v>
      </c>
      <c r="N1044" s="1" t="s">
        <v>78</v>
      </c>
      <c r="O1044" s="1" t="s">
        <v>63</v>
      </c>
      <c r="P1044" s="1">
        <v>74</v>
      </c>
      <c r="Q1044" t="s">
        <v>6994</v>
      </c>
      <c r="R1044" s="1" t="s">
        <v>6995</v>
      </c>
      <c r="S1044" s="1" t="s">
        <v>6996</v>
      </c>
      <c r="T1044" s="1">
        <v>425</v>
      </c>
      <c r="U1044" s="1">
        <v>341</v>
      </c>
      <c r="V1044" s="1">
        <v>84</v>
      </c>
    </row>
    <row r="1045" spans="1:22" x14ac:dyDescent="0.35">
      <c r="A1045" s="2">
        <v>44499</v>
      </c>
      <c r="B1045" s="3" t="s">
        <v>529</v>
      </c>
      <c r="C1045" t="s">
        <v>23</v>
      </c>
      <c r="D1045" t="s">
        <v>98</v>
      </c>
      <c r="E1045" t="s">
        <v>25</v>
      </c>
      <c r="F1045" t="s">
        <v>6997</v>
      </c>
      <c r="G1045" t="s">
        <v>6998</v>
      </c>
      <c r="H1045" t="s">
        <v>6999</v>
      </c>
      <c r="I1045" t="s">
        <v>7000</v>
      </c>
      <c r="J1045" s="1" t="s">
        <v>170</v>
      </c>
      <c r="K1045" t="s">
        <v>171</v>
      </c>
      <c r="L1045" t="s">
        <v>172</v>
      </c>
      <c r="M1045" t="s">
        <v>173</v>
      </c>
      <c r="N1045" s="1" t="s">
        <v>33</v>
      </c>
      <c r="O1045" s="1" t="s">
        <v>63</v>
      </c>
      <c r="P1045" s="1">
        <v>28</v>
      </c>
      <c r="Q1045" t="s">
        <v>5091</v>
      </c>
      <c r="R1045" s="1" t="s">
        <v>7001</v>
      </c>
      <c r="S1045" s="1" t="s">
        <v>7002</v>
      </c>
      <c r="T1045" s="1">
        <v>492</v>
      </c>
      <c r="U1045" s="1">
        <v>167</v>
      </c>
      <c r="V1045" s="1">
        <v>325</v>
      </c>
    </row>
    <row r="1046" spans="1:22" x14ac:dyDescent="0.35">
      <c r="A1046" s="2">
        <v>44866</v>
      </c>
      <c r="B1046" s="3" t="s">
        <v>492</v>
      </c>
      <c r="C1046" t="s">
        <v>276</v>
      </c>
      <c r="D1046" t="s">
        <v>409</v>
      </c>
      <c r="E1046" t="s">
        <v>410</v>
      </c>
      <c r="F1046" t="s">
        <v>7003</v>
      </c>
      <c r="G1046" t="s">
        <v>7004</v>
      </c>
      <c r="H1046" t="s">
        <v>7005</v>
      </c>
      <c r="I1046" t="s">
        <v>7006</v>
      </c>
      <c r="J1046" s="1" t="s">
        <v>30</v>
      </c>
      <c r="K1046" t="s">
        <v>566</v>
      </c>
      <c r="L1046" t="s">
        <v>567</v>
      </c>
      <c r="M1046" t="s">
        <v>568</v>
      </c>
      <c r="N1046" s="1" t="s">
        <v>33</v>
      </c>
      <c r="O1046" s="1" t="s">
        <v>63</v>
      </c>
      <c r="P1046" s="1">
        <v>8</v>
      </c>
      <c r="Q1046" t="s">
        <v>7007</v>
      </c>
      <c r="R1046" s="1" t="s">
        <v>7008</v>
      </c>
      <c r="S1046" s="1" t="s">
        <v>7009</v>
      </c>
      <c r="T1046" s="1">
        <v>72</v>
      </c>
      <c r="U1046" s="1">
        <v>54</v>
      </c>
      <c r="V1046" s="1">
        <v>18</v>
      </c>
    </row>
    <row r="1047" spans="1:22" x14ac:dyDescent="0.35">
      <c r="A1047" s="2">
        <v>44493</v>
      </c>
      <c r="B1047" s="3" t="s">
        <v>140</v>
      </c>
      <c r="C1047" t="s">
        <v>141</v>
      </c>
      <c r="D1047" t="s">
        <v>142</v>
      </c>
      <c r="E1047" t="s">
        <v>361</v>
      </c>
      <c r="F1047" t="s">
        <v>7010</v>
      </c>
      <c r="G1047" t="s">
        <v>7011</v>
      </c>
      <c r="H1047" t="s">
        <v>7012</v>
      </c>
      <c r="I1047" t="s">
        <v>7013</v>
      </c>
      <c r="J1047" s="1" t="s">
        <v>45</v>
      </c>
      <c r="K1047" t="s">
        <v>31</v>
      </c>
      <c r="L1047" t="s">
        <v>32</v>
      </c>
      <c r="M1047">
        <v>6538306661</v>
      </c>
      <c r="N1047" s="1" t="s">
        <v>33</v>
      </c>
      <c r="O1047" s="1" t="s">
        <v>34</v>
      </c>
      <c r="P1047" s="1">
        <v>56</v>
      </c>
      <c r="Q1047" t="s">
        <v>7014</v>
      </c>
      <c r="R1047" s="1" t="s">
        <v>7015</v>
      </c>
      <c r="S1047" s="1" t="s">
        <v>7016</v>
      </c>
      <c r="T1047" s="1">
        <v>106</v>
      </c>
      <c r="U1047" s="1">
        <v>62</v>
      </c>
      <c r="V1047" s="1">
        <v>44</v>
      </c>
    </row>
    <row r="1048" spans="1:22" x14ac:dyDescent="0.35">
      <c r="A1048" s="2">
        <v>44504</v>
      </c>
      <c r="B1048" s="3" t="s">
        <v>68</v>
      </c>
      <c r="C1048" t="s">
        <v>69</v>
      </c>
      <c r="D1048" t="s">
        <v>70</v>
      </c>
      <c r="E1048" t="s">
        <v>71</v>
      </c>
      <c r="F1048" t="s">
        <v>7017</v>
      </c>
      <c r="G1048" t="s">
        <v>7018</v>
      </c>
      <c r="H1048" t="s">
        <v>7019</v>
      </c>
      <c r="I1048" t="s">
        <v>7020</v>
      </c>
      <c r="J1048" s="1" t="s">
        <v>45</v>
      </c>
      <c r="K1048" t="s">
        <v>270</v>
      </c>
      <c r="L1048" t="s">
        <v>271</v>
      </c>
      <c r="M1048" t="s">
        <v>559</v>
      </c>
      <c r="N1048" s="1" t="s">
        <v>114</v>
      </c>
      <c r="O1048" s="1" t="s">
        <v>63</v>
      </c>
      <c r="P1048" s="1">
        <v>48</v>
      </c>
      <c r="Q1048" t="s">
        <v>272</v>
      </c>
      <c r="R1048" s="1" t="s">
        <v>7021</v>
      </c>
      <c r="S1048" s="1" t="s">
        <v>7022</v>
      </c>
      <c r="T1048" s="1">
        <v>65</v>
      </c>
      <c r="U1048" s="1">
        <v>51</v>
      </c>
      <c r="V1048" s="1">
        <v>14</v>
      </c>
    </row>
    <row r="1049" spans="1:22" x14ac:dyDescent="0.35">
      <c r="A1049" s="1" t="s">
        <v>7023</v>
      </c>
      <c r="B1049" s="3" t="s">
        <v>529</v>
      </c>
      <c r="C1049" t="s">
        <v>23</v>
      </c>
      <c r="D1049" t="s">
        <v>98</v>
      </c>
      <c r="E1049" t="s">
        <v>530</v>
      </c>
      <c r="F1049" t="s">
        <v>7024</v>
      </c>
      <c r="G1049" t="s">
        <v>7025</v>
      </c>
      <c r="H1049" t="s">
        <v>7026</v>
      </c>
      <c r="I1049" t="s">
        <v>7027</v>
      </c>
      <c r="J1049" s="1" t="s">
        <v>170</v>
      </c>
      <c r="K1049" t="s">
        <v>124</v>
      </c>
      <c r="L1049" t="s">
        <v>125</v>
      </c>
      <c r="M1049" t="s">
        <v>126</v>
      </c>
      <c r="N1049" s="1" t="s">
        <v>86</v>
      </c>
      <c r="O1049" s="1" t="s">
        <v>63</v>
      </c>
      <c r="P1049" s="1">
        <v>41</v>
      </c>
      <c r="Q1049" t="s">
        <v>3555</v>
      </c>
      <c r="R1049" s="1" t="s">
        <v>7028</v>
      </c>
      <c r="S1049" s="1" t="s">
        <v>7029</v>
      </c>
      <c r="T1049" s="1">
        <v>188</v>
      </c>
      <c r="U1049" s="1">
        <v>92</v>
      </c>
      <c r="V1049" s="1">
        <v>96</v>
      </c>
    </row>
    <row r="1050" spans="1:22" x14ac:dyDescent="0.35">
      <c r="A1050" s="2">
        <v>44537</v>
      </c>
      <c r="B1050" s="3" t="s">
        <v>68</v>
      </c>
      <c r="C1050" t="s">
        <v>69</v>
      </c>
      <c r="D1050" t="s">
        <v>70</v>
      </c>
      <c r="E1050" t="s">
        <v>1634</v>
      </c>
      <c r="F1050" t="s">
        <v>7030</v>
      </c>
      <c r="G1050" t="s">
        <v>7031</v>
      </c>
      <c r="H1050" t="s">
        <v>7032</v>
      </c>
      <c r="I1050" t="s">
        <v>7033</v>
      </c>
      <c r="J1050" s="1" t="s">
        <v>30</v>
      </c>
      <c r="K1050" t="s">
        <v>159</v>
      </c>
      <c r="L1050" t="s">
        <v>160</v>
      </c>
      <c r="M1050" t="s">
        <v>161</v>
      </c>
      <c r="N1050" s="1" t="s">
        <v>86</v>
      </c>
      <c r="O1050" s="1" t="s">
        <v>49</v>
      </c>
      <c r="P1050" s="1">
        <v>76</v>
      </c>
      <c r="Q1050" t="s">
        <v>1639</v>
      </c>
      <c r="R1050" s="1" t="s">
        <v>7034</v>
      </c>
      <c r="S1050" s="1" t="s">
        <v>7035</v>
      </c>
      <c r="T1050" s="1">
        <v>401</v>
      </c>
      <c r="U1050" s="1">
        <v>278</v>
      </c>
      <c r="V1050" s="1">
        <v>123</v>
      </c>
    </row>
    <row r="1051" spans="1:22" x14ac:dyDescent="0.35">
      <c r="A1051" s="2">
        <v>44842</v>
      </c>
      <c r="B1051" s="3" t="s">
        <v>275</v>
      </c>
      <c r="C1051" t="s">
        <v>276</v>
      </c>
      <c r="D1051" t="s">
        <v>277</v>
      </c>
      <c r="E1051" t="s">
        <v>278</v>
      </c>
      <c r="F1051" t="s">
        <v>7036</v>
      </c>
      <c r="G1051" t="s">
        <v>7037</v>
      </c>
      <c r="H1051" t="s">
        <v>7038</v>
      </c>
      <c r="I1051" t="s">
        <v>7039</v>
      </c>
      <c r="J1051" s="1" t="s">
        <v>30</v>
      </c>
      <c r="K1051" t="s">
        <v>252</v>
      </c>
      <c r="L1051" t="s">
        <v>253</v>
      </c>
      <c r="M1051">
        <f>1-838-976-6137</f>
        <v>-7950</v>
      </c>
      <c r="N1051" s="1" t="s">
        <v>93</v>
      </c>
      <c r="O1051" s="1" t="s">
        <v>49</v>
      </c>
      <c r="P1051" s="1">
        <v>14</v>
      </c>
      <c r="Q1051" t="s">
        <v>1645</v>
      </c>
      <c r="R1051" s="1" t="s">
        <v>7040</v>
      </c>
      <c r="S1051" s="1" t="s">
        <v>7041</v>
      </c>
      <c r="T1051" s="1">
        <v>473</v>
      </c>
      <c r="U1051" s="1">
        <v>429</v>
      </c>
      <c r="V1051" s="1">
        <v>44</v>
      </c>
    </row>
    <row r="1052" spans="1:22" x14ac:dyDescent="0.35">
      <c r="A1052" s="2">
        <v>44487</v>
      </c>
      <c r="B1052" s="3" t="s">
        <v>317</v>
      </c>
      <c r="C1052" t="s">
        <v>23</v>
      </c>
      <c r="D1052" t="s">
        <v>98</v>
      </c>
      <c r="E1052" t="s">
        <v>318</v>
      </c>
      <c r="F1052" t="s">
        <v>7042</v>
      </c>
      <c r="G1052" t="s">
        <v>7043</v>
      </c>
      <c r="H1052" t="s">
        <v>7044</v>
      </c>
      <c r="I1052" t="s">
        <v>7045</v>
      </c>
      <c r="J1052" s="1" t="s">
        <v>30</v>
      </c>
      <c r="K1052" t="s">
        <v>61</v>
      </c>
      <c r="L1052" t="s">
        <v>62</v>
      </c>
      <c r="M1052">
        <f>1-588-750-7646</f>
        <v>-8983</v>
      </c>
      <c r="N1052" s="1" t="s">
        <v>78</v>
      </c>
      <c r="O1052" s="1" t="s">
        <v>49</v>
      </c>
      <c r="P1052" s="1">
        <v>53</v>
      </c>
      <c r="Q1052" t="s">
        <v>1544</v>
      </c>
      <c r="R1052" s="1" t="s">
        <v>7046</v>
      </c>
      <c r="S1052" s="1" t="s">
        <v>7047</v>
      </c>
      <c r="T1052" s="1">
        <v>370</v>
      </c>
      <c r="U1052" s="1">
        <v>176</v>
      </c>
      <c r="V1052" s="1">
        <v>194</v>
      </c>
    </row>
    <row r="1053" spans="1:22" x14ac:dyDescent="0.35">
      <c r="A1053" s="2">
        <v>44830</v>
      </c>
      <c r="B1053" s="3" t="s">
        <v>275</v>
      </c>
      <c r="C1053" t="s">
        <v>276</v>
      </c>
      <c r="D1053" t="s">
        <v>277</v>
      </c>
      <c r="E1053" t="s">
        <v>278</v>
      </c>
      <c r="F1053" t="s">
        <v>7048</v>
      </c>
      <c r="G1053" t="s">
        <v>7049</v>
      </c>
      <c r="H1053" t="s">
        <v>7050</v>
      </c>
      <c r="I1053" t="s">
        <v>7051</v>
      </c>
      <c r="J1053" s="1" t="s">
        <v>30</v>
      </c>
      <c r="K1053" t="s">
        <v>252</v>
      </c>
      <c r="L1053" t="s">
        <v>253</v>
      </c>
      <c r="M1053">
        <f>1-838-976-6137</f>
        <v>-7950</v>
      </c>
      <c r="N1053" s="1" t="s">
        <v>114</v>
      </c>
      <c r="O1053" s="1" t="s">
        <v>49</v>
      </c>
      <c r="P1053" s="1">
        <v>15</v>
      </c>
      <c r="Q1053" t="s">
        <v>5973</v>
      </c>
      <c r="R1053" s="1" t="s">
        <v>7052</v>
      </c>
      <c r="S1053" s="1" t="s">
        <v>7053</v>
      </c>
      <c r="T1053" s="1">
        <v>348</v>
      </c>
      <c r="U1053" s="1">
        <v>64</v>
      </c>
      <c r="V1053" s="1">
        <v>284</v>
      </c>
    </row>
    <row r="1054" spans="1:22" x14ac:dyDescent="0.35">
      <c r="A1054" s="2">
        <v>44903</v>
      </c>
      <c r="B1054" s="3" t="s">
        <v>317</v>
      </c>
      <c r="C1054" t="s">
        <v>23</v>
      </c>
      <c r="D1054" t="s">
        <v>98</v>
      </c>
      <c r="E1054" t="s">
        <v>1277</v>
      </c>
      <c r="F1054" t="s">
        <v>7054</v>
      </c>
      <c r="H1054" t="s">
        <v>7055</v>
      </c>
      <c r="I1054" t="s">
        <v>7056</v>
      </c>
      <c r="J1054" s="1" t="s">
        <v>170</v>
      </c>
      <c r="K1054" t="s">
        <v>303</v>
      </c>
      <c r="L1054" t="s">
        <v>304</v>
      </c>
      <c r="M1054" t="s">
        <v>305</v>
      </c>
      <c r="N1054" s="1" t="s">
        <v>33</v>
      </c>
      <c r="O1054" s="1" t="s">
        <v>49</v>
      </c>
      <c r="P1054" s="1">
        <v>74</v>
      </c>
      <c r="Q1054" t="s">
        <v>6994</v>
      </c>
      <c r="R1054" s="1" t="s">
        <v>7057</v>
      </c>
      <c r="S1054" s="1" t="s">
        <v>7058</v>
      </c>
      <c r="T1054" s="1">
        <v>215</v>
      </c>
      <c r="U1054" s="1">
        <v>133</v>
      </c>
      <c r="V1054" s="1">
        <v>82</v>
      </c>
    </row>
    <row r="1055" spans="1:22" x14ac:dyDescent="0.35">
      <c r="A1055" s="2">
        <v>45071</v>
      </c>
      <c r="B1055" s="3" t="s">
        <v>222</v>
      </c>
      <c r="C1055" t="s">
        <v>141</v>
      </c>
      <c r="D1055" t="s">
        <v>223</v>
      </c>
      <c r="E1055" t="s">
        <v>224</v>
      </c>
      <c r="F1055" t="s">
        <v>7059</v>
      </c>
      <c r="G1055" t="s">
        <v>7060</v>
      </c>
      <c r="H1055" t="s">
        <v>7061</v>
      </c>
      <c r="I1055">
        <f>1-458-652-3143</f>
        <v>-4252</v>
      </c>
      <c r="J1055" s="1" t="s">
        <v>45</v>
      </c>
      <c r="K1055" t="s">
        <v>75</v>
      </c>
      <c r="L1055" t="s">
        <v>76</v>
      </c>
      <c r="M1055" t="s">
        <v>77</v>
      </c>
      <c r="N1055" s="1" t="s">
        <v>114</v>
      </c>
      <c r="O1055" s="1" t="s">
        <v>34</v>
      </c>
      <c r="P1055" s="1">
        <v>77</v>
      </c>
      <c r="Q1055" t="s">
        <v>7062</v>
      </c>
      <c r="R1055" s="1" t="s">
        <v>7063</v>
      </c>
      <c r="S1055" s="1" t="s">
        <v>7064</v>
      </c>
      <c r="T1055" s="1">
        <v>295</v>
      </c>
      <c r="U1055" s="1">
        <v>150</v>
      </c>
      <c r="V1055" s="1">
        <v>145</v>
      </c>
    </row>
    <row r="1056" spans="1:22" x14ac:dyDescent="0.35">
      <c r="A1056" s="2">
        <v>44601</v>
      </c>
      <c r="B1056" s="3" t="s">
        <v>222</v>
      </c>
      <c r="C1056" t="s">
        <v>141</v>
      </c>
      <c r="D1056" t="s">
        <v>223</v>
      </c>
      <c r="E1056" t="s">
        <v>25</v>
      </c>
      <c r="F1056" t="s">
        <v>7065</v>
      </c>
      <c r="G1056" t="s">
        <v>7066</v>
      </c>
      <c r="H1056" t="s">
        <v>7067</v>
      </c>
      <c r="I1056" t="s">
        <v>7068</v>
      </c>
      <c r="J1056" s="1" t="s">
        <v>30</v>
      </c>
      <c r="K1056" t="s">
        <v>61</v>
      </c>
      <c r="L1056" t="s">
        <v>62</v>
      </c>
      <c r="M1056">
        <f>1-588-750-7646</f>
        <v>-8983</v>
      </c>
      <c r="N1056" s="1" t="s">
        <v>93</v>
      </c>
      <c r="O1056" s="1" t="s">
        <v>63</v>
      </c>
      <c r="P1056" s="1">
        <v>89</v>
      </c>
      <c r="Q1056" t="s">
        <v>7069</v>
      </c>
      <c r="R1056" s="1" t="s">
        <v>7070</v>
      </c>
      <c r="S1056" s="1" t="s">
        <v>7071</v>
      </c>
      <c r="T1056" s="1">
        <v>86</v>
      </c>
      <c r="U1056" s="1">
        <v>76</v>
      </c>
      <c r="V1056" s="1">
        <v>10</v>
      </c>
    </row>
    <row r="1057" spans="1:22" x14ac:dyDescent="0.35">
      <c r="A1057" s="2">
        <v>44540</v>
      </c>
      <c r="B1057" s="3" t="s">
        <v>344</v>
      </c>
      <c r="C1057" t="s">
        <v>141</v>
      </c>
      <c r="D1057" t="s">
        <v>345</v>
      </c>
      <c r="E1057" t="s">
        <v>346</v>
      </c>
      <c r="F1057" t="s">
        <v>7072</v>
      </c>
      <c r="G1057" t="s">
        <v>7073</v>
      </c>
      <c r="H1057" t="s">
        <v>7074</v>
      </c>
      <c r="I1057" t="s">
        <v>7075</v>
      </c>
      <c r="J1057" s="1" t="s">
        <v>30</v>
      </c>
      <c r="K1057" t="s">
        <v>61</v>
      </c>
      <c r="L1057" t="s">
        <v>62</v>
      </c>
      <c r="M1057">
        <f>1-588-750-7646</f>
        <v>-8983</v>
      </c>
      <c r="N1057" s="1" t="s">
        <v>86</v>
      </c>
      <c r="O1057" s="1" t="s">
        <v>34</v>
      </c>
      <c r="P1057" s="1">
        <v>96</v>
      </c>
      <c r="Q1057" t="s">
        <v>7076</v>
      </c>
      <c r="R1057" s="1" t="s">
        <v>2843</v>
      </c>
      <c r="S1057" s="1" t="s">
        <v>7077</v>
      </c>
      <c r="T1057" s="1">
        <v>462</v>
      </c>
      <c r="U1057" s="1">
        <v>431</v>
      </c>
      <c r="V1057" s="1">
        <v>31</v>
      </c>
    </row>
    <row r="1058" spans="1:22" x14ac:dyDescent="0.35">
      <c r="A1058" s="2">
        <v>44988</v>
      </c>
      <c r="B1058" s="3" t="s">
        <v>275</v>
      </c>
      <c r="C1058" t="s">
        <v>276</v>
      </c>
      <c r="D1058" t="s">
        <v>277</v>
      </c>
      <c r="E1058" t="s">
        <v>278</v>
      </c>
      <c r="F1058" t="s">
        <v>7078</v>
      </c>
      <c r="G1058" t="s">
        <v>7079</v>
      </c>
      <c r="H1058" t="s">
        <v>7080</v>
      </c>
      <c r="I1058" t="s">
        <v>7081</v>
      </c>
      <c r="J1058" s="1" t="s">
        <v>30</v>
      </c>
      <c r="K1058" t="s">
        <v>183</v>
      </c>
      <c r="L1058" t="s">
        <v>184</v>
      </c>
      <c r="N1058" s="1" t="s">
        <v>114</v>
      </c>
      <c r="O1058" s="1" t="s">
        <v>49</v>
      </c>
      <c r="P1058" s="1">
        <v>27</v>
      </c>
      <c r="Q1058" t="s">
        <v>7082</v>
      </c>
      <c r="R1058" s="1" t="s">
        <v>7083</v>
      </c>
      <c r="S1058" s="1" t="s">
        <v>7084</v>
      </c>
      <c r="T1058" s="1">
        <v>188</v>
      </c>
      <c r="U1058" s="1">
        <v>160</v>
      </c>
      <c r="V1058" s="1">
        <v>28</v>
      </c>
    </row>
    <row r="1059" spans="1:22" x14ac:dyDescent="0.35">
      <c r="A1059" s="2">
        <v>44665</v>
      </c>
      <c r="B1059" s="3" t="s">
        <v>344</v>
      </c>
      <c r="C1059" t="s">
        <v>141</v>
      </c>
      <c r="D1059" t="s">
        <v>345</v>
      </c>
      <c r="E1059" t="s">
        <v>346</v>
      </c>
      <c r="F1059" t="s">
        <v>7085</v>
      </c>
      <c r="G1059" t="s">
        <v>7086</v>
      </c>
      <c r="H1059" t="s">
        <v>7087</v>
      </c>
      <c r="I1059" t="s">
        <v>7088</v>
      </c>
      <c r="J1059" s="1" t="s">
        <v>30</v>
      </c>
      <c r="K1059" t="s">
        <v>31</v>
      </c>
      <c r="L1059" t="s">
        <v>32</v>
      </c>
      <c r="M1059">
        <v>6538306661</v>
      </c>
      <c r="N1059" s="1" t="s">
        <v>93</v>
      </c>
      <c r="O1059" s="1" t="s">
        <v>34</v>
      </c>
      <c r="P1059" s="1">
        <v>7</v>
      </c>
      <c r="Q1059" t="s">
        <v>7089</v>
      </c>
      <c r="R1059" s="1" t="s">
        <v>7090</v>
      </c>
      <c r="S1059" s="1" t="s">
        <v>7091</v>
      </c>
      <c r="T1059" s="1">
        <v>223</v>
      </c>
      <c r="U1059" s="1">
        <v>48</v>
      </c>
      <c r="V1059" s="1">
        <v>175</v>
      </c>
    </row>
    <row r="1060" spans="1:22" x14ac:dyDescent="0.35">
      <c r="A1060" s="2">
        <v>44753</v>
      </c>
      <c r="B1060" s="3" t="s">
        <v>257</v>
      </c>
      <c r="C1060" t="s">
        <v>141</v>
      </c>
      <c r="D1060" t="s">
        <v>223</v>
      </c>
      <c r="E1060" t="s">
        <v>265</v>
      </c>
      <c r="F1060" t="s">
        <v>7092</v>
      </c>
      <c r="H1060" t="s">
        <v>7093</v>
      </c>
      <c r="I1060" t="s">
        <v>7094</v>
      </c>
      <c r="J1060" s="1" t="s">
        <v>170</v>
      </c>
      <c r="K1060" t="s">
        <v>566</v>
      </c>
      <c r="L1060" t="s">
        <v>567</v>
      </c>
      <c r="M1060" t="s">
        <v>568</v>
      </c>
      <c r="N1060" s="1" t="s">
        <v>48</v>
      </c>
      <c r="O1060" s="1" t="s">
        <v>49</v>
      </c>
      <c r="P1060" s="1">
        <v>75</v>
      </c>
      <c r="Q1060" t="s">
        <v>7095</v>
      </c>
      <c r="R1060" s="1" t="s">
        <v>2500</v>
      </c>
      <c r="S1060" s="1" t="s">
        <v>7096</v>
      </c>
      <c r="T1060" s="1">
        <v>75</v>
      </c>
      <c r="U1060" s="1">
        <v>33</v>
      </c>
      <c r="V1060" s="1">
        <v>42</v>
      </c>
    </row>
    <row r="1061" spans="1:22" x14ac:dyDescent="0.35">
      <c r="A1061" s="2">
        <v>45025</v>
      </c>
      <c r="B1061" s="3" t="s">
        <v>118</v>
      </c>
      <c r="C1061" t="s">
        <v>69</v>
      </c>
      <c r="D1061" t="s">
        <v>119</v>
      </c>
      <c r="E1061" t="s">
        <v>2473</v>
      </c>
      <c r="F1061" t="s">
        <v>7097</v>
      </c>
      <c r="G1061" t="s">
        <v>7098</v>
      </c>
      <c r="H1061" t="s">
        <v>7099</v>
      </c>
      <c r="I1061" t="s">
        <v>7100</v>
      </c>
      <c r="J1061" s="1" t="s">
        <v>30</v>
      </c>
      <c r="K1061" t="s">
        <v>566</v>
      </c>
      <c r="L1061" t="s">
        <v>567</v>
      </c>
      <c r="M1061" t="s">
        <v>568</v>
      </c>
      <c r="N1061" s="1" t="s">
        <v>93</v>
      </c>
      <c r="O1061" s="1" t="s">
        <v>34</v>
      </c>
      <c r="P1061" s="1">
        <v>21</v>
      </c>
      <c r="Q1061" t="s">
        <v>1289</v>
      </c>
      <c r="R1061" s="1" t="s">
        <v>7101</v>
      </c>
      <c r="S1061" s="1" t="s">
        <v>7102</v>
      </c>
      <c r="T1061" s="1">
        <v>243</v>
      </c>
      <c r="U1061" s="1">
        <v>41</v>
      </c>
      <c r="V1061" s="1">
        <v>202</v>
      </c>
    </row>
    <row r="1062" spans="1:22" x14ac:dyDescent="0.35">
      <c r="A1062" s="2">
        <v>44661</v>
      </c>
      <c r="B1062" s="3" t="s">
        <v>529</v>
      </c>
      <c r="C1062" t="s">
        <v>23</v>
      </c>
      <c r="D1062" t="s">
        <v>98</v>
      </c>
      <c r="E1062" t="s">
        <v>189</v>
      </c>
      <c r="F1062" t="s">
        <v>7103</v>
      </c>
      <c r="G1062" t="s">
        <v>7104</v>
      </c>
      <c r="H1062" t="s">
        <v>7105</v>
      </c>
      <c r="I1062">
        <v>6599735308</v>
      </c>
      <c r="J1062" s="1" t="s">
        <v>45</v>
      </c>
      <c r="K1062" t="s">
        <v>303</v>
      </c>
      <c r="L1062" t="s">
        <v>304</v>
      </c>
      <c r="M1062" t="s">
        <v>305</v>
      </c>
      <c r="N1062" s="1" t="s">
        <v>93</v>
      </c>
      <c r="O1062" s="1" t="s">
        <v>49</v>
      </c>
      <c r="P1062" s="1">
        <v>6</v>
      </c>
      <c r="Q1062" t="s">
        <v>7106</v>
      </c>
      <c r="R1062" s="1" t="s">
        <v>7107</v>
      </c>
      <c r="S1062" s="1" t="s">
        <v>7108</v>
      </c>
      <c r="T1062" s="1">
        <v>232</v>
      </c>
      <c r="U1062" s="1">
        <v>64</v>
      </c>
      <c r="V1062" s="1">
        <v>168</v>
      </c>
    </row>
    <row r="1063" spans="1:22" x14ac:dyDescent="0.35">
      <c r="A1063" s="2">
        <v>45024</v>
      </c>
      <c r="B1063" s="3" t="s">
        <v>53</v>
      </c>
      <c r="C1063" t="s">
        <v>276</v>
      </c>
      <c r="D1063" t="s">
        <v>55</v>
      </c>
      <c r="E1063" t="s">
        <v>56</v>
      </c>
      <c r="F1063" t="s">
        <v>7109</v>
      </c>
      <c r="G1063" t="s">
        <v>7110</v>
      </c>
      <c r="H1063" t="s">
        <v>7111</v>
      </c>
      <c r="I1063" t="s">
        <v>7112</v>
      </c>
      <c r="J1063" s="1" t="s">
        <v>45</v>
      </c>
      <c r="K1063" t="s">
        <v>270</v>
      </c>
      <c r="L1063" t="s">
        <v>271</v>
      </c>
      <c r="M1063" t="s">
        <v>559</v>
      </c>
      <c r="N1063" s="1" t="s">
        <v>114</v>
      </c>
      <c r="O1063" s="1" t="s">
        <v>34</v>
      </c>
      <c r="P1063" s="1">
        <v>65</v>
      </c>
      <c r="Q1063" t="s">
        <v>7113</v>
      </c>
      <c r="R1063" s="1" t="s">
        <v>7114</v>
      </c>
      <c r="S1063" s="1" t="s">
        <v>7115</v>
      </c>
      <c r="T1063" s="1">
        <v>298</v>
      </c>
      <c r="U1063" s="1">
        <v>283</v>
      </c>
      <c r="V1063" s="1">
        <v>15</v>
      </c>
    </row>
    <row r="1064" spans="1:22" x14ac:dyDescent="0.35">
      <c r="A1064" s="2">
        <v>44956</v>
      </c>
      <c r="B1064" s="3" t="s">
        <v>53</v>
      </c>
      <c r="C1064" t="s">
        <v>54</v>
      </c>
      <c r="D1064" t="s">
        <v>55</v>
      </c>
      <c r="E1064" t="s">
        <v>2513</v>
      </c>
      <c r="F1064" t="s">
        <v>7116</v>
      </c>
      <c r="G1064" t="s">
        <v>7117</v>
      </c>
      <c r="H1064" t="s">
        <v>7118</v>
      </c>
      <c r="I1064">
        <f>1-922-456-8504</f>
        <v>-9881</v>
      </c>
      <c r="J1064" s="1" t="s">
        <v>170</v>
      </c>
      <c r="K1064" t="s">
        <v>124</v>
      </c>
      <c r="L1064" t="s">
        <v>125</v>
      </c>
      <c r="M1064" t="s">
        <v>126</v>
      </c>
      <c r="N1064" s="1" t="s">
        <v>78</v>
      </c>
      <c r="O1064" s="1" t="s">
        <v>49</v>
      </c>
      <c r="P1064" s="1">
        <v>43</v>
      </c>
      <c r="Q1064" t="s">
        <v>7119</v>
      </c>
      <c r="R1064" s="1" t="s">
        <v>6064</v>
      </c>
      <c r="S1064" s="1" t="s">
        <v>7120</v>
      </c>
      <c r="T1064" s="1">
        <v>194</v>
      </c>
      <c r="U1064" s="1">
        <v>183</v>
      </c>
      <c r="V1064" s="1">
        <v>11</v>
      </c>
    </row>
    <row r="1065" spans="1:22" x14ac:dyDescent="0.35">
      <c r="A1065" s="2">
        <v>44589</v>
      </c>
      <c r="B1065" s="3" t="s">
        <v>317</v>
      </c>
      <c r="C1065" t="s">
        <v>23</v>
      </c>
      <c r="D1065" t="s">
        <v>98</v>
      </c>
      <c r="E1065" t="s">
        <v>1277</v>
      </c>
      <c r="F1065" t="s">
        <v>7121</v>
      </c>
      <c r="G1065" t="s">
        <v>7122</v>
      </c>
      <c r="H1065" t="s">
        <v>7123</v>
      </c>
      <c r="I1065" t="s">
        <v>7124</v>
      </c>
      <c r="J1065" s="1" t="s">
        <v>30</v>
      </c>
      <c r="K1065" t="s">
        <v>133</v>
      </c>
      <c r="L1065" t="s">
        <v>134</v>
      </c>
      <c r="M1065" t="s">
        <v>135</v>
      </c>
      <c r="N1065" s="1" t="s">
        <v>93</v>
      </c>
      <c r="O1065" s="1" t="s">
        <v>49</v>
      </c>
      <c r="P1065" s="1">
        <v>47</v>
      </c>
      <c r="Q1065" t="s">
        <v>7125</v>
      </c>
      <c r="R1065" s="1" t="s">
        <v>7126</v>
      </c>
      <c r="S1065" s="1" t="s">
        <v>7127</v>
      </c>
      <c r="T1065" s="1">
        <v>339</v>
      </c>
      <c r="U1065" s="1">
        <v>164</v>
      </c>
      <c r="V1065" s="1">
        <v>175</v>
      </c>
    </row>
    <row r="1066" spans="1:22" x14ac:dyDescent="0.35">
      <c r="A1066" s="2">
        <v>44870</v>
      </c>
      <c r="B1066" s="3" t="s">
        <v>492</v>
      </c>
      <c r="C1066" t="s">
        <v>276</v>
      </c>
      <c r="D1066" t="s">
        <v>409</v>
      </c>
      <c r="E1066" t="s">
        <v>410</v>
      </c>
      <c r="F1066" t="s">
        <v>7128</v>
      </c>
      <c r="G1066" t="s">
        <v>7129</v>
      </c>
      <c r="H1066" t="s">
        <v>7130</v>
      </c>
      <c r="I1066" t="s">
        <v>7131</v>
      </c>
      <c r="J1066" s="1" t="s">
        <v>30</v>
      </c>
      <c r="K1066" t="s">
        <v>194</v>
      </c>
      <c r="L1066" t="s">
        <v>195</v>
      </c>
      <c r="M1066" t="s">
        <v>196</v>
      </c>
      <c r="N1066" s="1" t="s">
        <v>48</v>
      </c>
      <c r="O1066" s="1" t="s">
        <v>34</v>
      </c>
      <c r="P1066" s="1">
        <v>56</v>
      </c>
      <c r="Q1066" t="s">
        <v>7132</v>
      </c>
      <c r="R1066" s="1" t="s">
        <v>7133</v>
      </c>
      <c r="S1066" s="1" t="s">
        <v>7134</v>
      </c>
      <c r="T1066" s="1">
        <v>441</v>
      </c>
      <c r="U1066" s="1">
        <v>12</v>
      </c>
      <c r="V1066" s="1">
        <v>429</v>
      </c>
    </row>
    <row r="1067" spans="1:22" x14ac:dyDescent="0.35">
      <c r="A1067" s="2">
        <v>44721</v>
      </c>
      <c r="B1067" s="3" t="s">
        <v>529</v>
      </c>
      <c r="C1067" t="s">
        <v>54</v>
      </c>
      <c r="D1067" t="s">
        <v>98</v>
      </c>
      <c r="E1067" t="s">
        <v>530</v>
      </c>
      <c r="F1067" t="s">
        <v>7135</v>
      </c>
      <c r="G1067" t="s">
        <v>7136</v>
      </c>
      <c r="H1067" t="s">
        <v>7137</v>
      </c>
      <c r="I1067" t="s">
        <v>7138</v>
      </c>
      <c r="J1067" s="1" t="s">
        <v>45</v>
      </c>
      <c r="K1067" t="s">
        <v>424</v>
      </c>
      <c r="L1067" t="s">
        <v>425</v>
      </c>
      <c r="M1067">
        <v>7724600682</v>
      </c>
      <c r="N1067" s="1" t="s">
        <v>86</v>
      </c>
      <c r="O1067" s="1" t="s">
        <v>49</v>
      </c>
      <c r="P1067" s="1">
        <v>61</v>
      </c>
      <c r="Q1067" t="s">
        <v>7139</v>
      </c>
      <c r="R1067" s="1" t="s">
        <v>7140</v>
      </c>
      <c r="S1067" s="1" t="s">
        <v>7141</v>
      </c>
      <c r="T1067" s="1">
        <v>112</v>
      </c>
      <c r="U1067" s="1">
        <v>45</v>
      </c>
      <c r="V1067" s="1">
        <v>67</v>
      </c>
    </row>
    <row r="1068" spans="1:22" x14ac:dyDescent="0.35">
      <c r="A1068" s="2">
        <v>44941</v>
      </c>
      <c r="B1068" s="3" t="s">
        <v>492</v>
      </c>
      <c r="C1068" t="s">
        <v>276</v>
      </c>
      <c r="D1068" t="s">
        <v>409</v>
      </c>
      <c r="E1068" t="s">
        <v>4801</v>
      </c>
      <c r="F1068" t="s">
        <v>7142</v>
      </c>
      <c r="G1068" t="s">
        <v>7143</v>
      </c>
      <c r="H1068" t="s">
        <v>7144</v>
      </c>
      <c r="I1068" t="s">
        <v>7145</v>
      </c>
      <c r="J1068" s="1" t="s">
        <v>170</v>
      </c>
      <c r="K1068" t="s">
        <v>194</v>
      </c>
      <c r="L1068" t="s">
        <v>195</v>
      </c>
      <c r="M1068" t="s">
        <v>196</v>
      </c>
      <c r="N1068" s="1" t="s">
        <v>78</v>
      </c>
      <c r="O1068" s="1" t="s">
        <v>34</v>
      </c>
      <c r="P1068" s="1">
        <v>14</v>
      </c>
      <c r="Q1068" t="s">
        <v>6917</v>
      </c>
      <c r="R1068" s="1" t="s">
        <v>7146</v>
      </c>
      <c r="S1068" s="1" t="s">
        <v>7147</v>
      </c>
      <c r="T1068" s="1">
        <v>422</v>
      </c>
      <c r="U1068" s="1">
        <v>211</v>
      </c>
      <c r="V1068" s="1">
        <v>211</v>
      </c>
    </row>
    <row r="1069" spans="1:22" x14ac:dyDescent="0.35">
      <c r="A1069" s="2">
        <v>45049</v>
      </c>
      <c r="B1069" s="3" t="s">
        <v>344</v>
      </c>
      <c r="C1069" t="s">
        <v>141</v>
      </c>
      <c r="D1069" t="s">
        <v>345</v>
      </c>
      <c r="E1069" t="s">
        <v>346</v>
      </c>
      <c r="F1069" t="s">
        <v>2001</v>
      </c>
      <c r="G1069" t="s">
        <v>7148</v>
      </c>
      <c r="H1069" t="s">
        <v>7149</v>
      </c>
      <c r="I1069" t="s">
        <v>7150</v>
      </c>
      <c r="J1069" s="1" t="s">
        <v>45</v>
      </c>
      <c r="K1069" t="s">
        <v>252</v>
      </c>
      <c r="L1069" t="s">
        <v>253</v>
      </c>
      <c r="M1069">
        <f>1-838-976-6137</f>
        <v>-7950</v>
      </c>
      <c r="N1069" s="1" t="s">
        <v>33</v>
      </c>
      <c r="O1069" s="1" t="s">
        <v>63</v>
      </c>
      <c r="P1069" s="1">
        <v>9</v>
      </c>
      <c r="Q1069" t="s">
        <v>3131</v>
      </c>
      <c r="R1069" s="1" t="s">
        <v>7151</v>
      </c>
      <c r="S1069" s="1" t="s">
        <v>7152</v>
      </c>
      <c r="T1069" s="1">
        <v>140</v>
      </c>
      <c r="U1069" s="1">
        <v>19</v>
      </c>
      <c r="V1069" s="1">
        <v>121</v>
      </c>
    </row>
    <row r="1070" spans="1:22" x14ac:dyDescent="0.35">
      <c r="A1070" s="2">
        <v>44478</v>
      </c>
      <c r="B1070" s="3" t="s">
        <v>238</v>
      </c>
      <c r="C1070" t="s">
        <v>23</v>
      </c>
      <c r="D1070" t="s">
        <v>98</v>
      </c>
      <c r="E1070" t="s">
        <v>239</v>
      </c>
      <c r="F1070" t="s">
        <v>7153</v>
      </c>
      <c r="G1070" t="s">
        <v>7154</v>
      </c>
      <c r="H1070" t="s">
        <v>7155</v>
      </c>
      <c r="I1070" t="s">
        <v>7156</v>
      </c>
      <c r="J1070" s="1" t="s">
        <v>30</v>
      </c>
      <c r="K1070" t="s">
        <v>252</v>
      </c>
      <c r="L1070" t="s">
        <v>253</v>
      </c>
      <c r="M1070">
        <f>1-838-976-6137</f>
        <v>-7950</v>
      </c>
      <c r="N1070" s="1" t="s">
        <v>86</v>
      </c>
      <c r="O1070" s="1" t="s">
        <v>34</v>
      </c>
      <c r="P1070" s="1">
        <v>58</v>
      </c>
      <c r="Q1070" t="s">
        <v>1322</v>
      </c>
      <c r="R1070" s="1" t="s">
        <v>7157</v>
      </c>
      <c r="S1070" s="1" t="s">
        <v>7158</v>
      </c>
      <c r="T1070" s="1">
        <v>239</v>
      </c>
      <c r="U1070" s="1">
        <v>63</v>
      </c>
      <c r="V1070" s="1">
        <v>176</v>
      </c>
    </row>
    <row r="1071" spans="1:22" x14ac:dyDescent="0.35">
      <c r="A1071" s="2">
        <v>45108</v>
      </c>
      <c r="B1071" s="3" t="s">
        <v>214</v>
      </c>
      <c r="C1071" t="s">
        <v>23</v>
      </c>
      <c r="D1071" t="s">
        <v>98</v>
      </c>
      <c r="E1071" t="s">
        <v>215</v>
      </c>
      <c r="F1071" t="s">
        <v>7159</v>
      </c>
      <c r="G1071" t="s">
        <v>7160</v>
      </c>
      <c r="H1071" t="s">
        <v>7161</v>
      </c>
      <c r="I1071" t="s">
        <v>7162</v>
      </c>
      <c r="J1071" s="1" t="s">
        <v>30</v>
      </c>
      <c r="K1071" t="s">
        <v>111</v>
      </c>
      <c r="L1071" t="s">
        <v>112</v>
      </c>
      <c r="M1071" t="s">
        <v>113</v>
      </c>
      <c r="N1071" s="1" t="s">
        <v>33</v>
      </c>
      <c r="O1071" s="1" t="s">
        <v>34</v>
      </c>
      <c r="P1071" s="1">
        <v>84</v>
      </c>
      <c r="Q1071" t="s">
        <v>7163</v>
      </c>
      <c r="R1071" s="1" t="s">
        <v>7164</v>
      </c>
      <c r="S1071" s="1" t="s">
        <v>7165</v>
      </c>
      <c r="T1071" s="1">
        <v>287</v>
      </c>
      <c r="U1071" s="1">
        <v>272</v>
      </c>
      <c r="V1071" s="1">
        <v>15</v>
      </c>
    </row>
    <row r="1072" spans="1:22" x14ac:dyDescent="0.35">
      <c r="A1072" s="2">
        <v>45146</v>
      </c>
      <c r="B1072" s="3" t="s">
        <v>207</v>
      </c>
      <c r="C1072" t="s">
        <v>23</v>
      </c>
      <c r="D1072" t="s">
        <v>39</v>
      </c>
      <c r="E1072" t="s">
        <v>40</v>
      </c>
      <c r="F1072" t="s">
        <v>7166</v>
      </c>
      <c r="G1072" t="s">
        <v>7167</v>
      </c>
      <c r="H1072" t="s">
        <v>7168</v>
      </c>
      <c r="I1072" t="s">
        <v>7169</v>
      </c>
      <c r="J1072" s="1" t="s">
        <v>30</v>
      </c>
      <c r="K1072" t="s">
        <v>124</v>
      </c>
      <c r="L1072" t="s">
        <v>125</v>
      </c>
      <c r="M1072" t="s">
        <v>126</v>
      </c>
      <c r="N1072" s="1" t="s">
        <v>33</v>
      </c>
      <c r="O1072" s="1" t="s">
        <v>63</v>
      </c>
      <c r="P1072" s="1">
        <v>57</v>
      </c>
      <c r="Q1072" t="s">
        <v>5598</v>
      </c>
      <c r="R1072" s="1" t="s">
        <v>7170</v>
      </c>
      <c r="S1072" s="1" t="s">
        <v>7171</v>
      </c>
      <c r="T1072" s="1">
        <v>145</v>
      </c>
      <c r="U1072" s="1">
        <v>89</v>
      </c>
      <c r="V1072" s="1">
        <v>56</v>
      </c>
    </row>
    <row r="1073" spans="1:22" x14ac:dyDescent="0.35">
      <c r="A1073" s="2">
        <v>44565</v>
      </c>
      <c r="B1073" s="3" t="s">
        <v>336</v>
      </c>
      <c r="C1073" t="s">
        <v>54</v>
      </c>
      <c r="D1073" t="s">
        <v>165</v>
      </c>
      <c r="E1073" t="s">
        <v>484</v>
      </c>
      <c r="F1073" t="s">
        <v>7172</v>
      </c>
      <c r="G1073" t="s">
        <v>7173</v>
      </c>
      <c r="H1073" t="s">
        <v>7174</v>
      </c>
      <c r="I1073" t="s">
        <v>7175</v>
      </c>
      <c r="J1073" s="1" t="s">
        <v>45</v>
      </c>
      <c r="K1073" t="s">
        <v>566</v>
      </c>
      <c r="L1073" t="s">
        <v>567</v>
      </c>
      <c r="M1073" t="s">
        <v>568</v>
      </c>
      <c r="N1073" s="1" t="s">
        <v>48</v>
      </c>
      <c r="O1073" s="1" t="s">
        <v>63</v>
      </c>
      <c r="P1073" s="1">
        <v>36</v>
      </c>
      <c r="Q1073" t="s">
        <v>7176</v>
      </c>
      <c r="R1073" s="1" t="s">
        <v>7177</v>
      </c>
      <c r="S1073" s="1" t="s">
        <v>7178</v>
      </c>
      <c r="T1073" s="1">
        <v>137</v>
      </c>
      <c r="U1073" s="1">
        <v>18</v>
      </c>
      <c r="V1073" s="1">
        <v>119</v>
      </c>
    </row>
    <row r="1074" spans="1:22" x14ac:dyDescent="0.35">
      <c r="A1074" s="2">
        <v>44870</v>
      </c>
      <c r="B1074" s="3" t="s">
        <v>238</v>
      </c>
      <c r="C1074" t="s">
        <v>23</v>
      </c>
      <c r="D1074" t="s">
        <v>98</v>
      </c>
      <c r="E1074" t="s">
        <v>239</v>
      </c>
      <c r="F1074" t="s">
        <v>7179</v>
      </c>
      <c r="G1074" t="s">
        <v>7180</v>
      </c>
      <c r="H1074" t="s">
        <v>7181</v>
      </c>
      <c r="I1074" t="s">
        <v>7182</v>
      </c>
      <c r="J1074" s="1" t="s">
        <v>45</v>
      </c>
      <c r="K1074" t="s">
        <v>148</v>
      </c>
      <c r="L1074" t="s">
        <v>149</v>
      </c>
      <c r="M1074" t="s">
        <v>150</v>
      </c>
      <c r="N1074" s="1" t="s">
        <v>48</v>
      </c>
      <c r="O1074" s="1" t="s">
        <v>49</v>
      </c>
      <c r="P1074" s="1">
        <v>67</v>
      </c>
      <c r="Q1074" t="s">
        <v>7183</v>
      </c>
      <c r="R1074" s="1" t="s">
        <v>7184</v>
      </c>
      <c r="S1074" s="1" t="s">
        <v>7185</v>
      </c>
      <c r="T1074" s="1">
        <v>495</v>
      </c>
      <c r="U1074" s="1">
        <v>335</v>
      </c>
      <c r="V1074" s="1">
        <v>160</v>
      </c>
    </row>
    <row r="1075" spans="1:22" x14ac:dyDescent="0.35">
      <c r="A1075" s="2">
        <v>44815</v>
      </c>
      <c r="B1075" s="3" t="s">
        <v>222</v>
      </c>
      <c r="C1075" t="s">
        <v>141</v>
      </c>
      <c r="D1075" t="s">
        <v>223</v>
      </c>
      <c r="E1075" t="s">
        <v>224</v>
      </c>
      <c r="F1075" t="s">
        <v>7186</v>
      </c>
      <c r="G1075" t="s">
        <v>7187</v>
      </c>
      <c r="H1075" t="s">
        <v>7188</v>
      </c>
      <c r="I1075" t="s">
        <v>7189</v>
      </c>
      <c r="J1075" s="1" t="s">
        <v>30</v>
      </c>
      <c r="K1075" t="s">
        <v>46</v>
      </c>
      <c r="L1075" t="s">
        <v>47</v>
      </c>
      <c r="N1075" s="1" t="s">
        <v>48</v>
      </c>
      <c r="O1075" s="1" t="s">
        <v>34</v>
      </c>
      <c r="P1075" s="1">
        <v>79</v>
      </c>
      <c r="Q1075" t="s">
        <v>2649</v>
      </c>
      <c r="R1075" s="1" t="s">
        <v>7190</v>
      </c>
      <c r="S1075" s="1" t="s">
        <v>7191</v>
      </c>
      <c r="T1075" s="1">
        <v>132</v>
      </c>
      <c r="U1075" s="1">
        <v>105</v>
      </c>
      <c r="V1075" s="1">
        <v>27</v>
      </c>
    </row>
    <row r="1076" spans="1:22" x14ac:dyDescent="0.35">
      <c r="A1076" s="2">
        <v>44862</v>
      </c>
      <c r="B1076" s="3" t="s">
        <v>529</v>
      </c>
      <c r="C1076" t="s">
        <v>23</v>
      </c>
      <c r="D1076" t="s">
        <v>98</v>
      </c>
      <c r="E1076" t="s">
        <v>530</v>
      </c>
      <c r="F1076" t="s">
        <v>7192</v>
      </c>
      <c r="G1076" t="s">
        <v>7193</v>
      </c>
      <c r="H1076" t="s">
        <v>7194</v>
      </c>
      <c r="I1076" t="s">
        <v>7195</v>
      </c>
      <c r="J1076" s="1" t="s">
        <v>45</v>
      </c>
      <c r="K1076" t="s">
        <v>183</v>
      </c>
      <c r="L1076" t="s">
        <v>184</v>
      </c>
      <c r="M1076" t="s">
        <v>185</v>
      </c>
      <c r="N1076" s="1" t="s">
        <v>114</v>
      </c>
      <c r="O1076" s="1" t="s">
        <v>49</v>
      </c>
      <c r="P1076" s="1">
        <v>100</v>
      </c>
      <c r="Q1076" t="s">
        <v>669</v>
      </c>
      <c r="R1076" s="1" t="s">
        <v>7196</v>
      </c>
      <c r="S1076" s="1" t="s">
        <v>7197</v>
      </c>
      <c r="T1076" s="1">
        <v>225</v>
      </c>
      <c r="U1076" s="1">
        <v>214</v>
      </c>
      <c r="V1076" s="1">
        <v>11</v>
      </c>
    </row>
    <row r="1077" spans="1:22" x14ac:dyDescent="0.35">
      <c r="A1077" s="2">
        <v>45197</v>
      </c>
      <c r="B1077" s="3" t="s">
        <v>207</v>
      </c>
      <c r="C1077" t="s">
        <v>23</v>
      </c>
      <c r="D1077" t="s">
        <v>39</v>
      </c>
      <c r="E1077" t="s">
        <v>40</v>
      </c>
      <c r="F1077" t="s">
        <v>7198</v>
      </c>
      <c r="G1077" t="s">
        <v>7199</v>
      </c>
      <c r="H1077" t="s">
        <v>7200</v>
      </c>
      <c r="I1077" t="s">
        <v>7201</v>
      </c>
      <c r="J1077" s="1" t="s">
        <v>45</v>
      </c>
      <c r="K1077" t="s">
        <v>424</v>
      </c>
      <c r="L1077" t="s">
        <v>425</v>
      </c>
      <c r="M1077">
        <v>7724600682</v>
      </c>
      <c r="N1077" s="1" t="s">
        <v>48</v>
      </c>
      <c r="O1077" s="1" t="s">
        <v>49</v>
      </c>
      <c r="P1077" s="1">
        <v>75</v>
      </c>
      <c r="Q1077" t="s">
        <v>7202</v>
      </c>
      <c r="R1077" s="1" t="s">
        <v>7203</v>
      </c>
      <c r="S1077" s="1" t="s">
        <v>7204</v>
      </c>
      <c r="T1077" s="1">
        <v>500</v>
      </c>
      <c r="U1077" s="1">
        <v>116</v>
      </c>
      <c r="V1077" s="1">
        <v>384</v>
      </c>
    </row>
    <row r="1078" spans="1:22" x14ac:dyDescent="0.35">
      <c r="A1078" s="2">
        <v>45185</v>
      </c>
      <c r="B1078" s="3" t="s">
        <v>118</v>
      </c>
      <c r="C1078" t="s">
        <v>69</v>
      </c>
      <c r="D1078" t="s">
        <v>119</v>
      </c>
      <c r="E1078" t="s">
        <v>265</v>
      </c>
      <c r="F1078" t="s">
        <v>7205</v>
      </c>
      <c r="G1078" t="s">
        <v>7206</v>
      </c>
      <c r="H1078" t="s">
        <v>7207</v>
      </c>
      <c r="I1078" t="s">
        <v>7208</v>
      </c>
      <c r="J1078" s="1" t="s">
        <v>30</v>
      </c>
      <c r="K1078" t="s">
        <v>303</v>
      </c>
      <c r="L1078" t="s">
        <v>304</v>
      </c>
      <c r="M1078" t="s">
        <v>305</v>
      </c>
      <c r="N1078" s="1" t="s">
        <v>48</v>
      </c>
      <c r="O1078" s="1" t="s">
        <v>49</v>
      </c>
      <c r="P1078" s="1">
        <v>44</v>
      </c>
      <c r="Q1078" t="s">
        <v>7209</v>
      </c>
      <c r="R1078" s="1" t="s">
        <v>7210</v>
      </c>
      <c r="S1078" s="1" t="s">
        <v>7211</v>
      </c>
      <c r="T1078" s="1">
        <v>472</v>
      </c>
      <c r="U1078" s="1">
        <v>11</v>
      </c>
      <c r="V1078" s="1">
        <v>461</v>
      </c>
    </row>
    <row r="1079" spans="1:22" x14ac:dyDescent="0.35">
      <c r="A1079" s="2">
        <v>45194</v>
      </c>
      <c r="B1079" s="3" t="s">
        <v>177</v>
      </c>
      <c r="C1079" t="s">
        <v>141</v>
      </c>
      <c r="D1079" t="s">
        <v>142</v>
      </c>
      <c r="E1079" t="s">
        <v>25</v>
      </c>
      <c r="F1079" t="s">
        <v>7212</v>
      </c>
      <c r="H1079" t="s">
        <v>7213</v>
      </c>
      <c r="I1079" t="s">
        <v>7214</v>
      </c>
      <c r="J1079" s="1" t="s">
        <v>170</v>
      </c>
      <c r="K1079" t="s">
        <v>31</v>
      </c>
      <c r="L1079" t="s">
        <v>32</v>
      </c>
      <c r="M1079">
        <v>6538306661</v>
      </c>
      <c r="N1079" s="1" t="s">
        <v>93</v>
      </c>
      <c r="O1079" s="1" t="s">
        <v>49</v>
      </c>
      <c r="P1079" s="1">
        <v>14</v>
      </c>
      <c r="Q1079" t="s">
        <v>7215</v>
      </c>
      <c r="R1079" s="1" t="s">
        <v>7216</v>
      </c>
      <c r="S1079" s="1" t="s">
        <v>7217</v>
      </c>
      <c r="T1079" s="1">
        <v>230</v>
      </c>
      <c r="U1079" s="1">
        <v>21</v>
      </c>
      <c r="V1079" s="1">
        <v>209</v>
      </c>
    </row>
    <row r="1080" spans="1:22" x14ac:dyDescent="0.35">
      <c r="A1080" s="2">
        <v>44530</v>
      </c>
      <c r="B1080" s="3" t="s">
        <v>317</v>
      </c>
      <c r="C1080" t="s">
        <v>23</v>
      </c>
      <c r="D1080" t="s">
        <v>98</v>
      </c>
      <c r="E1080" t="s">
        <v>265</v>
      </c>
      <c r="F1080" t="s">
        <v>7218</v>
      </c>
      <c r="G1080" t="s">
        <v>7219</v>
      </c>
      <c r="H1080" t="s">
        <v>7220</v>
      </c>
      <c r="I1080" t="s">
        <v>7221</v>
      </c>
      <c r="J1080" s="1" t="s">
        <v>45</v>
      </c>
      <c r="K1080" t="s">
        <v>534</v>
      </c>
      <c r="L1080" t="s">
        <v>535</v>
      </c>
      <c r="M1080" t="s">
        <v>536</v>
      </c>
      <c r="N1080" s="1" t="s">
        <v>86</v>
      </c>
      <c r="O1080" s="1" t="s">
        <v>63</v>
      </c>
      <c r="P1080" s="1">
        <v>74</v>
      </c>
      <c r="Q1080" t="s">
        <v>6994</v>
      </c>
      <c r="R1080" s="1" t="s">
        <v>7222</v>
      </c>
      <c r="S1080" s="1" t="s">
        <v>7223</v>
      </c>
      <c r="T1080" s="1">
        <v>258</v>
      </c>
      <c r="U1080" s="1">
        <v>107</v>
      </c>
      <c r="V1080" s="1">
        <v>151</v>
      </c>
    </row>
    <row r="1081" spans="1:22" x14ac:dyDescent="0.35">
      <c r="A1081" s="2">
        <v>44644</v>
      </c>
      <c r="B1081" s="3" t="s">
        <v>97</v>
      </c>
      <c r="C1081" t="s">
        <v>23</v>
      </c>
      <c r="D1081" t="s">
        <v>98</v>
      </c>
      <c r="E1081" t="s">
        <v>154</v>
      </c>
      <c r="F1081" t="s">
        <v>7224</v>
      </c>
      <c r="G1081" t="s">
        <v>7225</v>
      </c>
      <c r="H1081" t="s">
        <v>7226</v>
      </c>
      <c r="I1081" t="s">
        <v>7227</v>
      </c>
      <c r="J1081" s="1" t="s">
        <v>30</v>
      </c>
      <c r="K1081" t="s">
        <v>330</v>
      </c>
      <c r="L1081" t="s">
        <v>331</v>
      </c>
      <c r="M1081" t="s">
        <v>332</v>
      </c>
      <c r="N1081" s="1" t="s">
        <v>33</v>
      </c>
      <c r="O1081" s="1" t="s">
        <v>49</v>
      </c>
      <c r="P1081" s="1">
        <v>10</v>
      </c>
      <c r="Q1081" t="s">
        <v>2699</v>
      </c>
      <c r="R1081" s="1" t="s">
        <v>7228</v>
      </c>
      <c r="S1081" s="1" t="s">
        <v>7229</v>
      </c>
      <c r="T1081" s="1">
        <v>307</v>
      </c>
      <c r="U1081" s="1">
        <v>306</v>
      </c>
      <c r="V1081" s="1">
        <v>1</v>
      </c>
    </row>
    <row r="1082" spans="1:22" x14ac:dyDescent="0.35">
      <c r="A1082" s="2">
        <v>44869</v>
      </c>
      <c r="B1082" s="3" t="s">
        <v>257</v>
      </c>
      <c r="C1082" t="s">
        <v>54</v>
      </c>
      <c r="D1082" t="s">
        <v>223</v>
      </c>
      <c r="E1082" t="s">
        <v>265</v>
      </c>
      <c r="F1082" t="s">
        <v>7230</v>
      </c>
      <c r="G1082" t="s">
        <v>7231</v>
      </c>
      <c r="H1082" t="s">
        <v>7232</v>
      </c>
      <c r="I1082" t="s">
        <v>7233</v>
      </c>
      <c r="J1082" s="1" t="s">
        <v>45</v>
      </c>
      <c r="K1082" t="s">
        <v>270</v>
      </c>
      <c r="L1082" t="s">
        <v>271</v>
      </c>
      <c r="N1082" s="1" t="s">
        <v>114</v>
      </c>
      <c r="O1082" s="1" t="s">
        <v>49</v>
      </c>
      <c r="P1082" s="1">
        <v>14</v>
      </c>
      <c r="Q1082" t="s">
        <v>7234</v>
      </c>
      <c r="R1082" s="1" t="s">
        <v>7235</v>
      </c>
      <c r="S1082" s="1" t="s">
        <v>7236</v>
      </c>
      <c r="T1082" s="1">
        <v>210</v>
      </c>
      <c r="U1082" s="1">
        <v>198</v>
      </c>
      <c r="V1082" s="1">
        <v>12</v>
      </c>
    </row>
    <row r="1083" spans="1:22" x14ac:dyDescent="0.35">
      <c r="A1083" s="2">
        <v>44499</v>
      </c>
      <c r="B1083" s="3" t="s">
        <v>336</v>
      </c>
      <c r="C1083" t="s">
        <v>247</v>
      </c>
      <c r="D1083" t="s">
        <v>165</v>
      </c>
      <c r="E1083" t="s">
        <v>484</v>
      </c>
      <c r="F1083" t="s">
        <v>258</v>
      </c>
      <c r="H1083" t="s">
        <v>7237</v>
      </c>
      <c r="I1083">
        <v>9003026265</v>
      </c>
      <c r="J1083" s="1" t="s">
        <v>45</v>
      </c>
      <c r="K1083" t="s">
        <v>46</v>
      </c>
      <c r="L1083" t="s">
        <v>47</v>
      </c>
      <c r="M1083" t="s">
        <v>261</v>
      </c>
      <c r="N1083" s="1" t="s">
        <v>33</v>
      </c>
      <c r="O1083" s="1" t="s">
        <v>34</v>
      </c>
      <c r="P1083" s="1">
        <v>79</v>
      </c>
      <c r="Q1083" t="s">
        <v>3404</v>
      </c>
      <c r="R1083" s="1" t="s">
        <v>7238</v>
      </c>
      <c r="S1083" s="1" t="s">
        <v>7239</v>
      </c>
      <c r="T1083" s="1">
        <v>486</v>
      </c>
      <c r="U1083" s="1">
        <v>221</v>
      </c>
      <c r="V1083" s="1">
        <v>265</v>
      </c>
    </row>
    <row r="1084" spans="1:22" x14ac:dyDescent="0.35">
      <c r="A1084" s="2">
        <v>45063</v>
      </c>
      <c r="B1084" s="3" t="s">
        <v>336</v>
      </c>
      <c r="C1084" t="s">
        <v>247</v>
      </c>
      <c r="D1084" t="s">
        <v>165</v>
      </c>
      <c r="E1084" t="s">
        <v>265</v>
      </c>
      <c r="F1084" t="s">
        <v>7240</v>
      </c>
      <c r="G1084" t="s">
        <v>7241</v>
      </c>
      <c r="H1084" t="s">
        <v>7242</v>
      </c>
      <c r="I1084" t="s">
        <v>7243</v>
      </c>
      <c r="J1084" s="1" t="s">
        <v>30</v>
      </c>
      <c r="K1084" t="s">
        <v>111</v>
      </c>
      <c r="L1084" t="s">
        <v>112</v>
      </c>
      <c r="M1084" t="s">
        <v>113</v>
      </c>
      <c r="N1084" s="1" t="s">
        <v>114</v>
      </c>
      <c r="O1084" s="1" t="s">
        <v>63</v>
      </c>
      <c r="P1084" s="1">
        <v>9</v>
      </c>
      <c r="Q1084" t="s">
        <v>7244</v>
      </c>
      <c r="R1084" s="1" t="s">
        <v>7245</v>
      </c>
      <c r="S1084" s="1" t="s">
        <v>7246</v>
      </c>
      <c r="T1084" s="1">
        <v>101</v>
      </c>
      <c r="U1084" s="1">
        <v>86</v>
      </c>
      <c r="V1084" s="1">
        <v>15</v>
      </c>
    </row>
    <row r="1085" spans="1:22" x14ac:dyDescent="0.35">
      <c r="A1085" s="2">
        <v>44963</v>
      </c>
      <c r="B1085" s="3" t="s">
        <v>529</v>
      </c>
      <c r="C1085" t="s">
        <v>23</v>
      </c>
      <c r="D1085" t="s">
        <v>98</v>
      </c>
      <c r="E1085" t="s">
        <v>189</v>
      </c>
      <c r="F1085" t="s">
        <v>7247</v>
      </c>
      <c r="G1085" t="s">
        <v>7248</v>
      </c>
      <c r="H1085" t="s">
        <v>7249</v>
      </c>
      <c r="I1085" t="s">
        <v>7250</v>
      </c>
      <c r="J1085" s="1" t="s">
        <v>45</v>
      </c>
      <c r="K1085" t="s">
        <v>111</v>
      </c>
      <c r="L1085" t="s">
        <v>112</v>
      </c>
      <c r="M1085" t="s">
        <v>113</v>
      </c>
      <c r="N1085" s="1" t="s">
        <v>78</v>
      </c>
      <c r="O1085" s="1" t="s">
        <v>49</v>
      </c>
      <c r="P1085" s="1">
        <v>76</v>
      </c>
      <c r="Q1085" t="s">
        <v>7251</v>
      </c>
      <c r="R1085" s="1" t="s">
        <v>7252</v>
      </c>
      <c r="S1085" s="1" t="s">
        <v>7253</v>
      </c>
      <c r="T1085" s="1">
        <v>390</v>
      </c>
      <c r="U1085" s="1">
        <v>374</v>
      </c>
      <c r="V1085" s="1">
        <v>16</v>
      </c>
    </row>
    <row r="1086" spans="1:22" x14ac:dyDescent="0.35">
      <c r="A1086" s="2">
        <v>44521</v>
      </c>
      <c r="B1086" s="3" t="s">
        <v>257</v>
      </c>
      <c r="C1086" t="s">
        <v>141</v>
      </c>
      <c r="D1086" t="s">
        <v>223</v>
      </c>
      <c r="E1086" t="s">
        <v>25</v>
      </c>
      <c r="F1086" t="s">
        <v>7254</v>
      </c>
      <c r="G1086" t="s">
        <v>7255</v>
      </c>
      <c r="H1086" t="s">
        <v>7256</v>
      </c>
      <c r="I1086">
        <v>5753831403</v>
      </c>
      <c r="J1086" s="1" t="s">
        <v>45</v>
      </c>
      <c r="K1086" t="s">
        <v>46</v>
      </c>
      <c r="L1086" t="s">
        <v>47</v>
      </c>
      <c r="M1086" t="s">
        <v>261</v>
      </c>
      <c r="N1086" s="1" t="s">
        <v>48</v>
      </c>
      <c r="O1086" s="1" t="s">
        <v>63</v>
      </c>
      <c r="P1086" s="1">
        <v>64</v>
      </c>
      <c r="Q1086" t="s">
        <v>7257</v>
      </c>
      <c r="R1086" s="1" t="s">
        <v>7258</v>
      </c>
      <c r="S1086" s="1" t="s">
        <v>7259</v>
      </c>
      <c r="T1086" s="1">
        <v>75</v>
      </c>
      <c r="U1086" s="1">
        <v>24</v>
      </c>
      <c r="V1086" s="1">
        <v>51</v>
      </c>
    </row>
    <row r="1087" spans="1:22" x14ac:dyDescent="0.35">
      <c r="A1087" s="2">
        <v>45148</v>
      </c>
      <c r="B1087" s="3" t="s">
        <v>207</v>
      </c>
      <c r="C1087" t="s">
        <v>23</v>
      </c>
      <c r="D1087" t="s">
        <v>39</v>
      </c>
      <c r="E1087" t="s">
        <v>189</v>
      </c>
      <c r="F1087" t="s">
        <v>7260</v>
      </c>
      <c r="G1087" t="s">
        <v>7261</v>
      </c>
      <c r="H1087" t="s">
        <v>7262</v>
      </c>
      <c r="I1087" t="s">
        <v>7263</v>
      </c>
      <c r="J1087" s="1" t="s">
        <v>45</v>
      </c>
      <c r="K1087" t="s">
        <v>124</v>
      </c>
      <c r="L1087" t="s">
        <v>125</v>
      </c>
      <c r="M1087" t="s">
        <v>126</v>
      </c>
      <c r="N1087" s="1" t="s">
        <v>33</v>
      </c>
      <c r="O1087" s="1" t="s">
        <v>49</v>
      </c>
      <c r="P1087" s="1">
        <v>51</v>
      </c>
      <c r="Q1087" t="s">
        <v>7264</v>
      </c>
      <c r="R1087" s="1" t="s">
        <v>7265</v>
      </c>
      <c r="S1087" s="1" t="s">
        <v>7266</v>
      </c>
      <c r="T1087" s="1">
        <v>232</v>
      </c>
      <c r="U1087" s="1">
        <v>189</v>
      </c>
      <c r="V1087" s="1">
        <v>43</v>
      </c>
    </row>
    <row r="1088" spans="1:22" x14ac:dyDescent="0.35">
      <c r="A1088" s="2">
        <v>45147</v>
      </c>
      <c r="B1088" s="3" t="s">
        <v>164</v>
      </c>
      <c r="C1088" t="s">
        <v>247</v>
      </c>
      <c r="D1088" t="s">
        <v>165</v>
      </c>
      <c r="E1088" t="s">
        <v>166</v>
      </c>
      <c r="F1088" t="s">
        <v>7267</v>
      </c>
      <c r="H1088" t="s">
        <v>7268</v>
      </c>
      <c r="I1088" t="s">
        <v>7269</v>
      </c>
      <c r="J1088" s="1" t="s">
        <v>30</v>
      </c>
      <c r="K1088" t="s">
        <v>75</v>
      </c>
      <c r="L1088" t="s">
        <v>76</v>
      </c>
      <c r="M1088" t="s">
        <v>77</v>
      </c>
      <c r="N1088" s="1" t="s">
        <v>93</v>
      </c>
      <c r="O1088" s="1" t="s">
        <v>49</v>
      </c>
      <c r="P1088" s="1">
        <v>87</v>
      </c>
      <c r="Q1088" t="s">
        <v>7270</v>
      </c>
      <c r="R1088" s="1" t="s">
        <v>7271</v>
      </c>
      <c r="S1088" s="1" t="s">
        <v>7272</v>
      </c>
      <c r="T1088" s="1">
        <v>404</v>
      </c>
      <c r="U1088" s="1">
        <v>80</v>
      </c>
      <c r="V1088" s="1">
        <v>324</v>
      </c>
    </row>
    <row r="1089" spans="1:22" x14ac:dyDescent="0.35">
      <c r="A1089" s="2">
        <v>44683</v>
      </c>
      <c r="B1089" s="3" t="s">
        <v>492</v>
      </c>
      <c r="C1089" t="s">
        <v>276</v>
      </c>
      <c r="D1089" t="s">
        <v>409</v>
      </c>
      <c r="E1089" t="s">
        <v>410</v>
      </c>
      <c r="F1089" t="s">
        <v>7273</v>
      </c>
      <c r="G1089" t="s">
        <v>7274</v>
      </c>
      <c r="H1089" t="s">
        <v>7275</v>
      </c>
      <c r="I1089" t="s">
        <v>7276</v>
      </c>
      <c r="J1089" s="1" t="s">
        <v>45</v>
      </c>
      <c r="K1089" t="s">
        <v>183</v>
      </c>
      <c r="L1089" t="s">
        <v>184</v>
      </c>
      <c r="M1089" t="s">
        <v>185</v>
      </c>
      <c r="N1089" s="1" t="s">
        <v>78</v>
      </c>
      <c r="O1089" s="1" t="s">
        <v>34</v>
      </c>
      <c r="P1089" s="1">
        <v>15</v>
      </c>
      <c r="Q1089" t="s">
        <v>2358</v>
      </c>
      <c r="R1089" s="1" t="s">
        <v>7277</v>
      </c>
      <c r="S1089" s="1" t="s">
        <v>7278</v>
      </c>
      <c r="T1089" s="1">
        <v>184</v>
      </c>
      <c r="U1089" s="1">
        <v>72</v>
      </c>
      <c r="V1089" s="1">
        <v>112</v>
      </c>
    </row>
    <row r="1090" spans="1:22" x14ac:dyDescent="0.35">
      <c r="A1090" s="2">
        <v>45042</v>
      </c>
      <c r="B1090" s="3" t="s">
        <v>22</v>
      </c>
      <c r="C1090" t="s">
        <v>23</v>
      </c>
      <c r="D1090" t="s">
        <v>24</v>
      </c>
      <c r="E1090" t="s">
        <v>387</v>
      </c>
      <c r="F1090" t="s">
        <v>7279</v>
      </c>
      <c r="G1090" t="s">
        <v>7280</v>
      </c>
      <c r="H1090" t="s">
        <v>7281</v>
      </c>
      <c r="I1090" t="s">
        <v>7282</v>
      </c>
      <c r="J1090" s="1" t="s">
        <v>45</v>
      </c>
      <c r="K1090" t="s">
        <v>31</v>
      </c>
      <c r="L1090" t="s">
        <v>32</v>
      </c>
      <c r="N1090" s="1" t="s">
        <v>86</v>
      </c>
      <c r="O1090" s="1" t="s">
        <v>34</v>
      </c>
      <c r="P1090" s="1">
        <v>31</v>
      </c>
      <c r="Q1090" t="s">
        <v>7283</v>
      </c>
      <c r="R1090" s="1" t="s">
        <v>7284</v>
      </c>
      <c r="S1090" s="1" t="s">
        <v>7285</v>
      </c>
      <c r="T1090" s="1">
        <v>373</v>
      </c>
      <c r="U1090" s="1">
        <v>199</v>
      </c>
      <c r="V1090" s="1">
        <v>174</v>
      </c>
    </row>
    <row r="1091" spans="1:22" x14ac:dyDescent="0.35">
      <c r="A1091" s="2">
        <v>45185</v>
      </c>
      <c r="B1091" s="3" t="s">
        <v>68</v>
      </c>
      <c r="C1091" t="s">
        <v>69</v>
      </c>
      <c r="D1091" t="s">
        <v>70</v>
      </c>
      <c r="E1091" t="s">
        <v>1634</v>
      </c>
      <c r="F1091" t="s">
        <v>7286</v>
      </c>
      <c r="G1091" t="s">
        <v>7287</v>
      </c>
      <c r="H1091" t="s">
        <v>7288</v>
      </c>
      <c r="I1091" t="s">
        <v>7289</v>
      </c>
      <c r="J1091" s="1" t="s">
        <v>170</v>
      </c>
      <c r="K1091" t="s">
        <v>159</v>
      </c>
      <c r="L1091" t="s">
        <v>160</v>
      </c>
      <c r="M1091" t="s">
        <v>161</v>
      </c>
      <c r="N1091" s="1" t="s">
        <v>93</v>
      </c>
      <c r="O1091" s="1" t="s">
        <v>34</v>
      </c>
      <c r="P1091" s="1">
        <v>5</v>
      </c>
      <c r="Q1091" t="s">
        <v>7290</v>
      </c>
      <c r="R1091" s="1" t="s">
        <v>7291</v>
      </c>
      <c r="S1091" s="1" t="s">
        <v>7292</v>
      </c>
      <c r="T1091" s="1">
        <v>391</v>
      </c>
      <c r="U1091" s="1">
        <v>100</v>
      </c>
      <c r="V1091" s="1">
        <v>291</v>
      </c>
    </row>
    <row r="1092" spans="1:22" x14ac:dyDescent="0.35">
      <c r="A1092" s="2">
        <v>44834</v>
      </c>
      <c r="B1092" s="3" t="s">
        <v>238</v>
      </c>
      <c r="C1092" t="s">
        <v>23</v>
      </c>
      <c r="D1092" t="s">
        <v>98</v>
      </c>
      <c r="E1092" t="s">
        <v>265</v>
      </c>
      <c r="F1092" t="s">
        <v>7293</v>
      </c>
      <c r="G1092" t="s">
        <v>7294</v>
      </c>
      <c r="H1092" t="s">
        <v>7295</v>
      </c>
      <c r="I1092" t="s">
        <v>7296</v>
      </c>
      <c r="J1092" s="1" t="s">
        <v>30</v>
      </c>
      <c r="K1092" t="s">
        <v>303</v>
      </c>
      <c r="L1092" t="s">
        <v>304</v>
      </c>
      <c r="M1092" t="s">
        <v>305</v>
      </c>
      <c r="N1092" s="1" t="s">
        <v>78</v>
      </c>
      <c r="O1092" s="1" t="s">
        <v>34</v>
      </c>
      <c r="P1092" s="1">
        <v>24</v>
      </c>
      <c r="Q1092" t="s">
        <v>5077</v>
      </c>
      <c r="R1092" s="1" t="s">
        <v>7297</v>
      </c>
      <c r="S1092" s="1" t="s">
        <v>7298</v>
      </c>
      <c r="T1092" s="1">
        <v>145</v>
      </c>
      <c r="U1092" s="1">
        <v>63</v>
      </c>
      <c r="V1092" s="1">
        <v>82</v>
      </c>
    </row>
    <row r="1093" spans="1:22" x14ac:dyDescent="0.35">
      <c r="A1093" s="2">
        <v>44633</v>
      </c>
      <c r="B1093" s="3" t="s">
        <v>418</v>
      </c>
      <c r="C1093" t="s">
        <v>69</v>
      </c>
      <c r="D1093" t="s">
        <v>419</v>
      </c>
      <c r="E1093" t="s">
        <v>521</v>
      </c>
      <c r="F1093" t="s">
        <v>7299</v>
      </c>
      <c r="G1093" t="s">
        <v>7300</v>
      </c>
      <c r="H1093" t="s">
        <v>7301</v>
      </c>
      <c r="I1093" t="s">
        <v>7302</v>
      </c>
      <c r="J1093" s="1" t="s">
        <v>45</v>
      </c>
      <c r="K1093" t="s">
        <v>183</v>
      </c>
      <c r="L1093" t="s">
        <v>184</v>
      </c>
      <c r="M1093" t="s">
        <v>185</v>
      </c>
      <c r="N1093" s="1" t="s">
        <v>78</v>
      </c>
      <c r="O1093" s="1" t="s">
        <v>49</v>
      </c>
      <c r="P1093" s="1">
        <v>82</v>
      </c>
      <c r="Q1093" t="s">
        <v>1448</v>
      </c>
      <c r="R1093" s="1" t="s">
        <v>7303</v>
      </c>
      <c r="S1093" s="1" t="s">
        <v>7304</v>
      </c>
      <c r="T1093" s="1">
        <v>430</v>
      </c>
      <c r="U1093" s="1">
        <v>324</v>
      </c>
      <c r="V1093" s="1">
        <v>106</v>
      </c>
    </row>
    <row r="1094" spans="1:22" x14ac:dyDescent="0.35">
      <c r="A1094" s="2">
        <v>44975</v>
      </c>
      <c r="B1094" s="3" t="s">
        <v>207</v>
      </c>
      <c r="C1094" t="s">
        <v>23</v>
      </c>
      <c r="D1094" t="s">
        <v>39</v>
      </c>
      <c r="E1094" t="s">
        <v>40</v>
      </c>
      <c r="F1094" t="s">
        <v>7305</v>
      </c>
      <c r="G1094" t="s">
        <v>7306</v>
      </c>
      <c r="H1094" t="s">
        <v>7307</v>
      </c>
      <c r="I1094" t="s">
        <v>7308</v>
      </c>
      <c r="J1094" s="1" t="s">
        <v>30</v>
      </c>
      <c r="K1094" t="s">
        <v>111</v>
      </c>
      <c r="L1094" t="s">
        <v>112</v>
      </c>
      <c r="M1094" t="s">
        <v>113</v>
      </c>
      <c r="N1094" s="1" t="s">
        <v>93</v>
      </c>
      <c r="O1094" s="1" t="s">
        <v>34</v>
      </c>
      <c r="P1094" s="1">
        <v>40</v>
      </c>
      <c r="Q1094" t="s">
        <v>552</v>
      </c>
      <c r="R1094" s="1" t="s">
        <v>7309</v>
      </c>
      <c r="S1094" s="1" t="s">
        <v>7310</v>
      </c>
      <c r="T1094" s="1">
        <v>297</v>
      </c>
      <c r="U1094" s="1">
        <v>155</v>
      </c>
      <c r="V1094" s="1">
        <v>142</v>
      </c>
    </row>
    <row r="1095" spans="1:22" x14ac:dyDescent="0.35">
      <c r="A1095" s="2">
        <v>44949</v>
      </c>
      <c r="B1095" s="3" t="s">
        <v>177</v>
      </c>
      <c r="C1095" t="s">
        <v>54</v>
      </c>
      <c r="D1095" t="s">
        <v>142</v>
      </c>
      <c r="E1095" t="s">
        <v>25</v>
      </c>
      <c r="F1095" t="s">
        <v>7311</v>
      </c>
      <c r="G1095" t="s">
        <v>7312</v>
      </c>
      <c r="H1095" t="s">
        <v>7313</v>
      </c>
      <c r="I1095" t="s">
        <v>7314</v>
      </c>
      <c r="J1095" s="1" t="s">
        <v>30</v>
      </c>
      <c r="K1095" t="s">
        <v>534</v>
      </c>
      <c r="L1095" t="s">
        <v>535</v>
      </c>
      <c r="M1095" t="s">
        <v>536</v>
      </c>
      <c r="N1095" s="1" t="s">
        <v>114</v>
      </c>
      <c r="O1095" s="1" t="s">
        <v>49</v>
      </c>
      <c r="P1095" s="1">
        <v>22</v>
      </c>
      <c r="Q1095" t="s">
        <v>7315</v>
      </c>
      <c r="R1095" s="1" t="s">
        <v>7316</v>
      </c>
      <c r="S1095" s="1" t="s">
        <v>7317</v>
      </c>
      <c r="T1095" s="1">
        <v>422</v>
      </c>
      <c r="U1095" s="1">
        <v>73</v>
      </c>
      <c r="V1095" s="1">
        <v>349</v>
      </c>
    </row>
    <row r="1096" spans="1:22" x14ac:dyDescent="0.35">
      <c r="A1096" s="2">
        <v>45262</v>
      </c>
      <c r="B1096" s="3" t="s">
        <v>118</v>
      </c>
      <c r="C1096" t="s">
        <v>69</v>
      </c>
      <c r="D1096" t="s">
        <v>119</v>
      </c>
      <c r="E1096" t="s">
        <v>265</v>
      </c>
      <c r="F1096" t="s">
        <v>7318</v>
      </c>
      <c r="G1096" t="s">
        <v>7319</v>
      </c>
      <c r="H1096" t="s">
        <v>7320</v>
      </c>
      <c r="I1096" t="s">
        <v>7321</v>
      </c>
      <c r="J1096" s="1" t="s">
        <v>170</v>
      </c>
      <c r="K1096" t="s">
        <v>159</v>
      </c>
      <c r="L1096" t="s">
        <v>160</v>
      </c>
      <c r="N1096" s="1" t="s">
        <v>78</v>
      </c>
      <c r="O1096" s="1" t="s">
        <v>34</v>
      </c>
      <c r="P1096" s="1">
        <v>39</v>
      </c>
      <c r="Q1096" t="s">
        <v>3469</v>
      </c>
      <c r="R1096" s="1" t="s">
        <v>2582</v>
      </c>
      <c r="S1096" s="1" t="s">
        <v>7322</v>
      </c>
      <c r="T1096" s="1">
        <v>116</v>
      </c>
      <c r="U1096" s="1">
        <v>64</v>
      </c>
      <c r="V1096" s="1">
        <v>52</v>
      </c>
    </row>
    <row r="1097" spans="1:22" x14ac:dyDescent="0.35">
      <c r="A1097" s="2">
        <v>45071</v>
      </c>
      <c r="B1097" s="3" t="s">
        <v>177</v>
      </c>
      <c r="C1097" t="s">
        <v>141</v>
      </c>
      <c r="D1097" t="s">
        <v>142</v>
      </c>
      <c r="E1097" t="s">
        <v>178</v>
      </c>
      <c r="F1097" t="s">
        <v>7323</v>
      </c>
      <c r="G1097" t="s">
        <v>7324</v>
      </c>
      <c r="H1097" t="s">
        <v>7325</v>
      </c>
      <c r="I1097" t="s">
        <v>7326</v>
      </c>
      <c r="J1097" s="1" t="s">
        <v>170</v>
      </c>
      <c r="K1097" t="s">
        <v>75</v>
      </c>
      <c r="L1097" t="s">
        <v>76</v>
      </c>
      <c r="M1097" t="s">
        <v>77</v>
      </c>
      <c r="N1097" s="1" t="s">
        <v>86</v>
      </c>
      <c r="O1097" s="1" t="s">
        <v>34</v>
      </c>
      <c r="P1097" s="1">
        <v>70</v>
      </c>
      <c r="Q1097" t="s">
        <v>7327</v>
      </c>
      <c r="R1097" s="1" t="s">
        <v>7328</v>
      </c>
      <c r="S1097" s="1" t="s">
        <v>7329</v>
      </c>
      <c r="T1097" s="1">
        <v>342</v>
      </c>
      <c r="U1097" s="1">
        <v>227</v>
      </c>
      <c r="V1097" s="1">
        <v>115</v>
      </c>
    </row>
    <row r="1098" spans="1:22" x14ac:dyDescent="0.35">
      <c r="A1098" s="2">
        <v>44712</v>
      </c>
      <c r="B1098" s="3" t="s">
        <v>222</v>
      </c>
      <c r="C1098" t="s">
        <v>141</v>
      </c>
      <c r="D1098" t="s">
        <v>223</v>
      </c>
      <c r="E1098" t="s">
        <v>25</v>
      </c>
      <c r="F1098" t="s">
        <v>7330</v>
      </c>
      <c r="G1098" t="s">
        <v>7331</v>
      </c>
      <c r="H1098" t="s">
        <v>7332</v>
      </c>
      <c r="I1098" t="s">
        <v>7333</v>
      </c>
      <c r="J1098" s="1" t="s">
        <v>170</v>
      </c>
      <c r="K1098" t="s">
        <v>424</v>
      </c>
      <c r="L1098" t="s">
        <v>425</v>
      </c>
      <c r="M1098">
        <v>7724600682</v>
      </c>
      <c r="N1098" s="1" t="s">
        <v>48</v>
      </c>
      <c r="O1098" s="1" t="s">
        <v>49</v>
      </c>
      <c r="P1098" s="1">
        <v>90</v>
      </c>
      <c r="Q1098" t="s">
        <v>757</v>
      </c>
      <c r="R1098" s="1" t="s">
        <v>7334</v>
      </c>
      <c r="S1098" s="1" t="s">
        <v>7335</v>
      </c>
      <c r="T1098" s="1">
        <v>387</v>
      </c>
      <c r="U1098" s="1">
        <v>386</v>
      </c>
      <c r="V1098" s="1">
        <v>1</v>
      </c>
    </row>
    <row r="1099" spans="1:22" x14ac:dyDescent="0.35">
      <c r="A1099" s="2">
        <v>45110</v>
      </c>
      <c r="B1099" s="3" t="s">
        <v>53</v>
      </c>
      <c r="C1099" t="s">
        <v>276</v>
      </c>
      <c r="D1099" t="s">
        <v>55</v>
      </c>
      <c r="E1099" t="s">
        <v>56</v>
      </c>
      <c r="F1099" t="s">
        <v>3733</v>
      </c>
      <c r="G1099" t="s">
        <v>7336</v>
      </c>
      <c r="H1099" t="s">
        <v>7337</v>
      </c>
      <c r="I1099" t="s">
        <v>7338</v>
      </c>
      <c r="J1099" s="1" t="s">
        <v>30</v>
      </c>
      <c r="K1099" t="s">
        <v>330</v>
      </c>
      <c r="L1099" t="s">
        <v>331</v>
      </c>
      <c r="M1099" t="s">
        <v>332</v>
      </c>
      <c r="N1099" s="1" t="s">
        <v>86</v>
      </c>
      <c r="O1099" s="1" t="s">
        <v>63</v>
      </c>
      <c r="P1099" s="1">
        <v>81</v>
      </c>
      <c r="Q1099" t="s">
        <v>2033</v>
      </c>
      <c r="R1099" s="1" t="s">
        <v>7339</v>
      </c>
      <c r="S1099" s="1" t="s">
        <v>7340</v>
      </c>
      <c r="T1099" s="1">
        <v>426</v>
      </c>
      <c r="U1099" s="1">
        <v>289</v>
      </c>
      <c r="V1099" s="1">
        <v>137</v>
      </c>
    </row>
    <row r="1100" spans="1:22" x14ac:dyDescent="0.35">
      <c r="A1100" s="2">
        <v>45039</v>
      </c>
      <c r="B1100" s="3" t="s">
        <v>68</v>
      </c>
      <c r="C1100" t="s">
        <v>69</v>
      </c>
      <c r="D1100" t="s">
        <v>70</v>
      </c>
      <c r="E1100" t="s">
        <v>71</v>
      </c>
      <c r="F1100" t="s">
        <v>7341</v>
      </c>
      <c r="G1100" t="s">
        <v>7342</v>
      </c>
      <c r="H1100" t="s">
        <v>7343</v>
      </c>
      <c r="I1100" t="s">
        <v>7344</v>
      </c>
      <c r="J1100" s="1" t="s">
        <v>30</v>
      </c>
      <c r="K1100" t="s">
        <v>31</v>
      </c>
      <c r="L1100" t="s">
        <v>32</v>
      </c>
      <c r="M1100">
        <v>6538306661</v>
      </c>
      <c r="N1100" s="1" t="s">
        <v>86</v>
      </c>
      <c r="O1100" s="1" t="s">
        <v>63</v>
      </c>
      <c r="P1100" s="1">
        <v>53</v>
      </c>
      <c r="Q1100" t="s">
        <v>3247</v>
      </c>
      <c r="R1100" s="1" t="s">
        <v>7345</v>
      </c>
      <c r="S1100" s="1" t="s">
        <v>7346</v>
      </c>
      <c r="T1100" s="1">
        <v>216</v>
      </c>
      <c r="U1100" s="1">
        <v>135</v>
      </c>
      <c r="V1100" s="1">
        <v>81</v>
      </c>
    </row>
    <row r="1101" spans="1:22" x14ac:dyDescent="0.35">
      <c r="A1101" s="1" t="s">
        <v>7347</v>
      </c>
      <c r="B1101" s="3" t="s">
        <v>275</v>
      </c>
      <c r="C1101" t="s">
        <v>276</v>
      </c>
      <c r="D1101" t="s">
        <v>277</v>
      </c>
      <c r="E1101" t="s">
        <v>278</v>
      </c>
      <c r="F1101" t="s">
        <v>7348</v>
      </c>
      <c r="G1101" t="s">
        <v>7349</v>
      </c>
      <c r="H1101" t="s">
        <v>7350</v>
      </c>
      <c r="I1101" t="s">
        <v>7351</v>
      </c>
      <c r="J1101" s="1" t="s">
        <v>170</v>
      </c>
      <c r="K1101" t="s">
        <v>252</v>
      </c>
      <c r="L1101" t="s">
        <v>253</v>
      </c>
      <c r="M1101">
        <f>1-838-976-6137</f>
        <v>-7950</v>
      </c>
      <c r="N1101" s="1" t="s">
        <v>93</v>
      </c>
      <c r="O1101" s="1" t="s">
        <v>49</v>
      </c>
      <c r="P1101" s="1">
        <v>24</v>
      </c>
      <c r="Q1101" t="s">
        <v>7352</v>
      </c>
      <c r="R1101" s="1" t="s">
        <v>7353</v>
      </c>
      <c r="S1101" s="1" t="s">
        <v>7354</v>
      </c>
      <c r="T1101" s="1">
        <v>141</v>
      </c>
      <c r="U1101" s="1">
        <v>15</v>
      </c>
      <c r="V1101" s="1">
        <v>126</v>
      </c>
    </row>
    <row r="1102" spans="1:22" x14ac:dyDescent="0.35">
      <c r="A1102" s="2">
        <v>44791</v>
      </c>
      <c r="B1102" s="3" t="s">
        <v>140</v>
      </c>
      <c r="C1102" t="s">
        <v>141</v>
      </c>
      <c r="D1102" t="s">
        <v>142</v>
      </c>
      <c r="E1102" t="s">
        <v>361</v>
      </c>
      <c r="F1102" t="s">
        <v>7355</v>
      </c>
      <c r="G1102" t="s">
        <v>7356</v>
      </c>
      <c r="H1102" t="s">
        <v>7357</v>
      </c>
      <c r="I1102" t="s">
        <v>7358</v>
      </c>
      <c r="J1102" s="1" t="s">
        <v>170</v>
      </c>
      <c r="K1102" t="s">
        <v>75</v>
      </c>
      <c r="L1102" t="s">
        <v>76</v>
      </c>
      <c r="M1102" t="s">
        <v>77</v>
      </c>
      <c r="N1102" s="1" t="s">
        <v>93</v>
      </c>
      <c r="O1102" s="1" t="s">
        <v>63</v>
      </c>
      <c r="P1102" s="1">
        <v>33</v>
      </c>
      <c r="Q1102" t="s">
        <v>7359</v>
      </c>
      <c r="R1102" s="1" t="s">
        <v>7360</v>
      </c>
      <c r="S1102" s="1" t="s">
        <v>7361</v>
      </c>
      <c r="T1102" s="1">
        <v>287</v>
      </c>
      <c r="U1102" s="1">
        <v>30</v>
      </c>
      <c r="V1102" s="1">
        <v>257</v>
      </c>
    </row>
    <row r="1103" spans="1:22" x14ac:dyDescent="0.35">
      <c r="A1103" s="2">
        <v>44817</v>
      </c>
      <c r="B1103" s="3" t="s">
        <v>97</v>
      </c>
      <c r="C1103" t="s">
        <v>23</v>
      </c>
      <c r="D1103" t="s">
        <v>98</v>
      </c>
      <c r="E1103" t="s">
        <v>154</v>
      </c>
      <c r="F1103" t="s">
        <v>7362</v>
      </c>
      <c r="G1103" t="s">
        <v>7363</v>
      </c>
      <c r="H1103" t="s">
        <v>7364</v>
      </c>
      <c r="I1103" t="s">
        <v>7365</v>
      </c>
      <c r="J1103" s="1" t="s">
        <v>30</v>
      </c>
      <c r="K1103" t="s">
        <v>124</v>
      </c>
      <c r="L1103" t="s">
        <v>125</v>
      </c>
      <c r="N1103" s="1" t="s">
        <v>48</v>
      </c>
      <c r="O1103" s="1" t="s">
        <v>49</v>
      </c>
      <c r="P1103" s="1">
        <v>26</v>
      </c>
      <c r="Q1103" t="s">
        <v>6428</v>
      </c>
      <c r="R1103" s="1" t="s">
        <v>7366</v>
      </c>
      <c r="S1103" s="1" t="s">
        <v>7367</v>
      </c>
      <c r="T1103" s="1">
        <v>91</v>
      </c>
      <c r="U1103" s="1">
        <v>80</v>
      </c>
      <c r="V1103" s="1">
        <v>11</v>
      </c>
    </row>
    <row r="1104" spans="1:22" x14ac:dyDescent="0.35">
      <c r="A1104" s="2">
        <v>44867</v>
      </c>
      <c r="B1104" s="3" t="s">
        <v>492</v>
      </c>
      <c r="C1104" t="s">
        <v>276</v>
      </c>
      <c r="D1104" t="s">
        <v>409</v>
      </c>
      <c r="E1104" t="s">
        <v>410</v>
      </c>
      <c r="F1104" t="s">
        <v>7368</v>
      </c>
      <c r="G1104" t="s">
        <v>7369</v>
      </c>
      <c r="H1104" t="s">
        <v>7370</v>
      </c>
      <c r="I1104" t="s">
        <v>7371</v>
      </c>
      <c r="J1104" s="1" t="s">
        <v>45</v>
      </c>
      <c r="K1104" t="s">
        <v>61</v>
      </c>
      <c r="L1104" t="s">
        <v>62</v>
      </c>
      <c r="M1104">
        <f>1-588-750-7646</f>
        <v>-8983</v>
      </c>
      <c r="N1104" s="1" t="s">
        <v>114</v>
      </c>
      <c r="O1104" s="1" t="s">
        <v>49</v>
      </c>
      <c r="P1104" s="1">
        <v>73</v>
      </c>
      <c r="Q1104" t="s">
        <v>2562</v>
      </c>
      <c r="R1104" s="1" t="s">
        <v>7372</v>
      </c>
      <c r="S1104" s="1" t="s">
        <v>7373</v>
      </c>
      <c r="T1104" s="1">
        <v>212</v>
      </c>
      <c r="U1104" s="1">
        <v>45</v>
      </c>
      <c r="V1104" s="1">
        <v>167</v>
      </c>
    </row>
    <row r="1105" spans="1:22" x14ac:dyDescent="0.35">
      <c r="A1105" s="2">
        <v>45099</v>
      </c>
      <c r="B1105" s="3" t="s">
        <v>68</v>
      </c>
      <c r="C1105" t="s">
        <v>54</v>
      </c>
      <c r="D1105" t="s">
        <v>70</v>
      </c>
      <c r="E1105" t="s">
        <v>71</v>
      </c>
      <c r="F1105" t="s">
        <v>7374</v>
      </c>
      <c r="G1105" t="s">
        <v>7375</v>
      </c>
      <c r="H1105" t="s">
        <v>7376</v>
      </c>
      <c r="I1105" t="s">
        <v>7377</v>
      </c>
      <c r="J1105" s="1" t="s">
        <v>45</v>
      </c>
      <c r="K1105" t="s">
        <v>148</v>
      </c>
      <c r="L1105" t="s">
        <v>149</v>
      </c>
      <c r="M1105" t="s">
        <v>150</v>
      </c>
      <c r="N1105" s="1" t="s">
        <v>33</v>
      </c>
      <c r="O1105" s="1" t="s">
        <v>49</v>
      </c>
      <c r="P1105" s="1">
        <v>13</v>
      </c>
      <c r="Q1105" t="s">
        <v>358</v>
      </c>
      <c r="R1105" s="1" t="s">
        <v>7378</v>
      </c>
      <c r="S1105" s="1" t="s">
        <v>7379</v>
      </c>
      <c r="T1105" s="1">
        <v>382</v>
      </c>
      <c r="U1105" s="1">
        <v>58</v>
      </c>
      <c r="V1105" s="1">
        <v>324</v>
      </c>
    </row>
    <row r="1106" spans="1:22" x14ac:dyDescent="0.35">
      <c r="A1106" s="2">
        <v>44472</v>
      </c>
      <c r="B1106" s="3" t="s">
        <v>529</v>
      </c>
      <c r="C1106" t="s">
        <v>23</v>
      </c>
      <c r="D1106" t="s">
        <v>98</v>
      </c>
      <c r="E1106" t="s">
        <v>530</v>
      </c>
      <c r="F1106" t="s">
        <v>7380</v>
      </c>
      <c r="G1106" t="s">
        <v>7381</v>
      </c>
      <c r="H1106" t="s">
        <v>7382</v>
      </c>
      <c r="I1106" t="s">
        <v>7383</v>
      </c>
      <c r="J1106" s="1" t="s">
        <v>30</v>
      </c>
      <c r="K1106" t="s">
        <v>252</v>
      </c>
      <c r="L1106" t="s">
        <v>253</v>
      </c>
      <c r="M1106">
        <f>1-838-976-6137</f>
        <v>-7950</v>
      </c>
      <c r="N1106" s="1" t="s">
        <v>78</v>
      </c>
      <c r="O1106" s="1" t="s">
        <v>49</v>
      </c>
      <c r="P1106" s="1">
        <v>92</v>
      </c>
      <c r="Q1106" t="s">
        <v>2046</v>
      </c>
      <c r="R1106" s="1" t="s">
        <v>7384</v>
      </c>
      <c r="S1106" s="1" t="s">
        <v>7385</v>
      </c>
      <c r="T1106" s="1">
        <v>127</v>
      </c>
      <c r="U1106" s="1">
        <v>107</v>
      </c>
      <c r="V1106" s="1">
        <v>20</v>
      </c>
    </row>
    <row r="1107" spans="1:22" x14ac:dyDescent="0.35">
      <c r="A1107" s="2">
        <v>44850</v>
      </c>
      <c r="B1107" s="3" t="s">
        <v>38</v>
      </c>
      <c r="C1107" t="s">
        <v>23</v>
      </c>
      <c r="D1107" t="s">
        <v>98</v>
      </c>
      <c r="E1107" t="s">
        <v>326</v>
      </c>
      <c r="F1107" t="s">
        <v>7386</v>
      </c>
      <c r="G1107" t="s">
        <v>7387</v>
      </c>
      <c r="H1107" t="s">
        <v>7388</v>
      </c>
      <c r="I1107" t="s">
        <v>7389</v>
      </c>
      <c r="J1107" s="1" t="s">
        <v>170</v>
      </c>
      <c r="K1107" t="s">
        <v>61</v>
      </c>
      <c r="L1107" t="s">
        <v>62</v>
      </c>
      <c r="M1107">
        <f>1-588-750-7646</f>
        <v>-8983</v>
      </c>
      <c r="N1107" s="1" t="s">
        <v>93</v>
      </c>
      <c r="O1107" s="1" t="s">
        <v>63</v>
      </c>
      <c r="P1107" s="1">
        <v>45</v>
      </c>
      <c r="Q1107" t="s">
        <v>3655</v>
      </c>
      <c r="R1107" s="1" t="s">
        <v>7390</v>
      </c>
      <c r="S1107" s="1" t="s">
        <v>7391</v>
      </c>
      <c r="T1107" s="1">
        <v>227</v>
      </c>
      <c r="U1107" s="1">
        <v>120</v>
      </c>
      <c r="V1107" s="1">
        <v>107</v>
      </c>
    </row>
    <row r="1108" spans="1:22" x14ac:dyDescent="0.35">
      <c r="A1108" s="2">
        <v>44851</v>
      </c>
      <c r="B1108" s="3" t="s">
        <v>418</v>
      </c>
      <c r="C1108" t="s">
        <v>69</v>
      </c>
      <c r="D1108" t="s">
        <v>419</v>
      </c>
      <c r="E1108" t="s">
        <v>189</v>
      </c>
      <c r="F1108" t="s">
        <v>7392</v>
      </c>
      <c r="G1108" t="s">
        <v>7393</v>
      </c>
      <c r="H1108" t="s">
        <v>7394</v>
      </c>
      <c r="I1108" t="s">
        <v>7395</v>
      </c>
      <c r="J1108" s="1" t="s">
        <v>30</v>
      </c>
      <c r="K1108" t="s">
        <v>124</v>
      </c>
      <c r="L1108" t="s">
        <v>125</v>
      </c>
      <c r="N1108" s="1" t="s">
        <v>78</v>
      </c>
      <c r="O1108" s="1" t="s">
        <v>34</v>
      </c>
      <c r="P1108" s="1">
        <v>81</v>
      </c>
      <c r="Q1108" t="s">
        <v>1835</v>
      </c>
      <c r="R1108" s="1" t="s">
        <v>7396</v>
      </c>
      <c r="S1108" s="1" t="s">
        <v>7397</v>
      </c>
      <c r="T1108" s="1">
        <v>97</v>
      </c>
      <c r="U1108" s="1">
        <v>28</v>
      </c>
      <c r="V1108" s="1">
        <v>69</v>
      </c>
    </row>
    <row r="1109" spans="1:22" x14ac:dyDescent="0.35">
      <c r="A1109" s="2">
        <v>44664</v>
      </c>
      <c r="B1109" s="3" t="s">
        <v>53</v>
      </c>
      <c r="C1109" t="s">
        <v>276</v>
      </c>
      <c r="D1109" t="s">
        <v>55</v>
      </c>
      <c r="E1109" t="s">
        <v>56</v>
      </c>
      <c r="F1109" t="s">
        <v>7398</v>
      </c>
      <c r="G1109" t="s">
        <v>7399</v>
      </c>
      <c r="H1109" t="s">
        <v>7400</v>
      </c>
      <c r="I1109" t="s">
        <v>7401</v>
      </c>
      <c r="J1109" s="1" t="s">
        <v>30</v>
      </c>
      <c r="K1109" t="s">
        <v>61</v>
      </c>
      <c r="L1109" t="s">
        <v>62</v>
      </c>
      <c r="M1109">
        <f>1-588-750-7646</f>
        <v>-8983</v>
      </c>
      <c r="N1109" s="1" t="s">
        <v>33</v>
      </c>
      <c r="O1109" s="1" t="s">
        <v>63</v>
      </c>
      <c r="P1109" s="1">
        <v>14</v>
      </c>
      <c r="Q1109" t="s">
        <v>7402</v>
      </c>
      <c r="R1109" s="1" t="s">
        <v>7403</v>
      </c>
      <c r="S1109" s="1" t="s">
        <v>7404</v>
      </c>
      <c r="T1109" s="1">
        <v>96</v>
      </c>
      <c r="U1109" s="1">
        <v>39</v>
      </c>
      <c r="V1109" s="1">
        <v>57</v>
      </c>
    </row>
    <row r="1110" spans="1:22" x14ac:dyDescent="0.35">
      <c r="A1110" s="2">
        <v>44472</v>
      </c>
      <c r="B1110" s="3" t="s">
        <v>238</v>
      </c>
      <c r="C1110" t="s">
        <v>23</v>
      </c>
      <c r="D1110" t="s">
        <v>98</v>
      </c>
      <c r="E1110" t="s">
        <v>189</v>
      </c>
      <c r="F1110" t="s">
        <v>7405</v>
      </c>
      <c r="G1110" t="s">
        <v>7406</v>
      </c>
      <c r="H1110" t="s">
        <v>7407</v>
      </c>
      <c r="I1110" t="s">
        <v>7408</v>
      </c>
      <c r="J1110" s="1" t="s">
        <v>30</v>
      </c>
      <c r="K1110" t="s">
        <v>183</v>
      </c>
      <c r="L1110" t="s">
        <v>184</v>
      </c>
      <c r="M1110" t="s">
        <v>185</v>
      </c>
      <c r="N1110" s="1" t="s">
        <v>48</v>
      </c>
      <c r="O1110" s="1" t="s">
        <v>34</v>
      </c>
      <c r="P1110" s="1">
        <v>4</v>
      </c>
      <c r="Q1110" t="s">
        <v>7409</v>
      </c>
      <c r="R1110" s="1" t="s">
        <v>7410</v>
      </c>
      <c r="S1110" s="1" t="s">
        <v>7411</v>
      </c>
      <c r="T1110" s="1">
        <v>221</v>
      </c>
      <c r="U1110" s="1">
        <v>217</v>
      </c>
      <c r="V1110" s="1">
        <v>4</v>
      </c>
    </row>
    <row r="1111" spans="1:22" x14ac:dyDescent="0.35">
      <c r="A1111" s="2">
        <v>44882</v>
      </c>
      <c r="B1111" s="3" t="s">
        <v>53</v>
      </c>
      <c r="C1111" t="s">
        <v>276</v>
      </c>
      <c r="D1111" t="s">
        <v>55</v>
      </c>
      <c r="E1111" t="s">
        <v>56</v>
      </c>
      <c r="F1111" t="s">
        <v>7412</v>
      </c>
      <c r="G1111" t="s">
        <v>7413</v>
      </c>
      <c r="H1111" t="s">
        <v>7414</v>
      </c>
      <c r="I1111" t="s">
        <v>7415</v>
      </c>
      <c r="J1111" s="1" t="s">
        <v>45</v>
      </c>
      <c r="K1111" t="s">
        <v>252</v>
      </c>
      <c r="L1111" t="s">
        <v>253</v>
      </c>
      <c r="M1111">
        <f>1-838-976-6137</f>
        <v>-7950</v>
      </c>
      <c r="N1111" s="1" t="s">
        <v>114</v>
      </c>
      <c r="O1111" s="1" t="s">
        <v>49</v>
      </c>
      <c r="P1111" s="1">
        <v>61</v>
      </c>
      <c r="Q1111" t="s">
        <v>7416</v>
      </c>
      <c r="R1111" s="1" t="s">
        <v>7417</v>
      </c>
      <c r="S1111" s="1" t="s">
        <v>7418</v>
      </c>
      <c r="T1111" s="1">
        <v>460</v>
      </c>
      <c r="U1111" s="1">
        <v>171</v>
      </c>
      <c r="V1111" s="1">
        <v>289</v>
      </c>
    </row>
    <row r="1112" spans="1:22" x14ac:dyDescent="0.35">
      <c r="A1112" s="2">
        <v>44782</v>
      </c>
      <c r="B1112" s="3" t="s">
        <v>275</v>
      </c>
      <c r="C1112" t="s">
        <v>276</v>
      </c>
      <c r="D1112" t="s">
        <v>277</v>
      </c>
      <c r="E1112" t="s">
        <v>278</v>
      </c>
      <c r="F1112" t="s">
        <v>7419</v>
      </c>
      <c r="G1112" t="s">
        <v>7420</v>
      </c>
      <c r="H1112" t="s">
        <v>7421</v>
      </c>
      <c r="I1112" t="s">
        <v>7422</v>
      </c>
      <c r="J1112" s="1" t="s">
        <v>30</v>
      </c>
      <c r="K1112" t="s">
        <v>159</v>
      </c>
      <c r="L1112" t="s">
        <v>160</v>
      </c>
      <c r="M1112" t="s">
        <v>161</v>
      </c>
      <c r="N1112" s="1" t="s">
        <v>86</v>
      </c>
      <c r="O1112" s="1" t="s">
        <v>49</v>
      </c>
      <c r="P1112" s="1">
        <v>56</v>
      </c>
      <c r="Q1112" t="s">
        <v>2543</v>
      </c>
      <c r="R1112" s="1" t="s">
        <v>7423</v>
      </c>
      <c r="S1112" s="1" t="s">
        <v>7424</v>
      </c>
      <c r="T1112" s="1">
        <v>405</v>
      </c>
      <c r="U1112" s="1">
        <v>314</v>
      </c>
      <c r="V1112" s="1">
        <v>91</v>
      </c>
    </row>
    <row r="1113" spans="1:22" x14ac:dyDescent="0.35">
      <c r="A1113" s="2">
        <v>44965</v>
      </c>
      <c r="B1113" s="3" t="s">
        <v>529</v>
      </c>
      <c r="C1113" t="s">
        <v>23</v>
      </c>
      <c r="D1113" t="s">
        <v>98</v>
      </c>
      <c r="E1113" t="s">
        <v>25</v>
      </c>
      <c r="F1113" t="s">
        <v>7425</v>
      </c>
      <c r="G1113" t="s">
        <v>7426</v>
      </c>
      <c r="H1113" t="s">
        <v>7427</v>
      </c>
      <c r="I1113" t="s">
        <v>7428</v>
      </c>
      <c r="J1113" s="1" t="s">
        <v>45</v>
      </c>
      <c r="K1113" t="s">
        <v>75</v>
      </c>
      <c r="L1113" t="s">
        <v>76</v>
      </c>
      <c r="M1113" t="s">
        <v>77</v>
      </c>
      <c r="N1113" s="1" t="s">
        <v>33</v>
      </c>
      <c r="O1113" s="1" t="s">
        <v>49</v>
      </c>
      <c r="P1113" s="1">
        <v>73</v>
      </c>
      <c r="Q1113" t="s">
        <v>7429</v>
      </c>
      <c r="R1113" s="1" t="s">
        <v>3430</v>
      </c>
      <c r="S1113" s="1" t="s">
        <v>7430</v>
      </c>
      <c r="T1113" s="1">
        <v>322</v>
      </c>
      <c r="U1113" s="1">
        <v>106</v>
      </c>
      <c r="V1113" s="1">
        <v>216</v>
      </c>
    </row>
    <row r="1114" spans="1:22" x14ac:dyDescent="0.35">
      <c r="A1114" s="2">
        <v>45064</v>
      </c>
      <c r="B1114" s="3" t="s">
        <v>529</v>
      </c>
      <c r="C1114" t="s">
        <v>23</v>
      </c>
      <c r="D1114" t="s">
        <v>98</v>
      </c>
      <c r="E1114" t="s">
        <v>530</v>
      </c>
      <c r="F1114" t="s">
        <v>7431</v>
      </c>
      <c r="H1114" t="s">
        <v>7432</v>
      </c>
      <c r="I1114" t="s">
        <v>7433</v>
      </c>
      <c r="J1114" s="1" t="s">
        <v>30</v>
      </c>
      <c r="K1114" t="s">
        <v>330</v>
      </c>
      <c r="L1114" t="s">
        <v>331</v>
      </c>
      <c r="N1114" s="1" t="s">
        <v>78</v>
      </c>
      <c r="O1114" s="1" t="s">
        <v>63</v>
      </c>
      <c r="P1114" s="1">
        <v>3</v>
      </c>
      <c r="Q1114" t="s">
        <v>7434</v>
      </c>
      <c r="R1114" s="1" t="s">
        <v>7435</v>
      </c>
      <c r="S1114" s="1" t="s">
        <v>7436</v>
      </c>
      <c r="T1114" s="1">
        <v>324</v>
      </c>
      <c r="U1114" s="1">
        <v>173</v>
      </c>
      <c r="V1114" s="1">
        <v>151</v>
      </c>
    </row>
    <row r="1115" spans="1:22" x14ac:dyDescent="0.35">
      <c r="A1115" s="2">
        <v>45165</v>
      </c>
      <c r="B1115" s="3" t="s">
        <v>38</v>
      </c>
      <c r="C1115" t="s">
        <v>247</v>
      </c>
      <c r="D1115" t="s">
        <v>165</v>
      </c>
      <c r="E1115" t="s">
        <v>166</v>
      </c>
      <c r="F1115" t="s">
        <v>7437</v>
      </c>
      <c r="G1115" t="s">
        <v>7438</v>
      </c>
      <c r="H1115" t="s">
        <v>7439</v>
      </c>
      <c r="I1115" t="s">
        <v>7440</v>
      </c>
      <c r="J1115" s="1" t="s">
        <v>45</v>
      </c>
      <c r="K1115" t="s">
        <v>171</v>
      </c>
      <c r="L1115" t="s">
        <v>172</v>
      </c>
      <c r="M1115" t="s">
        <v>173</v>
      </c>
      <c r="N1115" s="1" t="s">
        <v>78</v>
      </c>
      <c r="O1115" s="1" t="s">
        <v>49</v>
      </c>
      <c r="P1115" s="1">
        <v>95</v>
      </c>
      <c r="Q1115" t="s">
        <v>3024</v>
      </c>
      <c r="R1115" s="1" t="s">
        <v>5078</v>
      </c>
      <c r="S1115" s="1" t="s">
        <v>7441</v>
      </c>
      <c r="T1115" s="1">
        <v>307</v>
      </c>
      <c r="U1115" s="1">
        <v>90</v>
      </c>
      <c r="V1115" s="1">
        <v>217</v>
      </c>
    </row>
    <row r="1116" spans="1:22" x14ac:dyDescent="0.35">
      <c r="A1116" s="2">
        <v>44893</v>
      </c>
      <c r="B1116" s="3" t="s">
        <v>222</v>
      </c>
      <c r="C1116" t="s">
        <v>141</v>
      </c>
      <c r="D1116" t="s">
        <v>223</v>
      </c>
      <c r="E1116" t="s">
        <v>265</v>
      </c>
      <c r="F1116" t="s">
        <v>7442</v>
      </c>
      <c r="H1116" t="s">
        <v>7443</v>
      </c>
      <c r="I1116" t="s">
        <v>7444</v>
      </c>
      <c r="J1116" s="1" t="s">
        <v>30</v>
      </c>
      <c r="K1116" t="s">
        <v>566</v>
      </c>
      <c r="L1116" t="s">
        <v>567</v>
      </c>
      <c r="M1116" t="s">
        <v>568</v>
      </c>
      <c r="N1116" s="1" t="s">
        <v>93</v>
      </c>
      <c r="O1116" s="1" t="s">
        <v>34</v>
      </c>
      <c r="P1116" s="1">
        <v>74</v>
      </c>
      <c r="Q1116" t="s">
        <v>7445</v>
      </c>
      <c r="R1116" s="1" t="s">
        <v>7446</v>
      </c>
      <c r="S1116" s="1" t="s">
        <v>7447</v>
      </c>
      <c r="T1116" s="1">
        <v>407</v>
      </c>
      <c r="U1116" s="1">
        <v>330</v>
      </c>
      <c r="V1116" s="1">
        <v>77</v>
      </c>
    </row>
    <row r="1117" spans="1:22" x14ac:dyDescent="0.35">
      <c r="A1117" s="2">
        <v>44913</v>
      </c>
      <c r="B1117" s="3" t="s">
        <v>38</v>
      </c>
      <c r="C1117" t="s">
        <v>23</v>
      </c>
      <c r="D1117" t="s">
        <v>98</v>
      </c>
      <c r="E1117" t="s">
        <v>189</v>
      </c>
      <c r="F1117" t="s">
        <v>4126</v>
      </c>
      <c r="G1117" t="s">
        <v>7448</v>
      </c>
      <c r="H1117" t="s">
        <v>7449</v>
      </c>
      <c r="I1117">
        <v>5176306467</v>
      </c>
      <c r="J1117" s="1" t="s">
        <v>45</v>
      </c>
      <c r="K1117" t="s">
        <v>381</v>
      </c>
      <c r="L1117" t="s">
        <v>382</v>
      </c>
      <c r="M1117" t="s">
        <v>383</v>
      </c>
      <c r="N1117" s="1" t="s">
        <v>114</v>
      </c>
      <c r="O1117" s="1" t="s">
        <v>34</v>
      </c>
      <c r="P1117" s="1">
        <v>43</v>
      </c>
      <c r="Q1117" t="s">
        <v>2297</v>
      </c>
      <c r="R1117" s="1" t="s">
        <v>7450</v>
      </c>
      <c r="S1117" s="1" t="s">
        <v>7451</v>
      </c>
      <c r="T1117" s="1">
        <v>236</v>
      </c>
      <c r="U1117" s="1">
        <v>76</v>
      </c>
      <c r="V1117" s="1">
        <v>160</v>
      </c>
    </row>
    <row r="1118" spans="1:22" x14ac:dyDescent="0.35">
      <c r="A1118" s="2">
        <v>44563</v>
      </c>
      <c r="B1118" s="3" t="s">
        <v>22</v>
      </c>
      <c r="C1118" t="s">
        <v>23</v>
      </c>
      <c r="D1118" t="s">
        <v>24</v>
      </c>
      <c r="E1118" t="s">
        <v>82</v>
      </c>
      <c r="F1118" t="s">
        <v>7452</v>
      </c>
      <c r="G1118" t="s">
        <v>7453</v>
      </c>
      <c r="H1118" t="s">
        <v>7454</v>
      </c>
      <c r="I1118" t="s">
        <v>7455</v>
      </c>
      <c r="J1118" s="1" t="s">
        <v>30</v>
      </c>
      <c r="K1118" t="s">
        <v>171</v>
      </c>
      <c r="L1118" t="s">
        <v>172</v>
      </c>
      <c r="M1118" t="s">
        <v>173</v>
      </c>
      <c r="N1118" s="1" t="s">
        <v>114</v>
      </c>
      <c r="O1118" s="1" t="s">
        <v>34</v>
      </c>
      <c r="P1118" s="1">
        <v>97</v>
      </c>
      <c r="Q1118" t="s">
        <v>7456</v>
      </c>
      <c r="R1118" s="1" t="s">
        <v>2110</v>
      </c>
      <c r="S1118" s="1" t="s">
        <v>7457</v>
      </c>
      <c r="T1118" s="1">
        <v>369</v>
      </c>
      <c r="U1118" s="1">
        <v>54</v>
      </c>
      <c r="V1118" s="1">
        <v>315</v>
      </c>
    </row>
    <row r="1119" spans="1:22" x14ac:dyDescent="0.35">
      <c r="A1119" s="2">
        <v>44519</v>
      </c>
      <c r="B1119" s="3" t="s">
        <v>207</v>
      </c>
      <c r="C1119" t="s">
        <v>23</v>
      </c>
      <c r="D1119" t="s">
        <v>39</v>
      </c>
      <c r="E1119" t="s">
        <v>25</v>
      </c>
      <c r="F1119" t="s">
        <v>7458</v>
      </c>
      <c r="G1119" t="s">
        <v>7459</v>
      </c>
      <c r="H1119" t="s">
        <v>7460</v>
      </c>
      <c r="I1119">
        <f>1-327-838-4599</f>
        <v>-5763</v>
      </c>
      <c r="J1119" s="1" t="s">
        <v>170</v>
      </c>
      <c r="K1119" t="s">
        <v>270</v>
      </c>
      <c r="L1119" t="s">
        <v>271</v>
      </c>
      <c r="M1119" t="s">
        <v>559</v>
      </c>
      <c r="N1119" s="1" t="s">
        <v>33</v>
      </c>
      <c r="O1119" s="1" t="s">
        <v>49</v>
      </c>
      <c r="P1119" s="1">
        <v>65</v>
      </c>
      <c r="Q1119" t="s">
        <v>7461</v>
      </c>
      <c r="R1119" s="1" t="s">
        <v>7462</v>
      </c>
      <c r="S1119" s="1" t="s">
        <v>7463</v>
      </c>
      <c r="T1119" s="1">
        <v>290</v>
      </c>
      <c r="U1119" s="1">
        <v>241</v>
      </c>
      <c r="V1119" s="1">
        <v>49</v>
      </c>
    </row>
    <row r="1120" spans="1:22" x14ac:dyDescent="0.35">
      <c r="A1120" s="2">
        <v>44679</v>
      </c>
      <c r="B1120" s="3" t="s">
        <v>118</v>
      </c>
      <c r="C1120" t="s">
        <v>69</v>
      </c>
      <c r="D1120" t="s">
        <v>119</v>
      </c>
      <c r="E1120" t="s">
        <v>120</v>
      </c>
      <c r="F1120" t="s">
        <v>7464</v>
      </c>
      <c r="G1120" t="s">
        <v>7465</v>
      </c>
      <c r="H1120" t="s">
        <v>7466</v>
      </c>
      <c r="I1120" t="s">
        <v>7467</v>
      </c>
      <c r="J1120" s="1" t="s">
        <v>170</v>
      </c>
      <c r="K1120" t="s">
        <v>46</v>
      </c>
      <c r="L1120" t="s">
        <v>47</v>
      </c>
      <c r="M1120" t="s">
        <v>261</v>
      </c>
      <c r="N1120" s="1" t="s">
        <v>33</v>
      </c>
      <c r="O1120" s="1" t="s">
        <v>34</v>
      </c>
      <c r="P1120" s="1">
        <v>84</v>
      </c>
      <c r="Q1120" t="s">
        <v>7468</v>
      </c>
      <c r="R1120" s="1" t="s">
        <v>7469</v>
      </c>
      <c r="S1120" s="1" t="s">
        <v>7470</v>
      </c>
      <c r="T1120" s="1">
        <v>74</v>
      </c>
      <c r="U1120" s="1">
        <v>40</v>
      </c>
      <c r="V1120" s="1">
        <v>34</v>
      </c>
    </row>
    <row r="1121" spans="1:22" x14ac:dyDescent="0.35">
      <c r="A1121" s="2">
        <v>44519</v>
      </c>
      <c r="B1121" s="3" t="s">
        <v>529</v>
      </c>
      <c r="C1121" t="s">
        <v>54</v>
      </c>
      <c r="D1121" t="s">
        <v>98</v>
      </c>
      <c r="E1121" t="s">
        <v>530</v>
      </c>
      <c r="F1121" t="s">
        <v>7471</v>
      </c>
      <c r="G1121" t="s">
        <v>7472</v>
      </c>
      <c r="H1121" t="s">
        <v>7473</v>
      </c>
      <c r="I1121" t="s">
        <v>7474</v>
      </c>
      <c r="J1121" s="1" t="s">
        <v>170</v>
      </c>
      <c r="K1121" t="s">
        <v>171</v>
      </c>
      <c r="L1121" t="s">
        <v>172</v>
      </c>
      <c r="M1121" t="s">
        <v>173</v>
      </c>
      <c r="N1121" s="1" t="s">
        <v>33</v>
      </c>
      <c r="O1121" s="1" t="s">
        <v>49</v>
      </c>
      <c r="P1121" s="1">
        <v>68</v>
      </c>
      <c r="Q1121" t="s">
        <v>5578</v>
      </c>
      <c r="R1121" s="1" t="s">
        <v>7475</v>
      </c>
      <c r="S1121" s="1" t="s">
        <v>7476</v>
      </c>
      <c r="T1121" s="1">
        <v>147</v>
      </c>
      <c r="U1121" s="1">
        <v>133</v>
      </c>
      <c r="V1121" s="1">
        <v>14</v>
      </c>
    </row>
    <row r="1122" spans="1:22" x14ac:dyDescent="0.35">
      <c r="A1122" s="2">
        <v>45170</v>
      </c>
      <c r="B1122" s="3" t="s">
        <v>164</v>
      </c>
      <c r="C1122" t="s">
        <v>247</v>
      </c>
      <c r="D1122" t="s">
        <v>165</v>
      </c>
      <c r="E1122" t="s">
        <v>166</v>
      </c>
      <c r="F1122" t="s">
        <v>7477</v>
      </c>
      <c r="G1122" t="s">
        <v>7478</v>
      </c>
      <c r="H1122" t="s">
        <v>7479</v>
      </c>
      <c r="I1122" t="s">
        <v>7480</v>
      </c>
      <c r="J1122" s="1" t="s">
        <v>45</v>
      </c>
      <c r="K1122" t="s">
        <v>148</v>
      </c>
      <c r="L1122" t="s">
        <v>149</v>
      </c>
      <c r="M1122" t="s">
        <v>150</v>
      </c>
      <c r="N1122" s="1" t="s">
        <v>78</v>
      </c>
      <c r="O1122" s="1" t="s">
        <v>49</v>
      </c>
      <c r="P1122" s="1">
        <v>50</v>
      </c>
      <c r="Q1122" t="s">
        <v>7481</v>
      </c>
      <c r="R1122" s="1" t="s">
        <v>7482</v>
      </c>
      <c r="S1122" s="1" t="s">
        <v>7483</v>
      </c>
      <c r="T1122" s="1">
        <v>139</v>
      </c>
      <c r="U1122" s="1">
        <v>45</v>
      </c>
      <c r="V1122" s="1">
        <v>94</v>
      </c>
    </row>
    <row r="1123" spans="1:22" x14ac:dyDescent="0.35">
      <c r="A1123" s="2">
        <v>45127</v>
      </c>
      <c r="B1123" s="3" t="s">
        <v>529</v>
      </c>
      <c r="C1123" t="s">
        <v>23</v>
      </c>
      <c r="D1123" t="s">
        <v>98</v>
      </c>
      <c r="E1123" t="s">
        <v>530</v>
      </c>
      <c r="F1123" t="s">
        <v>7484</v>
      </c>
      <c r="G1123" t="s">
        <v>7485</v>
      </c>
      <c r="H1123" t="s">
        <v>7486</v>
      </c>
      <c r="I1123" t="s">
        <v>7487</v>
      </c>
      <c r="J1123" s="1" t="s">
        <v>30</v>
      </c>
      <c r="K1123" t="s">
        <v>46</v>
      </c>
      <c r="L1123" t="s">
        <v>47</v>
      </c>
      <c r="M1123" t="s">
        <v>261</v>
      </c>
      <c r="N1123" s="1" t="s">
        <v>33</v>
      </c>
      <c r="O1123" s="1" t="s">
        <v>34</v>
      </c>
      <c r="P1123" s="1">
        <v>30</v>
      </c>
      <c r="Q1123" t="s">
        <v>4658</v>
      </c>
      <c r="R1123" s="1" t="s">
        <v>7488</v>
      </c>
      <c r="S1123" s="1" t="s">
        <v>7489</v>
      </c>
      <c r="T1123" s="1">
        <v>146</v>
      </c>
      <c r="U1123" s="1">
        <v>40</v>
      </c>
      <c r="V1123" s="1">
        <v>106</v>
      </c>
    </row>
    <row r="1124" spans="1:22" x14ac:dyDescent="0.35">
      <c r="A1124" s="2">
        <v>45047</v>
      </c>
      <c r="B1124" s="3" t="s">
        <v>529</v>
      </c>
      <c r="C1124" t="s">
        <v>23</v>
      </c>
      <c r="D1124" t="s">
        <v>98</v>
      </c>
      <c r="E1124" t="s">
        <v>265</v>
      </c>
      <c r="F1124" t="s">
        <v>7490</v>
      </c>
      <c r="G1124" t="s">
        <v>7491</v>
      </c>
      <c r="H1124" t="s">
        <v>7492</v>
      </c>
      <c r="I1124" t="s">
        <v>7493</v>
      </c>
      <c r="J1124" s="1" t="s">
        <v>30</v>
      </c>
      <c r="K1124" t="s">
        <v>330</v>
      </c>
      <c r="L1124" t="s">
        <v>331</v>
      </c>
      <c r="M1124" t="s">
        <v>332</v>
      </c>
      <c r="N1124" s="1" t="s">
        <v>48</v>
      </c>
      <c r="O1124" s="1" t="s">
        <v>34</v>
      </c>
      <c r="P1124" s="1">
        <v>93</v>
      </c>
      <c r="Q1124" t="s">
        <v>7494</v>
      </c>
      <c r="R1124" s="1" t="s">
        <v>7495</v>
      </c>
      <c r="S1124" s="1" t="s">
        <v>7496</v>
      </c>
      <c r="T1124" s="1">
        <v>243</v>
      </c>
      <c r="U1124" s="1">
        <v>124</v>
      </c>
      <c r="V1124" s="1">
        <v>119</v>
      </c>
    </row>
    <row r="1125" spans="1:22" x14ac:dyDescent="0.35">
      <c r="A1125" s="2">
        <v>44560</v>
      </c>
      <c r="B1125" s="3" t="s">
        <v>140</v>
      </c>
      <c r="C1125" t="s">
        <v>141</v>
      </c>
      <c r="D1125" t="s">
        <v>142</v>
      </c>
      <c r="E1125" t="s">
        <v>361</v>
      </c>
      <c r="F1125" t="s">
        <v>7497</v>
      </c>
      <c r="G1125" t="s">
        <v>7498</v>
      </c>
      <c r="H1125" t="s">
        <v>7499</v>
      </c>
      <c r="I1125" t="s">
        <v>7500</v>
      </c>
      <c r="J1125" s="1" t="s">
        <v>30</v>
      </c>
      <c r="K1125" t="s">
        <v>159</v>
      </c>
      <c r="L1125" t="s">
        <v>160</v>
      </c>
      <c r="M1125" t="s">
        <v>161</v>
      </c>
      <c r="N1125" s="1" t="s">
        <v>48</v>
      </c>
      <c r="O1125" s="1" t="s">
        <v>49</v>
      </c>
      <c r="P1125" s="1">
        <v>81</v>
      </c>
      <c r="Q1125" t="s">
        <v>7501</v>
      </c>
      <c r="R1125" s="1" t="s">
        <v>7502</v>
      </c>
      <c r="S1125" s="1" t="s">
        <v>7503</v>
      </c>
      <c r="T1125" s="1">
        <v>464</v>
      </c>
      <c r="U1125" s="1">
        <v>115</v>
      </c>
      <c r="V1125" s="1">
        <v>349</v>
      </c>
    </row>
    <row r="1126" spans="1:22" x14ac:dyDescent="0.35">
      <c r="A1126" s="2">
        <v>44471</v>
      </c>
      <c r="B1126" s="3" t="s">
        <v>222</v>
      </c>
      <c r="C1126" t="s">
        <v>141</v>
      </c>
      <c r="D1126" t="s">
        <v>223</v>
      </c>
      <c r="E1126" t="s">
        <v>224</v>
      </c>
      <c r="F1126" t="s">
        <v>7504</v>
      </c>
      <c r="G1126" t="s">
        <v>7505</v>
      </c>
      <c r="H1126" t="s">
        <v>7506</v>
      </c>
      <c r="I1126" t="s">
        <v>7507</v>
      </c>
      <c r="J1126" s="1" t="s">
        <v>30</v>
      </c>
      <c r="K1126" t="s">
        <v>111</v>
      </c>
      <c r="L1126" t="s">
        <v>112</v>
      </c>
      <c r="M1126" t="s">
        <v>113</v>
      </c>
      <c r="N1126" s="1" t="s">
        <v>114</v>
      </c>
      <c r="O1126" s="1" t="s">
        <v>49</v>
      </c>
      <c r="P1126" s="1">
        <v>57</v>
      </c>
      <c r="Q1126" t="s">
        <v>7508</v>
      </c>
      <c r="R1126" s="1" t="s">
        <v>7509</v>
      </c>
      <c r="S1126" s="1" t="s">
        <v>7510</v>
      </c>
      <c r="T1126" s="1">
        <v>61</v>
      </c>
      <c r="U1126" s="1">
        <v>44</v>
      </c>
      <c r="V1126" s="1">
        <v>17</v>
      </c>
    </row>
    <row r="1127" spans="1:22" x14ac:dyDescent="0.35">
      <c r="A1127" s="2">
        <v>45107</v>
      </c>
      <c r="B1127" s="3" t="s">
        <v>257</v>
      </c>
      <c r="C1127" t="s">
        <v>141</v>
      </c>
      <c r="D1127" t="s">
        <v>223</v>
      </c>
      <c r="E1127" t="s">
        <v>309</v>
      </c>
      <c r="F1127" t="s">
        <v>7511</v>
      </c>
      <c r="G1127" t="s">
        <v>7512</v>
      </c>
      <c r="H1127" t="s">
        <v>7513</v>
      </c>
      <c r="I1127" t="s">
        <v>7514</v>
      </c>
      <c r="J1127" s="1" t="s">
        <v>45</v>
      </c>
      <c r="K1127" t="s">
        <v>46</v>
      </c>
      <c r="L1127" t="s">
        <v>47</v>
      </c>
      <c r="M1127" t="s">
        <v>261</v>
      </c>
      <c r="N1127" s="1" t="s">
        <v>48</v>
      </c>
      <c r="O1127" s="1" t="s">
        <v>34</v>
      </c>
      <c r="P1127" s="1">
        <v>93</v>
      </c>
      <c r="Q1127" t="s">
        <v>7515</v>
      </c>
      <c r="R1127" s="1" t="s">
        <v>7516</v>
      </c>
      <c r="S1127" s="1" t="s">
        <v>7517</v>
      </c>
      <c r="T1127" s="1">
        <v>157</v>
      </c>
      <c r="U1127" s="1">
        <v>149</v>
      </c>
      <c r="V1127" s="1">
        <v>8</v>
      </c>
    </row>
    <row r="1128" spans="1:22" x14ac:dyDescent="0.35">
      <c r="A1128" s="2">
        <v>44746</v>
      </c>
      <c r="B1128" s="3" t="s">
        <v>529</v>
      </c>
      <c r="C1128" t="s">
        <v>23</v>
      </c>
      <c r="D1128" t="s">
        <v>98</v>
      </c>
      <c r="E1128" t="s">
        <v>265</v>
      </c>
      <c r="F1128" t="s">
        <v>7518</v>
      </c>
      <c r="G1128" t="s">
        <v>7519</v>
      </c>
      <c r="H1128" t="s">
        <v>7520</v>
      </c>
      <c r="I1128" t="s">
        <v>7521</v>
      </c>
      <c r="J1128" s="1" t="s">
        <v>30</v>
      </c>
      <c r="K1128" t="s">
        <v>133</v>
      </c>
      <c r="L1128" t="s">
        <v>134</v>
      </c>
      <c r="M1128" t="s">
        <v>135</v>
      </c>
      <c r="N1128" s="1" t="s">
        <v>114</v>
      </c>
      <c r="O1128" s="1" t="s">
        <v>49</v>
      </c>
      <c r="P1128" s="1">
        <v>63</v>
      </c>
      <c r="Q1128" t="s">
        <v>1377</v>
      </c>
      <c r="R1128" s="1" t="s">
        <v>7522</v>
      </c>
      <c r="S1128" s="1" t="s">
        <v>7523</v>
      </c>
      <c r="T1128" s="1">
        <v>203</v>
      </c>
      <c r="U1128" s="1">
        <v>44</v>
      </c>
      <c r="V1128" s="1">
        <v>159</v>
      </c>
    </row>
    <row r="1129" spans="1:22" x14ac:dyDescent="0.35">
      <c r="A1129" s="2">
        <v>45071</v>
      </c>
      <c r="B1129" s="3" t="s">
        <v>140</v>
      </c>
      <c r="C1129" t="s">
        <v>141</v>
      </c>
      <c r="D1129" t="s">
        <v>142</v>
      </c>
      <c r="E1129" t="s">
        <v>265</v>
      </c>
      <c r="F1129" t="s">
        <v>7524</v>
      </c>
      <c r="H1129" t="s">
        <v>7525</v>
      </c>
      <c r="I1129" t="s">
        <v>7526</v>
      </c>
      <c r="J1129" s="1" t="s">
        <v>45</v>
      </c>
      <c r="K1129" t="s">
        <v>31</v>
      </c>
      <c r="L1129" t="s">
        <v>32</v>
      </c>
      <c r="N1129" s="1" t="s">
        <v>86</v>
      </c>
      <c r="O1129" s="1" t="s">
        <v>63</v>
      </c>
      <c r="P1129" s="1">
        <v>80</v>
      </c>
      <c r="Q1129" t="s">
        <v>4321</v>
      </c>
      <c r="R1129" s="1" t="s">
        <v>7527</v>
      </c>
      <c r="S1129" s="1" t="s">
        <v>7528</v>
      </c>
      <c r="T1129" s="1">
        <v>443</v>
      </c>
      <c r="U1129" s="1">
        <v>104</v>
      </c>
      <c r="V1129" s="1">
        <v>339</v>
      </c>
    </row>
    <row r="1130" spans="1:22" x14ac:dyDescent="0.35">
      <c r="A1130" s="2">
        <v>45019</v>
      </c>
      <c r="B1130" s="3" t="s">
        <v>529</v>
      </c>
      <c r="C1130" t="s">
        <v>23</v>
      </c>
      <c r="D1130" t="s">
        <v>98</v>
      </c>
      <c r="E1130" t="s">
        <v>530</v>
      </c>
      <c r="F1130" t="s">
        <v>7529</v>
      </c>
      <c r="G1130" t="s">
        <v>7530</v>
      </c>
      <c r="H1130" t="s">
        <v>7531</v>
      </c>
      <c r="I1130" t="s">
        <v>7532</v>
      </c>
      <c r="J1130" s="1" t="s">
        <v>45</v>
      </c>
      <c r="K1130" t="s">
        <v>381</v>
      </c>
      <c r="L1130" t="s">
        <v>382</v>
      </c>
      <c r="N1130" s="1" t="s">
        <v>86</v>
      </c>
      <c r="O1130" s="1" t="s">
        <v>34</v>
      </c>
      <c r="P1130" s="1">
        <v>96</v>
      </c>
      <c r="Q1130" t="s">
        <v>1210</v>
      </c>
      <c r="R1130" s="1" t="s">
        <v>7533</v>
      </c>
      <c r="S1130" s="1" t="s">
        <v>7534</v>
      </c>
      <c r="T1130" s="1">
        <v>174</v>
      </c>
      <c r="U1130" s="1">
        <v>74</v>
      </c>
      <c r="V1130" s="1">
        <v>100</v>
      </c>
    </row>
    <row r="1131" spans="1:22" x14ac:dyDescent="0.35">
      <c r="A1131" s="2">
        <v>44542</v>
      </c>
      <c r="B1131" s="3" t="s">
        <v>38</v>
      </c>
      <c r="C1131" t="s">
        <v>23</v>
      </c>
      <c r="D1131" t="s">
        <v>98</v>
      </c>
      <c r="E1131" t="s">
        <v>326</v>
      </c>
      <c r="F1131" t="s">
        <v>7535</v>
      </c>
      <c r="G1131" t="s">
        <v>7536</v>
      </c>
      <c r="H1131" t="s">
        <v>7537</v>
      </c>
      <c r="I1131" t="s">
        <v>7538</v>
      </c>
      <c r="J1131" s="1" t="s">
        <v>30</v>
      </c>
      <c r="K1131" t="s">
        <v>111</v>
      </c>
      <c r="L1131" t="s">
        <v>112</v>
      </c>
      <c r="M1131" t="s">
        <v>113</v>
      </c>
      <c r="N1131" s="1" t="s">
        <v>33</v>
      </c>
      <c r="O1131" s="1" t="s">
        <v>49</v>
      </c>
      <c r="P1131" s="1">
        <v>67</v>
      </c>
      <c r="Q1131" t="s">
        <v>7539</v>
      </c>
      <c r="R1131" s="1" t="s">
        <v>7540</v>
      </c>
      <c r="S1131" s="1" t="s">
        <v>7541</v>
      </c>
      <c r="T1131" s="1">
        <v>322</v>
      </c>
      <c r="U1131" s="1">
        <v>24</v>
      </c>
      <c r="V1131" s="1">
        <v>298</v>
      </c>
    </row>
    <row r="1132" spans="1:22" x14ac:dyDescent="0.35">
      <c r="A1132" s="2">
        <v>44779</v>
      </c>
      <c r="B1132" s="3" t="s">
        <v>207</v>
      </c>
      <c r="C1132" t="s">
        <v>23</v>
      </c>
      <c r="D1132" t="s">
        <v>39</v>
      </c>
      <c r="E1132" t="s">
        <v>265</v>
      </c>
      <c r="F1132" t="s">
        <v>7542</v>
      </c>
      <c r="G1132" t="s">
        <v>2751</v>
      </c>
      <c r="H1132" t="s">
        <v>7543</v>
      </c>
      <c r="I1132" t="s">
        <v>7544</v>
      </c>
      <c r="J1132" s="1" t="s">
        <v>170</v>
      </c>
      <c r="K1132" t="s">
        <v>303</v>
      </c>
      <c r="L1132" t="s">
        <v>304</v>
      </c>
      <c r="M1132" t="s">
        <v>305</v>
      </c>
      <c r="N1132" s="1" t="s">
        <v>86</v>
      </c>
      <c r="O1132" s="1" t="s">
        <v>63</v>
      </c>
      <c r="P1132" s="1">
        <v>95</v>
      </c>
      <c r="Q1132" t="s">
        <v>994</v>
      </c>
      <c r="R1132" s="1" t="s">
        <v>7545</v>
      </c>
      <c r="S1132" s="1" t="s">
        <v>7546</v>
      </c>
      <c r="T1132" s="1">
        <v>203</v>
      </c>
      <c r="U1132" s="1">
        <v>37</v>
      </c>
      <c r="V1132" s="1">
        <v>166</v>
      </c>
    </row>
    <row r="1133" spans="1:22" x14ac:dyDescent="0.35">
      <c r="A1133" s="2">
        <v>44662</v>
      </c>
      <c r="B1133" s="3" t="s">
        <v>164</v>
      </c>
      <c r="C1133" t="s">
        <v>247</v>
      </c>
      <c r="D1133" t="s">
        <v>165</v>
      </c>
      <c r="E1133" t="s">
        <v>166</v>
      </c>
      <c r="F1133" t="s">
        <v>7547</v>
      </c>
      <c r="G1133" t="s">
        <v>7548</v>
      </c>
      <c r="H1133" t="s">
        <v>7549</v>
      </c>
      <c r="I1133">
        <v>8534982278</v>
      </c>
      <c r="J1133" s="1" t="s">
        <v>170</v>
      </c>
      <c r="K1133" t="s">
        <v>381</v>
      </c>
      <c r="L1133" t="s">
        <v>382</v>
      </c>
      <c r="M1133" t="s">
        <v>383</v>
      </c>
      <c r="N1133" s="1" t="s">
        <v>86</v>
      </c>
      <c r="O1133" s="1" t="s">
        <v>34</v>
      </c>
      <c r="P1133" s="1">
        <v>7</v>
      </c>
      <c r="Q1133" t="s">
        <v>7550</v>
      </c>
      <c r="R1133" s="1" t="s">
        <v>7551</v>
      </c>
      <c r="S1133" s="1" t="s">
        <v>7552</v>
      </c>
      <c r="T1133" s="1">
        <v>234</v>
      </c>
      <c r="U1133" s="1">
        <v>5</v>
      </c>
      <c r="V1133" s="1">
        <v>229</v>
      </c>
    </row>
    <row r="1134" spans="1:22" x14ac:dyDescent="0.35">
      <c r="A1134" s="2">
        <v>44887</v>
      </c>
      <c r="B1134" s="3" t="s">
        <v>207</v>
      </c>
      <c r="C1134" t="s">
        <v>23</v>
      </c>
      <c r="D1134" t="s">
        <v>39</v>
      </c>
      <c r="E1134" t="s">
        <v>265</v>
      </c>
      <c r="F1134" t="s">
        <v>7553</v>
      </c>
      <c r="G1134" t="s">
        <v>7554</v>
      </c>
      <c r="H1134" t="s">
        <v>7555</v>
      </c>
      <c r="I1134" t="s">
        <v>7556</v>
      </c>
      <c r="J1134" s="1" t="s">
        <v>170</v>
      </c>
      <c r="K1134" t="s">
        <v>303</v>
      </c>
      <c r="L1134" t="s">
        <v>304</v>
      </c>
      <c r="M1134" t="s">
        <v>305</v>
      </c>
      <c r="N1134" s="1" t="s">
        <v>114</v>
      </c>
      <c r="O1134" s="1" t="s">
        <v>34</v>
      </c>
      <c r="P1134" s="1">
        <v>73</v>
      </c>
      <c r="Q1134" t="s">
        <v>50</v>
      </c>
      <c r="R1134" s="1" t="s">
        <v>7557</v>
      </c>
      <c r="S1134" s="1" t="s">
        <v>7558</v>
      </c>
      <c r="T1134" s="1">
        <v>51</v>
      </c>
      <c r="U1134" s="1">
        <v>17</v>
      </c>
      <c r="V1134" s="1">
        <v>34</v>
      </c>
    </row>
    <row r="1135" spans="1:22" x14ac:dyDescent="0.35">
      <c r="A1135" s="1" t="s">
        <v>7559</v>
      </c>
      <c r="B1135" s="3" t="s">
        <v>22</v>
      </c>
      <c r="C1135" t="s">
        <v>23</v>
      </c>
      <c r="D1135" t="s">
        <v>24</v>
      </c>
      <c r="E1135" t="s">
        <v>82</v>
      </c>
      <c r="F1135" t="s">
        <v>7560</v>
      </c>
      <c r="G1135" t="s">
        <v>7561</v>
      </c>
      <c r="H1135" t="s">
        <v>7562</v>
      </c>
      <c r="I1135" t="s">
        <v>7563</v>
      </c>
      <c r="J1135" s="1" t="s">
        <v>30</v>
      </c>
      <c r="K1135" t="s">
        <v>303</v>
      </c>
      <c r="L1135" t="s">
        <v>304</v>
      </c>
      <c r="M1135" t="s">
        <v>305</v>
      </c>
      <c r="N1135" s="1" t="s">
        <v>114</v>
      </c>
      <c r="O1135" s="1" t="s">
        <v>63</v>
      </c>
      <c r="P1135" s="1">
        <v>18</v>
      </c>
      <c r="Q1135" t="s">
        <v>5999</v>
      </c>
      <c r="R1135" s="1" t="s">
        <v>7564</v>
      </c>
      <c r="S1135" s="1" t="s">
        <v>7565</v>
      </c>
      <c r="T1135" s="1">
        <v>351</v>
      </c>
      <c r="U1135" s="1">
        <v>194</v>
      </c>
      <c r="V1135" s="1">
        <v>157</v>
      </c>
    </row>
    <row r="1136" spans="1:22" x14ac:dyDescent="0.35">
      <c r="A1136" s="2">
        <v>44476</v>
      </c>
      <c r="B1136" s="3" t="s">
        <v>68</v>
      </c>
      <c r="C1136" t="s">
        <v>69</v>
      </c>
      <c r="D1136" t="s">
        <v>70</v>
      </c>
      <c r="E1136" t="s">
        <v>71</v>
      </c>
      <c r="F1136" t="s">
        <v>7566</v>
      </c>
      <c r="G1136" t="s">
        <v>7567</v>
      </c>
      <c r="H1136" t="s">
        <v>7568</v>
      </c>
      <c r="I1136" t="s">
        <v>7569</v>
      </c>
      <c r="J1136" s="1" t="s">
        <v>45</v>
      </c>
      <c r="K1136" t="s">
        <v>133</v>
      </c>
      <c r="L1136" t="s">
        <v>134</v>
      </c>
      <c r="M1136" t="s">
        <v>135</v>
      </c>
      <c r="N1136" s="1" t="s">
        <v>93</v>
      </c>
      <c r="O1136" s="1" t="s">
        <v>49</v>
      </c>
      <c r="P1136" s="1">
        <v>71</v>
      </c>
      <c r="Q1136" t="s">
        <v>7570</v>
      </c>
      <c r="R1136" s="1" t="s">
        <v>7571</v>
      </c>
      <c r="S1136" s="1" t="s">
        <v>7572</v>
      </c>
      <c r="T1136" s="1">
        <v>187</v>
      </c>
      <c r="U1136" s="1">
        <v>36</v>
      </c>
      <c r="V1136" s="1">
        <v>151</v>
      </c>
    </row>
    <row r="1137" spans="1:22" x14ac:dyDescent="0.35">
      <c r="A1137" s="2">
        <v>44699</v>
      </c>
      <c r="B1137" s="3" t="s">
        <v>529</v>
      </c>
      <c r="C1137" t="s">
        <v>23</v>
      </c>
      <c r="D1137" t="s">
        <v>98</v>
      </c>
      <c r="E1137" t="s">
        <v>669</v>
      </c>
      <c r="F1137" t="s">
        <v>7573</v>
      </c>
      <c r="G1137" t="s">
        <v>7574</v>
      </c>
      <c r="H1137" t="s">
        <v>7575</v>
      </c>
      <c r="I1137" t="s">
        <v>7576</v>
      </c>
      <c r="J1137" s="1" t="s">
        <v>45</v>
      </c>
      <c r="K1137" t="s">
        <v>31</v>
      </c>
      <c r="L1137" t="s">
        <v>32</v>
      </c>
      <c r="M1137">
        <v>6538306661</v>
      </c>
      <c r="N1137" s="1" t="s">
        <v>78</v>
      </c>
      <c r="O1137" s="1" t="s">
        <v>49</v>
      </c>
      <c r="P1137" s="1">
        <v>44</v>
      </c>
      <c r="Q1137" t="s">
        <v>7577</v>
      </c>
      <c r="R1137" s="1" t="s">
        <v>7578</v>
      </c>
      <c r="S1137" s="1" t="s">
        <v>7579</v>
      </c>
      <c r="T1137" s="1">
        <v>208</v>
      </c>
      <c r="U1137" s="1">
        <v>21</v>
      </c>
      <c r="V1137" s="1">
        <v>187</v>
      </c>
    </row>
    <row r="1138" spans="1:22" x14ac:dyDescent="0.35">
      <c r="A1138" s="2">
        <v>44583</v>
      </c>
      <c r="B1138" s="3" t="s">
        <v>164</v>
      </c>
      <c r="C1138" t="s">
        <v>247</v>
      </c>
      <c r="D1138" t="s">
        <v>165</v>
      </c>
      <c r="E1138" t="s">
        <v>25</v>
      </c>
      <c r="F1138" t="s">
        <v>7580</v>
      </c>
      <c r="H1138" t="s">
        <v>7581</v>
      </c>
      <c r="I1138" t="s">
        <v>7582</v>
      </c>
      <c r="J1138" s="1" t="s">
        <v>170</v>
      </c>
      <c r="K1138" t="s">
        <v>61</v>
      </c>
      <c r="L1138" t="s">
        <v>62</v>
      </c>
      <c r="M1138">
        <f>1-588-750-7646</f>
        <v>-8983</v>
      </c>
      <c r="N1138" s="1" t="s">
        <v>33</v>
      </c>
      <c r="O1138" s="1" t="s">
        <v>34</v>
      </c>
      <c r="P1138" s="1">
        <v>49</v>
      </c>
      <c r="Q1138" t="s">
        <v>5720</v>
      </c>
      <c r="R1138" s="1" t="s">
        <v>7583</v>
      </c>
      <c r="S1138" s="1" t="s">
        <v>7584</v>
      </c>
      <c r="T1138" s="1">
        <v>147</v>
      </c>
      <c r="U1138" s="1">
        <v>77</v>
      </c>
      <c r="V1138" s="1">
        <v>70</v>
      </c>
    </row>
    <row r="1139" spans="1:22" x14ac:dyDescent="0.35">
      <c r="A1139" s="2">
        <v>45180</v>
      </c>
      <c r="B1139" s="3" t="s">
        <v>38</v>
      </c>
      <c r="C1139" t="s">
        <v>23</v>
      </c>
      <c r="D1139" t="s">
        <v>39</v>
      </c>
      <c r="E1139" t="s">
        <v>40</v>
      </c>
      <c r="F1139" t="s">
        <v>7585</v>
      </c>
      <c r="G1139" t="s">
        <v>7586</v>
      </c>
      <c r="H1139" t="s">
        <v>7587</v>
      </c>
      <c r="I1139" t="s">
        <v>7588</v>
      </c>
      <c r="J1139" s="1" t="s">
        <v>30</v>
      </c>
      <c r="K1139" t="s">
        <v>183</v>
      </c>
      <c r="L1139" t="s">
        <v>184</v>
      </c>
      <c r="M1139" t="s">
        <v>185</v>
      </c>
      <c r="N1139" s="1" t="s">
        <v>86</v>
      </c>
      <c r="O1139" s="1" t="s">
        <v>34</v>
      </c>
      <c r="P1139" s="1">
        <v>22</v>
      </c>
      <c r="Q1139" t="s">
        <v>7589</v>
      </c>
      <c r="R1139" s="1" t="s">
        <v>7590</v>
      </c>
      <c r="S1139" s="1" t="s">
        <v>7591</v>
      </c>
      <c r="T1139" s="1">
        <v>134</v>
      </c>
      <c r="U1139" s="1">
        <v>128</v>
      </c>
      <c r="V1139" s="1">
        <v>6</v>
      </c>
    </row>
    <row r="1140" spans="1:22" x14ac:dyDescent="0.35">
      <c r="A1140" s="2">
        <v>44975</v>
      </c>
      <c r="B1140" s="3" t="s">
        <v>207</v>
      </c>
      <c r="C1140" t="s">
        <v>23</v>
      </c>
      <c r="D1140" t="s">
        <v>39</v>
      </c>
      <c r="E1140" t="s">
        <v>40</v>
      </c>
      <c r="F1140" t="s">
        <v>7592</v>
      </c>
      <c r="G1140" t="s">
        <v>7593</v>
      </c>
      <c r="H1140" t="s">
        <v>7594</v>
      </c>
      <c r="I1140" t="s">
        <v>7595</v>
      </c>
      <c r="J1140" s="1" t="s">
        <v>45</v>
      </c>
      <c r="K1140" t="s">
        <v>148</v>
      </c>
      <c r="L1140" t="s">
        <v>149</v>
      </c>
      <c r="M1140" t="s">
        <v>150</v>
      </c>
      <c r="N1140" s="1" t="s">
        <v>78</v>
      </c>
      <c r="O1140" s="1" t="s">
        <v>49</v>
      </c>
      <c r="P1140" s="1">
        <v>95</v>
      </c>
      <c r="Q1140" t="s">
        <v>994</v>
      </c>
      <c r="R1140" s="1" t="s">
        <v>7596</v>
      </c>
      <c r="S1140" s="1" t="s">
        <v>7597</v>
      </c>
      <c r="T1140" s="1">
        <v>258</v>
      </c>
      <c r="U1140" s="1">
        <v>76</v>
      </c>
      <c r="V1140" s="1">
        <v>182</v>
      </c>
    </row>
    <row r="1141" spans="1:22" x14ac:dyDescent="0.35">
      <c r="A1141" s="2">
        <v>44988</v>
      </c>
      <c r="B1141" s="3" t="s">
        <v>22</v>
      </c>
      <c r="C1141" t="s">
        <v>23</v>
      </c>
      <c r="D1141" t="s">
        <v>24</v>
      </c>
      <c r="E1141" t="s">
        <v>82</v>
      </c>
      <c r="F1141" t="s">
        <v>5276</v>
      </c>
      <c r="G1141" t="s">
        <v>7598</v>
      </c>
      <c r="H1141" t="s">
        <v>7599</v>
      </c>
      <c r="I1141" t="s">
        <v>7600</v>
      </c>
      <c r="J1141" s="1" t="s">
        <v>30</v>
      </c>
      <c r="K1141" t="s">
        <v>133</v>
      </c>
      <c r="L1141" t="s">
        <v>134</v>
      </c>
      <c r="M1141" t="s">
        <v>135</v>
      </c>
      <c r="N1141" s="1" t="s">
        <v>48</v>
      </c>
      <c r="O1141" s="1" t="s">
        <v>49</v>
      </c>
      <c r="P1141" s="1">
        <v>68</v>
      </c>
      <c r="Q1141" t="s">
        <v>688</v>
      </c>
      <c r="R1141" s="1" t="s">
        <v>7601</v>
      </c>
      <c r="S1141" s="1" t="s">
        <v>7602</v>
      </c>
      <c r="T1141" s="1">
        <v>100</v>
      </c>
      <c r="U1141" s="1">
        <v>84</v>
      </c>
      <c r="V1141" s="1">
        <v>16</v>
      </c>
    </row>
    <row r="1142" spans="1:22" x14ac:dyDescent="0.35">
      <c r="A1142" s="2">
        <v>44907</v>
      </c>
      <c r="B1142" s="3" t="s">
        <v>418</v>
      </c>
      <c r="C1142" t="s">
        <v>69</v>
      </c>
      <c r="D1142" t="s">
        <v>419</v>
      </c>
      <c r="E1142" t="s">
        <v>189</v>
      </c>
      <c r="F1142" t="s">
        <v>7603</v>
      </c>
      <c r="G1142" t="s">
        <v>7604</v>
      </c>
      <c r="H1142" t="s">
        <v>7605</v>
      </c>
      <c r="I1142" t="s">
        <v>7606</v>
      </c>
      <c r="J1142" s="1" t="s">
        <v>45</v>
      </c>
      <c r="K1142" t="s">
        <v>31</v>
      </c>
      <c r="L1142" t="s">
        <v>32</v>
      </c>
      <c r="M1142">
        <v>6538306661</v>
      </c>
      <c r="N1142" s="1" t="s">
        <v>93</v>
      </c>
      <c r="O1142" s="1" t="s">
        <v>49</v>
      </c>
      <c r="P1142" s="1">
        <v>51</v>
      </c>
      <c r="Q1142" t="s">
        <v>7607</v>
      </c>
      <c r="R1142" s="1" t="s">
        <v>7608</v>
      </c>
      <c r="S1142" s="1" t="s">
        <v>7609</v>
      </c>
      <c r="T1142" s="1">
        <v>414</v>
      </c>
      <c r="U1142" s="1">
        <v>337</v>
      </c>
      <c r="V1142" s="1">
        <v>77</v>
      </c>
    </row>
    <row r="1143" spans="1:22" x14ac:dyDescent="0.35">
      <c r="A1143" s="2">
        <v>45102</v>
      </c>
      <c r="B1143" s="3" t="s">
        <v>317</v>
      </c>
      <c r="C1143" t="s">
        <v>23</v>
      </c>
      <c r="D1143" t="s">
        <v>98</v>
      </c>
      <c r="E1143" t="s">
        <v>318</v>
      </c>
      <c r="F1143" t="s">
        <v>7610</v>
      </c>
      <c r="G1143" t="s">
        <v>7611</v>
      </c>
      <c r="H1143" t="s">
        <v>7612</v>
      </c>
      <c r="I1143" t="s">
        <v>7613</v>
      </c>
      <c r="J1143" s="1" t="s">
        <v>30</v>
      </c>
      <c r="K1143" t="s">
        <v>159</v>
      </c>
      <c r="L1143" t="s">
        <v>160</v>
      </c>
      <c r="M1143" t="s">
        <v>161</v>
      </c>
      <c r="N1143" s="1" t="s">
        <v>86</v>
      </c>
      <c r="O1143" s="1" t="s">
        <v>49</v>
      </c>
      <c r="P1143" s="1">
        <v>83</v>
      </c>
      <c r="Q1143" t="s">
        <v>7614</v>
      </c>
      <c r="R1143" s="1" t="s">
        <v>7615</v>
      </c>
      <c r="S1143" s="1" t="s">
        <v>7616</v>
      </c>
      <c r="T1143" s="1">
        <v>470</v>
      </c>
      <c r="U1143" s="1">
        <v>98</v>
      </c>
      <c r="V1143" s="1">
        <v>372</v>
      </c>
    </row>
    <row r="1144" spans="1:22" x14ac:dyDescent="0.35">
      <c r="A1144" s="2">
        <v>44478</v>
      </c>
      <c r="B1144" s="3" t="s">
        <v>492</v>
      </c>
      <c r="C1144" t="s">
        <v>276</v>
      </c>
      <c r="D1144" t="s">
        <v>409</v>
      </c>
      <c r="E1144" t="s">
        <v>410</v>
      </c>
      <c r="F1144" t="s">
        <v>7617</v>
      </c>
      <c r="G1144" t="s">
        <v>7618</v>
      </c>
      <c r="H1144" t="s">
        <v>7619</v>
      </c>
      <c r="I1144" t="s">
        <v>7620</v>
      </c>
      <c r="J1144" s="1" t="s">
        <v>170</v>
      </c>
      <c r="K1144" t="s">
        <v>111</v>
      </c>
      <c r="L1144" t="s">
        <v>112</v>
      </c>
      <c r="M1144" t="s">
        <v>113</v>
      </c>
      <c r="N1144" s="1" t="s">
        <v>48</v>
      </c>
      <c r="O1144" s="1" t="s">
        <v>34</v>
      </c>
      <c r="P1144" s="1">
        <v>82</v>
      </c>
      <c r="Q1144" t="s">
        <v>7621</v>
      </c>
      <c r="R1144" s="1" t="s">
        <v>7622</v>
      </c>
      <c r="S1144" s="1" t="s">
        <v>7623</v>
      </c>
      <c r="T1144" s="1">
        <v>281</v>
      </c>
      <c r="U1144" s="1">
        <v>186</v>
      </c>
      <c r="V1144" s="1">
        <v>95</v>
      </c>
    </row>
    <row r="1145" spans="1:22" x14ac:dyDescent="0.35">
      <c r="A1145" s="2">
        <v>45033</v>
      </c>
      <c r="B1145" s="3" t="s">
        <v>492</v>
      </c>
      <c r="C1145" t="s">
        <v>276</v>
      </c>
      <c r="D1145" t="s">
        <v>409</v>
      </c>
      <c r="E1145" t="s">
        <v>410</v>
      </c>
      <c r="F1145" t="s">
        <v>7624</v>
      </c>
      <c r="G1145" t="s">
        <v>7625</v>
      </c>
      <c r="H1145" t="s">
        <v>7626</v>
      </c>
      <c r="I1145" t="s">
        <v>7627</v>
      </c>
      <c r="J1145" s="1" t="s">
        <v>30</v>
      </c>
      <c r="K1145" t="s">
        <v>270</v>
      </c>
      <c r="L1145" t="s">
        <v>271</v>
      </c>
      <c r="M1145" t="s">
        <v>559</v>
      </c>
      <c r="N1145" s="1" t="s">
        <v>86</v>
      </c>
      <c r="O1145" s="1" t="s">
        <v>34</v>
      </c>
      <c r="P1145" s="1">
        <v>19</v>
      </c>
      <c r="Q1145" t="s">
        <v>2880</v>
      </c>
      <c r="R1145" s="1" t="s">
        <v>7628</v>
      </c>
      <c r="S1145" s="1" t="s">
        <v>7629</v>
      </c>
      <c r="T1145" s="1">
        <v>165</v>
      </c>
      <c r="U1145" s="1">
        <v>118</v>
      </c>
      <c r="V1145" s="1">
        <v>47</v>
      </c>
    </row>
    <row r="1146" spans="1:22" x14ac:dyDescent="0.35">
      <c r="A1146" s="2">
        <v>44696</v>
      </c>
      <c r="B1146" s="3" t="s">
        <v>214</v>
      </c>
      <c r="C1146" t="s">
        <v>23</v>
      </c>
      <c r="D1146" t="s">
        <v>98</v>
      </c>
      <c r="E1146" t="s">
        <v>326</v>
      </c>
      <c r="F1146" t="s">
        <v>7630</v>
      </c>
      <c r="H1146" t="s">
        <v>7631</v>
      </c>
      <c r="I1146" t="s">
        <v>7632</v>
      </c>
      <c r="J1146" s="1" t="s">
        <v>30</v>
      </c>
      <c r="K1146" t="s">
        <v>111</v>
      </c>
      <c r="L1146" t="s">
        <v>112</v>
      </c>
      <c r="N1146" s="1" t="s">
        <v>33</v>
      </c>
      <c r="O1146" s="1" t="s">
        <v>63</v>
      </c>
      <c r="P1146" s="1">
        <v>28</v>
      </c>
      <c r="Q1146" t="s">
        <v>333</v>
      </c>
      <c r="R1146" s="1" t="s">
        <v>7633</v>
      </c>
      <c r="S1146" s="1" t="s">
        <v>7634</v>
      </c>
      <c r="T1146" s="1">
        <v>205</v>
      </c>
      <c r="U1146" s="1">
        <v>23</v>
      </c>
      <c r="V1146" s="1">
        <v>182</v>
      </c>
    </row>
    <row r="1147" spans="1:22" x14ac:dyDescent="0.35">
      <c r="A1147" s="2">
        <v>44930</v>
      </c>
      <c r="B1147" s="3" t="s">
        <v>164</v>
      </c>
      <c r="C1147" t="s">
        <v>247</v>
      </c>
      <c r="D1147" t="s">
        <v>165</v>
      </c>
      <c r="E1147" t="s">
        <v>166</v>
      </c>
      <c r="F1147" t="s">
        <v>7635</v>
      </c>
      <c r="G1147" t="s">
        <v>7636</v>
      </c>
      <c r="H1147" t="s">
        <v>7637</v>
      </c>
      <c r="I1147" t="s">
        <v>7638</v>
      </c>
      <c r="J1147" s="1" t="s">
        <v>30</v>
      </c>
      <c r="K1147" t="s">
        <v>46</v>
      </c>
      <c r="L1147" t="s">
        <v>47</v>
      </c>
      <c r="N1147" s="1" t="s">
        <v>33</v>
      </c>
      <c r="O1147" s="1" t="s">
        <v>63</v>
      </c>
      <c r="P1147" s="1">
        <v>84</v>
      </c>
      <c r="Q1147" t="s">
        <v>7639</v>
      </c>
      <c r="R1147" s="1" t="s">
        <v>7640</v>
      </c>
      <c r="S1147" s="1" t="s">
        <v>7641</v>
      </c>
      <c r="T1147" s="1">
        <v>74</v>
      </c>
      <c r="U1147" s="1">
        <v>60</v>
      </c>
      <c r="V1147" s="1">
        <v>14</v>
      </c>
    </row>
    <row r="1148" spans="1:22" x14ac:dyDescent="0.35">
      <c r="A1148" s="2">
        <v>44773</v>
      </c>
      <c r="B1148" s="3" t="s">
        <v>68</v>
      </c>
      <c r="C1148" t="s">
        <v>69</v>
      </c>
      <c r="D1148" t="s">
        <v>70</v>
      </c>
      <c r="E1148" t="s">
        <v>71</v>
      </c>
      <c r="F1148" t="s">
        <v>7642</v>
      </c>
      <c r="G1148" t="s">
        <v>7643</v>
      </c>
      <c r="H1148" t="s">
        <v>7644</v>
      </c>
      <c r="I1148" t="s">
        <v>7645</v>
      </c>
      <c r="J1148" s="1" t="s">
        <v>45</v>
      </c>
      <c r="K1148" t="s">
        <v>424</v>
      </c>
      <c r="L1148" t="s">
        <v>425</v>
      </c>
      <c r="M1148">
        <v>7724600682</v>
      </c>
      <c r="N1148" s="1" t="s">
        <v>78</v>
      </c>
      <c r="O1148" s="1" t="s">
        <v>34</v>
      </c>
      <c r="P1148" s="1">
        <v>84</v>
      </c>
      <c r="Q1148" t="s">
        <v>974</v>
      </c>
      <c r="R1148" s="1" t="s">
        <v>7646</v>
      </c>
      <c r="S1148" s="1" t="s">
        <v>7647</v>
      </c>
      <c r="T1148" s="1">
        <v>120</v>
      </c>
      <c r="U1148" s="1">
        <v>13</v>
      </c>
      <c r="V1148" s="1">
        <v>107</v>
      </c>
    </row>
    <row r="1149" spans="1:22" x14ac:dyDescent="0.35">
      <c r="A1149" s="2">
        <v>44657</v>
      </c>
      <c r="B1149" s="3" t="s">
        <v>207</v>
      </c>
      <c r="C1149" t="s">
        <v>54</v>
      </c>
      <c r="D1149" t="s">
        <v>39</v>
      </c>
      <c r="E1149" t="s">
        <v>265</v>
      </c>
      <c r="F1149" t="s">
        <v>7648</v>
      </c>
      <c r="G1149" t="s">
        <v>7649</v>
      </c>
      <c r="H1149" t="s">
        <v>7650</v>
      </c>
      <c r="I1149" t="s">
        <v>7651</v>
      </c>
      <c r="J1149" s="1" t="s">
        <v>30</v>
      </c>
      <c r="K1149" t="s">
        <v>252</v>
      </c>
      <c r="L1149" t="s">
        <v>253</v>
      </c>
      <c r="M1149">
        <f>1-838-976-6137</f>
        <v>-7950</v>
      </c>
      <c r="N1149" s="1" t="s">
        <v>114</v>
      </c>
      <c r="O1149" s="1" t="s">
        <v>63</v>
      </c>
      <c r="P1149" s="1">
        <v>15</v>
      </c>
      <c r="Q1149" t="s">
        <v>7652</v>
      </c>
      <c r="R1149" s="1" t="s">
        <v>7653</v>
      </c>
      <c r="S1149" s="1" t="s">
        <v>7654</v>
      </c>
      <c r="T1149" s="1">
        <v>70</v>
      </c>
      <c r="U1149" s="1">
        <v>38</v>
      </c>
      <c r="V1149" s="1">
        <v>32</v>
      </c>
    </row>
    <row r="1150" spans="1:22" x14ac:dyDescent="0.35">
      <c r="A1150" s="2">
        <v>44638</v>
      </c>
      <c r="B1150" s="3" t="s">
        <v>53</v>
      </c>
      <c r="C1150" t="s">
        <v>276</v>
      </c>
      <c r="D1150" t="s">
        <v>55</v>
      </c>
      <c r="E1150" t="s">
        <v>189</v>
      </c>
      <c r="F1150" t="s">
        <v>7655</v>
      </c>
      <c r="G1150" t="s">
        <v>7656</v>
      </c>
      <c r="H1150" t="s">
        <v>7657</v>
      </c>
      <c r="I1150" t="s">
        <v>7658</v>
      </c>
      <c r="J1150" s="1" t="s">
        <v>45</v>
      </c>
      <c r="K1150" t="s">
        <v>61</v>
      </c>
      <c r="L1150" t="s">
        <v>62</v>
      </c>
      <c r="M1150">
        <f>1-588-750-7646</f>
        <v>-8983</v>
      </c>
      <c r="N1150" s="1" t="s">
        <v>114</v>
      </c>
      <c r="O1150" s="1" t="s">
        <v>34</v>
      </c>
      <c r="P1150" s="1">
        <v>90</v>
      </c>
      <c r="Q1150" t="s">
        <v>7659</v>
      </c>
      <c r="R1150" s="1" t="s">
        <v>7660</v>
      </c>
      <c r="S1150" s="1" t="s">
        <v>7661</v>
      </c>
      <c r="T1150" s="1">
        <v>391</v>
      </c>
      <c r="U1150" s="1">
        <v>314</v>
      </c>
      <c r="V1150" s="1">
        <v>77</v>
      </c>
    </row>
    <row r="1151" spans="1:22" x14ac:dyDescent="0.35">
      <c r="A1151" s="2">
        <v>45037</v>
      </c>
      <c r="B1151" s="3" t="s">
        <v>97</v>
      </c>
      <c r="C1151" t="s">
        <v>23</v>
      </c>
      <c r="D1151" t="s">
        <v>98</v>
      </c>
      <c r="E1151" t="s">
        <v>154</v>
      </c>
      <c r="F1151" t="s">
        <v>7662</v>
      </c>
      <c r="H1151" t="s">
        <v>7663</v>
      </c>
      <c r="I1151" t="s">
        <v>7664</v>
      </c>
      <c r="J1151" s="1" t="s">
        <v>45</v>
      </c>
      <c r="K1151" t="s">
        <v>534</v>
      </c>
      <c r="L1151" t="s">
        <v>535</v>
      </c>
      <c r="N1151" s="1" t="s">
        <v>33</v>
      </c>
      <c r="O1151" s="1" t="s">
        <v>49</v>
      </c>
      <c r="P1151" s="1">
        <v>91</v>
      </c>
      <c r="Q1151" t="s">
        <v>7665</v>
      </c>
      <c r="R1151" s="1" t="s">
        <v>7666</v>
      </c>
      <c r="S1151" s="1" t="s">
        <v>7667</v>
      </c>
      <c r="T1151" s="1">
        <v>431</v>
      </c>
      <c r="U1151" s="1">
        <v>69</v>
      </c>
      <c r="V1151" s="1">
        <v>362</v>
      </c>
    </row>
    <row r="1152" spans="1:22" x14ac:dyDescent="0.35">
      <c r="A1152" s="1" t="s">
        <v>7668</v>
      </c>
      <c r="B1152" s="3" t="s">
        <v>207</v>
      </c>
      <c r="C1152" t="s">
        <v>23</v>
      </c>
      <c r="D1152" t="s">
        <v>39</v>
      </c>
      <c r="E1152" t="s">
        <v>40</v>
      </c>
      <c r="F1152" t="s">
        <v>7669</v>
      </c>
      <c r="G1152" t="s">
        <v>7670</v>
      </c>
      <c r="H1152" t="s">
        <v>7671</v>
      </c>
      <c r="I1152" t="s">
        <v>7672</v>
      </c>
      <c r="J1152" s="1" t="s">
        <v>45</v>
      </c>
      <c r="K1152" t="s">
        <v>133</v>
      </c>
      <c r="L1152" t="s">
        <v>134</v>
      </c>
      <c r="M1152" t="s">
        <v>135</v>
      </c>
      <c r="N1152" s="1" t="s">
        <v>114</v>
      </c>
      <c r="O1152" s="1" t="s">
        <v>63</v>
      </c>
      <c r="P1152" s="1">
        <v>46</v>
      </c>
      <c r="Q1152" t="s">
        <v>6389</v>
      </c>
      <c r="R1152" s="1" t="s">
        <v>7673</v>
      </c>
      <c r="S1152" s="1" t="s">
        <v>7674</v>
      </c>
      <c r="T1152" s="1">
        <v>284</v>
      </c>
      <c r="U1152" s="1">
        <v>233</v>
      </c>
      <c r="V1152" s="1">
        <v>51</v>
      </c>
    </row>
    <row r="1153" spans="1:22" x14ac:dyDescent="0.35">
      <c r="A1153" s="2">
        <v>44554</v>
      </c>
      <c r="B1153" s="3" t="s">
        <v>140</v>
      </c>
      <c r="C1153" t="s">
        <v>141</v>
      </c>
      <c r="D1153" t="s">
        <v>142</v>
      </c>
      <c r="E1153" t="s">
        <v>361</v>
      </c>
      <c r="F1153" t="s">
        <v>7675</v>
      </c>
      <c r="G1153" t="s">
        <v>7676</v>
      </c>
      <c r="H1153" t="s">
        <v>7677</v>
      </c>
      <c r="I1153" t="s">
        <v>7678</v>
      </c>
      <c r="J1153" s="1" t="s">
        <v>45</v>
      </c>
      <c r="K1153" t="s">
        <v>183</v>
      </c>
      <c r="L1153" t="s">
        <v>184</v>
      </c>
      <c r="M1153" t="s">
        <v>185</v>
      </c>
      <c r="N1153" s="1" t="s">
        <v>48</v>
      </c>
      <c r="O1153" s="1" t="s">
        <v>34</v>
      </c>
      <c r="P1153" s="1">
        <v>33</v>
      </c>
      <c r="Q1153" t="s">
        <v>7359</v>
      </c>
      <c r="R1153" s="1" t="s">
        <v>7679</v>
      </c>
      <c r="S1153" s="1" t="s">
        <v>7680</v>
      </c>
      <c r="T1153" s="1">
        <v>500</v>
      </c>
      <c r="U1153" s="1">
        <v>358</v>
      </c>
      <c r="V1153" s="1">
        <v>142</v>
      </c>
    </row>
    <row r="1154" spans="1:22" x14ac:dyDescent="0.35">
      <c r="A1154" s="2">
        <v>44567</v>
      </c>
      <c r="B1154" s="3" t="s">
        <v>53</v>
      </c>
      <c r="C1154" t="s">
        <v>276</v>
      </c>
      <c r="D1154" t="s">
        <v>55</v>
      </c>
      <c r="E1154" t="s">
        <v>56</v>
      </c>
      <c r="F1154" t="s">
        <v>7681</v>
      </c>
      <c r="G1154" t="s">
        <v>7682</v>
      </c>
      <c r="H1154" t="s">
        <v>7683</v>
      </c>
      <c r="I1154" t="s">
        <v>7684</v>
      </c>
      <c r="J1154" s="1" t="s">
        <v>30</v>
      </c>
      <c r="K1154" t="s">
        <v>424</v>
      </c>
      <c r="L1154" t="s">
        <v>425</v>
      </c>
      <c r="M1154">
        <v>7724600682</v>
      </c>
      <c r="N1154" s="1" t="s">
        <v>86</v>
      </c>
      <c r="O1154" s="1" t="s">
        <v>63</v>
      </c>
      <c r="P1154" s="1">
        <v>3</v>
      </c>
      <c r="Q1154" t="s">
        <v>1841</v>
      </c>
      <c r="R1154" s="1" t="s">
        <v>7685</v>
      </c>
      <c r="S1154" s="1" t="s">
        <v>7686</v>
      </c>
      <c r="T1154" s="1">
        <v>411</v>
      </c>
      <c r="U1154" s="1">
        <v>209</v>
      </c>
      <c r="V1154" s="1">
        <v>202</v>
      </c>
    </row>
    <row r="1155" spans="1:22" x14ac:dyDescent="0.35">
      <c r="A1155" s="2">
        <v>44831</v>
      </c>
      <c r="B1155" s="3" t="s">
        <v>529</v>
      </c>
      <c r="C1155" t="s">
        <v>23</v>
      </c>
      <c r="D1155" t="s">
        <v>98</v>
      </c>
      <c r="E1155" t="s">
        <v>530</v>
      </c>
      <c r="F1155" t="s">
        <v>7687</v>
      </c>
      <c r="G1155" t="s">
        <v>7688</v>
      </c>
      <c r="H1155" t="s">
        <v>7689</v>
      </c>
      <c r="I1155" t="s">
        <v>7690</v>
      </c>
      <c r="J1155" s="1" t="s">
        <v>45</v>
      </c>
      <c r="K1155" t="s">
        <v>111</v>
      </c>
      <c r="L1155" t="s">
        <v>112</v>
      </c>
      <c r="M1155" t="s">
        <v>113</v>
      </c>
      <c r="N1155" s="1" t="s">
        <v>78</v>
      </c>
      <c r="O1155" s="1" t="s">
        <v>63</v>
      </c>
      <c r="P1155" s="1">
        <v>94</v>
      </c>
      <c r="Q1155" t="s">
        <v>7691</v>
      </c>
      <c r="R1155" s="1" t="s">
        <v>7692</v>
      </c>
      <c r="S1155" s="1" t="s">
        <v>7693</v>
      </c>
      <c r="T1155" s="1">
        <v>263</v>
      </c>
      <c r="U1155" s="1">
        <v>206</v>
      </c>
      <c r="V1155" s="1">
        <v>57</v>
      </c>
    </row>
    <row r="1156" spans="1:22" x14ac:dyDescent="0.35">
      <c r="A1156" s="2">
        <v>45148</v>
      </c>
      <c r="B1156" s="3" t="s">
        <v>214</v>
      </c>
      <c r="C1156" t="s">
        <v>23</v>
      </c>
      <c r="D1156" t="s">
        <v>98</v>
      </c>
      <c r="E1156" t="s">
        <v>326</v>
      </c>
      <c r="F1156" t="s">
        <v>7694</v>
      </c>
      <c r="G1156" t="s">
        <v>7695</v>
      </c>
      <c r="H1156" t="s">
        <v>7696</v>
      </c>
      <c r="I1156" t="s">
        <v>7697</v>
      </c>
      <c r="J1156" s="1" t="s">
        <v>45</v>
      </c>
      <c r="K1156" t="s">
        <v>31</v>
      </c>
      <c r="L1156" t="s">
        <v>32</v>
      </c>
      <c r="M1156">
        <v>6538306661</v>
      </c>
      <c r="N1156" s="1" t="s">
        <v>78</v>
      </c>
      <c r="O1156" s="1" t="s">
        <v>34</v>
      </c>
      <c r="P1156" s="1">
        <v>11</v>
      </c>
      <c r="Q1156" t="s">
        <v>7698</v>
      </c>
      <c r="R1156" s="1" t="s">
        <v>7699</v>
      </c>
      <c r="S1156" s="1" t="s">
        <v>7700</v>
      </c>
      <c r="T1156" s="1">
        <v>64</v>
      </c>
      <c r="U1156" s="1">
        <v>33</v>
      </c>
      <c r="V1156" s="1">
        <v>31</v>
      </c>
    </row>
    <row r="1157" spans="1:22" x14ac:dyDescent="0.35">
      <c r="A1157" s="2">
        <v>44511</v>
      </c>
      <c r="B1157" s="3" t="s">
        <v>275</v>
      </c>
      <c r="C1157" t="s">
        <v>276</v>
      </c>
      <c r="D1157" t="s">
        <v>277</v>
      </c>
      <c r="E1157" t="s">
        <v>278</v>
      </c>
      <c r="F1157" t="s">
        <v>7701</v>
      </c>
      <c r="G1157" t="s">
        <v>7702</v>
      </c>
      <c r="H1157" t="s">
        <v>7703</v>
      </c>
      <c r="I1157" t="s">
        <v>7704</v>
      </c>
      <c r="J1157" s="1" t="s">
        <v>170</v>
      </c>
      <c r="K1157" t="s">
        <v>270</v>
      </c>
      <c r="L1157" t="s">
        <v>271</v>
      </c>
      <c r="M1157" t="s">
        <v>559</v>
      </c>
      <c r="N1157" s="1" t="s">
        <v>114</v>
      </c>
      <c r="O1157" s="1" t="s">
        <v>63</v>
      </c>
      <c r="P1157" s="1">
        <v>67</v>
      </c>
      <c r="Q1157" t="s">
        <v>2073</v>
      </c>
      <c r="R1157" s="1" t="s">
        <v>7705</v>
      </c>
      <c r="S1157" s="1" t="s">
        <v>7706</v>
      </c>
      <c r="T1157" s="1">
        <v>164</v>
      </c>
      <c r="U1157" s="1">
        <v>78</v>
      </c>
      <c r="V1157" s="1">
        <v>86</v>
      </c>
    </row>
    <row r="1158" spans="1:22" x14ac:dyDescent="0.35">
      <c r="A1158" s="2">
        <v>45164</v>
      </c>
      <c r="B1158" s="3" t="s">
        <v>177</v>
      </c>
      <c r="C1158" t="s">
        <v>141</v>
      </c>
      <c r="D1158" t="s">
        <v>142</v>
      </c>
      <c r="E1158" t="s">
        <v>835</v>
      </c>
      <c r="F1158" t="s">
        <v>7707</v>
      </c>
      <c r="H1158" t="s">
        <v>7708</v>
      </c>
      <c r="I1158" t="s">
        <v>7709</v>
      </c>
      <c r="J1158" s="1" t="s">
        <v>30</v>
      </c>
      <c r="K1158" t="s">
        <v>270</v>
      </c>
      <c r="L1158" t="s">
        <v>271</v>
      </c>
      <c r="M1158" t="s">
        <v>559</v>
      </c>
      <c r="N1158" s="1" t="s">
        <v>114</v>
      </c>
      <c r="O1158" s="1" t="s">
        <v>34</v>
      </c>
      <c r="P1158" s="1">
        <v>93</v>
      </c>
      <c r="Q1158" t="s">
        <v>6643</v>
      </c>
      <c r="R1158" s="1" t="s">
        <v>7710</v>
      </c>
      <c r="S1158" s="1" t="s">
        <v>7711</v>
      </c>
      <c r="T1158" s="1">
        <v>492</v>
      </c>
      <c r="U1158" s="1">
        <v>391</v>
      </c>
      <c r="V1158" s="1">
        <v>101</v>
      </c>
    </row>
    <row r="1159" spans="1:22" x14ac:dyDescent="0.35">
      <c r="A1159" s="2">
        <v>44568</v>
      </c>
      <c r="B1159" s="3" t="s">
        <v>275</v>
      </c>
      <c r="C1159" t="s">
        <v>276</v>
      </c>
      <c r="D1159" t="s">
        <v>277</v>
      </c>
      <c r="E1159" t="s">
        <v>25</v>
      </c>
      <c r="F1159" t="s">
        <v>7712</v>
      </c>
      <c r="G1159" t="s">
        <v>7713</v>
      </c>
      <c r="H1159" t="s">
        <v>7714</v>
      </c>
      <c r="I1159" t="s">
        <v>7715</v>
      </c>
      <c r="J1159" s="1" t="s">
        <v>170</v>
      </c>
      <c r="K1159" t="s">
        <v>183</v>
      </c>
      <c r="L1159" t="s">
        <v>184</v>
      </c>
      <c r="M1159" t="s">
        <v>185</v>
      </c>
      <c r="N1159" s="1" t="s">
        <v>86</v>
      </c>
      <c r="O1159" s="1" t="s">
        <v>49</v>
      </c>
      <c r="P1159" s="1">
        <v>99</v>
      </c>
      <c r="Q1159" t="s">
        <v>7716</v>
      </c>
      <c r="R1159" s="1" t="s">
        <v>7717</v>
      </c>
      <c r="S1159" s="1" t="s">
        <v>7718</v>
      </c>
      <c r="T1159" s="1">
        <v>319</v>
      </c>
      <c r="U1159" s="1">
        <v>234</v>
      </c>
      <c r="V1159" s="1">
        <v>85</v>
      </c>
    </row>
    <row r="1160" spans="1:22" x14ac:dyDescent="0.35">
      <c r="A1160" s="2">
        <v>44699</v>
      </c>
      <c r="B1160" s="3" t="s">
        <v>207</v>
      </c>
      <c r="C1160" t="s">
        <v>23</v>
      </c>
      <c r="D1160" t="s">
        <v>39</v>
      </c>
      <c r="E1160" t="s">
        <v>40</v>
      </c>
      <c r="F1160" t="s">
        <v>7719</v>
      </c>
      <c r="G1160" t="s">
        <v>7720</v>
      </c>
      <c r="H1160" t="s">
        <v>7721</v>
      </c>
      <c r="I1160" t="s">
        <v>7722</v>
      </c>
      <c r="J1160" s="1" t="s">
        <v>30</v>
      </c>
      <c r="K1160" t="s">
        <v>330</v>
      </c>
      <c r="L1160" t="s">
        <v>331</v>
      </c>
      <c r="M1160" t="s">
        <v>332</v>
      </c>
      <c r="N1160" s="1" t="s">
        <v>33</v>
      </c>
      <c r="O1160" s="1" t="s">
        <v>34</v>
      </c>
      <c r="P1160" s="1">
        <v>65</v>
      </c>
      <c r="Q1160" t="s">
        <v>7461</v>
      </c>
      <c r="R1160" s="1" t="s">
        <v>7723</v>
      </c>
      <c r="S1160" s="1" t="s">
        <v>7724</v>
      </c>
      <c r="T1160" s="1">
        <v>337</v>
      </c>
      <c r="U1160" s="1">
        <v>9</v>
      </c>
      <c r="V1160" s="1">
        <v>328</v>
      </c>
    </row>
    <row r="1161" spans="1:22" x14ac:dyDescent="0.35">
      <c r="A1161" s="2">
        <v>45096</v>
      </c>
      <c r="B1161" s="3" t="s">
        <v>418</v>
      </c>
      <c r="C1161" t="s">
        <v>54</v>
      </c>
      <c r="D1161" t="s">
        <v>419</v>
      </c>
      <c r="E1161" t="s">
        <v>521</v>
      </c>
      <c r="F1161" t="s">
        <v>7725</v>
      </c>
      <c r="G1161" t="s">
        <v>7726</v>
      </c>
      <c r="H1161" t="s">
        <v>7727</v>
      </c>
      <c r="I1161" t="s">
        <v>7728</v>
      </c>
      <c r="J1161" s="1" t="s">
        <v>45</v>
      </c>
      <c r="K1161" t="s">
        <v>194</v>
      </c>
      <c r="L1161" t="s">
        <v>195</v>
      </c>
      <c r="M1161" t="s">
        <v>196</v>
      </c>
      <c r="N1161" s="1" t="s">
        <v>93</v>
      </c>
      <c r="O1161" s="1" t="s">
        <v>49</v>
      </c>
      <c r="P1161" s="1">
        <v>73</v>
      </c>
      <c r="Q1161" t="s">
        <v>7729</v>
      </c>
      <c r="R1161" s="1" t="s">
        <v>7730</v>
      </c>
      <c r="S1161" s="1" t="s">
        <v>7731</v>
      </c>
      <c r="T1161" s="1">
        <v>191</v>
      </c>
      <c r="U1161" s="1">
        <v>135</v>
      </c>
      <c r="V1161" s="1">
        <v>56</v>
      </c>
    </row>
    <row r="1162" spans="1:22" x14ac:dyDescent="0.35">
      <c r="A1162" s="2">
        <v>44800</v>
      </c>
      <c r="B1162" s="3" t="s">
        <v>53</v>
      </c>
      <c r="C1162" t="s">
        <v>276</v>
      </c>
      <c r="D1162" t="s">
        <v>55</v>
      </c>
      <c r="E1162" t="s">
        <v>56</v>
      </c>
      <c r="F1162" t="s">
        <v>7732</v>
      </c>
      <c r="G1162" t="s">
        <v>7733</v>
      </c>
      <c r="H1162" t="s">
        <v>7734</v>
      </c>
      <c r="I1162" t="s">
        <v>7735</v>
      </c>
      <c r="J1162" s="1" t="s">
        <v>45</v>
      </c>
      <c r="K1162" t="s">
        <v>381</v>
      </c>
      <c r="L1162" t="s">
        <v>382</v>
      </c>
      <c r="M1162" t="s">
        <v>383</v>
      </c>
      <c r="N1162" s="1" t="s">
        <v>78</v>
      </c>
      <c r="O1162" s="1" t="s">
        <v>49</v>
      </c>
      <c r="P1162" s="1">
        <v>30</v>
      </c>
      <c r="Q1162" t="s">
        <v>7736</v>
      </c>
      <c r="R1162" s="1" t="s">
        <v>7737</v>
      </c>
      <c r="S1162" s="1" t="s">
        <v>7738</v>
      </c>
      <c r="T1162" s="1">
        <v>232</v>
      </c>
      <c r="U1162" s="1">
        <v>175</v>
      </c>
      <c r="V1162" s="1">
        <v>57</v>
      </c>
    </row>
    <row r="1163" spans="1:22" x14ac:dyDescent="0.35">
      <c r="A1163" s="2">
        <v>44578</v>
      </c>
      <c r="B1163" s="3" t="s">
        <v>164</v>
      </c>
      <c r="C1163" t="s">
        <v>247</v>
      </c>
      <c r="D1163" t="s">
        <v>165</v>
      </c>
      <c r="E1163" t="s">
        <v>166</v>
      </c>
      <c r="F1163" t="s">
        <v>7739</v>
      </c>
      <c r="G1163" t="s">
        <v>7740</v>
      </c>
      <c r="H1163" t="s">
        <v>7741</v>
      </c>
      <c r="I1163" t="s">
        <v>7742</v>
      </c>
      <c r="J1163" s="1" t="s">
        <v>30</v>
      </c>
      <c r="K1163" t="s">
        <v>31</v>
      </c>
      <c r="L1163" t="s">
        <v>32</v>
      </c>
      <c r="M1163">
        <v>6538306661</v>
      </c>
      <c r="N1163" s="1" t="s">
        <v>48</v>
      </c>
      <c r="O1163" s="1" t="s">
        <v>63</v>
      </c>
      <c r="P1163" s="1">
        <v>63</v>
      </c>
      <c r="Q1163" t="s">
        <v>7743</v>
      </c>
      <c r="R1163" s="1" t="s">
        <v>7744</v>
      </c>
      <c r="S1163" s="1" t="s">
        <v>7745</v>
      </c>
      <c r="T1163" s="1">
        <v>105</v>
      </c>
      <c r="U1163" s="1">
        <v>50</v>
      </c>
      <c r="V1163" s="1">
        <v>55</v>
      </c>
    </row>
    <row r="1164" spans="1:22" x14ac:dyDescent="0.35">
      <c r="A1164" s="2">
        <v>45182</v>
      </c>
      <c r="B1164" s="3" t="s">
        <v>238</v>
      </c>
      <c r="C1164" t="s">
        <v>23</v>
      </c>
      <c r="D1164" t="s">
        <v>98</v>
      </c>
      <c r="E1164" t="s">
        <v>189</v>
      </c>
      <c r="F1164" t="s">
        <v>7746</v>
      </c>
      <c r="G1164" t="s">
        <v>7747</v>
      </c>
      <c r="H1164" t="s">
        <v>7748</v>
      </c>
      <c r="I1164" t="s">
        <v>7749</v>
      </c>
      <c r="J1164" s="1" t="s">
        <v>30</v>
      </c>
      <c r="K1164" t="s">
        <v>31</v>
      </c>
      <c r="L1164" t="s">
        <v>32</v>
      </c>
      <c r="M1164">
        <v>6538306661</v>
      </c>
      <c r="N1164" s="1" t="s">
        <v>86</v>
      </c>
      <c r="O1164" s="1" t="s">
        <v>49</v>
      </c>
      <c r="P1164" s="1">
        <v>61</v>
      </c>
      <c r="Q1164" t="s">
        <v>433</v>
      </c>
      <c r="R1164" s="1" t="s">
        <v>7750</v>
      </c>
      <c r="S1164" s="1" t="s">
        <v>7751</v>
      </c>
      <c r="T1164" s="1">
        <v>399</v>
      </c>
      <c r="U1164" s="1">
        <v>124</v>
      </c>
      <c r="V1164" s="1">
        <v>275</v>
      </c>
    </row>
    <row r="1165" spans="1:22" x14ac:dyDescent="0.35">
      <c r="A1165" s="2">
        <v>45036</v>
      </c>
      <c r="B1165" s="3" t="s">
        <v>344</v>
      </c>
      <c r="C1165" t="s">
        <v>141</v>
      </c>
      <c r="D1165" t="s">
        <v>345</v>
      </c>
      <c r="E1165" t="s">
        <v>346</v>
      </c>
      <c r="F1165" t="s">
        <v>7752</v>
      </c>
      <c r="G1165" t="s">
        <v>7753</v>
      </c>
      <c r="H1165" t="s">
        <v>7754</v>
      </c>
      <c r="I1165" t="s">
        <v>7755</v>
      </c>
      <c r="J1165" s="1" t="s">
        <v>45</v>
      </c>
      <c r="K1165" t="s">
        <v>159</v>
      </c>
      <c r="L1165" t="s">
        <v>160</v>
      </c>
      <c r="M1165" t="s">
        <v>161</v>
      </c>
      <c r="N1165" s="1" t="s">
        <v>78</v>
      </c>
      <c r="O1165" s="1" t="s">
        <v>34</v>
      </c>
      <c r="P1165" s="1">
        <v>85</v>
      </c>
      <c r="Q1165" t="s">
        <v>351</v>
      </c>
      <c r="R1165" s="1" t="s">
        <v>7756</v>
      </c>
      <c r="S1165" s="1" t="s">
        <v>7757</v>
      </c>
      <c r="T1165" s="1">
        <v>439</v>
      </c>
      <c r="U1165" s="1">
        <v>244</v>
      </c>
      <c r="V1165" s="1">
        <v>195</v>
      </c>
    </row>
    <row r="1166" spans="1:22" x14ac:dyDescent="0.35">
      <c r="A1166" s="2">
        <v>44894</v>
      </c>
      <c r="B1166" s="3" t="s">
        <v>529</v>
      </c>
      <c r="C1166" t="s">
        <v>23</v>
      </c>
      <c r="D1166" t="s">
        <v>98</v>
      </c>
      <c r="E1166" t="s">
        <v>530</v>
      </c>
      <c r="F1166" t="s">
        <v>7758</v>
      </c>
      <c r="H1166" t="s">
        <v>7759</v>
      </c>
      <c r="I1166" t="s">
        <v>7760</v>
      </c>
      <c r="J1166" s="1" t="s">
        <v>30</v>
      </c>
      <c r="K1166" t="s">
        <v>124</v>
      </c>
      <c r="L1166" t="s">
        <v>125</v>
      </c>
      <c r="M1166" t="s">
        <v>126</v>
      </c>
      <c r="N1166" s="1" t="s">
        <v>86</v>
      </c>
      <c r="O1166" s="1" t="s">
        <v>34</v>
      </c>
      <c r="P1166" s="1">
        <v>71</v>
      </c>
      <c r="Q1166" t="s">
        <v>7761</v>
      </c>
      <c r="R1166" s="1" t="s">
        <v>7762</v>
      </c>
      <c r="S1166" s="1" t="s">
        <v>7763</v>
      </c>
      <c r="T1166" s="1">
        <v>98</v>
      </c>
      <c r="U1166" s="1">
        <v>69</v>
      </c>
      <c r="V1166" s="1">
        <v>29</v>
      </c>
    </row>
    <row r="1167" spans="1:22" x14ac:dyDescent="0.35">
      <c r="A1167" s="2">
        <v>44565</v>
      </c>
      <c r="B1167" s="3" t="s">
        <v>164</v>
      </c>
      <c r="C1167" t="s">
        <v>247</v>
      </c>
      <c r="D1167" t="s">
        <v>165</v>
      </c>
      <c r="E1167" t="s">
        <v>166</v>
      </c>
      <c r="F1167" t="s">
        <v>7764</v>
      </c>
      <c r="G1167" t="s">
        <v>7765</v>
      </c>
      <c r="H1167" t="s">
        <v>7766</v>
      </c>
      <c r="I1167">
        <v>9193040597</v>
      </c>
      <c r="J1167" s="1" t="s">
        <v>30</v>
      </c>
      <c r="K1167" t="s">
        <v>424</v>
      </c>
      <c r="L1167" t="s">
        <v>425</v>
      </c>
      <c r="M1167">
        <v>7724600682</v>
      </c>
      <c r="N1167" s="1" t="s">
        <v>33</v>
      </c>
      <c r="O1167" s="1" t="s">
        <v>49</v>
      </c>
      <c r="P1167" s="1">
        <v>91</v>
      </c>
      <c r="Q1167" t="s">
        <v>7767</v>
      </c>
      <c r="R1167" s="1" t="s">
        <v>7768</v>
      </c>
      <c r="S1167" s="1" t="s">
        <v>7769</v>
      </c>
      <c r="T1167" s="1">
        <v>489</v>
      </c>
      <c r="U1167" s="1">
        <v>416</v>
      </c>
      <c r="V1167" s="1">
        <v>73</v>
      </c>
    </row>
    <row r="1168" spans="1:22" x14ac:dyDescent="0.35">
      <c r="A1168" s="2">
        <v>44525</v>
      </c>
      <c r="B1168" s="3" t="s">
        <v>238</v>
      </c>
      <c r="C1168" t="s">
        <v>23</v>
      </c>
      <c r="D1168" t="s">
        <v>98</v>
      </c>
      <c r="E1168" t="s">
        <v>239</v>
      </c>
      <c r="F1168" t="s">
        <v>7770</v>
      </c>
      <c r="G1168" t="s">
        <v>7771</v>
      </c>
      <c r="H1168" t="s">
        <v>7772</v>
      </c>
      <c r="I1168" t="s">
        <v>7773</v>
      </c>
      <c r="J1168" s="1" t="s">
        <v>45</v>
      </c>
      <c r="K1168" t="s">
        <v>534</v>
      </c>
      <c r="L1168" t="s">
        <v>535</v>
      </c>
      <c r="M1168" t="s">
        <v>536</v>
      </c>
      <c r="N1168" s="1" t="s">
        <v>86</v>
      </c>
      <c r="O1168" s="1" t="s">
        <v>49</v>
      </c>
      <c r="P1168" s="1">
        <v>13</v>
      </c>
      <c r="Q1168" t="s">
        <v>7774</v>
      </c>
      <c r="R1168" s="1" t="s">
        <v>7775</v>
      </c>
      <c r="S1168" s="1" t="s">
        <v>7776</v>
      </c>
      <c r="T1168" s="1">
        <v>453</v>
      </c>
      <c r="U1168" s="1">
        <v>85</v>
      </c>
      <c r="V1168" s="1">
        <v>368</v>
      </c>
    </row>
    <row r="1169" spans="1:22" x14ac:dyDescent="0.35">
      <c r="A1169" s="2">
        <v>44934</v>
      </c>
      <c r="B1169" s="3" t="s">
        <v>118</v>
      </c>
      <c r="C1169" t="s">
        <v>69</v>
      </c>
      <c r="D1169" t="s">
        <v>119</v>
      </c>
      <c r="E1169" t="s">
        <v>2473</v>
      </c>
      <c r="F1169" t="s">
        <v>7777</v>
      </c>
      <c r="G1169" t="s">
        <v>7778</v>
      </c>
      <c r="H1169" t="s">
        <v>7779</v>
      </c>
      <c r="I1169">
        <v>5812310495</v>
      </c>
      <c r="J1169" s="1" t="s">
        <v>170</v>
      </c>
      <c r="K1169" t="s">
        <v>61</v>
      </c>
      <c r="L1169" t="s">
        <v>62</v>
      </c>
      <c r="M1169">
        <f>1-588-750-7646</f>
        <v>-8983</v>
      </c>
      <c r="N1169" s="1" t="s">
        <v>86</v>
      </c>
      <c r="O1169" s="1" t="s">
        <v>34</v>
      </c>
      <c r="P1169" s="1">
        <v>64</v>
      </c>
      <c r="Q1169" t="s">
        <v>7780</v>
      </c>
      <c r="R1169" s="1" t="s">
        <v>7781</v>
      </c>
      <c r="S1169" s="1" t="s">
        <v>7782</v>
      </c>
      <c r="T1169" s="1">
        <v>475</v>
      </c>
      <c r="U1169" s="1">
        <v>113</v>
      </c>
      <c r="V1169" s="1">
        <v>362</v>
      </c>
    </row>
    <row r="1170" spans="1:22" x14ac:dyDescent="0.35">
      <c r="A1170" s="1" t="s">
        <v>5080</v>
      </c>
      <c r="B1170" s="3" t="s">
        <v>317</v>
      </c>
      <c r="C1170" t="s">
        <v>23</v>
      </c>
      <c r="D1170" t="s">
        <v>98</v>
      </c>
      <c r="E1170" t="s">
        <v>318</v>
      </c>
      <c r="F1170" t="s">
        <v>7783</v>
      </c>
      <c r="G1170" t="s">
        <v>7784</v>
      </c>
      <c r="H1170" t="s">
        <v>7785</v>
      </c>
      <c r="I1170" t="s">
        <v>7786</v>
      </c>
      <c r="J1170" s="1" t="s">
        <v>170</v>
      </c>
      <c r="K1170" t="s">
        <v>566</v>
      </c>
      <c r="L1170" t="s">
        <v>567</v>
      </c>
      <c r="M1170" t="s">
        <v>568</v>
      </c>
      <c r="N1170" s="1" t="s">
        <v>93</v>
      </c>
      <c r="O1170" s="1" t="s">
        <v>49</v>
      </c>
      <c r="P1170" s="1">
        <v>65</v>
      </c>
      <c r="Q1170" t="s">
        <v>3331</v>
      </c>
      <c r="R1170" s="1" t="s">
        <v>7787</v>
      </c>
      <c r="S1170" s="1" t="s">
        <v>7788</v>
      </c>
      <c r="T1170" s="1">
        <v>293</v>
      </c>
      <c r="U1170" s="1">
        <v>258</v>
      </c>
      <c r="V1170" s="1">
        <v>35</v>
      </c>
    </row>
    <row r="1171" spans="1:22" x14ac:dyDescent="0.35">
      <c r="A1171" s="2">
        <v>44496</v>
      </c>
      <c r="B1171" s="3" t="s">
        <v>344</v>
      </c>
      <c r="C1171" t="s">
        <v>141</v>
      </c>
      <c r="D1171" t="s">
        <v>345</v>
      </c>
      <c r="E1171" t="s">
        <v>25</v>
      </c>
      <c r="F1171" t="s">
        <v>7789</v>
      </c>
      <c r="H1171" t="s">
        <v>7790</v>
      </c>
      <c r="I1171" t="s">
        <v>7791</v>
      </c>
      <c r="J1171" s="1" t="s">
        <v>170</v>
      </c>
      <c r="K1171" t="s">
        <v>171</v>
      </c>
      <c r="L1171" t="s">
        <v>172</v>
      </c>
      <c r="M1171" t="s">
        <v>173</v>
      </c>
      <c r="N1171" s="1" t="s">
        <v>48</v>
      </c>
      <c r="O1171" s="1" t="s">
        <v>63</v>
      </c>
      <c r="P1171" s="1">
        <v>75</v>
      </c>
      <c r="Q1171" t="s">
        <v>7792</v>
      </c>
      <c r="R1171" s="1" t="s">
        <v>7793</v>
      </c>
      <c r="S1171" s="1" t="s">
        <v>7794</v>
      </c>
      <c r="T1171" s="1">
        <v>475</v>
      </c>
      <c r="U1171" s="1">
        <v>38</v>
      </c>
      <c r="V1171" s="1">
        <v>437</v>
      </c>
    </row>
    <row r="1172" spans="1:22" x14ac:dyDescent="0.35">
      <c r="A1172" s="2">
        <v>45141</v>
      </c>
      <c r="B1172" s="3" t="s">
        <v>317</v>
      </c>
      <c r="C1172" t="s">
        <v>23</v>
      </c>
      <c r="D1172" t="s">
        <v>98</v>
      </c>
      <c r="E1172" t="s">
        <v>318</v>
      </c>
      <c r="F1172" t="s">
        <v>7795</v>
      </c>
      <c r="G1172" t="s">
        <v>7796</v>
      </c>
      <c r="H1172" t="s">
        <v>7797</v>
      </c>
      <c r="I1172" t="s">
        <v>7798</v>
      </c>
      <c r="J1172" s="1" t="s">
        <v>170</v>
      </c>
      <c r="K1172" t="s">
        <v>330</v>
      </c>
      <c r="L1172" t="s">
        <v>331</v>
      </c>
      <c r="M1172" t="s">
        <v>332</v>
      </c>
      <c r="N1172" s="1" t="s">
        <v>48</v>
      </c>
      <c r="O1172" s="1" t="s">
        <v>34</v>
      </c>
      <c r="P1172" s="1">
        <v>38</v>
      </c>
      <c r="Q1172" t="s">
        <v>6445</v>
      </c>
      <c r="R1172" s="1" t="s">
        <v>7799</v>
      </c>
      <c r="S1172" s="1" t="s">
        <v>7800</v>
      </c>
      <c r="T1172" s="1">
        <v>104</v>
      </c>
      <c r="U1172" s="1">
        <v>66</v>
      </c>
      <c r="V1172" s="1">
        <v>38</v>
      </c>
    </row>
    <row r="1173" spans="1:22" x14ac:dyDescent="0.35">
      <c r="A1173" s="2">
        <v>44766</v>
      </c>
      <c r="B1173" s="3" t="s">
        <v>529</v>
      </c>
      <c r="C1173" t="s">
        <v>23</v>
      </c>
      <c r="D1173" t="s">
        <v>98</v>
      </c>
      <c r="E1173" t="s">
        <v>530</v>
      </c>
      <c r="F1173" t="s">
        <v>7801</v>
      </c>
      <c r="G1173" t="s">
        <v>7802</v>
      </c>
      <c r="H1173" t="s">
        <v>7803</v>
      </c>
      <c r="I1173" t="s">
        <v>7804</v>
      </c>
      <c r="J1173" s="1" t="s">
        <v>170</v>
      </c>
      <c r="K1173" t="s">
        <v>303</v>
      </c>
      <c r="L1173" t="s">
        <v>304</v>
      </c>
      <c r="M1173" t="s">
        <v>305</v>
      </c>
      <c r="N1173" s="1" t="s">
        <v>86</v>
      </c>
      <c r="O1173" s="1" t="s">
        <v>49</v>
      </c>
      <c r="P1173" s="1">
        <v>27</v>
      </c>
      <c r="Q1173" t="s">
        <v>1114</v>
      </c>
      <c r="R1173" s="1" t="s">
        <v>7805</v>
      </c>
      <c r="S1173" s="1" t="s">
        <v>7806</v>
      </c>
      <c r="T1173" s="1">
        <v>484</v>
      </c>
      <c r="U1173" s="1">
        <v>225</v>
      </c>
      <c r="V1173" s="1">
        <v>259</v>
      </c>
    </row>
    <row r="1174" spans="1:22" x14ac:dyDescent="0.35">
      <c r="A1174" s="2">
        <v>44509</v>
      </c>
      <c r="B1174" s="3" t="s">
        <v>164</v>
      </c>
      <c r="C1174" t="s">
        <v>247</v>
      </c>
      <c r="D1174" t="s">
        <v>165</v>
      </c>
      <c r="E1174" t="s">
        <v>166</v>
      </c>
      <c r="F1174" t="s">
        <v>7807</v>
      </c>
      <c r="H1174" t="s">
        <v>7808</v>
      </c>
      <c r="I1174">
        <f>1-953-390-8130</f>
        <v>-9472</v>
      </c>
      <c r="J1174" s="1" t="s">
        <v>45</v>
      </c>
      <c r="K1174" t="s">
        <v>171</v>
      </c>
      <c r="L1174" t="s">
        <v>172</v>
      </c>
      <c r="M1174" t="s">
        <v>173</v>
      </c>
      <c r="N1174" s="1" t="s">
        <v>33</v>
      </c>
      <c r="O1174" s="1" t="s">
        <v>34</v>
      </c>
      <c r="P1174" s="1">
        <v>13</v>
      </c>
      <c r="Q1174" t="s">
        <v>7809</v>
      </c>
      <c r="R1174" s="1" t="s">
        <v>7810</v>
      </c>
      <c r="S1174" s="1" t="s">
        <v>7811</v>
      </c>
      <c r="T1174" s="1">
        <v>232</v>
      </c>
      <c r="U1174" s="1">
        <v>195</v>
      </c>
      <c r="V1174" s="1">
        <v>37</v>
      </c>
    </row>
    <row r="1175" spans="1:22" x14ac:dyDescent="0.35">
      <c r="A1175" s="2">
        <v>44946</v>
      </c>
      <c r="B1175" s="3" t="s">
        <v>118</v>
      </c>
      <c r="C1175" t="s">
        <v>69</v>
      </c>
      <c r="D1175" t="s">
        <v>119</v>
      </c>
      <c r="E1175" t="s">
        <v>120</v>
      </c>
      <c r="F1175" t="s">
        <v>7812</v>
      </c>
      <c r="G1175" t="s">
        <v>7813</v>
      </c>
      <c r="H1175" t="s">
        <v>7814</v>
      </c>
      <c r="I1175">
        <v>2337188960</v>
      </c>
      <c r="J1175" s="1" t="s">
        <v>30</v>
      </c>
      <c r="K1175" t="s">
        <v>46</v>
      </c>
      <c r="L1175" t="s">
        <v>47</v>
      </c>
      <c r="M1175" t="s">
        <v>261</v>
      </c>
      <c r="N1175" s="1" t="s">
        <v>33</v>
      </c>
      <c r="O1175" s="1" t="s">
        <v>49</v>
      </c>
      <c r="P1175" s="1">
        <v>86</v>
      </c>
      <c r="Q1175" t="s">
        <v>4710</v>
      </c>
      <c r="R1175" s="1" t="s">
        <v>498</v>
      </c>
      <c r="S1175" s="1" t="s">
        <v>7815</v>
      </c>
      <c r="T1175" s="1">
        <v>347</v>
      </c>
      <c r="U1175" s="1">
        <v>179</v>
      </c>
      <c r="V1175" s="1">
        <v>168</v>
      </c>
    </row>
    <row r="1176" spans="1:22" x14ac:dyDescent="0.35">
      <c r="A1176" s="2">
        <v>44686</v>
      </c>
      <c r="B1176" s="3" t="s">
        <v>492</v>
      </c>
      <c r="C1176" t="s">
        <v>276</v>
      </c>
      <c r="D1176" t="s">
        <v>409</v>
      </c>
      <c r="E1176" t="s">
        <v>25</v>
      </c>
      <c r="F1176" t="s">
        <v>7816</v>
      </c>
      <c r="G1176" t="s">
        <v>7817</v>
      </c>
      <c r="H1176" t="s">
        <v>7818</v>
      </c>
      <c r="I1176" t="s">
        <v>7819</v>
      </c>
      <c r="J1176" s="1" t="s">
        <v>170</v>
      </c>
      <c r="K1176" t="s">
        <v>46</v>
      </c>
      <c r="L1176" t="s">
        <v>47</v>
      </c>
      <c r="M1176" t="s">
        <v>261</v>
      </c>
      <c r="N1176" s="1" t="s">
        <v>114</v>
      </c>
      <c r="O1176" s="1" t="s">
        <v>63</v>
      </c>
      <c r="P1176" s="1">
        <v>52</v>
      </c>
      <c r="Q1176" t="s">
        <v>7820</v>
      </c>
      <c r="R1176" s="1" t="s">
        <v>7821</v>
      </c>
      <c r="S1176" s="1" t="s">
        <v>7822</v>
      </c>
      <c r="T1176" s="1">
        <v>444</v>
      </c>
      <c r="U1176" s="1">
        <v>360</v>
      </c>
      <c r="V1176" s="1">
        <v>84</v>
      </c>
    </row>
    <row r="1177" spans="1:22" x14ac:dyDescent="0.35">
      <c r="A1177" s="2">
        <v>44570</v>
      </c>
      <c r="B1177" s="3" t="s">
        <v>275</v>
      </c>
      <c r="C1177" t="s">
        <v>276</v>
      </c>
      <c r="D1177" t="s">
        <v>277</v>
      </c>
      <c r="E1177" t="s">
        <v>278</v>
      </c>
      <c r="F1177" t="s">
        <v>7823</v>
      </c>
      <c r="G1177" t="s">
        <v>7824</v>
      </c>
      <c r="H1177" t="s">
        <v>7825</v>
      </c>
      <c r="I1177" t="s">
        <v>7826</v>
      </c>
      <c r="J1177" s="1" t="s">
        <v>45</v>
      </c>
      <c r="K1177" t="s">
        <v>31</v>
      </c>
      <c r="L1177" t="s">
        <v>32</v>
      </c>
      <c r="M1177">
        <v>6538306661</v>
      </c>
      <c r="N1177" s="1" t="s">
        <v>48</v>
      </c>
      <c r="O1177" s="1" t="s">
        <v>63</v>
      </c>
      <c r="P1177" s="1">
        <v>88</v>
      </c>
      <c r="Q1177" t="s">
        <v>7827</v>
      </c>
      <c r="R1177" s="1" t="s">
        <v>7828</v>
      </c>
      <c r="S1177" s="1" t="s">
        <v>7829</v>
      </c>
      <c r="T1177" s="1">
        <v>425</v>
      </c>
      <c r="U1177" s="1">
        <v>415</v>
      </c>
      <c r="V1177" s="1">
        <v>10</v>
      </c>
    </row>
    <row r="1178" spans="1:22" x14ac:dyDescent="0.35">
      <c r="A1178" s="2">
        <v>44957</v>
      </c>
      <c r="B1178" s="3" t="s">
        <v>207</v>
      </c>
      <c r="C1178" t="s">
        <v>23</v>
      </c>
      <c r="D1178" t="s">
        <v>39</v>
      </c>
      <c r="E1178" t="s">
        <v>40</v>
      </c>
      <c r="F1178" t="s">
        <v>7830</v>
      </c>
      <c r="H1178" t="s">
        <v>7831</v>
      </c>
      <c r="I1178" t="s">
        <v>7832</v>
      </c>
      <c r="J1178" s="1" t="s">
        <v>170</v>
      </c>
      <c r="K1178" t="s">
        <v>381</v>
      </c>
      <c r="L1178" t="s">
        <v>382</v>
      </c>
      <c r="M1178" t="s">
        <v>383</v>
      </c>
      <c r="N1178" s="1" t="s">
        <v>93</v>
      </c>
      <c r="O1178" s="1" t="s">
        <v>49</v>
      </c>
      <c r="P1178" s="1">
        <v>1</v>
      </c>
      <c r="Q1178" t="s">
        <v>40</v>
      </c>
      <c r="R1178" s="1" t="s">
        <v>7833</v>
      </c>
      <c r="S1178" s="1" t="s">
        <v>7834</v>
      </c>
      <c r="T1178" s="1">
        <v>299</v>
      </c>
      <c r="U1178" s="1">
        <v>242</v>
      </c>
      <c r="V1178" s="1">
        <v>57</v>
      </c>
    </row>
    <row r="1179" spans="1:22" x14ac:dyDescent="0.35">
      <c r="A1179" s="2">
        <v>44638</v>
      </c>
      <c r="B1179" s="3" t="s">
        <v>164</v>
      </c>
      <c r="C1179" t="s">
        <v>247</v>
      </c>
      <c r="D1179" t="s">
        <v>165</v>
      </c>
      <c r="E1179" t="s">
        <v>166</v>
      </c>
      <c r="F1179" t="s">
        <v>7835</v>
      </c>
      <c r="G1179" t="s">
        <v>7836</v>
      </c>
      <c r="H1179" t="s">
        <v>7837</v>
      </c>
      <c r="I1179" t="s">
        <v>7838</v>
      </c>
      <c r="J1179" s="1" t="s">
        <v>45</v>
      </c>
      <c r="K1179" t="s">
        <v>133</v>
      </c>
      <c r="L1179" t="s">
        <v>134</v>
      </c>
      <c r="M1179" t="s">
        <v>135</v>
      </c>
      <c r="N1179" s="1" t="s">
        <v>114</v>
      </c>
      <c r="O1179" s="1" t="s">
        <v>63</v>
      </c>
      <c r="P1179" s="1">
        <v>61</v>
      </c>
      <c r="Q1179" t="s">
        <v>7839</v>
      </c>
      <c r="R1179" s="1" t="s">
        <v>7840</v>
      </c>
      <c r="S1179" s="1" t="s">
        <v>7841</v>
      </c>
      <c r="T1179" s="1">
        <v>193</v>
      </c>
      <c r="U1179" s="1">
        <v>99</v>
      </c>
      <c r="V1179" s="1">
        <v>94</v>
      </c>
    </row>
    <row r="1180" spans="1:22" x14ac:dyDescent="0.35">
      <c r="A1180" s="2">
        <v>44639</v>
      </c>
      <c r="B1180" s="3" t="s">
        <v>222</v>
      </c>
      <c r="C1180" t="s">
        <v>141</v>
      </c>
      <c r="D1180" t="s">
        <v>223</v>
      </c>
      <c r="E1180" t="s">
        <v>224</v>
      </c>
      <c r="F1180" t="s">
        <v>7842</v>
      </c>
      <c r="G1180" t="s">
        <v>7843</v>
      </c>
      <c r="H1180" t="s">
        <v>7844</v>
      </c>
      <c r="I1180" t="s">
        <v>7845</v>
      </c>
      <c r="J1180" s="1" t="s">
        <v>30</v>
      </c>
      <c r="K1180" t="s">
        <v>171</v>
      </c>
      <c r="L1180" t="s">
        <v>172</v>
      </c>
      <c r="M1180" t="s">
        <v>173</v>
      </c>
      <c r="N1180" s="1" t="s">
        <v>48</v>
      </c>
      <c r="O1180" s="1" t="s">
        <v>63</v>
      </c>
      <c r="P1180" s="1">
        <v>51</v>
      </c>
      <c r="Q1180" t="s">
        <v>7846</v>
      </c>
      <c r="R1180" s="1" t="s">
        <v>7847</v>
      </c>
      <c r="S1180" s="1" t="s">
        <v>7848</v>
      </c>
      <c r="T1180" s="1">
        <v>304</v>
      </c>
      <c r="U1180" s="1">
        <v>16</v>
      </c>
      <c r="V1180" s="1">
        <v>288</v>
      </c>
    </row>
    <row r="1181" spans="1:22" x14ac:dyDescent="0.35">
      <c r="A1181" s="2">
        <v>44885</v>
      </c>
      <c r="B1181" s="3" t="s">
        <v>164</v>
      </c>
      <c r="C1181" t="s">
        <v>54</v>
      </c>
      <c r="D1181" t="s">
        <v>165</v>
      </c>
      <c r="E1181" t="s">
        <v>166</v>
      </c>
      <c r="F1181" t="s">
        <v>7849</v>
      </c>
      <c r="G1181" t="s">
        <v>7850</v>
      </c>
      <c r="H1181" t="s">
        <v>7851</v>
      </c>
      <c r="I1181" t="s">
        <v>7852</v>
      </c>
      <c r="J1181" s="1" t="s">
        <v>45</v>
      </c>
      <c r="K1181" t="s">
        <v>566</v>
      </c>
      <c r="L1181" t="s">
        <v>567</v>
      </c>
      <c r="M1181" t="s">
        <v>568</v>
      </c>
      <c r="N1181" s="1" t="s">
        <v>93</v>
      </c>
      <c r="O1181" s="1" t="s">
        <v>63</v>
      </c>
      <c r="P1181" s="1">
        <v>22</v>
      </c>
      <c r="Q1181" t="s">
        <v>5780</v>
      </c>
      <c r="R1181" s="1" t="s">
        <v>7853</v>
      </c>
      <c r="S1181" s="1" t="s">
        <v>7854</v>
      </c>
      <c r="T1181" s="1">
        <v>385</v>
      </c>
      <c r="U1181" s="1">
        <v>82</v>
      </c>
      <c r="V1181" s="1">
        <v>303</v>
      </c>
    </row>
    <row r="1182" spans="1:22" x14ac:dyDescent="0.35">
      <c r="A1182" s="2">
        <v>44957</v>
      </c>
      <c r="B1182" s="3" t="s">
        <v>68</v>
      </c>
      <c r="C1182" t="s">
        <v>69</v>
      </c>
      <c r="D1182" t="s">
        <v>70</v>
      </c>
      <c r="E1182" t="s">
        <v>1634</v>
      </c>
      <c r="F1182" t="s">
        <v>7855</v>
      </c>
      <c r="G1182" t="s">
        <v>7856</v>
      </c>
      <c r="H1182" t="s">
        <v>7857</v>
      </c>
      <c r="I1182" t="s">
        <v>7858</v>
      </c>
      <c r="J1182" s="1" t="s">
        <v>170</v>
      </c>
      <c r="K1182" t="s">
        <v>31</v>
      </c>
      <c r="L1182" t="s">
        <v>32</v>
      </c>
      <c r="M1182">
        <v>6538306661</v>
      </c>
      <c r="N1182" s="1" t="s">
        <v>86</v>
      </c>
      <c r="O1182" s="1" t="s">
        <v>63</v>
      </c>
      <c r="P1182" s="1">
        <v>10</v>
      </c>
      <c r="Q1182" t="s">
        <v>7859</v>
      </c>
      <c r="R1182" s="1" t="s">
        <v>7860</v>
      </c>
      <c r="S1182" s="1" t="s">
        <v>7861</v>
      </c>
      <c r="T1182" s="1">
        <v>185</v>
      </c>
      <c r="U1182" s="1">
        <v>162</v>
      </c>
      <c r="V1182" s="1">
        <v>23</v>
      </c>
    </row>
    <row r="1183" spans="1:22" x14ac:dyDescent="0.35">
      <c r="A1183" s="2">
        <v>45178</v>
      </c>
      <c r="B1183" s="3" t="s">
        <v>214</v>
      </c>
      <c r="C1183" t="s">
        <v>23</v>
      </c>
      <c r="D1183" t="s">
        <v>98</v>
      </c>
      <c r="E1183" t="s">
        <v>326</v>
      </c>
      <c r="F1183" t="s">
        <v>7862</v>
      </c>
      <c r="G1183" t="s">
        <v>7863</v>
      </c>
      <c r="H1183" t="s">
        <v>7864</v>
      </c>
      <c r="I1183">
        <f>1-786-398-2263</f>
        <v>-3446</v>
      </c>
      <c r="J1183" s="1" t="s">
        <v>170</v>
      </c>
      <c r="K1183" t="s">
        <v>46</v>
      </c>
      <c r="L1183" t="s">
        <v>47</v>
      </c>
      <c r="M1183" t="s">
        <v>261</v>
      </c>
      <c r="N1183" s="1" t="s">
        <v>114</v>
      </c>
      <c r="O1183" s="1" t="s">
        <v>63</v>
      </c>
      <c r="P1183" s="1">
        <v>78</v>
      </c>
      <c r="Q1183" t="s">
        <v>7865</v>
      </c>
      <c r="R1183" s="1" t="s">
        <v>7866</v>
      </c>
      <c r="S1183" s="1" t="s">
        <v>7867</v>
      </c>
      <c r="T1183" s="1">
        <v>406</v>
      </c>
      <c r="U1183" s="1">
        <v>288</v>
      </c>
      <c r="V1183" s="1">
        <v>118</v>
      </c>
    </row>
    <row r="1184" spans="1:22" x14ac:dyDescent="0.35">
      <c r="A1184" s="2">
        <v>45089</v>
      </c>
      <c r="B1184" s="3" t="s">
        <v>275</v>
      </c>
      <c r="C1184" t="s">
        <v>276</v>
      </c>
      <c r="D1184" t="s">
        <v>277</v>
      </c>
      <c r="E1184" t="s">
        <v>278</v>
      </c>
      <c r="F1184" t="s">
        <v>7868</v>
      </c>
      <c r="G1184" t="s">
        <v>7869</v>
      </c>
      <c r="H1184" t="s">
        <v>7870</v>
      </c>
      <c r="I1184">
        <v>7986730914</v>
      </c>
      <c r="J1184" s="1" t="s">
        <v>45</v>
      </c>
      <c r="K1184" t="s">
        <v>171</v>
      </c>
      <c r="L1184" t="s">
        <v>172</v>
      </c>
      <c r="M1184" t="s">
        <v>173</v>
      </c>
      <c r="N1184" s="1" t="s">
        <v>86</v>
      </c>
      <c r="O1184" s="1" t="s">
        <v>34</v>
      </c>
      <c r="P1184" s="1">
        <v>85</v>
      </c>
      <c r="Q1184" t="s">
        <v>7871</v>
      </c>
      <c r="R1184" s="1" t="s">
        <v>3799</v>
      </c>
      <c r="S1184" s="1" t="s">
        <v>7872</v>
      </c>
      <c r="T1184" s="1">
        <v>203</v>
      </c>
      <c r="U1184" s="1">
        <v>75</v>
      </c>
      <c r="V1184" s="1">
        <v>128</v>
      </c>
    </row>
    <row r="1185" spans="1:22" x14ac:dyDescent="0.35">
      <c r="A1185" s="2">
        <v>44861</v>
      </c>
      <c r="B1185" s="3" t="s">
        <v>38</v>
      </c>
      <c r="C1185" t="s">
        <v>23</v>
      </c>
      <c r="D1185" t="s">
        <v>24</v>
      </c>
      <c r="E1185" t="s">
        <v>82</v>
      </c>
      <c r="F1185" t="s">
        <v>7873</v>
      </c>
      <c r="G1185" t="s">
        <v>7874</v>
      </c>
      <c r="H1185" t="s">
        <v>7875</v>
      </c>
      <c r="I1185" t="s">
        <v>7876</v>
      </c>
      <c r="J1185" s="1" t="s">
        <v>170</v>
      </c>
      <c r="K1185" t="s">
        <v>194</v>
      </c>
      <c r="L1185" t="s">
        <v>195</v>
      </c>
      <c r="M1185" t="s">
        <v>196</v>
      </c>
      <c r="N1185" s="1" t="s">
        <v>48</v>
      </c>
      <c r="O1185" s="1" t="s">
        <v>49</v>
      </c>
      <c r="P1185" s="1">
        <v>68</v>
      </c>
      <c r="Q1185" t="s">
        <v>688</v>
      </c>
      <c r="R1185" s="1" t="s">
        <v>7877</v>
      </c>
      <c r="S1185" s="1" t="s">
        <v>7878</v>
      </c>
      <c r="T1185" s="1">
        <v>198</v>
      </c>
      <c r="U1185" s="1">
        <v>68</v>
      </c>
      <c r="V1185" s="1">
        <v>130</v>
      </c>
    </row>
    <row r="1186" spans="1:22" x14ac:dyDescent="0.35">
      <c r="A1186" s="1" t="s">
        <v>7879</v>
      </c>
      <c r="B1186" s="3" t="s">
        <v>140</v>
      </c>
      <c r="C1186" t="s">
        <v>141</v>
      </c>
      <c r="D1186" t="s">
        <v>142</v>
      </c>
      <c r="E1186" t="s">
        <v>361</v>
      </c>
      <c r="F1186" t="s">
        <v>7880</v>
      </c>
      <c r="G1186" t="s">
        <v>7881</v>
      </c>
      <c r="H1186" t="s">
        <v>7882</v>
      </c>
      <c r="I1186" t="s">
        <v>7883</v>
      </c>
      <c r="J1186" s="1" t="s">
        <v>170</v>
      </c>
      <c r="K1186" t="s">
        <v>566</v>
      </c>
      <c r="L1186" t="s">
        <v>567</v>
      </c>
      <c r="M1186" t="s">
        <v>568</v>
      </c>
      <c r="N1186" s="1" t="s">
        <v>114</v>
      </c>
      <c r="O1186" s="1" t="s">
        <v>49</v>
      </c>
      <c r="P1186" s="1">
        <v>59</v>
      </c>
      <c r="Q1186" t="s">
        <v>7884</v>
      </c>
      <c r="R1186" s="1" t="s">
        <v>7885</v>
      </c>
      <c r="S1186" s="1" t="s">
        <v>7886</v>
      </c>
      <c r="T1186" s="1">
        <v>412</v>
      </c>
      <c r="U1186" s="1">
        <v>292</v>
      </c>
      <c r="V1186" s="1">
        <v>120</v>
      </c>
    </row>
    <row r="1187" spans="1:22" x14ac:dyDescent="0.35">
      <c r="A1187" s="2">
        <v>45065</v>
      </c>
      <c r="B1187" s="3" t="s">
        <v>418</v>
      </c>
      <c r="C1187" t="s">
        <v>54</v>
      </c>
      <c r="D1187" t="s">
        <v>419</v>
      </c>
      <c r="E1187" t="s">
        <v>521</v>
      </c>
      <c r="F1187" t="s">
        <v>7887</v>
      </c>
      <c r="G1187" t="s">
        <v>7888</v>
      </c>
      <c r="H1187" t="s">
        <v>7889</v>
      </c>
      <c r="I1187" t="s">
        <v>7890</v>
      </c>
      <c r="J1187" s="1" t="s">
        <v>45</v>
      </c>
      <c r="K1187" t="s">
        <v>75</v>
      </c>
      <c r="L1187" t="s">
        <v>76</v>
      </c>
      <c r="M1187" t="s">
        <v>77</v>
      </c>
      <c r="N1187" s="1" t="s">
        <v>78</v>
      </c>
      <c r="O1187" s="1" t="s">
        <v>63</v>
      </c>
      <c r="P1187" s="1">
        <v>7</v>
      </c>
      <c r="Q1187" t="s">
        <v>3548</v>
      </c>
      <c r="R1187" s="1" t="s">
        <v>7891</v>
      </c>
      <c r="S1187" s="1" t="s">
        <v>7892</v>
      </c>
      <c r="T1187" s="1">
        <v>125</v>
      </c>
      <c r="U1187" s="1">
        <v>27</v>
      </c>
      <c r="V1187" s="1">
        <v>98</v>
      </c>
    </row>
    <row r="1188" spans="1:22" x14ac:dyDescent="0.35">
      <c r="A1188" s="2">
        <v>44738</v>
      </c>
      <c r="B1188" s="3" t="s">
        <v>214</v>
      </c>
      <c r="C1188" t="s">
        <v>23</v>
      </c>
      <c r="D1188" t="s">
        <v>98</v>
      </c>
      <c r="E1188" t="s">
        <v>326</v>
      </c>
      <c r="F1188" t="s">
        <v>7893</v>
      </c>
      <c r="G1188" t="s">
        <v>7894</v>
      </c>
      <c r="H1188" t="s">
        <v>7895</v>
      </c>
      <c r="I1188" t="s">
        <v>7896</v>
      </c>
      <c r="J1188" s="1" t="s">
        <v>30</v>
      </c>
      <c r="K1188" t="s">
        <v>381</v>
      </c>
      <c r="L1188" t="s">
        <v>382</v>
      </c>
      <c r="M1188" t="s">
        <v>383</v>
      </c>
      <c r="N1188" s="1" t="s">
        <v>93</v>
      </c>
      <c r="O1188" s="1" t="s">
        <v>34</v>
      </c>
      <c r="P1188" s="1">
        <v>66</v>
      </c>
      <c r="Q1188" t="s">
        <v>7897</v>
      </c>
      <c r="R1188" s="1" t="s">
        <v>6519</v>
      </c>
      <c r="S1188" s="1" t="s">
        <v>7898</v>
      </c>
      <c r="T1188" s="1">
        <v>119</v>
      </c>
      <c r="U1188" s="1">
        <v>106</v>
      </c>
      <c r="V1188" s="1">
        <v>13</v>
      </c>
    </row>
    <row r="1189" spans="1:22" x14ac:dyDescent="0.35">
      <c r="A1189" s="2">
        <v>44606</v>
      </c>
      <c r="B1189" s="3" t="s">
        <v>317</v>
      </c>
      <c r="C1189" t="s">
        <v>23</v>
      </c>
      <c r="D1189" t="s">
        <v>98</v>
      </c>
      <c r="E1189" t="s">
        <v>265</v>
      </c>
      <c r="F1189" t="s">
        <v>7899</v>
      </c>
      <c r="G1189" t="s">
        <v>7900</v>
      </c>
      <c r="H1189" t="s">
        <v>7901</v>
      </c>
      <c r="I1189">
        <v>3514076757</v>
      </c>
      <c r="J1189" s="1" t="s">
        <v>170</v>
      </c>
      <c r="K1189" t="s">
        <v>61</v>
      </c>
      <c r="L1189" t="s">
        <v>62</v>
      </c>
      <c r="M1189">
        <f>1-588-750-7646</f>
        <v>-8983</v>
      </c>
      <c r="N1189" s="1" t="s">
        <v>33</v>
      </c>
      <c r="O1189" s="1" t="s">
        <v>63</v>
      </c>
      <c r="P1189" s="1">
        <v>92</v>
      </c>
      <c r="Q1189" t="s">
        <v>7902</v>
      </c>
      <c r="R1189" s="1" t="s">
        <v>7903</v>
      </c>
      <c r="S1189" s="1" t="s">
        <v>7904</v>
      </c>
      <c r="T1189" s="1">
        <v>377</v>
      </c>
      <c r="U1189" s="1">
        <v>72</v>
      </c>
      <c r="V1189" s="1">
        <v>305</v>
      </c>
    </row>
    <row r="1190" spans="1:22" x14ac:dyDescent="0.35">
      <c r="A1190" s="2">
        <v>44564</v>
      </c>
      <c r="B1190" s="3" t="s">
        <v>214</v>
      </c>
      <c r="C1190" t="s">
        <v>23</v>
      </c>
      <c r="D1190" t="s">
        <v>98</v>
      </c>
      <c r="E1190" t="s">
        <v>326</v>
      </c>
      <c r="F1190" t="s">
        <v>7905</v>
      </c>
      <c r="G1190" t="s">
        <v>7906</v>
      </c>
      <c r="H1190" t="s">
        <v>7907</v>
      </c>
      <c r="I1190" t="s">
        <v>7908</v>
      </c>
      <c r="J1190" s="1" t="s">
        <v>170</v>
      </c>
      <c r="K1190" t="s">
        <v>171</v>
      </c>
      <c r="L1190" t="s">
        <v>172</v>
      </c>
      <c r="M1190" t="s">
        <v>173</v>
      </c>
      <c r="N1190" s="1" t="s">
        <v>114</v>
      </c>
      <c r="O1190" s="1" t="s">
        <v>63</v>
      </c>
      <c r="P1190" s="1">
        <v>100</v>
      </c>
      <c r="Q1190" t="s">
        <v>215</v>
      </c>
      <c r="R1190" s="1" t="s">
        <v>5060</v>
      </c>
      <c r="S1190" s="1" t="s">
        <v>7909</v>
      </c>
      <c r="T1190" s="1">
        <v>236</v>
      </c>
      <c r="U1190" s="1">
        <v>105</v>
      </c>
      <c r="V1190" s="1">
        <v>131</v>
      </c>
    </row>
    <row r="1191" spans="1:22" x14ac:dyDescent="0.35">
      <c r="A1191" s="2">
        <v>45154</v>
      </c>
      <c r="B1191" s="3" t="s">
        <v>492</v>
      </c>
      <c r="C1191" t="s">
        <v>276</v>
      </c>
      <c r="D1191" t="s">
        <v>409</v>
      </c>
      <c r="E1191" t="s">
        <v>410</v>
      </c>
      <c r="F1191" t="s">
        <v>7910</v>
      </c>
      <c r="G1191" t="s">
        <v>7911</v>
      </c>
      <c r="H1191" t="s">
        <v>7912</v>
      </c>
      <c r="I1191" t="s">
        <v>7913</v>
      </c>
      <c r="J1191" s="1" t="s">
        <v>45</v>
      </c>
      <c r="K1191" t="s">
        <v>534</v>
      </c>
      <c r="L1191" t="s">
        <v>535</v>
      </c>
      <c r="M1191" t="s">
        <v>536</v>
      </c>
      <c r="N1191" s="1" t="s">
        <v>114</v>
      </c>
      <c r="O1191" s="1" t="s">
        <v>63</v>
      </c>
      <c r="P1191" s="1">
        <v>72</v>
      </c>
      <c r="Q1191" t="s">
        <v>7914</v>
      </c>
      <c r="R1191" s="1" t="s">
        <v>7915</v>
      </c>
      <c r="S1191" s="1" t="s">
        <v>7916</v>
      </c>
      <c r="T1191" s="1">
        <v>92</v>
      </c>
      <c r="U1191" s="1">
        <v>49</v>
      </c>
      <c r="V1191" s="1">
        <v>43</v>
      </c>
    </row>
    <row r="1192" spans="1:22" x14ac:dyDescent="0.35">
      <c r="A1192" s="2">
        <v>45031</v>
      </c>
      <c r="B1192" s="3" t="s">
        <v>336</v>
      </c>
      <c r="C1192" t="s">
        <v>247</v>
      </c>
      <c r="D1192" t="s">
        <v>165</v>
      </c>
      <c r="E1192" t="s">
        <v>189</v>
      </c>
      <c r="F1192" t="s">
        <v>7917</v>
      </c>
      <c r="G1192" t="s">
        <v>7918</v>
      </c>
      <c r="H1192" t="s">
        <v>7919</v>
      </c>
      <c r="I1192" t="s">
        <v>7920</v>
      </c>
      <c r="J1192" s="1" t="s">
        <v>30</v>
      </c>
      <c r="K1192" t="s">
        <v>75</v>
      </c>
      <c r="L1192" t="s">
        <v>76</v>
      </c>
      <c r="M1192" t="s">
        <v>77</v>
      </c>
      <c r="N1192" s="1" t="s">
        <v>33</v>
      </c>
      <c r="O1192" s="1" t="s">
        <v>34</v>
      </c>
      <c r="P1192" s="1">
        <v>30</v>
      </c>
      <c r="Q1192" t="s">
        <v>7921</v>
      </c>
      <c r="R1192" s="1" t="s">
        <v>7922</v>
      </c>
      <c r="S1192" s="1" t="s">
        <v>7923</v>
      </c>
      <c r="T1192" s="1">
        <v>454</v>
      </c>
      <c r="U1192" s="1">
        <v>16</v>
      </c>
      <c r="V1192" s="1">
        <v>438</v>
      </c>
    </row>
    <row r="1193" spans="1:22" x14ac:dyDescent="0.35">
      <c r="A1193" s="2">
        <v>45110</v>
      </c>
      <c r="B1193" s="3" t="s">
        <v>275</v>
      </c>
      <c r="C1193" t="s">
        <v>276</v>
      </c>
      <c r="D1193" t="s">
        <v>277</v>
      </c>
      <c r="E1193" t="s">
        <v>278</v>
      </c>
      <c r="F1193" t="s">
        <v>7924</v>
      </c>
      <c r="H1193" t="s">
        <v>7925</v>
      </c>
      <c r="I1193" t="s">
        <v>7926</v>
      </c>
      <c r="J1193" s="1" t="s">
        <v>30</v>
      </c>
      <c r="K1193" t="s">
        <v>534</v>
      </c>
      <c r="L1193" t="s">
        <v>535</v>
      </c>
      <c r="M1193" t="s">
        <v>536</v>
      </c>
      <c r="N1193" s="1" t="s">
        <v>114</v>
      </c>
      <c r="O1193" s="1" t="s">
        <v>34</v>
      </c>
      <c r="P1193" s="1">
        <v>99</v>
      </c>
      <c r="Q1193" t="s">
        <v>7716</v>
      </c>
      <c r="R1193" s="1" t="s">
        <v>7927</v>
      </c>
      <c r="S1193" s="1" t="s">
        <v>7928</v>
      </c>
      <c r="T1193" s="1">
        <v>247</v>
      </c>
      <c r="U1193" s="1">
        <v>187</v>
      </c>
      <c r="V1193" s="1">
        <v>60</v>
      </c>
    </row>
    <row r="1194" spans="1:22" x14ac:dyDescent="0.35">
      <c r="A1194" s="2">
        <v>44702</v>
      </c>
      <c r="B1194" s="3" t="s">
        <v>418</v>
      </c>
      <c r="C1194" t="s">
        <v>69</v>
      </c>
      <c r="D1194" t="s">
        <v>419</v>
      </c>
      <c r="E1194" t="s">
        <v>189</v>
      </c>
      <c r="F1194" t="s">
        <v>7929</v>
      </c>
      <c r="G1194" t="s">
        <v>7930</v>
      </c>
      <c r="H1194" t="s">
        <v>7931</v>
      </c>
      <c r="I1194" t="s">
        <v>7932</v>
      </c>
      <c r="J1194" s="1" t="s">
        <v>45</v>
      </c>
      <c r="K1194" t="s">
        <v>148</v>
      </c>
      <c r="L1194" t="s">
        <v>149</v>
      </c>
      <c r="M1194" t="s">
        <v>150</v>
      </c>
      <c r="N1194" s="1" t="s">
        <v>33</v>
      </c>
      <c r="O1194" s="1" t="s">
        <v>63</v>
      </c>
      <c r="P1194" s="1">
        <v>80</v>
      </c>
      <c r="Q1194" t="s">
        <v>6005</v>
      </c>
      <c r="R1194" s="1" t="s">
        <v>7933</v>
      </c>
      <c r="S1194" s="1" t="s">
        <v>7934</v>
      </c>
      <c r="T1194" s="1">
        <v>270</v>
      </c>
      <c r="U1194" s="1">
        <v>151</v>
      </c>
      <c r="V1194" s="1">
        <v>119</v>
      </c>
    </row>
    <row r="1195" spans="1:22" x14ac:dyDescent="0.35">
      <c r="A1195" s="2">
        <v>45135</v>
      </c>
      <c r="B1195" s="3" t="s">
        <v>257</v>
      </c>
      <c r="C1195" t="s">
        <v>141</v>
      </c>
      <c r="D1195" t="s">
        <v>223</v>
      </c>
      <c r="E1195" t="s">
        <v>309</v>
      </c>
      <c r="F1195" t="s">
        <v>7935</v>
      </c>
      <c r="G1195" t="s">
        <v>7936</v>
      </c>
      <c r="H1195" t="s">
        <v>7937</v>
      </c>
      <c r="I1195" t="s">
        <v>7938</v>
      </c>
      <c r="J1195" s="1" t="s">
        <v>45</v>
      </c>
      <c r="K1195" t="s">
        <v>330</v>
      </c>
      <c r="L1195" t="s">
        <v>331</v>
      </c>
      <c r="M1195" t="s">
        <v>332</v>
      </c>
      <c r="N1195" s="1" t="s">
        <v>78</v>
      </c>
      <c r="O1195" s="1" t="s">
        <v>63</v>
      </c>
      <c r="P1195" s="1">
        <v>75</v>
      </c>
      <c r="Q1195" t="s">
        <v>7095</v>
      </c>
      <c r="R1195" s="1" t="s">
        <v>2797</v>
      </c>
      <c r="S1195" s="1" t="s">
        <v>7939</v>
      </c>
      <c r="T1195" s="1">
        <v>135</v>
      </c>
      <c r="U1195" s="1">
        <v>47</v>
      </c>
      <c r="V1195" s="1">
        <v>88</v>
      </c>
    </row>
    <row r="1196" spans="1:22" x14ac:dyDescent="0.35">
      <c r="A1196" s="2">
        <v>44609</v>
      </c>
      <c r="B1196" s="3" t="s">
        <v>492</v>
      </c>
      <c r="C1196" t="s">
        <v>276</v>
      </c>
      <c r="D1196" t="s">
        <v>409</v>
      </c>
      <c r="E1196" t="s">
        <v>410</v>
      </c>
      <c r="F1196" t="s">
        <v>7940</v>
      </c>
      <c r="G1196" t="s">
        <v>7941</v>
      </c>
      <c r="H1196" t="s">
        <v>7942</v>
      </c>
      <c r="I1196">
        <v>5637525321</v>
      </c>
      <c r="J1196" s="1" t="s">
        <v>170</v>
      </c>
      <c r="K1196" t="s">
        <v>270</v>
      </c>
      <c r="L1196" t="s">
        <v>271</v>
      </c>
      <c r="M1196" t="s">
        <v>559</v>
      </c>
      <c r="N1196" s="1" t="s">
        <v>93</v>
      </c>
      <c r="O1196" s="1" t="s">
        <v>49</v>
      </c>
      <c r="P1196" s="1">
        <v>27</v>
      </c>
      <c r="Q1196" t="s">
        <v>7943</v>
      </c>
      <c r="R1196" s="1" t="s">
        <v>7944</v>
      </c>
      <c r="S1196" s="1" t="s">
        <v>7945</v>
      </c>
      <c r="T1196" s="1">
        <v>353</v>
      </c>
      <c r="U1196" s="1">
        <v>26</v>
      </c>
      <c r="V1196" s="1">
        <v>327</v>
      </c>
    </row>
    <row r="1197" spans="1:22" x14ac:dyDescent="0.35">
      <c r="A1197" s="1" t="s">
        <v>7946</v>
      </c>
      <c r="B1197" s="3" t="s">
        <v>257</v>
      </c>
      <c r="C1197" t="s">
        <v>141</v>
      </c>
      <c r="D1197" t="s">
        <v>223</v>
      </c>
      <c r="E1197" t="s">
        <v>25</v>
      </c>
      <c r="F1197" t="s">
        <v>7947</v>
      </c>
      <c r="H1197" t="s">
        <v>7948</v>
      </c>
      <c r="I1197" t="s">
        <v>7949</v>
      </c>
      <c r="J1197" s="1" t="s">
        <v>45</v>
      </c>
      <c r="K1197" t="s">
        <v>381</v>
      </c>
      <c r="L1197" t="s">
        <v>382</v>
      </c>
      <c r="M1197" t="s">
        <v>383</v>
      </c>
      <c r="N1197" s="1" t="s">
        <v>78</v>
      </c>
      <c r="O1197" s="1" t="s">
        <v>63</v>
      </c>
      <c r="P1197" s="1">
        <v>86</v>
      </c>
      <c r="Q1197" t="s">
        <v>7950</v>
      </c>
      <c r="R1197" s="1" t="s">
        <v>7951</v>
      </c>
      <c r="S1197" s="1" t="s">
        <v>7952</v>
      </c>
      <c r="T1197" s="1">
        <v>307</v>
      </c>
      <c r="U1197" s="1">
        <v>273</v>
      </c>
      <c r="V1197" s="1">
        <v>34</v>
      </c>
    </row>
    <row r="1198" spans="1:22" x14ac:dyDescent="0.35">
      <c r="A1198" s="2">
        <v>45068</v>
      </c>
      <c r="B1198" s="3" t="s">
        <v>177</v>
      </c>
      <c r="C1198" t="s">
        <v>141</v>
      </c>
      <c r="D1198" t="s">
        <v>142</v>
      </c>
      <c r="E1198" t="s">
        <v>178</v>
      </c>
      <c r="F1198" t="s">
        <v>7953</v>
      </c>
      <c r="G1198" t="s">
        <v>7954</v>
      </c>
      <c r="H1198" t="s">
        <v>7955</v>
      </c>
      <c r="I1198" t="s">
        <v>7956</v>
      </c>
      <c r="J1198" s="1" t="s">
        <v>30</v>
      </c>
      <c r="K1198" t="s">
        <v>46</v>
      </c>
      <c r="L1198" t="s">
        <v>47</v>
      </c>
      <c r="M1198" t="s">
        <v>261</v>
      </c>
      <c r="N1198" s="1" t="s">
        <v>48</v>
      </c>
      <c r="O1198" s="1" t="s">
        <v>63</v>
      </c>
      <c r="P1198" s="1">
        <v>39</v>
      </c>
      <c r="Q1198" t="s">
        <v>7957</v>
      </c>
      <c r="R1198" s="1" t="s">
        <v>7958</v>
      </c>
      <c r="S1198" s="1" t="s">
        <v>7959</v>
      </c>
      <c r="T1198" s="1">
        <v>88</v>
      </c>
      <c r="U1198" s="1">
        <v>3</v>
      </c>
      <c r="V1198" s="1">
        <v>85</v>
      </c>
    </row>
    <row r="1199" spans="1:22" x14ac:dyDescent="0.35">
      <c r="A1199" s="2">
        <v>44794</v>
      </c>
      <c r="B1199" s="3" t="s">
        <v>22</v>
      </c>
      <c r="C1199" t="s">
        <v>23</v>
      </c>
      <c r="D1199" t="s">
        <v>24</v>
      </c>
      <c r="E1199" t="s">
        <v>25</v>
      </c>
      <c r="F1199" t="s">
        <v>7960</v>
      </c>
      <c r="G1199" t="s">
        <v>7961</v>
      </c>
      <c r="H1199" t="s">
        <v>7962</v>
      </c>
      <c r="I1199">
        <f>1-733-810-3840</f>
        <v>-5382</v>
      </c>
      <c r="J1199" s="1" t="s">
        <v>30</v>
      </c>
      <c r="K1199" t="s">
        <v>252</v>
      </c>
      <c r="L1199" t="s">
        <v>253</v>
      </c>
      <c r="M1199">
        <f>1-838-976-6137</f>
        <v>-7950</v>
      </c>
      <c r="N1199" s="1" t="s">
        <v>33</v>
      </c>
      <c r="O1199" s="1" t="s">
        <v>63</v>
      </c>
      <c r="P1199" s="1">
        <v>81</v>
      </c>
      <c r="Q1199" t="s">
        <v>7963</v>
      </c>
      <c r="R1199" s="1" t="s">
        <v>7964</v>
      </c>
      <c r="S1199" s="1" t="s">
        <v>7965</v>
      </c>
      <c r="T1199" s="1">
        <v>278</v>
      </c>
      <c r="U1199" s="1">
        <v>217</v>
      </c>
      <c r="V1199" s="1">
        <v>61</v>
      </c>
    </row>
    <row r="1200" spans="1:22" x14ac:dyDescent="0.35">
      <c r="A1200" s="2">
        <v>45008</v>
      </c>
      <c r="B1200" s="3" t="s">
        <v>164</v>
      </c>
      <c r="C1200" t="s">
        <v>247</v>
      </c>
      <c r="D1200" t="s">
        <v>165</v>
      </c>
      <c r="E1200" t="s">
        <v>166</v>
      </c>
      <c r="F1200" t="s">
        <v>1098</v>
      </c>
      <c r="G1200" t="s">
        <v>7966</v>
      </c>
      <c r="H1200" t="s">
        <v>7967</v>
      </c>
      <c r="I1200" t="s">
        <v>7968</v>
      </c>
      <c r="J1200" s="1" t="s">
        <v>45</v>
      </c>
      <c r="K1200" t="s">
        <v>194</v>
      </c>
      <c r="L1200" t="s">
        <v>195</v>
      </c>
      <c r="M1200" t="s">
        <v>196</v>
      </c>
      <c r="N1200" s="1" t="s">
        <v>93</v>
      </c>
      <c r="O1200" s="1" t="s">
        <v>34</v>
      </c>
      <c r="P1200" s="1">
        <v>43</v>
      </c>
      <c r="Q1200" t="s">
        <v>7969</v>
      </c>
      <c r="R1200" s="1" t="s">
        <v>4568</v>
      </c>
      <c r="S1200" s="1" t="s">
        <v>7970</v>
      </c>
      <c r="T1200" s="1">
        <v>95</v>
      </c>
      <c r="U1200" s="1">
        <v>60</v>
      </c>
      <c r="V1200" s="1">
        <v>35</v>
      </c>
    </row>
    <row r="1201" spans="1:22" x14ac:dyDescent="0.35">
      <c r="A1201" s="2">
        <v>44482</v>
      </c>
      <c r="B1201" s="3" t="s">
        <v>22</v>
      </c>
      <c r="C1201" t="s">
        <v>23</v>
      </c>
      <c r="D1201" t="s">
        <v>24</v>
      </c>
      <c r="E1201" t="s">
        <v>82</v>
      </c>
      <c r="F1201" t="s">
        <v>7971</v>
      </c>
      <c r="G1201" t="s">
        <v>7972</v>
      </c>
      <c r="H1201" t="s">
        <v>7973</v>
      </c>
      <c r="I1201">
        <f>1-472-653-1764</f>
        <v>-2888</v>
      </c>
      <c r="J1201" s="1" t="s">
        <v>30</v>
      </c>
      <c r="K1201" t="s">
        <v>171</v>
      </c>
      <c r="L1201" t="s">
        <v>172</v>
      </c>
      <c r="M1201" t="s">
        <v>173</v>
      </c>
      <c r="N1201" s="1" t="s">
        <v>114</v>
      </c>
      <c r="O1201" s="1" t="s">
        <v>34</v>
      </c>
      <c r="P1201" s="1">
        <v>37</v>
      </c>
      <c r="Q1201" t="s">
        <v>7974</v>
      </c>
      <c r="R1201" s="1" t="s">
        <v>7975</v>
      </c>
      <c r="S1201" s="1" t="s">
        <v>7976</v>
      </c>
      <c r="T1201" s="1">
        <v>222</v>
      </c>
      <c r="U1201" s="1">
        <v>7</v>
      </c>
      <c r="V1201" s="1">
        <v>215</v>
      </c>
    </row>
    <row r="1202" spans="1:22" x14ac:dyDescent="0.35">
      <c r="A1202" s="2">
        <v>44674</v>
      </c>
      <c r="B1202" s="3" t="s">
        <v>140</v>
      </c>
      <c r="C1202" t="s">
        <v>141</v>
      </c>
      <c r="D1202" t="s">
        <v>142</v>
      </c>
      <c r="E1202" t="s">
        <v>189</v>
      </c>
      <c r="F1202" t="s">
        <v>7977</v>
      </c>
      <c r="G1202" t="s">
        <v>7978</v>
      </c>
      <c r="H1202" t="s">
        <v>7979</v>
      </c>
      <c r="I1202" t="s">
        <v>7980</v>
      </c>
      <c r="J1202" s="1" t="s">
        <v>30</v>
      </c>
      <c r="K1202" t="s">
        <v>270</v>
      </c>
      <c r="L1202" t="s">
        <v>271</v>
      </c>
      <c r="M1202" t="s">
        <v>559</v>
      </c>
      <c r="N1202" s="1" t="s">
        <v>114</v>
      </c>
      <c r="O1202" s="1" t="s">
        <v>34</v>
      </c>
      <c r="P1202" s="1">
        <v>86</v>
      </c>
      <c r="Q1202" t="s">
        <v>7981</v>
      </c>
      <c r="R1202" s="1" t="s">
        <v>7982</v>
      </c>
      <c r="S1202" s="1" t="s">
        <v>7983</v>
      </c>
      <c r="T1202" s="1">
        <v>397</v>
      </c>
      <c r="U1202" s="1">
        <v>304</v>
      </c>
      <c r="V1202" s="1">
        <v>93</v>
      </c>
    </row>
    <row r="1203" spans="1:22" x14ac:dyDescent="0.35">
      <c r="A1203" s="2">
        <v>44983</v>
      </c>
      <c r="B1203" s="3" t="s">
        <v>97</v>
      </c>
      <c r="C1203" t="s">
        <v>23</v>
      </c>
      <c r="D1203" t="s">
        <v>98</v>
      </c>
      <c r="E1203" t="s">
        <v>154</v>
      </c>
      <c r="F1203" t="s">
        <v>7984</v>
      </c>
      <c r="G1203" t="s">
        <v>7985</v>
      </c>
      <c r="H1203" t="s">
        <v>7986</v>
      </c>
      <c r="I1203" t="s">
        <v>7987</v>
      </c>
      <c r="J1203" s="1" t="s">
        <v>170</v>
      </c>
      <c r="K1203" t="s">
        <v>381</v>
      </c>
      <c r="L1203" t="s">
        <v>382</v>
      </c>
      <c r="M1203" t="s">
        <v>383</v>
      </c>
      <c r="N1203" s="1" t="s">
        <v>86</v>
      </c>
      <c r="O1203" s="1" t="s">
        <v>63</v>
      </c>
      <c r="P1203" s="1">
        <v>84</v>
      </c>
      <c r="Q1203" t="s">
        <v>7988</v>
      </c>
      <c r="R1203" s="1" t="s">
        <v>7989</v>
      </c>
      <c r="S1203" s="1" t="s">
        <v>7990</v>
      </c>
      <c r="T1203" s="1">
        <v>72</v>
      </c>
      <c r="U1203" s="1">
        <v>57</v>
      </c>
      <c r="V1203" s="1">
        <v>15</v>
      </c>
    </row>
    <row r="1204" spans="1:22" x14ac:dyDescent="0.35">
      <c r="A1204" s="2">
        <v>44546</v>
      </c>
      <c r="B1204" s="3" t="s">
        <v>68</v>
      </c>
      <c r="C1204" t="s">
        <v>69</v>
      </c>
      <c r="D1204" t="s">
        <v>70</v>
      </c>
      <c r="E1204" t="s">
        <v>71</v>
      </c>
      <c r="F1204" t="s">
        <v>7991</v>
      </c>
      <c r="G1204" t="s">
        <v>7992</v>
      </c>
      <c r="H1204" t="s">
        <v>7993</v>
      </c>
      <c r="I1204">
        <v>8969509903</v>
      </c>
      <c r="J1204" s="1" t="s">
        <v>170</v>
      </c>
      <c r="K1204" t="s">
        <v>75</v>
      </c>
      <c r="L1204" t="s">
        <v>76</v>
      </c>
      <c r="M1204" t="s">
        <v>77</v>
      </c>
      <c r="N1204" s="1" t="s">
        <v>93</v>
      </c>
      <c r="O1204" s="1" t="s">
        <v>34</v>
      </c>
      <c r="P1204" s="1">
        <v>31</v>
      </c>
      <c r="Q1204" t="s">
        <v>5759</v>
      </c>
      <c r="R1204" s="1" t="s">
        <v>7994</v>
      </c>
      <c r="S1204" s="1" t="s">
        <v>7995</v>
      </c>
      <c r="T1204" s="1">
        <v>413</v>
      </c>
      <c r="U1204" s="1">
        <v>358</v>
      </c>
      <c r="V1204" s="1">
        <v>55</v>
      </c>
    </row>
    <row r="1205" spans="1:22" x14ac:dyDescent="0.35">
      <c r="A1205" s="2">
        <v>45090</v>
      </c>
      <c r="B1205" s="3" t="s">
        <v>22</v>
      </c>
      <c r="C1205" t="s">
        <v>23</v>
      </c>
      <c r="D1205" t="s">
        <v>24</v>
      </c>
      <c r="E1205" t="s">
        <v>265</v>
      </c>
      <c r="F1205" t="s">
        <v>7996</v>
      </c>
      <c r="G1205" t="s">
        <v>7997</v>
      </c>
      <c r="H1205" t="s">
        <v>7998</v>
      </c>
      <c r="I1205">
        <f>1-392-433-6165</f>
        <v>-6989</v>
      </c>
      <c r="J1205" s="1" t="s">
        <v>170</v>
      </c>
      <c r="K1205" t="s">
        <v>252</v>
      </c>
      <c r="L1205" t="s">
        <v>253</v>
      </c>
      <c r="M1205">
        <f>1-838-976-6137</f>
        <v>-7950</v>
      </c>
      <c r="N1205" s="1" t="s">
        <v>114</v>
      </c>
      <c r="O1205" s="1" t="s">
        <v>34</v>
      </c>
      <c r="P1205" s="1">
        <v>21</v>
      </c>
      <c r="Q1205" t="s">
        <v>646</v>
      </c>
      <c r="R1205" s="1" t="s">
        <v>7999</v>
      </c>
      <c r="S1205" s="1" t="s">
        <v>8000</v>
      </c>
      <c r="T1205" s="1">
        <v>142</v>
      </c>
      <c r="U1205" s="1">
        <v>92</v>
      </c>
      <c r="V1205" s="1">
        <v>50</v>
      </c>
    </row>
    <row r="1206" spans="1:22" x14ac:dyDescent="0.35">
      <c r="A1206" s="2">
        <v>44672</v>
      </c>
      <c r="B1206" s="3" t="s">
        <v>22</v>
      </c>
      <c r="C1206" t="s">
        <v>23</v>
      </c>
      <c r="D1206" t="s">
        <v>24</v>
      </c>
      <c r="E1206" t="s">
        <v>82</v>
      </c>
      <c r="F1206" t="s">
        <v>8001</v>
      </c>
      <c r="G1206" t="s">
        <v>8002</v>
      </c>
      <c r="H1206" t="s">
        <v>8003</v>
      </c>
      <c r="I1206" t="s">
        <v>8004</v>
      </c>
      <c r="J1206" s="1" t="s">
        <v>170</v>
      </c>
      <c r="K1206" t="s">
        <v>75</v>
      </c>
      <c r="L1206" t="s">
        <v>76</v>
      </c>
      <c r="M1206" t="s">
        <v>77</v>
      </c>
      <c r="N1206" s="1" t="s">
        <v>78</v>
      </c>
      <c r="O1206" s="1" t="s">
        <v>49</v>
      </c>
      <c r="P1206" s="1">
        <v>47</v>
      </c>
      <c r="Q1206" t="s">
        <v>8005</v>
      </c>
      <c r="R1206" s="1" t="s">
        <v>8006</v>
      </c>
      <c r="S1206" s="1" t="s">
        <v>8007</v>
      </c>
      <c r="T1206" s="1">
        <v>204</v>
      </c>
      <c r="U1206" s="1">
        <v>200</v>
      </c>
      <c r="V1206" s="1">
        <v>4</v>
      </c>
    </row>
    <row r="1207" spans="1:22" x14ac:dyDescent="0.35">
      <c r="A1207" s="2">
        <v>44984</v>
      </c>
      <c r="B1207" s="3" t="s">
        <v>53</v>
      </c>
      <c r="C1207" t="s">
        <v>54</v>
      </c>
      <c r="D1207" t="s">
        <v>55</v>
      </c>
      <c r="E1207" t="s">
        <v>56</v>
      </c>
      <c r="F1207" t="s">
        <v>8008</v>
      </c>
      <c r="G1207" t="s">
        <v>8009</v>
      </c>
      <c r="H1207" t="s">
        <v>8010</v>
      </c>
      <c r="I1207" t="s">
        <v>8011</v>
      </c>
      <c r="J1207" s="1" t="s">
        <v>170</v>
      </c>
      <c r="K1207" t="s">
        <v>46</v>
      </c>
      <c r="L1207" t="s">
        <v>47</v>
      </c>
      <c r="M1207" t="s">
        <v>261</v>
      </c>
      <c r="N1207" s="1" t="s">
        <v>48</v>
      </c>
      <c r="O1207" s="1" t="s">
        <v>49</v>
      </c>
      <c r="P1207" s="1">
        <v>20</v>
      </c>
      <c r="Q1207" t="s">
        <v>2088</v>
      </c>
      <c r="R1207" s="1" t="s">
        <v>8012</v>
      </c>
      <c r="S1207" s="1" t="s">
        <v>8013</v>
      </c>
      <c r="T1207" s="1">
        <v>252</v>
      </c>
      <c r="U1207" s="1">
        <v>139</v>
      </c>
      <c r="V1207" s="1">
        <v>113</v>
      </c>
    </row>
    <row r="1208" spans="1:22" x14ac:dyDescent="0.35">
      <c r="A1208" s="2">
        <v>44449</v>
      </c>
      <c r="B1208" s="3" t="s">
        <v>529</v>
      </c>
      <c r="C1208" t="s">
        <v>23</v>
      </c>
      <c r="D1208" t="s">
        <v>98</v>
      </c>
      <c r="E1208" t="s">
        <v>669</v>
      </c>
      <c r="F1208" t="s">
        <v>8014</v>
      </c>
      <c r="G1208" t="s">
        <v>8015</v>
      </c>
      <c r="H1208" t="s">
        <v>8016</v>
      </c>
      <c r="I1208" t="s">
        <v>8017</v>
      </c>
      <c r="J1208" s="1" t="s">
        <v>170</v>
      </c>
      <c r="K1208" t="s">
        <v>330</v>
      </c>
      <c r="L1208" t="s">
        <v>331</v>
      </c>
      <c r="N1208" s="1" t="s">
        <v>48</v>
      </c>
      <c r="O1208" s="1" t="s">
        <v>34</v>
      </c>
      <c r="P1208" s="1">
        <v>51</v>
      </c>
      <c r="Q1208" t="s">
        <v>8018</v>
      </c>
      <c r="R1208" s="1" t="s">
        <v>8019</v>
      </c>
      <c r="S1208" s="1" t="s">
        <v>8020</v>
      </c>
      <c r="T1208" s="1">
        <v>93</v>
      </c>
      <c r="U1208" s="1">
        <v>12</v>
      </c>
      <c r="V1208" s="1">
        <v>81</v>
      </c>
    </row>
    <row r="1209" spans="1:22" x14ac:dyDescent="0.35">
      <c r="A1209" s="2">
        <v>45180</v>
      </c>
      <c r="B1209" s="3" t="s">
        <v>140</v>
      </c>
      <c r="C1209" t="s">
        <v>141</v>
      </c>
      <c r="D1209" t="s">
        <v>142</v>
      </c>
      <c r="E1209" t="s">
        <v>361</v>
      </c>
      <c r="F1209" t="s">
        <v>8021</v>
      </c>
      <c r="G1209" t="s">
        <v>8022</v>
      </c>
      <c r="H1209" t="s">
        <v>8023</v>
      </c>
      <c r="I1209" t="s">
        <v>8024</v>
      </c>
      <c r="J1209" s="1" t="s">
        <v>30</v>
      </c>
      <c r="K1209" t="s">
        <v>194</v>
      </c>
      <c r="L1209" t="s">
        <v>195</v>
      </c>
      <c r="M1209" t="s">
        <v>196</v>
      </c>
      <c r="N1209" s="1" t="s">
        <v>86</v>
      </c>
      <c r="O1209" s="1" t="s">
        <v>34</v>
      </c>
      <c r="P1209" s="1">
        <v>67</v>
      </c>
      <c r="Q1209" t="s">
        <v>6801</v>
      </c>
      <c r="R1209" s="1" t="s">
        <v>8025</v>
      </c>
      <c r="S1209" s="1" t="s">
        <v>8026</v>
      </c>
      <c r="T1209" s="1">
        <v>313</v>
      </c>
      <c r="U1209" s="1">
        <v>47</v>
      </c>
      <c r="V1209" s="1">
        <v>266</v>
      </c>
    </row>
    <row r="1210" spans="1:22" x14ac:dyDescent="0.35">
      <c r="A1210" s="2">
        <v>44710</v>
      </c>
      <c r="B1210" s="3" t="s">
        <v>97</v>
      </c>
      <c r="C1210" t="s">
        <v>23</v>
      </c>
      <c r="D1210" t="s">
        <v>98</v>
      </c>
      <c r="E1210" t="s">
        <v>154</v>
      </c>
      <c r="F1210" t="s">
        <v>8027</v>
      </c>
      <c r="G1210" t="s">
        <v>8028</v>
      </c>
      <c r="H1210" t="s">
        <v>8029</v>
      </c>
      <c r="I1210" t="s">
        <v>8030</v>
      </c>
      <c r="J1210" s="1" t="s">
        <v>170</v>
      </c>
      <c r="K1210" t="s">
        <v>133</v>
      </c>
      <c r="L1210" t="s">
        <v>134</v>
      </c>
      <c r="M1210" t="s">
        <v>135</v>
      </c>
      <c r="N1210" s="1" t="s">
        <v>78</v>
      </c>
      <c r="O1210" s="1" t="s">
        <v>34</v>
      </c>
      <c r="P1210" s="1">
        <v>54</v>
      </c>
      <c r="Q1210" t="s">
        <v>8031</v>
      </c>
      <c r="R1210" s="1" t="s">
        <v>8032</v>
      </c>
      <c r="S1210" s="1" t="s">
        <v>8033</v>
      </c>
      <c r="T1210" s="1">
        <v>288</v>
      </c>
      <c r="U1210" s="1">
        <v>247</v>
      </c>
      <c r="V1210" s="1">
        <v>41</v>
      </c>
    </row>
    <row r="1211" spans="1:22" x14ac:dyDescent="0.35">
      <c r="A1211" s="2">
        <v>44489</v>
      </c>
      <c r="B1211" s="3" t="s">
        <v>336</v>
      </c>
      <c r="C1211" t="s">
        <v>247</v>
      </c>
      <c r="D1211" t="s">
        <v>165</v>
      </c>
      <c r="E1211" t="s">
        <v>484</v>
      </c>
      <c r="F1211" t="s">
        <v>8034</v>
      </c>
      <c r="G1211" t="s">
        <v>8035</v>
      </c>
      <c r="H1211" t="s">
        <v>8036</v>
      </c>
      <c r="I1211" t="s">
        <v>8037</v>
      </c>
      <c r="J1211" s="1" t="s">
        <v>170</v>
      </c>
      <c r="K1211" t="s">
        <v>566</v>
      </c>
      <c r="L1211" t="s">
        <v>567</v>
      </c>
      <c r="M1211" t="s">
        <v>568</v>
      </c>
      <c r="N1211" s="1" t="s">
        <v>93</v>
      </c>
      <c r="O1211" s="1" t="s">
        <v>49</v>
      </c>
      <c r="P1211" s="1">
        <v>84</v>
      </c>
      <c r="Q1211" t="s">
        <v>8038</v>
      </c>
      <c r="R1211" s="1" t="s">
        <v>8039</v>
      </c>
      <c r="S1211" s="1" t="s">
        <v>8040</v>
      </c>
      <c r="T1211" s="1">
        <v>54</v>
      </c>
      <c r="U1211" s="1">
        <v>34</v>
      </c>
      <c r="V1211" s="1">
        <v>20</v>
      </c>
    </row>
    <row r="1212" spans="1:22" x14ac:dyDescent="0.35">
      <c r="A1212" s="2">
        <v>44776</v>
      </c>
      <c r="B1212" s="3" t="s">
        <v>317</v>
      </c>
      <c r="C1212" t="s">
        <v>23</v>
      </c>
      <c r="D1212" t="s">
        <v>98</v>
      </c>
      <c r="E1212" t="s">
        <v>318</v>
      </c>
      <c r="F1212" t="s">
        <v>8041</v>
      </c>
      <c r="G1212" t="s">
        <v>8042</v>
      </c>
      <c r="H1212" t="s">
        <v>8043</v>
      </c>
      <c r="I1212" t="s">
        <v>8044</v>
      </c>
      <c r="J1212" s="1" t="s">
        <v>170</v>
      </c>
      <c r="K1212" t="s">
        <v>124</v>
      </c>
      <c r="L1212" t="s">
        <v>125</v>
      </c>
      <c r="M1212" t="s">
        <v>126</v>
      </c>
      <c r="N1212" s="1" t="s">
        <v>48</v>
      </c>
      <c r="O1212" s="1" t="s">
        <v>34</v>
      </c>
      <c r="P1212" s="1">
        <v>91</v>
      </c>
      <c r="Q1212" t="s">
        <v>5287</v>
      </c>
      <c r="R1212" s="1" t="s">
        <v>8045</v>
      </c>
      <c r="S1212" s="1" t="s">
        <v>8046</v>
      </c>
      <c r="T1212" s="1">
        <v>409</v>
      </c>
      <c r="U1212" s="1">
        <v>47</v>
      </c>
      <c r="V1212" s="1">
        <v>362</v>
      </c>
    </row>
    <row r="1213" spans="1:22" x14ac:dyDescent="0.35">
      <c r="A1213" s="2">
        <v>45145</v>
      </c>
      <c r="B1213" s="3" t="s">
        <v>140</v>
      </c>
      <c r="C1213" t="s">
        <v>141</v>
      </c>
      <c r="D1213" t="s">
        <v>142</v>
      </c>
      <c r="E1213" t="s">
        <v>361</v>
      </c>
      <c r="F1213" t="s">
        <v>8047</v>
      </c>
      <c r="G1213" t="s">
        <v>8048</v>
      </c>
      <c r="H1213" t="s">
        <v>8049</v>
      </c>
      <c r="I1213" t="s">
        <v>8050</v>
      </c>
      <c r="J1213" s="1" t="s">
        <v>45</v>
      </c>
      <c r="K1213" t="s">
        <v>303</v>
      </c>
      <c r="L1213" t="s">
        <v>304</v>
      </c>
      <c r="M1213" t="s">
        <v>305</v>
      </c>
      <c r="N1213" s="1" t="s">
        <v>78</v>
      </c>
      <c r="O1213" s="1" t="s">
        <v>34</v>
      </c>
      <c r="P1213" s="1">
        <v>10</v>
      </c>
      <c r="Q1213" t="s">
        <v>8051</v>
      </c>
      <c r="R1213" s="1" t="s">
        <v>8052</v>
      </c>
      <c r="S1213" s="1" t="s">
        <v>8053</v>
      </c>
      <c r="T1213" s="1">
        <v>498</v>
      </c>
      <c r="U1213" s="1">
        <v>334</v>
      </c>
      <c r="V1213" s="1">
        <v>164</v>
      </c>
    </row>
    <row r="1214" spans="1:22" x14ac:dyDescent="0.35">
      <c r="A1214" s="2">
        <v>45092</v>
      </c>
      <c r="B1214" s="3" t="s">
        <v>344</v>
      </c>
      <c r="C1214" t="s">
        <v>141</v>
      </c>
      <c r="D1214" t="s">
        <v>345</v>
      </c>
      <c r="E1214" t="s">
        <v>346</v>
      </c>
      <c r="F1214" t="s">
        <v>8054</v>
      </c>
      <c r="G1214" t="s">
        <v>8055</v>
      </c>
      <c r="H1214" t="s">
        <v>8056</v>
      </c>
      <c r="I1214">
        <v>6668710829</v>
      </c>
      <c r="J1214" s="1" t="s">
        <v>30</v>
      </c>
      <c r="K1214" t="s">
        <v>303</v>
      </c>
      <c r="L1214" t="s">
        <v>304</v>
      </c>
      <c r="M1214" t="s">
        <v>305</v>
      </c>
      <c r="N1214" s="1" t="s">
        <v>48</v>
      </c>
      <c r="O1214" s="1" t="s">
        <v>63</v>
      </c>
      <c r="P1214" s="1">
        <v>68</v>
      </c>
      <c r="Q1214" t="s">
        <v>2251</v>
      </c>
      <c r="R1214" s="1" t="s">
        <v>8057</v>
      </c>
      <c r="S1214" s="1" t="s">
        <v>8058</v>
      </c>
      <c r="T1214" s="1">
        <v>490</v>
      </c>
      <c r="U1214" s="1">
        <v>258</v>
      </c>
      <c r="V1214" s="1">
        <v>232</v>
      </c>
    </row>
    <row r="1215" spans="1:22" x14ac:dyDescent="0.35">
      <c r="A1215" s="2">
        <v>44833</v>
      </c>
      <c r="B1215" s="3" t="s">
        <v>257</v>
      </c>
      <c r="C1215" t="s">
        <v>141</v>
      </c>
      <c r="D1215" t="s">
        <v>223</v>
      </c>
      <c r="E1215" t="s">
        <v>309</v>
      </c>
      <c r="F1215" t="s">
        <v>8059</v>
      </c>
      <c r="G1215" t="s">
        <v>8060</v>
      </c>
      <c r="H1215" t="s">
        <v>8061</v>
      </c>
      <c r="I1215" t="s">
        <v>8062</v>
      </c>
      <c r="J1215" s="1" t="s">
        <v>30</v>
      </c>
      <c r="K1215" t="s">
        <v>330</v>
      </c>
      <c r="L1215" t="s">
        <v>331</v>
      </c>
      <c r="M1215" t="s">
        <v>332</v>
      </c>
      <c r="N1215" s="1" t="s">
        <v>93</v>
      </c>
      <c r="O1215" s="1" t="s">
        <v>49</v>
      </c>
      <c r="P1215" s="1">
        <v>97</v>
      </c>
      <c r="Q1215" t="s">
        <v>6189</v>
      </c>
      <c r="R1215" s="1" t="s">
        <v>8063</v>
      </c>
      <c r="S1215" s="1" t="s">
        <v>8064</v>
      </c>
      <c r="T1215" s="1">
        <v>281</v>
      </c>
      <c r="U1215" s="1">
        <v>88</v>
      </c>
      <c r="V1215" s="1">
        <v>193</v>
      </c>
    </row>
    <row r="1216" spans="1:22" x14ac:dyDescent="0.35">
      <c r="A1216" s="2">
        <v>44901</v>
      </c>
      <c r="B1216" s="3" t="s">
        <v>336</v>
      </c>
      <c r="C1216" t="s">
        <v>247</v>
      </c>
      <c r="D1216" t="s">
        <v>165</v>
      </c>
      <c r="E1216" t="s">
        <v>484</v>
      </c>
      <c r="F1216" t="s">
        <v>8065</v>
      </c>
      <c r="G1216" t="s">
        <v>8066</v>
      </c>
      <c r="H1216" t="s">
        <v>8067</v>
      </c>
      <c r="I1216" t="s">
        <v>8068</v>
      </c>
      <c r="J1216" s="1" t="s">
        <v>170</v>
      </c>
      <c r="K1216" t="s">
        <v>46</v>
      </c>
      <c r="L1216" t="s">
        <v>47</v>
      </c>
      <c r="M1216" t="s">
        <v>261</v>
      </c>
      <c r="N1216" s="1" t="s">
        <v>114</v>
      </c>
      <c r="O1216" s="1" t="s">
        <v>49</v>
      </c>
      <c r="P1216" s="1">
        <v>7</v>
      </c>
      <c r="Q1216" t="s">
        <v>8069</v>
      </c>
      <c r="R1216" s="1" t="s">
        <v>8070</v>
      </c>
      <c r="S1216" s="1" t="s">
        <v>8071</v>
      </c>
      <c r="T1216" s="1">
        <v>485</v>
      </c>
      <c r="U1216" s="1">
        <v>68</v>
      </c>
      <c r="V1216" s="1">
        <v>417</v>
      </c>
    </row>
    <row r="1217" spans="1:22" x14ac:dyDescent="0.35">
      <c r="A1217" s="2">
        <v>44665</v>
      </c>
      <c r="B1217" s="3" t="s">
        <v>118</v>
      </c>
      <c r="C1217" t="s">
        <v>69</v>
      </c>
      <c r="D1217" t="s">
        <v>119</v>
      </c>
      <c r="E1217" t="s">
        <v>120</v>
      </c>
      <c r="F1217" t="s">
        <v>8072</v>
      </c>
      <c r="G1217" t="s">
        <v>8073</v>
      </c>
      <c r="H1217" t="s">
        <v>8074</v>
      </c>
      <c r="I1217" t="s">
        <v>8075</v>
      </c>
      <c r="J1217" s="1" t="s">
        <v>170</v>
      </c>
      <c r="K1217" t="s">
        <v>171</v>
      </c>
      <c r="L1217" t="s">
        <v>172</v>
      </c>
      <c r="M1217" t="s">
        <v>173</v>
      </c>
      <c r="N1217" s="1" t="s">
        <v>114</v>
      </c>
      <c r="O1217" s="1" t="s">
        <v>49</v>
      </c>
      <c r="P1217" s="1">
        <v>76</v>
      </c>
      <c r="Q1217" t="s">
        <v>4885</v>
      </c>
      <c r="R1217" s="1" t="s">
        <v>8076</v>
      </c>
      <c r="S1217" s="1" t="s">
        <v>8077</v>
      </c>
      <c r="T1217" s="1">
        <v>77</v>
      </c>
      <c r="U1217" s="1">
        <v>16</v>
      </c>
      <c r="V1217" s="1">
        <v>61</v>
      </c>
    </row>
    <row r="1218" spans="1:22" x14ac:dyDescent="0.35">
      <c r="A1218" s="2">
        <v>44796</v>
      </c>
      <c r="B1218" s="3" t="s">
        <v>38</v>
      </c>
      <c r="C1218" t="s">
        <v>141</v>
      </c>
      <c r="D1218" t="s">
        <v>223</v>
      </c>
      <c r="E1218" t="s">
        <v>5713</v>
      </c>
      <c r="F1218" t="s">
        <v>8078</v>
      </c>
      <c r="G1218" t="s">
        <v>8079</v>
      </c>
      <c r="H1218" t="s">
        <v>8080</v>
      </c>
      <c r="I1218" t="s">
        <v>8081</v>
      </c>
      <c r="J1218" s="1" t="s">
        <v>30</v>
      </c>
      <c r="K1218" t="s">
        <v>124</v>
      </c>
      <c r="L1218" t="s">
        <v>125</v>
      </c>
      <c r="M1218" t="s">
        <v>126</v>
      </c>
      <c r="N1218" s="1" t="s">
        <v>48</v>
      </c>
      <c r="O1218" s="1" t="s">
        <v>34</v>
      </c>
      <c r="P1218" s="1">
        <v>100</v>
      </c>
      <c r="Q1218" t="s">
        <v>5713</v>
      </c>
      <c r="R1218" s="1" t="s">
        <v>8082</v>
      </c>
      <c r="S1218" s="1" t="s">
        <v>8083</v>
      </c>
      <c r="T1218" s="1">
        <v>54</v>
      </c>
      <c r="U1218" s="1">
        <v>21</v>
      </c>
      <c r="V1218" s="1">
        <v>33</v>
      </c>
    </row>
    <row r="1219" spans="1:22" x14ac:dyDescent="0.35">
      <c r="A1219" s="2">
        <v>44949</v>
      </c>
      <c r="B1219" s="3" t="s">
        <v>275</v>
      </c>
      <c r="C1219" t="s">
        <v>276</v>
      </c>
      <c r="D1219" t="s">
        <v>277</v>
      </c>
      <c r="E1219" t="s">
        <v>189</v>
      </c>
      <c r="F1219" t="s">
        <v>8084</v>
      </c>
      <c r="G1219" t="s">
        <v>8085</v>
      </c>
      <c r="H1219" t="s">
        <v>8086</v>
      </c>
      <c r="I1219" t="s">
        <v>8087</v>
      </c>
      <c r="J1219" s="1" t="s">
        <v>45</v>
      </c>
      <c r="K1219" t="s">
        <v>270</v>
      </c>
      <c r="L1219" t="s">
        <v>271</v>
      </c>
      <c r="M1219" t="s">
        <v>559</v>
      </c>
      <c r="N1219" s="1" t="s">
        <v>114</v>
      </c>
      <c r="O1219" s="1" t="s">
        <v>49</v>
      </c>
      <c r="P1219" s="1">
        <v>39</v>
      </c>
      <c r="Q1219" t="s">
        <v>5631</v>
      </c>
      <c r="R1219" s="1" t="s">
        <v>8088</v>
      </c>
      <c r="S1219" s="1" t="s">
        <v>8089</v>
      </c>
      <c r="T1219" s="1">
        <v>219</v>
      </c>
      <c r="U1219" s="1">
        <v>49</v>
      </c>
      <c r="V1219" s="1">
        <v>170</v>
      </c>
    </row>
    <row r="1220" spans="1:22" x14ac:dyDescent="0.35">
      <c r="A1220" s="2">
        <v>44913</v>
      </c>
      <c r="B1220" s="3" t="s">
        <v>38</v>
      </c>
      <c r="C1220" t="s">
        <v>54</v>
      </c>
      <c r="D1220" t="s">
        <v>165</v>
      </c>
      <c r="E1220" t="s">
        <v>2368</v>
      </c>
      <c r="F1220" t="s">
        <v>8090</v>
      </c>
      <c r="G1220" t="s">
        <v>8091</v>
      </c>
      <c r="H1220" t="s">
        <v>8092</v>
      </c>
      <c r="I1220" t="s">
        <v>8093</v>
      </c>
      <c r="J1220" s="1" t="s">
        <v>170</v>
      </c>
      <c r="K1220" t="s">
        <v>303</v>
      </c>
      <c r="L1220" t="s">
        <v>304</v>
      </c>
      <c r="M1220" t="s">
        <v>305</v>
      </c>
      <c r="N1220" s="1" t="s">
        <v>78</v>
      </c>
      <c r="O1220" s="1" t="s">
        <v>34</v>
      </c>
      <c r="P1220" s="1">
        <v>87</v>
      </c>
      <c r="Q1220" t="s">
        <v>7270</v>
      </c>
      <c r="R1220" s="1" t="s">
        <v>8094</v>
      </c>
      <c r="S1220" s="1" t="s">
        <v>8095</v>
      </c>
      <c r="T1220" s="1">
        <v>493</v>
      </c>
      <c r="U1220" s="1">
        <v>259</v>
      </c>
      <c r="V1220" s="1">
        <v>234</v>
      </c>
    </row>
    <row r="1221" spans="1:22" x14ac:dyDescent="0.35">
      <c r="A1221" s="2">
        <v>45034</v>
      </c>
      <c r="B1221" s="3" t="s">
        <v>68</v>
      </c>
      <c r="C1221" t="s">
        <v>69</v>
      </c>
      <c r="D1221" t="s">
        <v>70</v>
      </c>
      <c r="E1221" t="s">
        <v>71</v>
      </c>
      <c r="F1221" t="s">
        <v>8096</v>
      </c>
      <c r="G1221" t="s">
        <v>8097</v>
      </c>
      <c r="H1221" t="s">
        <v>8098</v>
      </c>
      <c r="I1221" t="s">
        <v>8099</v>
      </c>
      <c r="J1221" s="1" t="s">
        <v>170</v>
      </c>
      <c r="K1221" t="s">
        <v>133</v>
      </c>
      <c r="L1221" t="s">
        <v>134</v>
      </c>
      <c r="M1221" t="s">
        <v>135</v>
      </c>
      <c r="N1221" s="1" t="s">
        <v>114</v>
      </c>
      <c r="O1221" s="1" t="s">
        <v>34</v>
      </c>
      <c r="P1221" s="1">
        <v>52</v>
      </c>
      <c r="Q1221" t="s">
        <v>8100</v>
      </c>
      <c r="R1221" s="1" t="s">
        <v>8101</v>
      </c>
      <c r="S1221" s="1" t="s">
        <v>8102</v>
      </c>
      <c r="T1221" s="1">
        <v>209</v>
      </c>
      <c r="U1221" s="1">
        <v>179</v>
      </c>
      <c r="V1221" s="1">
        <v>30</v>
      </c>
    </row>
    <row r="1222" spans="1:22" x14ac:dyDescent="0.35">
      <c r="A1222" s="2">
        <v>44875</v>
      </c>
      <c r="B1222" s="3" t="s">
        <v>418</v>
      </c>
      <c r="C1222" t="s">
        <v>69</v>
      </c>
      <c r="D1222" t="s">
        <v>419</v>
      </c>
      <c r="E1222" t="s">
        <v>521</v>
      </c>
      <c r="F1222" t="s">
        <v>8103</v>
      </c>
      <c r="G1222" t="s">
        <v>8104</v>
      </c>
      <c r="H1222" t="s">
        <v>8105</v>
      </c>
      <c r="I1222">
        <f>1-695-889-2144</f>
        <v>-3727</v>
      </c>
      <c r="J1222" s="1" t="s">
        <v>30</v>
      </c>
      <c r="K1222" t="s">
        <v>566</v>
      </c>
      <c r="L1222" t="s">
        <v>567</v>
      </c>
      <c r="M1222" t="s">
        <v>568</v>
      </c>
      <c r="N1222" s="1" t="s">
        <v>93</v>
      </c>
      <c r="O1222" s="1" t="s">
        <v>49</v>
      </c>
      <c r="P1222" s="1">
        <v>10</v>
      </c>
      <c r="Q1222" t="s">
        <v>8106</v>
      </c>
      <c r="R1222" s="1" t="s">
        <v>8107</v>
      </c>
      <c r="S1222" s="1" t="s">
        <v>8108</v>
      </c>
      <c r="T1222" s="1">
        <v>285</v>
      </c>
      <c r="U1222" s="1">
        <v>31</v>
      </c>
      <c r="V1222" s="1">
        <v>254</v>
      </c>
    </row>
    <row r="1223" spans="1:22" x14ac:dyDescent="0.35">
      <c r="A1223" s="2">
        <v>44944</v>
      </c>
      <c r="B1223" s="3" t="s">
        <v>207</v>
      </c>
      <c r="C1223" t="s">
        <v>23</v>
      </c>
      <c r="D1223" t="s">
        <v>39</v>
      </c>
      <c r="E1223" t="s">
        <v>40</v>
      </c>
      <c r="F1223" t="s">
        <v>8109</v>
      </c>
      <c r="G1223" t="s">
        <v>8110</v>
      </c>
      <c r="H1223" t="s">
        <v>8111</v>
      </c>
      <c r="I1223" t="s">
        <v>8112</v>
      </c>
      <c r="J1223" s="1" t="s">
        <v>170</v>
      </c>
      <c r="K1223" t="s">
        <v>61</v>
      </c>
      <c r="L1223" t="s">
        <v>62</v>
      </c>
      <c r="M1223">
        <f>1-588-750-7646</f>
        <v>-8983</v>
      </c>
      <c r="N1223" s="1" t="s">
        <v>86</v>
      </c>
      <c r="O1223" s="1" t="s">
        <v>49</v>
      </c>
      <c r="P1223" s="1">
        <v>89</v>
      </c>
      <c r="Q1223" t="s">
        <v>8113</v>
      </c>
      <c r="R1223" s="1" t="s">
        <v>8114</v>
      </c>
      <c r="S1223" s="1" t="s">
        <v>8115</v>
      </c>
      <c r="T1223" s="1">
        <v>339</v>
      </c>
      <c r="U1223" s="1">
        <v>102</v>
      </c>
      <c r="V1223" s="1">
        <v>237</v>
      </c>
    </row>
    <row r="1224" spans="1:22" x14ac:dyDescent="0.35">
      <c r="A1224" s="2">
        <v>44511</v>
      </c>
      <c r="B1224" s="3" t="s">
        <v>344</v>
      </c>
      <c r="C1224" t="s">
        <v>141</v>
      </c>
      <c r="D1224" t="s">
        <v>345</v>
      </c>
      <c r="E1224" t="s">
        <v>711</v>
      </c>
      <c r="F1224" t="s">
        <v>8116</v>
      </c>
      <c r="H1224" t="s">
        <v>8117</v>
      </c>
      <c r="I1224" t="s">
        <v>8118</v>
      </c>
      <c r="J1224" s="1" t="s">
        <v>45</v>
      </c>
      <c r="K1224" t="s">
        <v>148</v>
      </c>
      <c r="L1224" t="s">
        <v>149</v>
      </c>
      <c r="M1224" t="s">
        <v>150</v>
      </c>
      <c r="N1224" s="1" t="s">
        <v>86</v>
      </c>
      <c r="O1224" s="1" t="s">
        <v>63</v>
      </c>
      <c r="P1224" s="1">
        <v>57</v>
      </c>
      <c r="Q1224" t="s">
        <v>589</v>
      </c>
      <c r="R1224" s="1" t="s">
        <v>8119</v>
      </c>
      <c r="S1224" s="1" t="s">
        <v>8120</v>
      </c>
      <c r="T1224" s="1">
        <v>337</v>
      </c>
      <c r="U1224" s="1">
        <v>56</v>
      </c>
      <c r="V1224" s="1">
        <v>281</v>
      </c>
    </row>
    <row r="1225" spans="1:22" x14ac:dyDescent="0.35">
      <c r="A1225" s="2">
        <v>44568</v>
      </c>
      <c r="B1225" s="3" t="s">
        <v>257</v>
      </c>
      <c r="C1225" t="s">
        <v>141</v>
      </c>
      <c r="D1225" t="s">
        <v>223</v>
      </c>
      <c r="E1225" t="s">
        <v>265</v>
      </c>
      <c r="F1225" t="s">
        <v>8121</v>
      </c>
      <c r="H1225" t="s">
        <v>8122</v>
      </c>
      <c r="I1225" t="s">
        <v>8123</v>
      </c>
      <c r="J1225" s="1" t="s">
        <v>30</v>
      </c>
      <c r="K1225" t="s">
        <v>171</v>
      </c>
      <c r="L1225" t="s">
        <v>172</v>
      </c>
      <c r="M1225" t="s">
        <v>173</v>
      </c>
      <c r="N1225" s="1" t="s">
        <v>78</v>
      </c>
      <c r="O1225" s="1" t="s">
        <v>34</v>
      </c>
      <c r="P1225" s="1">
        <v>31</v>
      </c>
      <c r="Q1225" t="s">
        <v>2740</v>
      </c>
      <c r="R1225" s="1" t="s">
        <v>8124</v>
      </c>
      <c r="S1225" s="1" t="s">
        <v>8125</v>
      </c>
      <c r="T1225" s="1">
        <v>407</v>
      </c>
      <c r="U1225" s="1">
        <v>251</v>
      </c>
      <c r="V1225" s="1">
        <v>156</v>
      </c>
    </row>
    <row r="1226" spans="1:22" x14ac:dyDescent="0.35">
      <c r="A1226" s="2">
        <v>44695</v>
      </c>
      <c r="B1226" s="3" t="s">
        <v>336</v>
      </c>
      <c r="C1226" t="s">
        <v>54</v>
      </c>
      <c r="D1226" t="s">
        <v>165</v>
      </c>
      <c r="E1226" t="s">
        <v>807</v>
      </c>
      <c r="F1226" t="s">
        <v>8126</v>
      </c>
      <c r="G1226" t="s">
        <v>8127</v>
      </c>
      <c r="H1226" t="s">
        <v>8128</v>
      </c>
      <c r="I1226" t="s">
        <v>8129</v>
      </c>
      <c r="J1226" s="1" t="s">
        <v>30</v>
      </c>
      <c r="K1226" t="s">
        <v>381</v>
      </c>
      <c r="L1226" t="s">
        <v>382</v>
      </c>
      <c r="N1226" s="1" t="s">
        <v>33</v>
      </c>
      <c r="O1226" s="1" t="s">
        <v>34</v>
      </c>
      <c r="P1226" s="1">
        <v>15</v>
      </c>
      <c r="Q1226" t="s">
        <v>1516</v>
      </c>
      <c r="R1226" s="1" t="s">
        <v>8130</v>
      </c>
      <c r="S1226" s="1" t="s">
        <v>8131</v>
      </c>
      <c r="T1226" s="1">
        <v>494</v>
      </c>
      <c r="U1226" s="1">
        <v>385</v>
      </c>
      <c r="V1226" s="1">
        <v>109</v>
      </c>
    </row>
    <row r="1227" spans="1:22" x14ac:dyDescent="0.35">
      <c r="A1227" s="2">
        <v>45128</v>
      </c>
      <c r="B1227" s="3" t="s">
        <v>275</v>
      </c>
      <c r="C1227" t="s">
        <v>276</v>
      </c>
      <c r="D1227" t="s">
        <v>277</v>
      </c>
      <c r="E1227" t="s">
        <v>2220</v>
      </c>
      <c r="F1227" t="s">
        <v>8132</v>
      </c>
      <c r="G1227" t="s">
        <v>8133</v>
      </c>
      <c r="H1227" t="s">
        <v>8134</v>
      </c>
      <c r="I1227" t="s">
        <v>8135</v>
      </c>
      <c r="J1227" s="1" t="s">
        <v>30</v>
      </c>
      <c r="K1227" t="s">
        <v>46</v>
      </c>
      <c r="L1227" t="s">
        <v>47</v>
      </c>
      <c r="M1227" t="s">
        <v>261</v>
      </c>
      <c r="N1227" s="1" t="s">
        <v>48</v>
      </c>
      <c r="O1227" s="1" t="s">
        <v>34</v>
      </c>
      <c r="P1227" s="1">
        <v>15</v>
      </c>
      <c r="Q1227" t="s">
        <v>5973</v>
      </c>
      <c r="R1227" s="1" t="s">
        <v>8136</v>
      </c>
      <c r="S1227" s="1" t="s">
        <v>8137</v>
      </c>
      <c r="T1227" s="1">
        <v>61</v>
      </c>
      <c r="U1227" s="1">
        <v>55</v>
      </c>
      <c r="V1227" s="1">
        <v>6</v>
      </c>
    </row>
    <row r="1228" spans="1:22" x14ac:dyDescent="0.35">
      <c r="A1228" s="2">
        <v>45185</v>
      </c>
      <c r="B1228" s="3" t="s">
        <v>177</v>
      </c>
      <c r="C1228" t="s">
        <v>141</v>
      </c>
      <c r="D1228" t="s">
        <v>142</v>
      </c>
      <c r="E1228" t="s">
        <v>178</v>
      </c>
      <c r="F1228" t="s">
        <v>8138</v>
      </c>
      <c r="G1228" t="s">
        <v>8139</v>
      </c>
      <c r="H1228" t="s">
        <v>8140</v>
      </c>
      <c r="I1228" t="s">
        <v>8141</v>
      </c>
      <c r="J1228" s="1" t="s">
        <v>30</v>
      </c>
      <c r="K1228" t="s">
        <v>159</v>
      </c>
      <c r="L1228" t="s">
        <v>160</v>
      </c>
      <c r="N1228" s="1" t="s">
        <v>86</v>
      </c>
      <c r="O1228" s="1" t="s">
        <v>49</v>
      </c>
      <c r="P1228" s="1">
        <v>65</v>
      </c>
      <c r="Q1228" t="s">
        <v>8142</v>
      </c>
      <c r="R1228" s="1" t="s">
        <v>8143</v>
      </c>
      <c r="S1228" s="1" t="s">
        <v>8144</v>
      </c>
      <c r="T1228" s="1">
        <v>347</v>
      </c>
      <c r="U1228" s="1">
        <v>167</v>
      </c>
      <c r="V1228" s="1">
        <v>180</v>
      </c>
    </row>
    <row r="1229" spans="1:22" x14ac:dyDescent="0.35">
      <c r="A1229" s="2">
        <v>44857</v>
      </c>
      <c r="B1229" s="3" t="s">
        <v>257</v>
      </c>
      <c r="C1229" t="s">
        <v>141</v>
      </c>
      <c r="D1229" t="s">
        <v>223</v>
      </c>
      <c r="E1229" t="s">
        <v>309</v>
      </c>
      <c r="F1229" t="s">
        <v>5261</v>
      </c>
      <c r="G1229" t="s">
        <v>8145</v>
      </c>
      <c r="H1229" t="s">
        <v>8146</v>
      </c>
      <c r="I1229" t="s">
        <v>8147</v>
      </c>
      <c r="J1229" s="1" t="s">
        <v>170</v>
      </c>
      <c r="K1229" t="s">
        <v>424</v>
      </c>
      <c r="L1229" t="s">
        <v>425</v>
      </c>
      <c r="M1229">
        <v>7724600682</v>
      </c>
      <c r="N1229" s="1" t="s">
        <v>33</v>
      </c>
      <c r="O1229" s="1" t="s">
        <v>34</v>
      </c>
      <c r="P1229" s="1">
        <v>76</v>
      </c>
      <c r="Q1229" t="s">
        <v>6272</v>
      </c>
      <c r="R1229" s="1" t="s">
        <v>8148</v>
      </c>
      <c r="S1229" s="1" t="s">
        <v>8149</v>
      </c>
      <c r="T1229" s="1">
        <v>284</v>
      </c>
      <c r="U1229" s="1">
        <v>228</v>
      </c>
      <c r="V1229" s="1">
        <v>56</v>
      </c>
    </row>
    <row r="1230" spans="1:22" x14ac:dyDescent="0.35">
      <c r="A1230" s="2">
        <v>44822</v>
      </c>
      <c r="B1230" s="3" t="s">
        <v>97</v>
      </c>
      <c r="C1230" t="s">
        <v>23</v>
      </c>
      <c r="D1230" t="s">
        <v>98</v>
      </c>
      <c r="E1230" t="s">
        <v>154</v>
      </c>
      <c r="F1230" t="s">
        <v>8150</v>
      </c>
      <c r="G1230" t="s">
        <v>8151</v>
      </c>
      <c r="H1230" t="s">
        <v>8152</v>
      </c>
      <c r="I1230" t="s">
        <v>8153</v>
      </c>
      <c r="J1230" s="1" t="s">
        <v>30</v>
      </c>
      <c r="K1230" t="s">
        <v>111</v>
      </c>
      <c r="L1230" t="s">
        <v>112</v>
      </c>
      <c r="M1230" t="s">
        <v>113</v>
      </c>
      <c r="N1230" s="1" t="s">
        <v>93</v>
      </c>
      <c r="O1230" s="1" t="s">
        <v>49</v>
      </c>
      <c r="P1230" s="1">
        <v>20</v>
      </c>
      <c r="Q1230" t="s">
        <v>8154</v>
      </c>
      <c r="R1230" s="1" t="s">
        <v>8155</v>
      </c>
      <c r="S1230" s="1" t="s">
        <v>8156</v>
      </c>
      <c r="T1230" s="1">
        <v>246</v>
      </c>
      <c r="U1230" s="1">
        <v>233</v>
      </c>
      <c r="V1230" s="1">
        <v>13</v>
      </c>
    </row>
    <row r="1231" spans="1:22" x14ac:dyDescent="0.35">
      <c r="A1231" s="2">
        <v>44896</v>
      </c>
      <c r="B1231" s="3" t="s">
        <v>214</v>
      </c>
      <c r="C1231" t="s">
        <v>23</v>
      </c>
      <c r="D1231" t="s">
        <v>98</v>
      </c>
      <c r="E1231" t="s">
        <v>326</v>
      </c>
      <c r="F1231" t="s">
        <v>8157</v>
      </c>
      <c r="G1231" t="s">
        <v>8158</v>
      </c>
      <c r="H1231" t="s">
        <v>8159</v>
      </c>
      <c r="I1231" t="s">
        <v>8160</v>
      </c>
      <c r="J1231" s="1" t="s">
        <v>30</v>
      </c>
      <c r="K1231" t="s">
        <v>381</v>
      </c>
      <c r="L1231" t="s">
        <v>382</v>
      </c>
      <c r="M1231" t="s">
        <v>383</v>
      </c>
      <c r="N1231" s="1" t="s">
        <v>48</v>
      </c>
      <c r="O1231" s="1" t="s">
        <v>49</v>
      </c>
      <c r="P1231" s="1">
        <v>2</v>
      </c>
      <c r="Q1231" t="s">
        <v>8161</v>
      </c>
      <c r="R1231" s="1" t="s">
        <v>8162</v>
      </c>
      <c r="S1231" s="1" t="s">
        <v>8163</v>
      </c>
      <c r="T1231" s="1">
        <v>109</v>
      </c>
      <c r="U1231" s="1">
        <v>57</v>
      </c>
      <c r="V1231" s="1">
        <v>52</v>
      </c>
    </row>
    <row r="1232" spans="1:22" x14ac:dyDescent="0.35">
      <c r="A1232" s="2">
        <v>44793</v>
      </c>
      <c r="B1232" s="3" t="s">
        <v>140</v>
      </c>
      <c r="C1232" t="s">
        <v>141</v>
      </c>
      <c r="D1232" t="s">
        <v>142</v>
      </c>
      <c r="E1232" t="s">
        <v>361</v>
      </c>
      <c r="F1232" t="s">
        <v>8164</v>
      </c>
      <c r="G1232" t="s">
        <v>8165</v>
      </c>
      <c r="H1232" t="s">
        <v>8166</v>
      </c>
      <c r="I1232" t="s">
        <v>8167</v>
      </c>
      <c r="J1232" s="1" t="s">
        <v>45</v>
      </c>
      <c r="K1232" t="s">
        <v>424</v>
      </c>
      <c r="L1232" t="s">
        <v>425</v>
      </c>
      <c r="M1232">
        <v>7724600682</v>
      </c>
      <c r="N1232" s="1" t="s">
        <v>86</v>
      </c>
      <c r="O1232" s="1" t="s">
        <v>49</v>
      </c>
      <c r="P1232" s="1">
        <v>3</v>
      </c>
      <c r="Q1232" t="s">
        <v>4309</v>
      </c>
      <c r="R1232" s="1" t="s">
        <v>8168</v>
      </c>
      <c r="S1232" s="1" t="s">
        <v>8169</v>
      </c>
      <c r="T1232" s="1">
        <v>153</v>
      </c>
      <c r="U1232" s="1">
        <v>13</v>
      </c>
      <c r="V1232" s="1">
        <v>140</v>
      </c>
    </row>
    <row r="1233" spans="1:22" x14ac:dyDescent="0.35">
      <c r="A1233" s="2">
        <v>45186</v>
      </c>
      <c r="B1233" s="3" t="s">
        <v>53</v>
      </c>
      <c r="C1233" t="s">
        <v>276</v>
      </c>
      <c r="D1233" t="s">
        <v>55</v>
      </c>
      <c r="E1233" t="s">
        <v>189</v>
      </c>
      <c r="F1233" t="s">
        <v>8170</v>
      </c>
      <c r="G1233" t="s">
        <v>8171</v>
      </c>
      <c r="H1233" t="s">
        <v>8172</v>
      </c>
      <c r="I1233" t="s">
        <v>8173</v>
      </c>
      <c r="J1233" s="1" t="s">
        <v>45</v>
      </c>
      <c r="K1233" t="s">
        <v>171</v>
      </c>
      <c r="L1233" t="s">
        <v>172</v>
      </c>
      <c r="M1233" t="s">
        <v>173</v>
      </c>
      <c r="N1233" s="1" t="s">
        <v>93</v>
      </c>
      <c r="O1233" s="1" t="s">
        <v>63</v>
      </c>
      <c r="P1233" s="1">
        <v>32</v>
      </c>
      <c r="Q1233" t="s">
        <v>5241</v>
      </c>
      <c r="R1233" s="1" t="s">
        <v>8174</v>
      </c>
      <c r="S1233" s="1" t="s">
        <v>8175</v>
      </c>
      <c r="T1233" s="1">
        <v>59</v>
      </c>
      <c r="U1233" s="1">
        <v>2</v>
      </c>
      <c r="V1233" s="1">
        <v>57</v>
      </c>
    </row>
    <row r="1234" spans="1:22" x14ac:dyDescent="0.35">
      <c r="A1234" s="2">
        <v>45099</v>
      </c>
      <c r="B1234" s="3" t="s">
        <v>38</v>
      </c>
      <c r="C1234" t="s">
        <v>69</v>
      </c>
      <c r="D1234" t="s">
        <v>70</v>
      </c>
      <c r="E1234" t="s">
        <v>71</v>
      </c>
      <c r="F1234" t="s">
        <v>8176</v>
      </c>
      <c r="G1234" t="s">
        <v>8177</v>
      </c>
      <c r="H1234" t="s">
        <v>8178</v>
      </c>
      <c r="I1234" t="s">
        <v>8179</v>
      </c>
      <c r="J1234" s="1" t="s">
        <v>45</v>
      </c>
      <c r="K1234" t="s">
        <v>183</v>
      </c>
      <c r="L1234" t="s">
        <v>184</v>
      </c>
      <c r="M1234" t="s">
        <v>185</v>
      </c>
      <c r="N1234" s="1" t="s">
        <v>86</v>
      </c>
      <c r="O1234" s="1" t="s">
        <v>34</v>
      </c>
      <c r="P1234" s="1">
        <v>89</v>
      </c>
      <c r="Q1234" t="s">
        <v>5480</v>
      </c>
      <c r="R1234" s="1" t="s">
        <v>8180</v>
      </c>
      <c r="S1234" s="1" t="s">
        <v>8181</v>
      </c>
      <c r="T1234" s="1">
        <v>481</v>
      </c>
      <c r="U1234" s="1">
        <v>56</v>
      </c>
      <c r="V1234" s="1">
        <v>425</v>
      </c>
    </row>
    <row r="1235" spans="1:22" x14ac:dyDescent="0.35">
      <c r="A1235" s="2">
        <v>45132</v>
      </c>
      <c r="B1235" s="3" t="s">
        <v>317</v>
      </c>
      <c r="C1235" t="s">
        <v>54</v>
      </c>
      <c r="D1235" t="s">
        <v>98</v>
      </c>
      <c r="E1235" t="s">
        <v>318</v>
      </c>
      <c r="F1235" t="s">
        <v>8182</v>
      </c>
      <c r="G1235" t="s">
        <v>8183</v>
      </c>
      <c r="H1235" t="s">
        <v>8184</v>
      </c>
      <c r="I1235" t="s">
        <v>8185</v>
      </c>
      <c r="J1235" s="1" t="s">
        <v>45</v>
      </c>
      <c r="K1235" t="s">
        <v>381</v>
      </c>
      <c r="L1235" t="s">
        <v>382</v>
      </c>
      <c r="M1235" t="s">
        <v>383</v>
      </c>
      <c r="N1235" s="1" t="s">
        <v>78</v>
      </c>
      <c r="O1235" s="1" t="s">
        <v>63</v>
      </c>
      <c r="P1235" s="1">
        <v>13</v>
      </c>
      <c r="Q1235" t="s">
        <v>4244</v>
      </c>
      <c r="R1235" s="1" t="s">
        <v>8186</v>
      </c>
      <c r="S1235" s="1" t="s">
        <v>8187</v>
      </c>
      <c r="T1235" s="1">
        <v>85</v>
      </c>
      <c r="U1235" s="1">
        <v>27</v>
      </c>
      <c r="V1235" s="1">
        <v>58</v>
      </c>
    </row>
    <row r="1236" spans="1:22" x14ac:dyDescent="0.35">
      <c r="A1236" s="2">
        <v>44756</v>
      </c>
      <c r="B1236" s="3" t="s">
        <v>118</v>
      </c>
      <c r="C1236" t="s">
        <v>69</v>
      </c>
      <c r="D1236" t="s">
        <v>119</v>
      </c>
      <c r="E1236" t="s">
        <v>120</v>
      </c>
      <c r="F1236" t="s">
        <v>8188</v>
      </c>
      <c r="G1236" t="s">
        <v>8189</v>
      </c>
      <c r="H1236" t="s">
        <v>8190</v>
      </c>
      <c r="I1236">
        <f>1-369-978-7073</f>
        <v>-8419</v>
      </c>
      <c r="J1236" s="1" t="s">
        <v>30</v>
      </c>
      <c r="K1236" t="s">
        <v>252</v>
      </c>
      <c r="L1236" t="s">
        <v>253</v>
      </c>
      <c r="M1236">
        <f>1-838-976-6137</f>
        <v>-7950</v>
      </c>
      <c r="N1236" s="1" t="s">
        <v>78</v>
      </c>
      <c r="O1236" s="1" t="s">
        <v>34</v>
      </c>
      <c r="P1236" s="1">
        <v>49</v>
      </c>
      <c r="Q1236" t="s">
        <v>8191</v>
      </c>
      <c r="R1236" s="1" t="s">
        <v>8192</v>
      </c>
      <c r="S1236" s="1" t="s">
        <v>8193</v>
      </c>
      <c r="T1236" s="1">
        <v>449</v>
      </c>
      <c r="U1236" s="1">
        <v>42</v>
      </c>
      <c r="V1236" s="1">
        <v>407</v>
      </c>
    </row>
    <row r="1237" spans="1:22" x14ac:dyDescent="0.35">
      <c r="A1237" s="2">
        <v>44603</v>
      </c>
      <c r="B1237" s="3" t="s">
        <v>38</v>
      </c>
      <c r="C1237" t="s">
        <v>141</v>
      </c>
      <c r="D1237" t="s">
        <v>345</v>
      </c>
      <c r="E1237" t="s">
        <v>346</v>
      </c>
      <c r="F1237" t="s">
        <v>8194</v>
      </c>
      <c r="G1237" t="s">
        <v>8195</v>
      </c>
      <c r="H1237" t="s">
        <v>8196</v>
      </c>
      <c r="I1237" t="s">
        <v>8197</v>
      </c>
      <c r="J1237" s="1" t="s">
        <v>30</v>
      </c>
      <c r="K1237" t="s">
        <v>111</v>
      </c>
      <c r="L1237" t="s">
        <v>112</v>
      </c>
      <c r="M1237" t="s">
        <v>113</v>
      </c>
      <c r="N1237" s="1" t="s">
        <v>48</v>
      </c>
      <c r="O1237" s="1" t="s">
        <v>49</v>
      </c>
      <c r="P1237" s="1">
        <v>80</v>
      </c>
      <c r="Q1237" t="s">
        <v>8198</v>
      </c>
      <c r="R1237" s="1" t="s">
        <v>8199</v>
      </c>
      <c r="S1237" s="1" t="s">
        <v>8200</v>
      </c>
      <c r="T1237" s="1">
        <v>339</v>
      </c>
      <c r="U1237" s="1">
        <v>164</v>
      </c>
      <c r="V1237" s="1">
        <v>175</v>
      </c>
    </row>
    <row r="1238" spans="1:22" x14ac:dyDescent="0.35">
      <c r="A1238" s="1" t="s">
        <v>8201</v>
      </c>
      <c r="B1238" s="3" t="s">
        <v>222</v>
      </c>
      <c r="C1238" t="s">
        <v>141</v>
      </c>
      <c r="D1238" t="s">
        <v>223</v>
      </c>
      <c r="E1238" t="s">
        <v>224</v>
      </c>
      <c r="F1238" t="s">
        <v>8202</v>
      </c>
      <c r="G1238" t="s">
        <v>8203</v>
      </c>
      <c r="H1238" t="s">
        <v>8204</v>
      </c>
      <c r="I1238" t="s">
        <v>8205</v>
      </c>
      <c r="J1238" s="1" t="s">
        <v>30</v>
      </c>
      <c r="K1238" t="s">
        <v>424</v>
      </c>
      <c r="L1238" t="s">
        <v>425</v>
      </c>
      <c r="M1238">
        <v>7724600682</v>
      </c>
      <c r="N1238" s="1" t="s">
        <v>33</v>
      </c>
      <c r="O1238" s="1" t="s">
        <v>34</v>
      </c>
      <c r="P1238" s="1">
        <v>14</v>
      </c>
      <c r="Q1238" t="s">
        <v>2635</v>
      </c>
      <c r="R1238" s="1" t="s">
        <v>8206</v>
      </c>
      <c r="S1238" s="1" t="s">
        <v>8207</v>
      </c>
      <c r="T1238" s="1">
        <v>300</v>
      </c>
      <c r="U1238" s="1">
        <v>284</v>
      </c>
      <c r="V1238" s="1">
        <v>16</v>
      </c>
    </row>
    <row r="1239" spans="1:22" x14ac:dyDescent="0.35">
      <c r="A1239" s="1" t="s">
        <v>8208</v>
      </c>
      <c r="B1239" s="3" t="s">
        <v>53</v>
      </c>
      <c r="C1239" t="s">
        <v>276</v>
      </c>
      <c r="D1239" t="s">
        <v>55</v>
      </c>
      <c r="E1239" t="s">
        <v>56</v>
      </c>
      <c r="F1239" t="s">
        <v>8209</v>
      </c>
      <c r="G1239" t="s">
        <v>8210</v>
      </c>
      <c r="H1239" t="s">
        <v>8211</v>
      </c>
      <c r="I1239" t="s">
        <v>8212</v>
      </c>
      <c r="J1239" s="1" t="s">
        <v>170</v>
      </c>
      <c r="K1239" t="s">
        <v>194</v>
      </c>
      <c r="L1239" t="s">
        <v>195</v>
      </c>
      <c r="M1239" t="s">
        <v>196</v>
      </c>
      <c r="N1239" s="1" t="s">
        <v>48</v>
      </c>
      <c r="O1239" s="1" t="s">
        <v>34</v>
      </c>
      <c r="P1239" s="1">
        <v>34</v>
      </c>
      <c r="Q1239" t="s">
        <v>8213</v>
      </c>
      <c r="R1239" s="1" t="s">
        <v>8214</v>
      </c>
      <c r="S1239" s="1" t="s">
        <v>8215</v>
      </c>
      <c r="T1239" s="1">
        <v>111</v>
      </c>
      <c r="U1239" s="1">
        <v>38</v>
      </c>
      <c r="V1239" s="1">
        <v>73</v>
      </c>
    </row>
    <row r="1240" spans="1:22" x14ac:dyDescent="0.35">
      <c r="A1240" s="2">
        <v>45164</v>
      </c>
      <c r="B1240" s="3" t="s">
        <v>257</v>
      </c>
      <c r="C1240" t="s">
        <v>54</v>
      </c>
      <c r="D1240" t="s">
        <v>223</v>
      </c>
      <c r="E1240" t="s">
        <v>309</v>
      </c>
      <c r="F1240" t="s">
        <v>8216</v>
      </c>
      <c r="G1240" t="s">
        <v>8217</v>
      </c>
      <c r="H1240" t="s">
        <v>8218</v>
      </c>
      <c r="I1240">
        <v>3144216848</v>
      </c>
      <c r="J1240" s="1" t="s">
        <v>30</v>
      </c>
      <c r="K1240" t="s">
        <v>75</v>
      </c>
      <c r="L1240" t="s">
        <v>76</v>
      </c>
      <c r="M1240" t="s">
        <v>77</v>
      </c>
      <c r="N1240" s="1" t="s">
        <v>114</v>
      </c>
      <c r="O1240" s="1" t="s">
        <v>49</v>
      </c>
      <c r="P1240" s="1">
        <v>78</v>
      </c>
      <c r="Q1240" t="s">
        <v>8219</v>
      </c>
      <c r="R1240" s="1" t="s">
        <v>8220</v>
      </c>
      <c r="S1240" s="1" t="s">
        <v>8221</v>
      </c>
      <c r="T1240" s="1">
        <v>389</v>
      </c>
      <c r="U1240" s="1">
        <v>330</v>
      </c>
      <c r="V1240" s="1">
        <v>59</v>
      </c>
    </row>
    <row r="1241" spans="1:22" x14ac:dyDescent="0.35">
      <c r="A1241" s="2">
        <v>45084</v>
      </c>
      <c r="B1241" s="3" t="s">
        <v>238</v>
      </c>
      <c r="C1241" t="s">
        <v>23</v>
      </c>
      <c r="D1241" t="s">
        <v>98</v>
      </c>
      <c r="E1241" t="s">
        <v>239</v>
      </c>
      <c r="F1241" t="s">
        <v>8222</v>
      </c>
      <c r="G1241" t="s">
        <v>8223</v>
      </c>
      <c r="H1241" t="s">
        <v>8224</v>
      </c>
      <c r="I1241" t="s">
        <v>8225</v>
      </c>
      <c r="J1241" s="1" t="s">
        <v>30</v>
      </c>
      <c r="K1241" t="s">
        <v>534</v>
      </c>
      <c r="L1241" t="s">
        <v>535</v>
      </c>
      <c r="M1241" t="s">
        <v>536</v>
      </c>
      <c r="N1241" s="1" t="s">
        <v>78</v>
      </c>
      <c r="O1241" s="1" t="s">
        <v>34</v>
      </c>
      <c r="P1241" s="1">
        <v>84</v>
      </c>
      <c r="Q1241" t="s">
        <v>4879</v>
      </c>
      <c r="R1241" s="1" t="s">
        <v>8226</v>
      </c>
      <c r="S1241" s="1" t="s">
        <v>8227</v>
      </c>
      <c r="T1241" s="1">
        <v>197</v>
      </c>
      <c r="U1241" s="1">
        <v>111</v>
      </c>
      <c r="V1241" s="1">
        <v>86</v>
      </c>
    </row>
    <row r="1242" spans="1:22" x14ac:dyDescent="0.35">
      <c r="A1242" s="2">
        <v>44684</v>
      </c>
      <c r="B1242" s="3" t="s">
        <v>97</v>
      </c>
      <c r="C1242" t="s">
        <v>23</v>
      </c>
      <c r="D1242" t="s">
        <v>98</v>
      </c>
      <c r="E1242" t="s">
        <v>154</v>
      </c>
      <c r="F1242" t="s">
        <v>8228</v>
      </c>
      <c r="G1242" t="s">
        <v>8229</v>
      </c>
      <c r="H1242" t="s">
        <v>8230</v>
      </c>
      <c r="I1242">
        <v>9705913469</v>
      </c>
      <c r="J1242" s="1" t="s">
        <v>170</v>
      </c>
      <c r="K1242" t="s">
        <v>171</v>
      </c>
      <c r="L1242" t="s">
        <v>172</v>
      </c>
      <c r="M1242" t="s">
        <v>173</v>
      </c>
      <c r="N1242" s="1" t="s">
        <v>93</v>
      </c>
      <c r="O1242" s="1" t="s">
        <v>63</v>
      </c>
      <c r="P1242" s="1">
        <v>99</v>
      </c>
      <c r="Q1242" t="s">
        <v>8231</v>
      </c>
      <c r="R1242" s="1" t="s">
        <v>8232</v>
      </c>
      <c r="S1242" s="1" t="s">
        <v>8233</v>
      </c>
      <c r="T1242" s="1">
        <v>113</v>
      </c>
      <c r="U1242" s="1">
        <v>78</v>
      </c>
      <c r="V1242" s="1">
        <v>35</v>
      </c>
    </row>
    <row r="1243" spans="1:22" x14ac:dyDescent="0.35">
      <c r="A1243" s="2">
        <v>44512</v>
      </c>
      <c r="B1243" s="3" t="s">
        <v>68</v>
      </c>
      <c r="C1243" t="s">
        <v>69</v>
      </c>
      <c r="D1243" t="s">
        <v>70</v>
      </c>
      <c r="E1243" t="s">
        <v>265</v>
      </c>
      <c r="F1243" t="s">
        <v>8234</v>
      </c>
      <c r="G1243" t="s">
        <v>8235</v>
      </c>
      <c r="H1243" t="s">
        <v>8236</v>
      </c>
      <c r="I1243" t="s">
        <v>8237</v>
      </c>
      <c r="J1243" s="1" t="s">
        <v>30</v>
      </c>
      <c r="K1243" t="s">
        <v>75</v>
      </c>
      <c r="L1243" t="s">
        <v>76</v>
      </c>
      <c r="M1243" t="s">
        <v>77</v>
      </c>
      <c r="N1243" s="1" t="s">
        <v>33</v>
      </c>
      <c r="O1243" s="1" t="s">
        <v>34</v>
      </c>
      <c r="P1243" s="1">
        <v>19</v>
      </c>
      <c r="Q1243" t="s">
        <v>8238</v>
      </c>
      <c r="R1243" s="1" t="s">
        <v>8239</v>
      </c>
      <c r="S1243" s="1" t="s">
        <v>8240</v>
      </c>
      <c r="T1243" s="1">
        <v>89</v>
      </c>
      <c r="U1243" s="1">
        <v>61</v>
      </c>
      <c r="V1243" s="1">
        <v>28</v>
      </c>
    </row>
    <row r="1244" spans="1:22" x14ac:dyDescent="0.35">
      <c r="A1244" s="2">
        <v>44593</v>
      </c>
      <c r="B1244" s="3" t="s">
        <v>207</v>
      </c>
      <c r="C1244" t="s">
        <v>23</v>
      </c>
      <c r="D1244" t="s">
        <v>39</v>
      </c>
      <c r="E1244" t="s">
        <v>265</v>
      </c>
      <c r="F1244" t="s">
        <v>8241</v>
      </c>
      <c r="G1244" t="s">
        <v>8242</v>
      </c>
      <c r="H1244" t="s">
        <v>8243</v>
      </c>
      <c r="I1244" t="s">
        <v>8244</v>
      </c>
      <c r="J1244" s="1" t="s">
        <v>170</v>
      </c>
      <c r="K1244" t="s">
        <v>330</v>
      </c>
      <c r="L1244" t="s">
        <v>331</v>
      </c>
      <c r="M1244" t="s">
        <v>332</v>
      </c>
      <c r="N1244" s="1" t="s">
        <v>48</v>
      </c>
      <c r="O1244" s="1" t="s">
        <v>34</v>
      </c>
      <c r="P1244" s="1">
        <v>59</v>
      </c>
      <c r="Q1244" t="s">
        <v>681</v>
      </c>
      <c r="R1244" s="1" t="s">
        <v>8245</v>
      </c>
      <c r="S1244" s="1" t="s">
        <v>8246</v>
      </c>
      <c r="T1244" s="1">
        <v>496</v>
      </c>
      <c r="U1244" s="1">
        <v>494</v>
      </c>
      <c r="V1244" s="1">
        <v>2</v>
      </c>
    </row>
    <row r="1245" spans="1:22" x14ac:dyDescent="0.35">
      <c r="A1245" s="2">
        <v>44754</v>
      </c>
      <c r="B1245" s="3" t="s">
        <v>68</v>
      </c>
      <c r="C1245" t="s">
        <v>69</v>
      </c>
      <c r="D1245" t="s">
        <v>70</v>
      </c>
      <c r="E1245" t="s">
        <v>189</v>
      </c>
      <c r="F1245" t="s">
        <v>8247</v>
      </c>
      <c r="G1245" t="s">
        <v>8248</v>
      </c>
      <c r="H1245" t="s">
        <v>8249</v>
      </c>
      <c r="I1245" t="s">
        <v>8250</v>
      </c>
      <c r="J1245" s="1" t="s">
        <v>30</v>
      </c>
      <c r="K1245" t="s">
        <v>330</v>
      </c>
      <c r="L1245" t="s">
        <v>331</v>
      </c>
      <c r="M1245" t="s">
        <v>332</v>
      </c>
      <c r="N1245" s="1" t="s">
        <v>93</v>
      </c>
      <c r="O1245" s="1" t="s">
        <v>63</v>
      </c>
      <c r="P1245" s="1">
        <v>37</v>
      </c>
      <c r="Q1245" t="s">
        <v>8251</v>
      </c>
      <c r="R1245" s="1" t="s">
        <v>8252</v>
      </c>
      <c r="S1245" s="1" t="s">
        <v>8253</v>
      </c>
      <c r="T1245" s="1">
        <v>168</v>
      </c>
      <c r="U1245" s="1">
        <v>97</v>
      </c>
      <c r="V1245" s="1">
        <v>71</v>
      </c>
    </row>
    <row r="1246" spans="1:22" x14ac:dyDescent="0.35">
      <c r="A1246" s="2">
        <v>44915</v>
      </c>
      <c r="B1246" s="3" t="s">
        <v>275</v>
      </c>
      <c r="C1246" t="s">
        <v>276</v>
      </c>
      <c r="D1246" t="s">
        <v>277</v>
      </c>
      <c r="E1246" t="s">
        <v>278</v>
      </c>
      <c r="F1246" t="s">
        <v>8254</v>
      </c>
      <c r="G1246" t="s">
        <v>8255</v>
      </c>
      <c r="H1246" t="s">
        <v>8256</v>
      </c>
      <c r="I1246" t="s">
        <v>8257</v>
      </c>
      <c r="J1246" s="1" t="s">
        <v>45</v>
      </c>
      <c r="K1246" t="s">
        <v>252</v>
      </c>
      <c r="L1246" t="s">
        <v>253</v>
      </c>
      <c r="M1246">
        <f>1-838-976-6137</f>
        <v>-7950</v>
      </c>
      <c r="N1246" s="1" t="s">
        <v>114</v>
      </c>
      <c r="O1246" s="1" t="s">
        <v>34</v>
      </c>
      <c r="P1246" s="1">
        <v>18</v>
      </c>
      <c r="Q1246" t="s">
        <v>8258</v>
      </c>
      <c r="R1246" s="1" t="s">
        <v>8259</v>
      </c>
      <c r="S1246" s="1" t="s">
        <v>8260</v>
      </c>
      <c r="T1246" s="1">
        <v>318</v>
      </c>
      <c r="U1246" s="1">
        <v>126</v>
      </c>
      <c r="V1246" s="1">
        <v>192</v>
      </c>
    </row>
    <row r="1247" spans="1:22" x14ac:dyDescent="0.35">
      <c r="A1247" s="2">
        <v>44808</v>
      </c>
      <c r="B1247" s="3" t="s">
        <v>53</v>
      </c>
      <c r="C1247" t="s">
        <v>276</v>
      </c>
      <c r="D1247" t="s">
        <v>55</v>
      </c>
      <c r="E1247" t="s">
        <v>56</v>
      </c>
      <c r="F1247" t="s">
        <v>8261</v>
      </c>
      <c r="G1247" t="s">
        <v>8262</v>
      </c>
      <c r="H1247" t="s">
        <v>8263</v>
      </c>
      <c r="I1247" t="s">
        <v>8264</v>
      </c>
      <c r="J1247" s="1" t="s">
        <v>45</v>
      </c>
      <c r="K1247" t="s">
        <v>124</v>
      </c>
      <c r="L1247" t="s">
        <v>125</v>
      </c>
      <c r="M1247" t="s">
        <v>126</v>
      </c>
      <c r="N1247" s="1" t="s">
        <v>33</v>
      </c>
      <c r="O1247" s="1" t="s">
        <v>34</v>
      </c>
      <c r="P1247" s="1">
        <v>51</v>
      </c>
      <c r="Q1247" t="s">
        <v>8265</v>
      </c>
      <c r="R1247" s="1" t="s">
        <v>8266</v>
      </c>
      <c r="S1247" s="1" t="s">
        <v>8267</v>
      </c>
      <c r="T1247" s="1">
        <v>411</v>
      </c>
      <c r="U1247" s="1">
        <v>401</v>
      </c>
      <c r="V1247" s="1">
        <v>10</v>
      </c>
    </row>
    <row r="1248" spans="1:22" x14ac:dyDescent="0.35">
      <c r="A1248" s="2">
        <v>44587</v>
      </c>
      <c r="B1248" s="3" t="s">
        <v>118</v>
      </c>
      <c r="C1248" t="s">
        <v>69</v>
      </c>
      <c r="D1248" t="s">
        <v>119</v>
      </c>
      <c r="E1248" t="s">
        <v>25</v>
      </c>
      <c r="F1248" t="s">
        <v>8268</v>
      </c>
      <c r="H1248" t="s">
        <v>8269</v>
      </c>
      <c r="I1248" t="s">
        <v>8270</v>
      </c>
      <c r="J1248" s="1" t="s">
        <v>45</v>
      </c>
      <c r="K1248" t="s">
        <v>61</v>
      </c>
      <c r="L1248" t="s">
        <v>62</v>
      </c>
      <c r="M1248">
        <f>1-588-750-7646</f>
        <v>-8983</v>
      </c>
      <c r="N1248" s="1" t="s">
        <v>78</v>
      </c>
      <c r="O1248" s="1" t="s">
        <v>63</v>
      </c>
      <c r="P1248" s="1">
        <v>77</v>
      </c>
      <c r="Q1248" t="s">
        <v>8271</v>
      </c>
      <c r="R1248" s="1" t="s">
        <v>8272</v>
      </c>
      <c r="S1248" s="1" t="s">
        <v>8273</v>
      </c>
      <c r="T1248" s="1">
        <v>192</v>
      </c>
      <c r="U1248" s="1">
        <v>103</v>
      </c>
      <c r="V1248" s="1">
        <v>89</v>
      </c>
    </row>
    <row r="1249" spans="1:22" x14ac:dyDescent="0.35">
      <c r="A1249" s="2">
        <v>44530</v>
      </c>
      <c r="B1249" s="3" t="s">
        <v>68</v>
      </c>
      <c r="C1249" t="s">
        <v>69</v>
      </c>
      <c r="D1249" t="s">
        <v>70</v>
      </c>
      <c r="E1249" t="s">
        <v>1634</v>
      </c>
      <c r="F1249" t="s">
        <v>8274</v>
      </c>
      <c r="H1249" t="s">
        <v>8275</v>
      </c>
      <c r="I1249" t="s">
        <v>8276</v>
      </c>
      <c r="J1249" s="1" t="s">
        <v>45</v>
      </c>
      <c r="K1249" t="s">
        <v>270</v>
      </c>
      <c r="L1249" t="s">
        <v>271</v>
      </c>
      <c r="M1249" t="s">
        <v>559</v>
      </c>
      <c r="N1249" s="1" t="s">
        <v>48</v>
      </c>
      <c r="O1249" s="1" t="s">
        <v>34</v>
      </c>
      <c r="P1249" s="1">
        <v>21</v>
      </c>
      <c r="Q1249" t="s">
        <v>4601</v>
      </c>
      <c r="R1249" s="1" t="s">
        <v>4175</v>
      </c>
      <c r="S1249" s="1" t="s">
        <v>8277</v>
      </c>
      <c r="T1249" s="1">
        <v>170</v>
      </c>
      <c r="U1249" s="1">
        <v>62</v>
      </c>
      <c r="V1249" s="1">
        <v>108</v>
      </c>
    </row>
    <row r="1250" spans="1:22" x14ac:dyDescent="0.35">
      <c r="A1250" s="1" t="s">
        <v>8278</v>
      </c>
      <c r="B1250" s="3" t="s">
        <v>53</v>
      </c>
      <c r="C1250" t="s">
        <v>276</v>
      </c>
      <c r="D1250" t="s">
        <v>55</v>
      </c>
      <c r="E1250" t="s">
        <v>56</v>
      </c>
      <c r="F1250" t="s">
        <v>8279</v>
      </c>
      <c r="G1250" t="s">
        <v>8280</v>
      </c>
      <c r="H1250" t="s">
        <v>8281</v>
      </c>
      <c r="I1250" t="s">
        <v>8282</v>
      </c>
      <c r="J1250" s="1" t="s">
        <v>170</v>
      </c>
      <c r="K1250" t="s">
        <v>566</v>
      </c>
      <c r="L1250" t="s">
        <v>567</v>
      </c>
      <c r="M1250" t="s">
        <v>568</v>
      </c>
      <c r="N1250" s="1" t="s">
        <v>48</v>
      </c>
      <c r="O1250" s="1" t="s">
        <v>49</v>
      </c>
      <c r="P1250" s="1">
        <v>36</v>
      </c>
      <c r="Q1250" t="s">
        <v>8283</v>
      </c>
      <c r="R1250" s="1" t="s">
        <v>8284</v>
      </c>
      <c r="S1250" s="1" t="s">
        <v>8285</v>
      </c>
      <c r="T1250" s="1">
        <v>133</v>
      </c>
      <c r="U1250" s="1">
        <v>7</v>
      </c>
      <c r="V1250" s="1">
        <v>126</v>
      </c>
    </row>
    <row r="1251" spans="1:22" x14ac:dyDescent="0.35">
      <c r="A1251" s="2">
        <v>44750</v>
      </c>
      <c r="B1251" s="3" t="s">
        <v>22</v>
      </c>
      <c r="C1251" t="s">
        <v>23</v>
      </c>
      <c r="D1251" t="s">
        <v>24</v>
      </c>
      <c r="E1251" t="s">
        <v>82</v>
      </c>
      <c r="F1251" t="s">
        <v>8286</v>
      </c>
      <c r="G1251" t="s">
        <v>8287</v>
      </c>
      <c r="H1251" t="s">
        <v>8288</v>
      </c>
      <c r="I1251">
        <v>3949674176</v>
      </c>
      <c r="J1251" s="1" t="s">
        <v>170</v>
      </c>
      <c r="K1251" t="s">
        <v>252</v>
      </c>
      <c r="L1251" t="s">
        <v>253</v>
      </c>
      <c r="M1251">
        <f>1-838-976-6137</f>
        <v>-7950</v>
      </c>
      <c r="N1251" s="1" t="s">
        <v>78</v>
      </c>
      <c r="O1251" s="1" t="s">
        <v>49</v>
      </c>
      <c r="P1251" s="1">
        <v>81</v>
      </c>
      <c r="Q1251" t="s">
        <v>7963</v>
      </c>
      <c r="R1251" s="1" t="s">
        <v>8289</v>
      </c>
      <c r="S1251" s="1" t="s">
        <v>8290</v>
      </c>
      <c r="T1251" s="1">
        <v>427</v>
      </c>
      <c r="U1251" s="1">
        <v>361</v>
      </c>
      <c r="V1251" s="1">
        <v>66</v>
      </c>
    </row>
    <row r="1252" spans="1:22" x14ac:dyDescent="0.35">
      <c r="A1252" s="2">
        <v>44495</v>
      </c>
      <c r="B1252" s="3" t="s">
        <v>317</v>
      </c>
      <c r="C1252" t="s">
        <v>23</v>
      </c>
      <c r="D1252" t="s">
        <v>98</v>
      </c>
      <c r="E1252" t="s">
        <v>318</v>
      </c>
      <c r="F1252" t="s">
        <v>8291</v>
      </c>
      <c r="G1252" t="s">
        <v>8292</v>
      </c>
      <c r="H1252" t="s">
        <v>8293</v>
      </c>
      <c r="I1252" t="s">
        <v>8294</v>
      </c>
      <c r="J1252" s="1" t="s">
        <v>45</v>
      </c>
      <c r="K1252" t="s">
        <v>31</v>
      </c>
      <c r="L1252" t="s">
        <v>32</v>
      </c>
      <c r="M1252">
        <v>6538306661</v>
      </c>
      <c r="N1252" s="1" t="s">
        <v>78</v>
      </c>
      <c r="O1252" s="1" t="s">
        <v>49</v>
      </c>
      <c r="P1252" s="1">
        <v>81</v>
      </c>
      <c r="Q1252" t="s">
        <v>1707</v>
      </c>
      <c r="R1252" s="1" t="s">
        <v>8295</v>
      </c>
      <c r="S1252" s="1" t="s">
        <v>8296</v>
      </c>
      <c r="T1252" s="1">
        <v>407</v>
      </c>
      <c r="U1252" s="1">
        <v>93</v>
      </c>
      <c r="V1252" s="1">
        <v>314</v>
      </c>
    </row>
    <row r="1253" spans="1:22" x14ac:dyDescent="0.35">
      <c r="A1253" s="2">
        <v>44655</v>
      </c>
      <c r="B1253" s="3" t="s">
        <v>177</v>
      </c>
      <c r="C1253" t="s">
        <v>141</v>
      </c>
      <c r="D1253" t="s">
        <v>142</v>
      </c>
      <c r="E1253" t="s">
        <v>178</v>
      </c>
      <c r="F1253" t="s">
        <v>8297</v>
      </c>
      <c r="G1253" t="s">
        <v>8298</v>
      </c>
      <c r="H1253" t="s">
        <v>8299</v>
      </c>
      <c r="I1253" t="s">
        <v>8300</v>
      </c>
      <c r="J1253" s="1" t="s">
        <v>170</v>
      </c>
      <c r="K1253" t="s">
        <v>133</v>
      </c>
      <c r="L1253" t="s">
        <v>134</v>
      </c>
      <c r="M1253" t="s">
        <v>135</v>
      </c>
      <c r="N1253" s="1" t="s">
        <v>114</v>
      </c>
      <c r="O1253" s="1" t="s">
        <v>49</v>
      </c>
      <c r="P1253" s="1">
        <v>1</v>
      </c>
      <c r="Q1253" t="s">
        <v>178</v>
      </c>
      <c r="R1253" s="1" t="s">
        <v>8301</v>
      </c>
      <c r="S1253" s="1" t="s">
        <v>8302</v>
      </c>
      <c r="T1253" s="1">
        <v>469</v>
      </c>
      <c r="U1253" s="1">
        <v>63</v>
      </c>
      <c r="V1253" s="1">
        <v>406</v>
      </c>
    </row>
    <row r="1254" spans="1:22" x14ac:dyDescent="0.35">
      <c r="A1254" s="2">
        <v>44646</v>
      </c>
      <c r="B1254" s="3" t="s">
        <v>118</v>
      </c>
      <c r="C1254" t="s">
        <v>54</v>
      </c>
      <c r="D1254" t="s">
        <v>119</v>
      </c>
      <c r="E1254" t="s">
        <v>120</v>
      </c>
      <c r="F1254" t="s">
        <v>8303</v>
      </c>
      <c r="G1254" t="s">
        <v>8304</v>
      </c>
      <c r="H1254" t="s">
        <v>8305</v>
      </c>
      <c r="I1254" t="s">
        <v>8306</v>
      </c>
      <c r="J1254" s="1" t="s">
        <v>45</v>
      </c>
      <c r="K1254" t="s">
        <v>31</v>
      </c>
      <c r="L1254" t="s">
        <v>32</v>
      </c>
      <c r="M1254">
        <v>6538306661</v>
      </c>
      <c r="N1254" s="1" t="s">
        <v>86</v>
      </c>
      <c r="O1254" s="1" t="s">
        <v>63</v>
      </c>
      <c r="P1254" s="1">
        <v>69</v>
      </c>
      <c r="Q1254" t="s">
        <v>8307</v>
      </c>
      <c r="R1254" s="1" t="s">
        <v>8308</v>
      </c>
      <c r="S1254" s="1" t="s">
        <v>8309</v>
      </c>
      <c r="T1254" s="1">
        <v>87</v>
      </c>
      <c r="U1254" s="1">
        <v>1</v>
      </c>
      <c r="V1254" s="1">
        <v>86</v>
      </c>
    </row>
    <row r="1255" spans="1:22" x14ac:dyDescent="0.35">
      <c r="A1255" s="2">
        <v>44994</v>
      </c>
      <c r="B1255" s="3" t="s">
        <v>336</v>
      </c>
      <c r="C1255" t="s">
        <v>247</v>
      </c>
      <c r="D1255" t="s">
        <v>165</v>
      </c>
      <c r="E1255" t="s">
        <v>25</v>
      </c>
      <c r="F1255" t="s">
        <v>8310</v>
      </c>
      <c r="H1255" t="s">
        <v>8311</v>
      </c>
      <c r="I1255" t="s">
        <v>8312</v>
      </c>
      <c r="J1255" s="1" t="s">
        <v>45</v>
      </c>
      <c r="K1255" t="s">
        <v>424</v>
      </c>
      <c r="L1255" t="s">
        <v>425</v>
      </c>
      <c r="M1255">
        <v>7724600682</v>
      </c>
      <c r="N1255" s="1" t="s">
        <v>48</v>
      </c>
      <c r="O1255" s="1" t="s">
        <v>49</v>
      </c>
      <c r="P1255" s="1">
        <v>7</v>
      </c>
      <c r="Q1255" t="s">
        <v>8069</v>
      </c>
      <c r="R1255" s="1" t="s">
        <v>8313</v>
      </c>
      <c r="S1255" s="1" t="s">
        <v>8314</v>
      </c>
      <c r="T1255" s="1">
        <v>203</v>
      </c>
      <c r="U1255" s="1">
        <v>14</v>
      </c>
      <c r="V1255" s="1">
        <v>189</v>
      </c>
    </row>
    <row r="1256" spans="1:22" x14ac:dyDescent="0.35">
      <c r="A1256" s="2">
        <v>44660</v>
      </c>
      <c r="B1256" s="3" t="s">
        <v>492</v>
      </c>
      <c r="C1256" t="s">
        <v>276</v>
      </c>
      <c r="D1256" t="s">
        <v>409</v>
      </c>
      <c r="E1256" t="s">
        <v>410</v>
      </c>
      <c r="F1256" t="s">
        <v>8315</v>
      </c>
      <c r="G1256" t="s">
        <v>8316</v>
      </c>
      <c r="H1256" t="s">
        <v>8317</v>
      </c>
      <c r="I1256">
        <v>3388862050</v>
      </c>
      <c r="J1256" s="1" t="s">
        <v>45</v>
      </c>
      <c r="K1256" t="s">
        <v>270</v>
      </c>
      <c r="L1256" t="s">
        <v>271</v>
      </c>
      <c r="M1256" t="s">
        <v>559</v>
      </c>
      <c r="N1256" s="1" t="s">
        <v>93</v>
      </c>
      <c r="O1256" s="1" t="s">
        <v>49</v>
      </c>
      <c r="P1256" s="1">
        <v>52</v>
      </c>
      <c r="Q1256" t="s">
        <v>7820</v>
      </c>
      <c r="R1256" s="1" t="s">
        <v>6795</v>
      </c>
      <c r="S1256" s="1" t="s">
        <v>8318</v>
      </c>
      <c r="T1256" s="1">
        <v>461</v>
      </c>
      <c r="U1256" s="1">
        <v>162</v>
      </c>
      <c r="V1256" s="1">
        <v>299</v>
      </c>
    </row>
    <row r="1257" spans="1:22" x14ac:dyDescent="0.35">
      <c r="A1257" s="2">
        <v>45008</v>
      </c>
      <c r="B1257" s="3" t="s">
        <v>53</v>
      </c>
      <c r="C1257" t="s">
        <v>276</v>
      </c>
      <c r="D1257" t="s">
        <v>55</v>
      </c>
      <c r="E1257" t="s">
        <v>56</v>
      </c>
      <c r="F1257" t="s">
        <v>8319</v>
      </c>
      <c r="G1257" t="s">
        <v>8320</v>
      </c>
      <c r="H1257" t="s">
        <v>8321</v>
      </c>
      <c r="I1257" t="s">
        <v>8322</v>
      </c>
      <c r="J1257" s="1" t="s">
        <v>170</v>
      </c>
      <c r="K1257" t="s">
        <v>46</v>
      </c>
      <c r="L1257" t="s">
        <v>47</v>
      </c>
      <c r="M1257" t="s">
        <v>261</v>
      </c>
      <c r="N1257" s="1" t="s">
        <v>48</v>
      </c>
      <c r="O1257" s="1" t="s">
        <v>49</v>
      </c>
      <c r="P1257" s="1">
        <v>60</v>
      </c>
      <c r="Q1257" t="s">
        <v>8323</v>
      </c>
      <c r="R1257" s="1" t="s">
        <v>8324</v>
      </c>
      <c r="S1257" s="1" t="s">
        <v>8325</v>
      </c>
      <c r="T1257" s="1">
        <v>177</v>
      </c>
      <c r="U1257" s="1">
        <v>138</v>
      </c>
      <c r="V1257" s="1">
        <v>39</v>
      </c>
    </row>
    <row r="1258" spans="1:22" x14ac:dyDescent="0.35">
      <c r="A1258" s="2">
        <v>44565</v>
      </c>
      <c r="B1258" s="3" t="s">
        <v>53</v>
      </c>
      <c r="C1258" t="s">
        <v>276</v>
      </c>
      <c r="D1258" t="s">
        <v>55</v>
      </c>
      <c r="E1258" t="s">
        <v>56</v>
      </c>
      <c r="F1258" t="s">
        <v>8326</v>
      </c>
      <c r="G1258" t="s">
        <v>8327</v>
      </c>
      <c r="H1258" t="s">
        <v>8328</v>
      </c>
      <c r="I1258" t="s">
        <v>8329</v>
      </c>
      <c r="J1258" s="1" t="s">
        <v>45</v>
      </c>
      <c r="K1258" t="s">
        <v>424</v>
      </c>
      <c r="L1258" t="s">
        <v>425</v>
      </c>
      <c r="M1258">
        <v>7724600682</v>
      </c>
      <c r="N1258" s="1" t="s">
        <v>93</v>
      </c>
      <c r="O1258" s="1" t="s">
        <v>63</v>
      </c>
      <c r="P1258" s="1">
        <v>65</v>
      </c>
      <c r="Q1258" t="s">
        <v>7113</v>
      </c>
      <c r="R1258" s="1" t="s">
        <v>8330</v>
      </c>
      <c r="S1258" s="1" t="s">
        <v>8331</v>
      </c>
      <c r="T1258" s="1">
        <v>317</v>
      </c>
      <c r="U1258" s="1">
        <v>23</v>
      </c>
      <c r="V1258" s="1">
        <v>294</v>
      </c>
    </row>
    <row r="1259" spans="1:22" x14ac:dyDescent="0.35">
      <c r="A1259" s="2">
        <v>44871</v>
      </c>
      <c r="B1259" s="3" t="s">
        <v>222</v>
      </c>
      <c r="C1259" t="s">
        <v>141</v>
      </c>
      <c r="D1259" t="s">
        <v>223</v>
      </c>
      <c r="E1259" t="s">
        <v>224</v>
      </c>
      <c r="F1259" t="s">
        <v>8332</v>
      </c>
      <c r="G1259" t="s">
        <v>8333</v>
      </c>
      <c r="H1259" t="s">
        <v>8334</v>
      </c>
      <c r="I1259" t="s">
        <v>8335</v>
      </c>
      <c r="J1259" s="1" t="s">
        <v>45</v>
      </c>
      <c r="K1259" t="s">
        <v>303</v>
      </c>
      <c r="L1259" t="s">
        <v>304</v>
      </c>
      <c r="M1259" t="s">
        <v>305</v>
      </c>
      <c r="N1259" s="1" t="s">
        <v>93</v>
      </c>
      <c r="O1259" s="1" t="s">
        <v>49</v>
      </c>
      <c r="P1259" s="1">
        <v>71</v>
      </c>
      <c r="Q1259" t="s">
        <v>8336</v>
      </c>
      <c r="R1259" s="1" t="s">
        <v>8337</v>
      </c>
      <c r="S1259" s="1" t="s">
        <v>8338</v>
      </c>
      <c r="T1259" s="1">
        <v>391</v>
      </c>
      <c r="U1259" s="1">
        <v>171</v>
      </c>
      <c r="V1259" s="1">
        <v>220</v>
      </c>
    </row>
    <row r="1260" spans="1:22" x14ac:dyDescent="0.35">
      <c r="A1260" s="2">
        <v>45011</v>
      </c>
      <c r="B1260" s="3" t="s">
        <v>38</v>
      </c>
      <c r="C1260" t="s">
        <v>276</v>
      </c>
      <c r="D1260" t="s">
        <v>55</v>
      </c>
      <c r="E1260" t="s">
        <v>56</v>
      </c>
      <c r="F1260" t="s">
        <v>8339</v>
      </c>
      <c r="G1260" t="s">
        <v>8340</v>
      </c>
      <c r="H1260" t="s">
        <v>8341</v>
      </c>
      <c r="I1260" t="s">
        <v>8342</v>
      </c>
      <c r="J1260" s="1" t="s">
        <v>170</v>
      </c>
      <c r="K1260" t="s">
        <v>159</v>
      </c>
      <c r="L1260" t="s">
        <v>160</v>
      </c>
      <c r="M1260" t="s">
        <v>161</v>
      </c>
      <c r="N1260" s="1" t="s">
        <v>86</v>
      </c>
      <c r="O1260" s="1" t="s">
        <v>63</v>
      </c>
      <c r="P1260" s="1">
        <v>38</v>
      </c>
      <c r="Q1260" t="s">
        <v>4334</v>
      </c>
      <c r="R1260" s="1" t="s">
        <v>8343</v>
      </c>
      <c r="S1260" s="1" t="s">
        <v>8344</v>
      </c>
      <c r="T1260" s="1">
        <v>270</v>
      </c>
      <c r="U1260" s="1">
        <v>230</v>
      </c>
      <c r="V1260" s="1">
        <v>40</v>
      </c>
    </row>
    <row r="1261" spans="1:22" x14ac:dyDescent="0.35">
      <c r="A1261" s="2">
        <v>44649</v>
      </c>
      <c r="B1261" s="3" t="s">
        <v>238</v>
      </c>
      <c r="C1261" t="s">
        <v>23</v>
      </c>
      <c r="D1261" t="s">
        <v>98</v>
      </c>
      <c r="E1261" t="s">
        <v>377</v>
      </c>
      <c r="F1261" t="s">
        <v>8345</v>
      </c>
      <c r="H1261" t="s">
        <v>8346</v>
      </c>
      <c r="I1261" t="s">
        <v>8347</v>
      </c>
      <c r="J1261" s="1" t="s">
        <v>45</v>
      </c>
      <c r="K1261" t="s">
        <v>61</v>
      </c>
      <c r="L1261" t="s">
        <v>62</v>
      </c>
      <c r="M1261">
        <f>1-588-750-7646</f>
        <v>-8983</v>
      </c>
      <c r="N1261" s="1" t="s">
        <v>93</v>
      </c>
      <c r="O1261" s="1" t="s">
        <v>63</v>
      </c>
      <c r="P1261" s="1">
        <v>89</v>
      </c>
      <c r="Q1261" t="s">
        <v>8348</v>
      </c>
      <c r="R1261" s="1" t="s">
        <v>8349</v>
      </c>
      <c r="S1261" s="1" t="s">
        <v>8350</v>
      </c>
      <c r="T1261" s="1">
        <v>311</v>
      </c>
      <c r="U1261" s="1">
        <v>243</v>
      </c>
      <c r="V1261" s="1">
        <v>68</v>
      </c>
    </row>
    <row r="1262" spans="1:22" x14ac:dyDescent="0.35">
      <c r="A1262" s="2">
        <v>44581</v>
      </c>
      <c r="B1262" s="3" t="s">
        <v>529</v>
      </c>
      <c r="C1262" t="s">
        <v>23</v>
      </c>
      <c r="D1262" t="s">
        <v>98</v>
      </c>
      <c r="E1262" t="s">
        <v>530</v>
      </c>
      <c r="F1262" t="s">
        <v>8351</v>
      </c>
      <c r="G1262" t="s">
        <v>8352</v>
      </c>
      <c r="H1262" t="s">
        <v>8353</v>
      </c>
      <c r="I1262" t="s">
        <v>8354</v>
      </c>
      <c r="J1262" s="1" t="s">
        <v>45</v>
      </c>
      <c r="K1262" t="s">
        <v>194</v>
      </c>
      <c r="L1262" t="s">
        <v>195</v>
      </c>
      <c r="M1262" t="s">
        <v>196</v>
      </c>
      <c r="N1262" s="1" t="s">
        <v>33</v>
      </c>
      <c r="O1262" s="1" t="s">
        <v>63</v>
      </c>
      <c r="P1262" s="1">
        <v>2</v>
      </c>
      <c r="Q1262" t="s">
        <v>4767</v>
      </c>
      <c r="R1262" s="1" t="s">
        <v>8355</v>
      </c>
      <c r="S1262" s="1" t="s">
        <v>8356</v>
      </c>
      <c r="T1262" s="1">
        <v>441</v>
      </c>
      <c r="U1262" s="1">
        <v>246</v>
      </c>
      <c r="V1262" s="1">
        <v>195</v>
      </c>
    </row>
    <row r="1263" spans="1:22" x14ac:dyDescent="0.35">
      <c r="A1263" s="1" t="s">
        <v>8357</v>
      </c>
      <c r="B1263" s="3" t="s">
        <v>238</v>
      </c>
      <c r="C1263" t="s">
        <v>23</v>
      </c>
      <c r="D1263" t="s">
        <v>98</v>
      </c>
      <c r="E1263" t="s">
        <v>239</v>
      </c>
      <c r="F1263" t="s">
        <v>8358</v>
      </c>
      <c r="G1263" t="s">
        <v>8359</v>
      </c>
      <c r="H1263" t="s">
        <v>8360</v>
      </c>
      <c r="I1263" t="s">
        <v>8361</v>
      </c>
      <c r="J1263" s="1" t="s">
        <v>30</v>
      </c>
      <c r="K1263" t="s">
        <v>270</v>
      </c>
      <c r="L1263" t="s">
        <v>271</v>
      </c>
      <c r="N1263" s="1" t="s">
        <v>48</v>
      </c>
      <c r="O1263" s="1" t="s">
        <v>63</v>
      </c>
      <c r="P1263" s="1">
        <v>18</v>
      </c>
      <c r="Q1263" t="s">
        <v>8362</v>
      </c>
      <c r="R1263" s="1" t="s">
        <v>8363</v>
      </c>
      <c r="S1263" s="1" t="s">
        <v>8364</v>
      </c>
      <c r="T1263" s="1">
        <v>131</v>
      </c>
      <c r="U1263" s="1">
        <v>121</v>
      </c>
      <c r="V1263" s="1">
        <v>10</v>
      </c>
    </row>
    <row r="1264" spans="1:22" x14ac:dyDescent="0.35">
      <c r="A1264" s="2">
        <v>44860</v>
      </c>
      <c r="B1264" s="3" t="s">
        <v>257</v>
      </c>
      <c r="C1264" t="s">
        <v>54</v>
      </c>
      <c r="D1264" t="s">
        <v>223</v>
      </c>
      <c r="E1264" t="s">
        <v>309</v>
      </c>
      <c r="F1264" t="s">
        <v>8365</v>
      </c>
      <c r="G1264" t="s">
        <v>8366</v>
      </c>
      <c r="H1264" t="s">
        <v>8367</v>
      </c>
      <c r="I1264">
        <v>3476687500</v>
      </c>
      <c r="J1264" s="1" t="s">
        <v>170</v>
      </c>
      <c r="K1264" t="s">
        <v>46</v>
      </c>
      <c r="L1264" t="s">
        <v>47</v>
      </c>
      <c r="N1264" s="1" t="s">
        <v>78</v>
      </c>
      <c r="O1264" s="1" t="s">
        <v>63</v>
      </c>
      <c r="P1264" s="1">
        <v>65</v>
      </c>
      <c r="Q1264" t="s">
        <v>6209</v>
      </c>
      <c r="R1264" s="1" t="s">
        <v>8368</v>
      </c>
      <c r="S1264" s="1" t="s">
        <v>8369</v>
      </c>
      <c r="T1264" s="1">
        <v>307</v>
      </c>
      <c r="U1264" s="1">
        <v>64</v>
      </c>
      <c r="V1264" s="1">
        <v>243</v>
      </c>
    </row>
    <row r="1265" spans="1:22" x14ac:dyDescent="0.35">
      <c r="A1265" s="2">
        <v>44500</v>
      </c>
      <c r="B1265" s="3" t="s">
        <v>222</v>
      </c>
      <c r="C1265" t="s">
        <v>141</v>
      </c>
      <c r="D1265" t="s">
        <v>223</v>
      </c>
      <c r="E1265" t="s">
        <v>265</v>
      </c>
      <c r="F1265" t="s">
        <v>8370</v>
      </c>
      <c r="G1265" t="s">
        <v>8371</v>
      </c>
      <c r="H1265" t="s">
        <v>8372</v>
      </c>
      <c r="I1265" t="s">
        <v>8373</v>
      </c>
      <c r="J1265" s="1" t="s">
        <v>170</v>
      </c>
      <c r="K1265" t="s">
        <v>124</v>
      </c>
      <c r="L1265" t="s">
        <v>125</v>
      </c>
      <c r="M1265" t="s">
        <v>126</v>
      </c>
      <c r="N1265" s="1" t="s">
        <v>48</v>
      </c>
      <c r="O1265" s="1" t="s">
        <v>63</v>
      </c>
      <c r="P1265" s="1">
        <v>53</v>
      </c>
      <c r="Q1265" t="s">
        <v>1931</v>
      </c>
      <c r="R1265" s="1" t="s">
        <v>8374</v>
      </c>
      <c r="S1265" s="1" t="s">
        <v>8375</v>
      </c>
      <c r="T1265" s="1">
        <v>429</v>
      </c>
      <c r="U1265" s="1">
        <v>310</v>
      </c>
      <c r="V1265" s="1">
        <v>119</v>
      </c>
    </row>
    <row r="1266" spans="1:22" x14ac:dyDescent="0.35">
      <c r="A1266" s="1" t="s">
        <v>5394</v>
      </c>
      <c r="B1266" s="3" t="s">
        <v>238</v>
      </c>
      <c r="C1266" t="s">
        <v>54</v>
      </c>
      <c r="D1266" t="s">
        <v>98</v>
      </c>
      <c r="E1266" t="s">
        <v>25</v>
      </c>
      <c r="F1266" t="s">
        <v>8376</v>
      </c>
      <c r="G1266" t="s">
        <v>8377</v>
      </c>
      <c r="H1266" t="s">
        <v>8378</v>
      </c>
      <c r="I1266" t="s">
        <v>8379</v>
      </c>
      <c r="J1266" s="1" t="s">
        <v>45</v>
      </c>
      <c r="K1266" t="s">
        <v>46</v>
      </c>
      <c r="L1266" t="s">
        <v>47</v>
      </c>
      <c r="M1266" t="s">
        <v>261</v>
      </c>
      <c r="N1266" s="1" t="s">
        <v>86</v>
      </c>
      <c r="O1266" s="1" t="s">
        <v>49</v>
      </c>
      <c r="P1266" s="1">
        <v>29</v>
      </c>
      <c r="Q1266" t="s">
        <v>8380</v>
      </c>
      <c r="R1266" s="1" t="s">
        <v>8381</v>
      </c>
      <c r="S1266" s="1" t="s">
        <v>8382</v>
      </c>
      <c r="T1266" s="1">
        <v>135</v>
      </c>
      <c r="U1266" s="1">
        <v>81</v>
      </c>
      <c r="V1266" s="1">
        <v>54</v>
      </c>
    </row>
    <row r="1267" spans="1:22" x14ac:dyDescent="0.35">
      <c r="A1267" s="2">
        <v>45166</v>
      </c>
      <c r="B1267" s="3" t="s">
        <v>336</v>
      </c>
      <c r="C1267" t="s">
        <v>247</v>
      </c>
      <c r="D1267" t="s">
        <v>165</v>
      </c>
      <c r="E1267" t="s">
        <v>807</v>
      </c>
      <c r="F1267" t="s">
        <v>8383</v>
      </c>
      <c r="G1267" t="s">
        <v>8384</v>
      </c>
      <c r="H1267" t="s">
        <v>8385</v>
      </c>
      <c r="I1267" t="s">
        <v>8386</v>
      </c>
      <c r="J1267" s="1" t="s">
        <v>170</v>
      </c>
      <c r="K1267" t="s">
        <v>381</v>
      </c>
      <c r="L1267" t="s">
        <v>382</v>
      </c>
      <c r="M1267" t="s">
        <v>383</v>
      </c>
      <c r="N1267" s="1" t="s">
        <v>78</v>
      </c>
      <c r="O1267" s="1" t="s">
        <v>49</v>
      </c>
      <c r="P1267" s="1">
        <v>71</v>
      </c>
      <c r="Q1267" t="s">
        <v>8387</v>
      </c>
      <c r="R1267" s="1" t="s">
        <v>8388</v>
      </c>
      <c r="S1267" s="1" t="s">
        <v>8389</v>
      </c>
      <c r="T1267" s="1">
        <v>141</v>
      </c>
      <c r="U1267" s="1">
        <v>61</v>
      </c>
      <c r="V1267" s="1">
        <v>80</v>
      </c>
    </row>
    <row r="1268" spans="1:22" x14ac:dyDescent="0.35">
      <c r="A1268" s="2">
        <v>44538</v>
      </c>
      <c r="B1268" s="3" t="s">
        <v>214</v>
      </c>
      <c r="C1268" t="s">
        <v>54</v>
      </c>
      <c r="D1268" t="s">
        <v>98</v>
      </c>
      <c r="E1268" t="s">
        <v>265</v>
      </c>
      <c r="F1268" t="s">
        <v>8390</v>
      </c>
      <c r="H1268" t="s">
        <v>8391</v>
      </c>
      <c r="I1268" t="s">
        <v>8392</v>
      </c>
      <c r="J1268" s="1" t="s">
        <v>45</v>
      </c>
      <c r="K1268" t="s">
        <v>270</v>
      </c>
      <c r="L1268" t="s">
        <v>271</v>
      </c>
      <c r="M1268" t="s">
        <v>559</v>
      </c>
      <c r="N1268" s="1" t="s">
        <v>114</v>
      </c>
      <c r="O1268" s="1" t="s">
        <v>63</v>
      </c>
      <c r="P1268" s="1">
        <v>4</v>
      </c>
      <c r="Q1268" t="s">
        <v>8393</v>
      </c>
      <c r="R1268" s="1" t="s">
        <v>6320</v>
      </c>
      <c r="S1268" s="1" t="s">
        <v>8394</v>
      </c>
      <c r="T1268" s="1">
        <v>73</v>
      </c>
      <c r="U1268" s="1">
        <v>52</v>
      </c>
      <c r="V1268" s="1">
        <v>21</v>
      </c>
    </row>
    <row r="1269" spans="1:22" x14ac:dyDescent="0.35">
      <c r="A1269" s="1" t="s">
        <v>8395</v>
      </c>
      <c r="B1269" s="3" t="s">
        <v>140</v>
      </c>
      <c r="C1269" t="s">
        <v>141</v>
      </c>
      <c r="D1269" t="s">
        <v>142</v>
      </c>
      <c r="E1269" t="s">
        <v>361</v>
      </c>
      <c r="F1269" t="s">
        <v>8396</v>
      </c>
      <c r="G1269" t="s">
        <v>8397</v>
      </c>
      <c r="H1269" t="s">
        <v>8398</v>
      </c>
      <c r="I1269">
        <f>1-812-681-6024</f>
        <v>-7516</v>
      </c>
      <c r="J1269" s="1" t="s">
        <v>30</v>
      </c>
      <c r="K1269" t="s">
        <v>183</v>
      </c>
      <c r="L1269" t="s">
        <v>184</v>
      </c>
      <c r="M1269" t="s">
        <v>185</v>
      </c>
      <c r="N1269" s="1" t="s">
        <v>33</v>
      </c>
      <c r="O1269" s="1" t="s">
        <v>49</v>
      </c>
      <c r="P1269" s="1">
        <v>46</v>
      </c>
      <c r="Q1269" t="s">
        <v>8399</v>
      </c>
      <c r="R1269" s="1" t="s">
        <v>8400</v>
      </c>
      <c r="S1269" s="1" t="s">
        <v>8401</v>
      </c>
      <c r="T1269" s="1">
        <v>89</v>
      </c>
      <c r="U1269" s="1">
        <v>27</v>
      </c>
      <c r="V1269" s="1">
        <v>62</v>
      </c>
    </row>
    <row r="1270" spans="1:22" x14ac:dyDescent="0.35">
      <c r="A1270" s="2">
        <v>45144</v>
      </c>
      <c r="B1270" s="3" t="s">
        <v>317</v>
      </c>
      <c r="C1270" t="s">
        <v>54</v>
      </c>
      <c r="D1270" t="s">
        <v>98</v>
      </c>
      <c r="E1270" t="s">
        <v>318</v>
      </c>
      <c r="F1270" t="s">
        <v>8402</v>
      </c>
      <c r="G1270" t="s">
        <v>8403</v>
      </c>
      <c r="H1270" t="s">
        <v>8404</v>
      </c>
      <c r="I1270" t="s">
        <v>8405</v>
      </c>
      <c r="J1270" s="1" t="s">
        <v>30</v>
      </c>
      <c r="K1270" t="s">
        <v>303</v>
      </c>
      <c r="L1270" t="s">
        <v>304</v>
      </c>
      <c r="M1270" t="s">
        <v>305</v>
      </c>
      <c r="N1270" s="1" t="s">
        <v>114</v>
      </c>
      <c r="O1270" s="1" t="s">
        <v>34</v>
      </c>
      <c r="P1270" s="1">
        <v>86</v>
      </c>
      <c r="Q1270" t="s">
        <v>8406</v>
      </c>
      <c r="R1270" s="1" t="s">
        <v>8407</v>
      </c>
      <c r="S1270" s="1" t="s">
        <v>8408</v>
      </c>
      <c r="T1270" s="1">
        <v>307</v>
      </c>
      <c r="U1270" s="1">
        <v>299</v>
      </c>
      <c r="V1270" s="1">
        <v>8</v>
      </c>
    </row>
    <row r="1271" spans="1:22" x14ac:dyDescent="0.35">
      <c r="A1271" s="2">
        <v>44636</v>
      </c>
      <c r="B1271" s="3" t="s">
        <v>238</v>
      </c>
      <c r="C1271" t="s">
        <v>23</v>
      </c>
      <c r="D1271" t="s">
        <v>98</v>
      </c>
      <c r="E1271" t="s">
        <v>189</v>
      </c>
      <c r="F1271" t="s">
        <v>8409</v>
      </c>
      <c r="G1271" t="s">
        <v>8410</v>
      </c>
      <c r="H1271" t="s">
        <v>8411</v>
      </c>
      <c r="I1271" t="s">
        <v>8412</v>
      </c>
      <c r="J1271" s="1" t="s">
        <v>45</v>
      </c>
      <c r="K1271" t="s">
        <v>148</v>
      </c>
      <c r="L1271" t="s">
        <v>149</v>
      </c>
      <c r="M1271" t="s">
        <v>150</v>
      </c>
      <c r="N1271" s="1" t="s">
        <v>114</v>
      </c>
      <c r="O1271" s="1" t="s">
        <v>49</v>
      </c>
      <c r="P1271" s="1">
        <v>47</v>
      </c>
      <c r="Q1271" t="s">
        <v>8413</v>
      </c>
      <c r="R1271" s="1" t="s">
        <v>8414</v>
      </c>
      <c r="S1271" s="1" t="s">
        <v>8415</v>
      </c>
      <c r="T1271" s="1">
        <v>492</v>
      </c>
      <c r="U1271" s="1">
        <v>378</v>
      </c>
      <c r="V1271" s="1">
        <v>114</v>
      </c>
    </row>
    <row r="1272" spans="1:22" x14ac:dyDescent="0.35">
      <c r="A1272" s="2">
        <v>44714</v>
      </c>
      <c r="B1272" s="3" t="s">
        <v>492</v>
      </c>
      <c r="C1272" t="s">
        <v>276</v>
      </c>
      <c r="D1272" t="s">
        <v>409</v>
      </c>
      <c r="E1272" t="s">
        <v>410</v>
      </c>
      <c r="F1272" t="s">
        <v>8416</v>
      </c>
      <c r="G1272" t="s">
        <v>8417</v>
      </c>
      <c r="H1272" t="s">
        <v>8418</v>
      </c>
      <c r="I1272" t="s">
        <v>8419</v>
      </c>
      <c r="J1272" s="1" t="s">
        <v>30</v>
      </c>
      <c r="K1272" t="s">
        <v>171</v>
      </c>
      <c r="L1272" t="s">
        <v>172</v>
      </c>
      <c r="M1272" t="s">
        <v>173</v>
      </c>
      <c r="N1272" s="1" t="s">
        <v>86</v>
      </c>
      <c r="O1272" s="1" t="s">
        <v>49</v>
      </c>
      <c r="P1272" s="1">
        <v>20</v>
      </c>
      <c r="Q1272" t="s">
        <v>8420</v>
      </c>
      <c r="R1272" s="1" t="s">
        <v>8421</v>
      </c>
      <c r="S1272" s="1" t="s">
        <v>8422</v>
      </c>
      <c r="T1272" s="1">
        <v>264</v>
      </c>
      <c r="U1272" s="1">
        <v>123</v>
      </c>
      <c r="V1272" s="1">
        <v>141</v>
      </c>
    </row>
    <row r="1273" spans="1:22" x14ac:dyDescent="0.35">
      <c r="A1273" s="2">
        <v>44584</v>
      </c>
      <c r="B1273" s="3" t="s">
        <v>492</v>
      </c>
      <c r="C1273" t="s">
        <v>276</v>
      </c>
      <c r="D1273" t="s">
        <v>409</v>
      </c>
      <c r="E1273" t="s">
        <v>410</v>
      </c>
      <c r="F1273" t="s">
        <v>8423</v>
      </c>
      <c r="G1273" t="s">
        <v>8424</v>
      </c>
      <c r="H1273" t="s">
        <v>8425</v>
      </c>
      <c r="I1273" t="s">
        <v>8426</v>
      </c>
      <c r="J1273" s="1" t="s">
        <v>30</v>
      </c>
      <c r="K1273" t="s">
        <v>124</v>
      </c>
      <c r="L1273" t="s">
        <v>125</v>
      </c>
      <c r="M1273" t="s">
        <v>126</v>
      </c>
      <c r="N1273" s="1" t="s">
        <v>48</v>
      </c>
      <c r="O1273" s="1" t="s">
        <v>63</v>
      </c>
      <c r="P1273" s="1">
        <v>69</v>
      </c>
      <c r="Q1273" t="s">
        <v>8427</v>
      </c>
      <c r="R1273" s="1" t="s">
        <v>2460</v>
      </c>
      <c r="S1273" s="1" t="s">
        <v>8428</v>
      </c>
      <c r="T1273" s="1">
        <v>330</v>
      </c>
      <c r="U1273" s="1">
        <v>231</v>
      </c>
      <c r="V1273" s="1">
        <v>99</v>
      </c>
    </row>
    <row r="1274" spans="1:22" x14ac:dyDescent="0.35">
      <c r="A1274" s="2">
        <v>44690</v>
      </c>
      <c r="B1274" s="3" t="s">
        <v>118</v>
      </c>
      <c r="C1274" t="s">
        <v>69</v>
      </c>
      <c r="D1274" t="s">
        <v>119</v>
      </c>
      <c r="E1274" t="s">
        <v>120</v>
      </c>
      <c r="F1274" t="s">
        <v>8429</v>
      </c>
      <c r="G1274" t="s">
        <v>8430</v>
      </c>
      <c r="H1274" t="s">
        <v>8431</v>
      </c>
      <c r="I1274" t="s">
        <v>8432</v>
      </c>
      <c r="J1274" s="1" t="s">
        <v>30</v>
      </c>
      <c r="K1274" t="s">
        <v>534</v>
      </c>
      <c r="L1274" t="s">
        <v>535</v>
      </c>
      <c r="M1274" t="s">
        <v>536</v>
      </c>
      <c r="N1274" s="1" t="s">
        <v>114</v>
      </c>
      <c r="O1274" s="1" t="s">
        <v>34</v>
      </c>
      <c r="P1274" s="1">
        <v>56</v>
      </c>
      <c r="Q1274" t="s">
        <v>8433</v>
      </c>
      <c r="R1274" s="1" t="s">
        <v>8434</v>
      </c>
      <c r="S1274" s="1" t="s">
        <v>8435</v>
      </c>
      <c r="T1274" s="1">
        <v>236</v>
      </c>
      <c r="U1274" s="1">
        <v>135</v>
      </c>
      <c r="V1274" s="1">
        <v>101</v>
      </c>
    </row>
    <row r="1275" spans="1:22" x14ac:dyDescent="0.35">
      <c r="A1275" s="2">
        <v>44777</v>
      </c>
      <c r="B1275" s="3" t="s">
        <v>140</v>
      </c>
      <c r="C1275" t="s">
        <v>141</v>
      </c>
      <c r="D1275" t="s">
        <v>142</v>
      </c>
      <c r="E1275" t="s">
        <v>25</v>
      </c>
      <c r="F1275" t="s">
        <v>8436</v>
      </c>
      <c r="G1275" t="s">
        <v>8437</v>
      </c>
      <c r="H1275" t="s">
        <v>8438</v>
      </c>
      <c r="I1275" t="s">
        <v>8439</v>
      </c>
      <c r="J1275" s="1" t="s">
        <v>170</v>
      </c>
      <c r="K1275" t="s">
        <v>330</v>
      </c>
      <c r="L1275" t="s">
        <v>331</v>
      </c>
      <c r="N1275" s="1" t="s">
        <v>78</v>
      </c>
      <c r="O1275" s="1" t="s">
        <v>34</v>
      </c>
      <c r="P1275" s="1">
        <v>57</v>
      </c>
      <c r="Q1275" t="s">
        <v>8440</v>
      </c>
      <c r="R1275" s="1" t="s">
        <v>8441</v>
      </c>
      <c r="S1275" s="1" t="s">
        <v>8442</v>
      </c>
      <c r="T1275" s="1">
        <v>349</v>
      </c>
      <c r="U1275" s="1">
        <v>45</v>
      </c>
      <c r="V1275" s="1">
        <v>304</v>
      </c>
    </row>
    <row r="1276" spans="1:22" x14ac:dyDescent="0.35">
      <c r="A1276" s="2">
        <v>45035</v>
      </c>
      <c r="B1276" s="3" t="s">
        <v>53</v>
      </c>
      <c r="C1276" t="s">
        <v>276</v>
      </c>
      <c r="D1276" t="s">
        <v>55</v>
      </c>
      <c r="E1276" t="s">
        <v>189</v>
      </c>
      <c r="F1276" t="s">
        <v>8443</v>
      </c>
      <c r="G1276" t="s">
        <v>8444</v>
      </c>
      <c r="H1276" t="s">
        <v>8445</v>
      </c>
      <c r="I1276">
        <f>1-349-409-891</f>
        <v>-1648</v>
      </c>
      <c r="J1276" s="1" t="s">
        <v>45</v>
      </c>
      <c r="K1276" t="s">
        <v>124</v>
      </c>
      <c r="L1276" t="s">
        <v>125</v>
      </c>
      <c r="M1276" t="s">
        <v>126</v>
      </c>
      <c r="N1276" s="1" t="s">
        <v>33</v>
      </c>
      <c r="O1276" s="1" t="s">
        <v>34</v>
      </c>
      <c r="P1276" s="1">
        <v>46</v>
      </c>
      <c r="Q1276" t="s">
        <v>8446</v>
      </c>
      <c r="R1276" s="1" t="s">
        <v>8447</v>
      </c>
      <c r="S1276" s="1" t="s">
        <v>8448</v>
      </c>
      <c r="T1276" s="1">
        <v>307</v>
      </c>
      <c r="U1276" s="1">
        <v>126</v>
      </c>
      <c r="V1276" s="1">
        <v>181</v>
      </c>
    </row>
    <row r="1277" spans="1:22" x14ac:dyDescent="0.35">
      <c r="A1277" s="2">
        <v>44740</v>
      </c>
      <c r="B1277" s="3" t="s">
        <v>317</v>
      </c>
      <c r="C1277" t="s">
        <v>23</v>
      </c>
      <c r="D1277" t="s">
        <v>98</v>
      </c>
      <c r="E1277" t="s">
        <v>318</v>
      </c>
      <c r="F1277" t="s">
        <v>8449</v>
      </c>
      <c r="G1277" t="s">
        <v>8450</v>
      </c>
      <c r="H1277" t="s">
        <v>8451</v>
      </c>
      <c r="I1277" t="s">
        <v>8452</v>
      </c>
      <c r="J1277" s="1" t="s">
        <v>170</v>
      </c>
      <c r="K1277" t="s">
        <v>171</v>
      </c>
      <c r="L1277" t="s">
        <v>172</v>
      </c>
      <c r="M1277" t="s">
        <v>173</v>
      </c>
      <c r="N1277" s="1" t="s">
        <v>86</v>
      </c>
      <c r="O1277" s="1" t="s">
        <v>34</v>
      </c>
      <c r="P1277" s="1">
        <v>48</v>
      </c>
      <c r="Q1277" t="s">
        <v>8453</v>
      </c>
      <c r="R1277" s="1" t="s">
        <v>8454</v>
      </c>
      <c r="S1277" s="1" t="s">
        <v>8455</v>
      </c>
      <c r="T1277" s="1">
        <v>116</v>
      </c>
      <c r="U1277" s="1">
        <v>38</v>
      </c>
      <c r="V1277" s="1">
        <v>78</v>
      </c>
    </row>
    <row r="1278" spans="1:22" x14ac:dyDescent="0.35">
      <c r="A1278" s="2">
        <v>44731</v>
      </c>
      <c r="B1278" s="3" t="s">
        <v>214</v>
      </c>
      <c r="C1278" t="s">
        <v>23</v>
      </c>
      <c r="D1278" t="s">
        <v>98</v>
      </c>
      <c r="E1278" t="s">
        <v>326</v>
      </c>
      <c r="F1278" t="s">
        <v>8456</v>
      </c>
      <c r="G1278" t="s">
        <v>8457</v>
      </c>
      <c r="H1278" t="s">
        <v>8458</v>
      </c>
      <c r="I1278" t="s">
        <v>8459</v>
      </c>
      <c r="J1278" s="1" t="s">
        <v>30</v>
      </c>
      <c r="K1278" t="s">
        <v>148</v>
      </c>
      <c r="L1278" t="s">
        <v>149</v>
      </c>
      <c r="M1278" t="s">
        <v>150</v>
      </c>
      <c r="N1278" s="1" t="s">
        <v>33</v>
      </c>
      <c r="O1278" s="1" t="s">
        <v>63</v>
      </c>
      <c r="P1278" s="1">
        <v>19</v>
      </c>
      <c r="Q1278" t="s">
        <v>8460</v>
      </c>
      <c r="R1278" s="1" t="s">
        <v>8461</v>
      </c>
      <c r="S1278" s="1" t="s">
        <v>8462</v>
      </c>
      <c r="T1278" s="1">
        <v>139</v>
      </c>
      <c r="U1278" s="1">
        <v>94</v>
      </c>
      <c r="V1278" s="1">
        <v>45</v>
      </c>
    </row>
    <row r="1279" spans="1:22" x14ac:dyDescent="0.35">
      <c r="A1279" s="2">
        <v>44773</v>
      </c>
      <c r="B1279" s="3" t="s">
        <v>68</v>
      </c>
      <c r="C1279" t="s">
        <v>54</v>
      </c>
      <c r="D1279" t="s">
        <v>70</v>
      </c>
      <c r="E1279" t="s">
        <v>71</v>
      </c>
      <c r="F1279" t="s">
        <v>8463</v>
      </c>
      <c r="G1279" t="s">
        <v>8464</v>
      </c>
      <c r="H1279" t="s">
        <v>8465</v>
      </c>
      <c r="I1279" t="s">
        <v>8466</v>
      </c>
      <c r="J1279" s="1" t="s">
        <v>170</v>
      </c>
      <c r="K1279" t="s">
        <v>303</v>
      </c>
      <c r="L1279" t="s">
        <v>304</v>
      </c>
      <c r="N1279" s="1" t="s">
        <v>48</v>
      </c>
      <c r="O1279" s="1" t="s">
        <v>63</v>
      </c>
      <c r="P1279" s="1">
        <v>15</v>
      </c>
      <c r="Q1279" t="s">
        <v>8467</v>
      </c>
      <c r="R1279" s="1" t="s">
        <v>8468</v>
      </c>
      <c r="S1279" s="1" t="s">
        <v>8469</v>
      </c>
      <c r="T1279" s="1">
        <v>304</v>
      </c>
      <c r="U1279" s="1">
        <v>269</v>
      </c>
      <c r="V1279" s="1">
        <v>35</v>
      </c>
    </row>
    <row r="1280" spans="1:22" x14ac:dyDescent="0.35">
      <c r="A1280" s="2">
        <v>45134</v>
      </c>
      <c r="B1280" s="3" t="s">
        <v>238</v>
      </c>
      <c r="C1280" t="s">
        <v>23</v>
      </c>
      <c r="D1280" t="s">
        <v>98</v>
      </c>
      <c r="E1280" t="s">
        <v>239</v>
      </c>
      <c r="F1280" t="s">
        <v>8470</v>
      </c>
      <c r="G1280" t="s">
        <v>8471</v>
      </c>
      <c r="H1280" t="s">
        <v>8472</v>
      </c>
      <c r="I1280" t="s">
        <v>8473</v>
      </c>
      <c r="J1280" s="1" t="s">
        <v>30</v>
      </c>
      <c r="K1280" t="s">
        <v>124</v>
      </c>
      <c r="L1280" t="s">
        <v>125</v>
      </c>
      <c r="N1280" s="1" t="s">
        <v>48</v>
      </c>
      <c r="O1280" s="1" t="s">
        <v>63</v>
      </c>
      <c r="P1280" s="1">
        <v>18</v>
      </c>
      <c r="Q1280" t="s">
        <v>8362</v>
      </c>
      <c r="R1280" s="1" t="s">
        <v>8474</v>
      </c>
      <c r="S1280" s="1" t="s">
        <v>8475</v>
      </c>
      <c r="T1280" s="1">
        <v>457</v>
      </c>
      <c r="U1280" s="1">
        <v>25</v>
      </c>
      <c r="V1280" s="1">
        <v>432</v>
      </c>
    </row>
    <row r="1281" spans="1:22" x14ac:dyDescent="0.35">
      <c r="A1281" s="2">
        <v>44845</v>
      </c>
      <c r="B1281" s="3" t="s">
        <v>492</v>
      </c>
      <c r="C1281" t="s">
        <v>276</v>
      </c>
      <c r="D1281" t="s">
        <v>409</v>
      </c>
      <c r="E1281" t="s">
        <v>410</v>
      </c>
      <c r="F1281" t="s">
        <v>8476</v>
      </c>
      <c r="H1281" t="s">
        <v>8477</v>
      </c>
      <c r="I1281" t="s">
        <v>8478</v>
      </c>
      <c r="J1281" s="1" t="s">
        <v>30</v>
      </c>
      <c r="K1281" t="s">
        <v>381</v>
      </c>
      <c r="L1281" t="s">
        <v>382</v>
      </c>
      <c r="M1281" t="s">
        <v>383</v>
      </c>
      <c r="N1281" s="1" t="s">
        <v>48</v>
      </c>
      <c r="O1281" s="1" t="s">
        <v>49</v>
      </c>
      <c r="P1281" s="1">
        <v>78</v>
      </c>
      <c r="Q1281" t="s">
        <v>8479</v>
      </c>
      <c r="R1281" s="1" t="s">
        <v>8480</v>
      </c>
      <c r="S1281" s="1" t="s">
        <v>8481</v>
      </c>
      <c r="T1281" s="1">
        <v>423</v>
      </c>
      <c r="U1281" s="1">
        <v>201</v>
      </c>
      <c r="V1281" s="1">
        <v>222</v>
      </c>
    </row>
    <row r="1282" spans="1:22" x14ac:dyDescent="0.35">
      <c r="A1282" s="2">
        <v>44649</v>
      </c>
      <c r="B1282" s="3" t="s">
        <v>140</v>
      </c>
      <c r="C1282" t="s">
        <v>54</v>
      </c>
      <c r="D1282" t="s">
        <v>142</v>
      </c>
      <c r="E1282" t="s">
        <v>361</v>
      </c>
      <c r="F1282" t="s">
        <v>8482</v>
      </c>
      <c r="G1282" t="s">
        <v>8483</v>
      </c>
      <c r="H1282" t="s">
        <v>8484</v>
      </c>
      <c r="I1282" t="s">
        <v>8485</v>
      </c>
      <c r="J1282" s="1" t="s">
        <v>170</v>
      </c>
      <c r="K1282" t="s">
        <v>424</v>
      </c>
      <c r="L1282" t="s">
        <v>425</v>
      </c>
      <c r="M1282">
        <v>7724600682</v>
      </c>
      <c r="N1282" s="1" t="s">
        <v>114</v>
      </c>
      <c r="O1282" s="1" t="s">
        <v>49</v>
      </c>
      <c r="P1282" s="1">
        <v>78</v>
      </c>
      <c r="Q1282" t="s">
        <v>8486</v>
      </c>
      <c r="R1282" s="1" t="s">
        <v>8487</v>
      </c>
      <c r="S1282" s="1" t="s">
        <v>8488</v>
      </c>
      <c r="T1282" s="1">
        <v>318</v>
      </c>
      <c r="U1282" s="1">
        <v>130</v>
      </c>
      <c r="V1282" s="1">
        <v>188</v>
      </c>
    </row>
    <row r="1283" spans="1:22" x14ac:dyDescent="0.35">
      <c r="A1283" s="2">
        <v>44679</v>
      </c>
      <c r="B1283" s="3" t="s">
        <v>492</v>
      </c>
      <c r="C1283" t="s">
        <v>276</v>
      </c>
      <c r="D1283" t="s">
        <v>409</v>
      </c>
      <c r="E1283" t="s">
        <v>410</v>
      </c>
      <c r="F1283" t="s">
        <v>8489</v>
      </c>
      <c r="G1283" t="s">
        <v>8490</v>
      </c>
      <c r="H1283" t="s">
        <v>8491</v>
      </c>
      <c r="I1283" t="s">
        <v>8492</v>
      </c>
      <c r="J1283" s="1" t="s">
        <v>45</v>
      </c>
      <c r="K1283" t="s">
        <v>270</v>
      </c>
      <c r="L1283" t="s">
        <v>271</v>
      </c>
      <c r="M1283" t="s">
        <v>559</v>
      </c>
      <c r="N1283" s="1" t="s">
        <v>48</v>
      </c>
      <c r="O1283" s="1" t="s">
        <v>34</v>
      </c>
      <c r="P1283" s="1">
        <v>76</v>
      </c>
      <c r="Q1283" t="s">
        <v>3442</v>
      </c>
      <c r="R1283" s="1" t="s">
        <v>8493</v>
      </c>
      <c r="S1283" s="1" t="s">
        <v>8494</v>
      </c>
      <c r="T1283" s="1">
        <v>472</v>
      </c>
      <c r="U1283" s="1">
        <v>6</v>
      </c>
      <c r="V1283" s="1">
        <v>466</v>
      </c>
    </row>
    <row r="1284" spans="1:22" x14ac:dyDescent="0.35">
      <c r="A1284" s="1" t="s">
        <v>8495</v>
      </c>
      <c r="B1284" s="3" t="s">
        <v>53</v>
      </c>
      <c r="C1284" t="s">
        <v>54</v>
      </c>
      <c r="D1284" t="s">
        <v>55</v>
      </c>
      <c r="E1284" t="s">
        <v>56</v>
      </c>
      <c r="F1284" t="s">
        <v>8496</v>
      </c>
      <c r="G1284" t="s">
        <v>8497</v>
      </c>
      <c r="H1284" t="s">
        <v>8498</v>
      </c>
      <c r="I1284" t="s">
        <v>8499</v>
      </c>
      <c r="J1284" s="1" t="s">
        <v>30</v>
      </c>
      <c r="K1284" t="s">
        <v>111</v>
      </c>
      <c r="L1284" t="s">
        <v>112</v>
      </c>
      <c r="M1284" t="s">
        <v>113</v>
      </c>
      <c r="N1284" s="1" t="s">
        <v>78</v>
      </c>
      <c r="O1284" s="1" t="s">
        <v>63</v>
      </c>
      <c r="P1284" s="1">
        <v>74</v>
      </c>
      <c r="Q1284" t="s">
        <v>2887</v>
      </c>
      <c r="R1284" s="1" t="s">
        <v>8500</v>
      </c>
      <c r="S1284" s="1" t="s">
        <v>8501</v>
      </c>
      <c r="T1284" s="1">
        <v>326</v>
      </c>
      <c r="U1284" s="1">
        <v>47</v>
      </c>
      <c r="V1284" s="1">
        <v>279</v>
      </c>
    </row>
    <row r="1285" spans="1:22" x14ac:dyDescent="0.35">
      <c r="A1285" s="2">
        <v>44863</v>
      </c>
      <c r="B1285" s="3" t="s">
        <v>118</v>
      </c>
      <c r="C1285" t="s">
        <v>69</v>
      </c>
      <c r="D1285" t="s">
        <v>119</v>
      </c>
      <c r="E1285" t="s">
        <v>120</v>
      </c>
      <c r="F1285" t="s">
        <v>8502</v>
      </c>
      <c r="G1285" t="s">
        <v>8503</v>
      </c>
      <c r="H1285" t="s">
        <v>8504</v>
      </c>
      <c r="I1285">
        <f>1-436-564-9313</f>
        <v>-10312</v>
      </c>
      <c r="J1285" s="1" t="s">
        <v>170</v>
      </c>
      <c r="K1285" t="s">
        <v>111</v>
      </c>
      <c r="L1285" t="s">
        <v>112</v>
      </c>
      <c r="M1285" t="s">
        <v>113</v>
      </c>
      <c r="N1285" s="1" t="s">
        <v>86</v>
      </c>
      <c r="O1285" s="1" t="s">
        <v>63</v>
      </c>
      <c r="P1285" s="1">
        <v>71</v>
      </c>
      <c r="Q1285" t="s">
        <v>8505</v>
      </c>
      <c r="R1285" s="1" t="s">
        <v>8506</v>
      </c>
      <c r="S1285" s="1" t="s">
        <v>8507</v>
      </c>
      <c r="T1285" s="1">
        <v>474</v>
      </c>
      <c r="U1285" s="1">
        <v>413</v>
      </c>
      <c r="V1285" s="1">
        <v>61</v>
      </c>
    </row>
    <row r="1286" spans="1:22" x14ac:dyDescent="0.35">
      <c r="A1286" s="2">
        <v>44552</v>
      </c>
      <c r="B1286" s="3" t="s">
        <v>68</v>
      </c>
      <c r="C1286" t="s">
        <v>69</v>
      </c>
      <c r="D1286" t="s">
        <v>70</v>
      </c>
      <c r="E1286" t="s">
        <v>25</v>
      </c>
      <c r="F1286" t="s">
        <v>8508</v>
      </c>
      <c r="G1286" t="s">
        <v>8509</v>
      </c>
      <c r="H1286" t="s">
        <v>8510</v>
      </c>
      <c r="I1286" t="s">
        <v>8511</v>
      </c>
      <c r="J1286" s="1" t="s">
        <v>45</v>
      </c>
      <c r="K1286" t="s">
        <v>194</v>
      </c>
      <c r="L1286" t="s">
        <v>195</v>
      </c>
      <c r="M1286" t="s">
        <v>196</v>
      </c>
      <c r="N1286" s="1" t="s">
        <v>78</v>
      </c>
      <c r="O1286" s="1" t="s">
        <v>63</v>
      </c>
      <c r="P1286" s="1">
        <v>91</v>
      </c>
      <c r="Q1286" t="s">
        <v>8512</v>
      </c>
      <c r="R1286" s="1" t="s">
        <v>8513</v>
      </c>
      <c r="S1286" s="1" t="s">
        <v>8514</v>
      </c>
      <c r="T1286" s="1">
        <v>474</v>
      </c>
      <c r="U1286" s="1">
        <v>317</v>
      </c>
      <c r="V1286" s="1">
        <v>157</v>
      </c>
    </row>
    <row r="1287" spans="1:22" x14ac:dyDescent="0.35">
      <c r="A1287" s="2">
        <v>44946</v>
      </c>
      <c r="B1287" s="3" t="s">
        <v>344</v>
      </c>
      <c r="C1287" t="s">
        <v>54</v>
      </c>
      <c r="D1287" t="s">
        <v>345</v>
      </c>
      <c r="E1287" t="s">
        <v>346</v>
      </c>
      <c r="F1287" t="s">
        <v>8515</v>
      </c>
      <c r="G1287" t="s">
        <v>8516</v>
      </c>
      <c r="H1287" t="s">
        <v>8517</v>
      </c>
      <c r="I1287" t="s">
        <v>8518</v>
      </c>
      <c r="J1287" s="1" t="s">
        <v>30</v>
      </c>
      <c r="K1287" t="s">
        <v>31</v>
      </c>
      <c r="L1287" t="s">
        <v>32</v>
      </c>
      <c r="N1287" s="1" t="s">
        <v>78</v>
      </c>
      <c r="O1287" s="1" t="s">
        <v>49</v>
      </c>
      <c r="P1287" s="1">
        <v>65</v>
      </c>
      <c r="Q1287" t="s">
        <v>1742</v>
      </c>
      <c r="R1287" s="1" t="s">
        <v>8519</v>
      </c>
      <c r="S1287" s="1" t="s">
        <v>8520</v>
      </c>
      <c r="T1287" s="1">
        <v>497</v>
      </c>
      <c r="U1287" s="1">
        <v>248</v>
      </c>
      <c r="V1287" s="1">
        <v>249</v>
      </c>
    </row>
    <row r="1288" spans="1:22" x14ac:dyDescent="0.35">
      <c r="A1288" s="2">
        <v>45084</v>
      </c>
      <c r="B1288" s="3" t="s">
        <v>97</v>
      </c>
      <c r="C1288" t="s">
        <v>54</v>
      </c>
      <c r="D1288" t="s">
        <v>98</v>
      </c>
      <c r="E1288" t="s">
        <v>154</v>
      </c>
      <c r="F1288" t="s">
        <v>3183</v>
      </c>
      <c r="G1288" t="s">
        <v>8521</v>
      </c>
      <c r="H1288" t="s">
        <v>8522</v>
      </c>
      <c r="I1288" t="s">
        <v>8523</v>
      </c>
      <c r="J1288" s="1" t="s">
        <v>45</v>
      </c>
      <c r="K1288" t="s">
        <v>270</v>
      </c>
      <c r="L1288" t="s">
        <v>271</v>
      </c>
      <c r="M1288" t="s">
        <v>559</v>
      </c>
      <c r="N1288" s="1" t="s">
        <v>33</v>
      </c>
      <c r="O1288" s="1" t="s">
        <v>63</v>
      </c>
      <c r="P1288" s="1">
        <v>7</v>
      </c>
      <c r="Q1288" t="s">
        <v>2120</v>
      </c>
      <c r="R1288" s="1" t="s">
        <v>8524</v>
      </c>
      <c r="S1288" s="1" t="s">
        <v>8525</v>
      </c>
      <c r="T1288" s="1">
        <v>483</v>
      </c>
      <c r="U1288" s="1">
        <v>414</v>
      </c>
      <c r="V1288" s="1">
        <v>69</v>
      </c>
    </row>
    <row r="1289" spans="1:22" x14ac:dyDescent="0.35">
      <c r="A1289" s="2">
        <v>45190</v>
      </c>
      <c r="B1289" s="3" t="s">
        <v>275</v>
      </c>
      <c r="C1289" t="s">
        <v>276</v>
      </c>
      <c r="D1289" t="s">
        <v>277</v>
      </c>
      <c r="E1289" t="s">
        <v>265</v>
      </c>
      <c r="F1289" t="s">
        <v>8526</v>
      </c>
      <c r="G1289" t="s">
        <v>8527</v>
      </c>
      <c r="H1289" t="s">
        <v>8528</v>
      </c>
      <c r="I1289" t="s">
        <v>8529</v>
      </c>
      <c r="J1289" s="1" t="s">
        <v>45</v>
      </c>
      <c r="K1289" t="s">
        <v>303</v>
      </c>
      <c r="L1289" t="s">
        <v>304</v>
      </c>
      <c r="M1289" t="s">
        <v>305</v>
      </c>
      <c r="N1289" s="1" t="s">
        <v>48</v>
      </c>
      <c r="O1289" s="1" t="s">
        <v>49</v>
      </c>
      <c r="P1289" s="1">
        <v>34</v>
      </c>
      <c r="Q1289" t="s">
        <v>8530</v>
      </c>
      <c r="R1289" s="1" t="s">
        <v>8531</v>
      </c>
      <c r="S1289" s="1" t="s">
        <v>8532</v>
      </c>
      <c r="T1289" s="1">
        <v>318</v>
      </c>
      <c r="U1289" s="1">
        <v>2</v>
      </c>
      <c r="V1289" s="1">
        <v>316</v>
      </c>
    </row>
    <row r="1290" spans="1:22" x14ac:dyDescent="0.35">
      <c r="A1290" s="2">
        <v>44471</v>
      </c>
      <c r="B1290" s="3" t="s">
        <v>257</v>
      </c>
      <c r="C1290" t="s">
        <v>141</v>
      </c>
      <c r="D1290" t="s">
        <v>223</v>
      </c>
      <c r="E1290" t="s">
        <v>309</v>
      </c>
      <c r="F1290" t="s">
        <v>8533</v>
      </c>
      <c r="G1290" t="s">
        <v>8534</v>
      </c>
      <c r="H1290" t="s">
        <v>8535</v>
      </c>
      <c r="I1290" t="s">
        <v>8536</v>
      </c>
      <c r="J1290" s="1" t="s">
        <v>45</v>
      </c>
      <c r="K1290" t="s">
        <v>75</v>
      </c>
      <c r="L1290" t="s">
        <v>76</v>
      </c>
      <c r="M1290" t="s">
        <v>77</v>
      </c>
      <c r="N1290" s="1" t="s">
        <v>48</v>
      </c>
      <c r="O1290" s="1" t="s">
        <v>49</v>
      </c>
      <c r="P1290" s="1">
        <v>16</v>
      </c>
      <c r="Q1290" t="s">
        <v>832</v>
      </c>
      <c r="R1290" s="1" t="s">
        <v>8537</v>
      </c>
      <c r="S1290" s="1" t="s">
        <v>8538</v>
      </c>
      <c r="T1290" s="1">
        <v>121</v>
      </c>
      <c r="U1290" s="1">
        <v>21</v>
      </c>
      <c r="V1290" s="1">
        <v>100</v>
      </c>
    </row>
    <row r="1291" spans="1:22" x14ac:dyDescent="0.35">
      <c r="A1291" s="2">
        <v>44930</v>
      </c>
      <c r="B1291" s="3" t="s">
        <v>214</v>
      </c>
      <c r="C1291" t="s">
        <v>23</v>
      </c>
      <c r="D1291" t="s">
        <v>98</v>
      </c>
      <c r="E1291" t="s">
        <v>265</v>
      </c>
      <c r="F1291" t="s">
        <v>8539</v>
      </c>
      <c r="G1291" t="s">
        <v>8540</v>
      </c>
      <c r="H1291" t="s">
        <v>8541</v>
      </c>
      <c r="I1291" t="s">
        <v>8542</v>
      </c>
      <c r="J1291" s="1" t="s">
        <v>170</v>
      </c>
      <c r="K1291" t="s">
        <v>270</v>
      </c>
      <c r="L1291" t="s">
        <v>271</v>
      </c>
      <c r="M1291" t="s">
        <v>559</v>
      </c>
      <c r="N1291" s="1" t="s">
        <v>86</v>
      </c>
      <c r="O1291" s="1" t="s">
        <v>63</v>
      </c>
      <c r="P1291" s="1">
        <v>32</v>
      </c>
      <c r="Q1291" t="s">
        <v>8543</v>
      </c>
      <c r="R1291" s="1" t="s">
        <v>8544</v>
      </c>
      <c r="S1291" s="1" t="s">
        <v>8545</v>
      </c>
      <c r="T1291" s="1">
        <v>473</v>
      </c>
      <c r="U1291" s="1">
        <v>345</v>
      </c>
      <c r="V1291" s="1">
        <v>128</v>
      </c>
    </row>
    <row r="1292" spans="1:22" x14ac:dyDescent="0.35">
      <c r="A1292" s="1" t="s">
        <v>4986</v>
      </c>
      <c r="B1292" s="3" t="s">
        <v>118</v>
      </c>
      <c r="C1292" t="s">
        <v>69</v>
      </c>
      <c r="D1292" t="s">
        <v>119</v>
      </c>
      <c r="E1292" t="s">
        <v>120</v>
      </c>
      <c r="F1292" t="s">
        <v>8546</v>
      </c>
      <c r="G1292" t="s">
        <v>8547</v>
      </c>
      <c r="H1292" t="s">
        <v>8548</v>
      </c>
      <c r="I1292" t="s">
        <v>8549</v>
      </c>
      <c r="J1292" s="1" t="s">
        <v>45</v>
      </c>
      <c r="K1292" t="s">
        <v>183</v>
      </c>
      <c r="L1292" t="s">
        <v>184</v>
      </c>
      <c r="M1292" t="s">
        <v>185</v>
      </c>
      <c r="N1292" s="1" t="s">
        <v>33</v>
      </c>
      <c r="O1292" s="1" t="s">
        <v>63</v>
      </c>
      <c r="P1292" s="1">
        <v>95</v>
      </c>
      <c r="Q1292" t="s">
        <v>4997</v>
      </c>
      <c r="R1292" s="1" t="s">
        <v>8550</v>
      </c>
      <c r="S1292" s="1" t="s">
        <v>8551</v>
      </c>
      <c r="T1292" s="1">
        <v>255</v>
      </c>
      <c r="U1292" s="1">
        <v>149</v>
      </c>
      <c r="V1292" s="1">
        <v>106</v>
      </c>
    </row>
    <row r="1293" spans="1:22" x14ac:dyDescent="0.35">
      <c r="A1293" s="2">
        <v>45088</v>
      </c>
      <c r="B1293" s="3" t="s">
        <v>418</v>
      </c>
      <c r="C1293" t="s">
        <v>69</v>
      </c>
      <c r="D1293" t="s">
        <v>419</v>
      </c>
      <c r="E1293" t="s">
        <v>265</v>
      </c>
      <c r="F1293" t="s">
        <v>8552</v>
      </c>
      <c r="H1293" t="s">
        <v>8553</v>
      </c>
      <c r="I1293" t="s">
        <v>8554</v>
      </c>
      <c r="J1293" s="1" t="s">
        <v>170</v>
      </c>
      <c r="K1293" t="s">
        <v>31</v>
      </c>
      <c r="L1293" t="s">
        <v>32</v>
      </c>
      <c r="N1293" s="1" t="s">
        <v>48</v>
      </c>
      <c r="O1293" s="1" t="s">
        <v>63</v>
      </c>
      <c r="P1293" s="1">
        <v>22</v>
      </c>
      <c r="Q1293" t="s">
        <v>6771</v>
      </c>
      <c r="R1293" s="1" t="s">
        <v>8555</v>
      </c>
      <c r="S1293" s="1" t="s">
        <v>8556</v>
      </c>
      <c r="T1293" s="1">
        <v>105</v>
      </c>
      <c r="U1293" s="1">
        <v>9</v>
      </c>
      <c r="V1293" s="1">
        <v>96</v>
      </c>
    </row>
    <row r="1294" spans="1:22" x14ac:dyDescent="0.35">
      <c r="A1294" s="2">
        <v>45049</v>
      </c>
      <c r="B1294" s="3" t="s">
        <v>207</v>
      </c>
      <c r="C1294" t="s">
        <v>23</v>
      </c>
      <c r="D1294" t="s">
        <v>39</v>
      </c>
      <c r="E1294" t="s">
        <v>40</v>
      </c>
      <c r="F1294" t="s">
        <v>3334</v>
      </c>
      <c r="G1294" t="s">
        <v>8557</v>
      </c>
      <c r="H1294" t="s">
        <v>8558</v>
      </c>
      <c r="I1294" t="s">
        <v>8559</v>
      </c>
      <c r="J1294" s="1" t="s">
        <v>30</v>
      </c>
      <c r="K1294" t="s">
        <v>303</v>
      </c>
      <c r="L1294" t="s">
        <v>304</v>
      </c>
      <c r="N1294" s="1" t="s">
        <v>78</v>
      </c>
      <c r="O1294" s="1" t="s">
        <v>63</v>
      </c>
      <c r="P1294" s="1">
        <v>96</v>
      </c>
      <c r="Q1294" t="s">
        <v>8560</v>
      </c>
      <c r="R1294" s="1" t="s">
        <v>8561</v>
      </c>
      <c r="S1294" s="1" t="s">
        <v>8562</v>
      </c>
      <c r="T1294" s="1">
        <v>492</v>
      </c>
      <c r="U1294" s="1">
        <v>344</v>
      </c>
      <c r="V1294" s="1">
        <v>148</v>
      </c>
    </row>
    <row r="1295" spans="1:22" x14ac:dyDescent="0.35">
      <c r="A1295" s="2">
        <v>45182</v>
      </c>
      <c r="B1295" s="3" t="s">
        <v>164</v>
      </c>
      <c r="C1295" t="s">
        <v>247</v>
      </c>
      <c r="D1295" t="s">
        <v>165</v>
      </c>
      <c r="E1295" t="s">
        <v>166</v>
      </c>
      <c r="F1295" t="s">
        <v>8563</v>
      </c>
      <c r="G1295" t="s">
        <v>8564</v>
      </c>
      <c r="H1295" t="s">
        <v>8565</v>
      </c>
      <c r="I1295" t="s">
        <v>8566</v>
      </c>
      <c r="J1295" s="1" t="s">
        <v>170</v>
      </c>
      <c r="K1295" t="s">
        <v>133</v>
      </c>
      <c r="L1295" t="s">
        <v>134</v>
      </c>
      <c r="M1295" t="s">
        <v>135</v>
      </c>
      <c r="N1295" s="1" t="s">
        <v>114</v>
      </c>
      <c r="O1295" s="1" t="s">
        <v>49</v>
      </c>
      <c r="P1295" s="1">
        <v>58</v>
      </c>
      <c r="Q1295" t="s">
        <v>1197</v>
      </c>
      <c r="R1295" s="1" t="s">
        <v>8567</v>
      </c>
      <c r="S1295" s="1" t="s">
        <v>8568</v>
      </c>
      <c r="T1295" s="1">
        <v>374</v>
      </c>
      <c r="U1295" s="1">
        <v>250</v>
      </c>
      <c r="V1295" s="1">
        <v>124</v>
      </c>
    </row>
    <row r="1296" spans="1:22" x14ac:dyDescent="0.35">
      <c r="A1296" s="2">
        <v>44887</v>
      </c>
      <c r="B1296" s="3" t="s">
        <v>207</v>
      </c>
      <c r="C1296" t="s">
        <v>23</v>
      </c>
      <c r="D1296" t="s">
        <v>39</v>
      </c>
      <c r="E1296" t="s">
        <v>541</v>
      </c>
      <c r="F1296" t="s">
        <v>8569</v>
      </c>
      <c r="H1296" t="s">
        <v>8570</v>
      </c>
      <c r="I1296" t="s">
        <v>8571</v>
      </c>
      <c r="J1296" s="1" t="s">
        <v>170</v>
      </c>
      <c r="K1296" t="s">
        <v>61</v>
      </c>
      <c r="L1296" t="s">
        <v>62</v>
      </c>
      <c r="M1296">
        <f>1-588-750-7646</f>
        <v>-8983</v>
      </c>
      <c r="N1296" s="1" t="s">
        <v>114</v>
      </c>
      <c r="O1296" s="1" t="s">
        <v>49</v>
      </c>
      <c r="P1296" s="1">
        <v>100</v>
      </c>
      <c r="Q1296" t="s">
        <v>541</v>
      </c>
      <c r="R1296" s="1" t="s">
        <v>8572</v>
      </c>
      <c r="S1296" s="1" t="s">
        <v>8573</v>
      </c>
      <c r="T1296" s="1">
        <v>159</v>
      </c>
      <c r="U1296" s="1">
        <v>29</v>
      </c>
      <c r="V1296" s="1">
        <v>130</v>
      </c>
    </row>
    <row r="1297" spans="1:22" x14ac:dyDescent="0.35">
      <c r="A1297" s="2">
        <v>44954</v>
      </c>
      <c r="B1297" s="3" t="s">
        <v>22</v>
      </c>
      <c r="C1297" t="s">
        <v>23</v>
      </c>
      <c r="D1297" t="s">
        <v>24</v>
      </c>
      <c r="E1297" t="s">
        <v>265</v>
      </c>
      <c r="F1297" t="s">
        <v>8574</v>
      </c>
      <c r="G1297" t="s">
        <v>8575</v>
      </c>
      <c r="H1297" t="s">
        <v>8576</v>
      </c>
      <c r="I1297" t="s">
        <v>8577</v>
      </c>
      <c r="J1297" s="1" t="s">
        <v>170</v>
      </c>
      <c r="K1297" t="s">
        <v>159</v>
      </c>
      <c r="L1297" t="s">
        <v>160</v>
      </c>
      <c r="M1297" t="s">
        <v>161</v>
      </c>
      <c r="N1297" s="1" t="s">
        <v>78</v>
      </c>
      <c r="O1297" s="1" t="s">
        <v>63</v>
      </c>
      <c r="P1297" s="1">
        <v>87</v>
      </c>
      <c r="Q1297" t="s">
        <v>8578</v>
      </c>
      <c r="R1297" s="1" t="s">
        <v>8579</v>
      </c>
      <c r="S1297" s="1" t="s">
        <v>8580</v>
      </c>
      <c r="T1297" s="1">
        <v>137</v>
      </c>
      <c r="U1297" s="1">
        <v>28</v>
      </c>
      <c r="V1297" s="1">
        <v>109</v>
      </c>
    </row>
    <row r="1298" spans="1:22" x14ac:dyDescent="0.35">
      <c r="A1298" s="2">
        <v>44491</v>
      </c>
      <c r="B1298" s="3" t="s">
        <v>38</v>
      </c>
      <c r="C1298" t="s">
        <v>69</v>
      </c>
      <c r="D1298" t="s">
        <v>419</v>
      </c>
      <c r="E1298" t="s">
        <v>521</v>
      </c>
      <c r="F1298" t="s">
        <v>8581</v>
      </c>
      <c r="H1298" t="s">
        <v>8582</v>
      </c>
      <c r="I1298" t="s">
        <v>8583</v>
      </c>
      <c r="J1298" s="1" t="s">
        <v>170</v>
      </c>
      <c r="K1298" t="s">
        <v>534</v>
      </c>
      <c r="L1298" t="s">
        <v>535</v>
      </c>
      <c r="M1298" t="s">
        <v>536</v>
      </c>
      <c r="N1298" s="1" t="s">
        <v>33</v>
      </c>
      <c r="O1298" s="1" t="s">
        <v>63</v>
      </c>
      <c r="P1298" s="1">
        <v>69</v>
      </c>
      <c r="Q1298" t="s">
        <v>1977</v>
      </c>
      <c r="R1298" s="1" t="s">
        <v>8584</v>
      </c>
      <c r="S1298" s="1" t="s">
        <v>8585</v>
      </c>
      <c r="T1298" s="1">
        <v>455</v>
      </c>
      <c r="U1298" s="1">
        <v>204</v>
      </c>
      <c r="V1298" s="1">
        <v>251</v>
      </c>
    </row>
    <row r="1299" spans="1:22" x14ac:dyDescent="0.35">
      <c r="A1299" s="2">
        <v>45144</v>
      </c>
      <c r="B1299" s="3" t="s">
        <v>275</v>
      </c>
      <c r="C1299" t="s">
        <v>276</v>
      </c>
      <c r="D1299" t="s">
        <v>277</v>
      </c>
      <c r="E1299" t="s">
        <v>278</v>
      </c>
      <c r="F1299" t="s">
        <v>8586</v>
      </c>
      <c r="G1299" t="s">
        <v>8587</v>
      </c>
      <c r="H1299" t="s">
        <v>8588</v>
      </c>
      <c r="I1299" t="s">
        <v>8589</v>
      </c>
      <c r="J1299" s="1" t="s">
        <v>170</v>
      </c>
      <c r="K1299" t="s">
        <v>194</v>
      </c>
      <c r="L1299" t="s">
        <v>195</v>
      </c>
      <c r="M1299" t="s">
        <v>196</v>
      </c>
      <c r="N1299" s="1" t="s">
        <v>114</v>
      </c>
      <c r="O1299" s="1" t="s">
        <v>49</v>
      </c>
      <c r="P1299" s="1">
        <v>83</v>
      </c>
      <c r="Q1299" t="s">
        <v>8590</v>
      </c>
      <c r="R1299" s="1" t="s">
        <v>8591</v>
      </c>
      <c r="S1299" s="1" t="s">
        <v>8592</v>
      </c>
      <c r="T1299" s="1">
        <v>465</v>
      </c>
      <c r="U1299" s="1">
        <v>270</v>
      </c>
      <c r="V1299" s="1">
        <v>195</v>
      </c>
    </row>
    <row r="1300" spans="1:22" x14ac:dyDescent="0.35">
      <c r="A1300" s="2">
        <v>44206</v>
      </c>
      <c r="B1300" s="3" t="s">
        <v>529</v>
      </c>
      <c r="C1300" t="s">
        <v>23</v>
      </c>
      <c r="D1300" t="s">
        <v>98</v>
      </c>
      <c r="E1300" t="s">
        <v>530</v>
      </c>
      <c r="F1300" t="s">
        <v>8593</v>
      </c>
      <c r="G1300" t="s">
        <v>8594</v>
      </c>
      <c r="H1300" t="s">
        <v>8595</v>
      </c>
      <c r="I1300" t="s">
        <v>8596</v>
      </c>
      <c r="J1300" s="1" t="s">
        <v>45</v>
      </c>
      <c r="K1300" t="s">
        <v>566</v>
      </c>
      <c r="L1300" t="s">
        <v>567</v>
      </c>
      <c r="M1300" t="s">
        <v>568</v>
      </c>
      <c r="N1300" s="1" t="s">
        <v>86</v>
      </c>
      <c r="O1300" s="1" t="s">
        <v>34</v>
      </c>
      <c r="P1300" s="1">
        <v>20</v>
      </c>
      <c r="Q1300" t="s">
        <v>8597</v>
      </c>
      <c r="R1300" s="1" t="s">
        <v>8598</v>
      </c>
      <c r="S1300" s="1" t="s">
        <v>8599</v>
      </c>
      <c r="T1300" s="1">
        <v>114</v>
      </c>
      <c r="U1300" s="1">
        <v>102</v>
      </c>
      <c r="V1300" s="1">
        <v>12</v>
      </c>
    </row>
    <row r="1301" spans="1:22" x14ac:dyDescent="0.35">
      <c r="A1301" s="2">
        <v>44917</v>
      </c>
      <c r="B1301" s="3" t="s">
        <v>118</v>
      </c>
      <c r="C1301" t="s">
        <v>69</v>
      </c>
      <c r="D1301" t="s">
        <v>119</v>
      </c>
      <c r="E1301" t="s">
        <v>120</v>
      </c>
      <c r="F1301" t="s">
        <v>8600</v>
      </c>
      <c r="G1301" t="s">
        <v>8601</v>
      </c>
      <c r="H1301" t="s">
        <v>8602</v>
      </c>
      <c r="I1301" t="s">
        <v>8603</v>
      </c>
      <c r="J1301" s="1" t="s">
        <v>45</v>
      </c>
      <c r="K1301" t="s">
        <v>270</v>
      </c>
      <c r="L1301" t="s">
        <v>271</v>
      </c>
      <c r="M1301" t="s">
        <v>559</v>
      </c>
      <c r="N1301" s="1" t="s">
        <v>86</v>
      </c>
      <c r="O1301" s="1" t="s">
        <v>63</v>
      </c>
      <c r="P1301" s="1">
        <v>78</v>
      </c>
      <c r="Q1301" t="s">
        <v>2555</v>
      </c>
      <c r="R1301" s="1" t="s">
        <v>8604</v>
      </c>
      <c r="S1301" s="1" t="s">
        <v>8605</v>
      </c>
      <c r="T1301" s="1">
        <v>384</v>
      </c>
      <c r="U1301" s="1">
        <v>117</v>
      </c>
      <c r="V1301" s="1">
        <v>267</v>
      </c>
    </row>
    <row r="1302" spans="1:22" x14ac:dyDescent="0.35">
      <c r="A1302" s="2">
        <v>44472</v>
      </c>
      <c r="B1302" s="3" t="s">
        <v>38</v>
      </c>
      <c r="C1302" t="s">
        <v>69</v>
      </c>
      <c r="D1302" t="s">
        <v>419</v>
      </c>
      <c r="E1302" t="s">
        <v>521</v>
      </c>
      <c r="F1302" t="s">
        <v>8606</v>
      </c>
      <c r="G1302" t="s">
        <v>8607</v>
      </c>
      <c r="H1302" t="s">
        <v>8608</v>
      </c>
      <c r="I1302">
        <v>2173274622</v>
      </c>
      <c r="J1302" s="1" t="s">
        <v>170</v>
      </c>
      <c r="K1302" t="s">
        <v>124</v>
      </c>
      <c r="L1302" t="s">
        <v>125</v>
      </c>
      <c r="M1302" t="s">
        <v>126</v>
      </c>
      <c r="N1302" s="1" t="s">
        <v>93</v>
      </c>
      <c r="O1302" s="1" t="s">
        <v>34</v>
      </c>
      <c r="P1302" s="1">
        <v>73</v>
      </c>
      <c r="Q1302" t="s">
        <v>7729</v>
      </c>
      <c r="R1302" s="1" t="s">
        <v>8609</v>
      </c>
      <c r="S1302" s="1" t="s">
        <v>8610</v>
      </c>
      <c r="T1302" s="1">
        <v>494</v>
      </c>
      <c r="U1302" s="1">
        <v>483</v>
      </c>
      <c r="V1302" s="1">
        <v>11</v>
      </c>
    </row>
    <row r="1303" spans="1:22" x14ac:dyDescent="0.35">
      <c r="A1303" s="2">
        <v>44557</v>
      </c>
      <c r="B1303" s="3" t="s">
        <v>214</v>
      </c>
      <c r="C1303" t="s">
        <v>23</v>
      </c>
      <c r="D1303" t="s">
        <v>98</v>
      </c>
      <c r="E1303" t="s">
        <v>326</v>
      </c>
      <c r="F1303" t="s">
        <v>8611</v>
      </c>
      <c r="G1303" t="s">
        <v>8612</v>
      </c>
      <c r="H1303" t="s">
        <v>8613</v>
      </c>
      <c r="I1303" t="s">
        <v>8614</v>
      </c>
      <c r="J1303" s="1" t="s">
        <v>170</v>
      </c>
      <c r="K1303" t="s">
        <v>31</v>
      </c>
      <c r="L1303" t="s">
        <v>32</v>
      </c>
      <c r="M1303">
        <v>6538306661</v>
      </c>
      <c r="N1303" s="1" t="s">
        <v>33</v>
      </c>
      <c r="O1303" s="1" t="s">
        <v>49</v>
      </c>
      <c r="P1303" s="1">
        <v>92</v>
      </c>
      <c r="Q1303" t="s">
        <v>8615</v>
      </c>
      <c r="R1303" s="1" t="s">
        <v>8616</v>
      </c>
      <c r="S1303" s="1" t="s">
        <v>8617</v>
      </c>
      <c r="T1303" s="1">
        <v>146</v>
      </c>
      <c r="U1303" s="1">
        <v>74</v>
      </c>
      <c r="V1303" s="1">
        <v>72</v>
      </c>
    </row>
    <row r="1304" spans="1:22" x14ac:dyDescent="0.35">
      <c r="A1304" s="2">
        <v>44665</v>
      </c>
      <c r="B1304" s="3" t="s">
        <v>317</v>
      </c>
      <c r="C1304" t="s">
        <v>23</v>
      </c>
      <c r="D1304" t="s">
        <v>98</v>
      </c>
      <c r="E1304" t="s">
        <v>318</v>
      </c>
      <c r="F1304" t="s">
        <v>8618</v>
      </c>
      <c r="G1304" t="s">
        <v>8619</v>
      </c>
      <c r="H1304" t="s">
        <v>8620</v>
      </c>
      <c r="I1304" t="s">
        <v>8621</v>
      </c>
      <c r="J1304" s="1" t="s">
        <v>170</v>
      </c>
      <c r="K1304" t="s">
        <v>75</v>
      </c>
      <c r="L1304" t="s">
        <v>76</v>
      </c>
      <c r="N1304" s="1" t="s">
        <v>114</v>
      </c>
      <c r="O1304" s="1" t="s">
        <v>49</v>
      </c>
      <c r="P1304" s="1">
        <v>15</v>
      </c>
      <c r="Q1304" t="s">
        <v>8622</v>
      </c>
      <c r="R1304" s="1" t="s">
        <v>8623</v>
      </c>
      <c r="S1304" s="1" t="s">
        <v>8624</v>
      </c>
      <c r="T1304" s="1">
        <v>490</v>
      </c>
      <c r="U1304" s="1">
        <v>313</v>
      </c>
      <c r="V1304" s="1">
        <v>177</v>
      </c>
    </row>
    <row r="1305" spans="1:22" x14ac:dyDescent="0.35">
      <c r="A1305" s="2">
        <v>45118</v>
      </c>
      <c r="B1305" s="3" t="s">
        <v>164</v>
      </c>
      <c r="C1305" t="s">
        <v>247</v>
      </c>
      <c r="D1305" t="s">
        <v>165</v>
      </c>
      <c r="E1305" t="s">
        <v>166</v>
      </c>
      <c r="F1305" t="s">
        <v>8625</v>
      </c>
      <c r="G1305" t="s">
        <v>8626</v>
      </c>
      <c r="H1305" t="s">
        <v>8627</v>
      </c>
      <c r="I1305" t="s">
        <v>8628</v>
      </c>
      <c r="J1305" s="1" t="s">
        <v>30</v>
      </c>
      <c r="K1305" t="s">
        <v>75</v>
      </c>
      <c r="L1305" t="s">
        <v>76</v>
      </c>
      <c r="M1305" t="s">
        <v>77</v>
      </c>
      <c r="N1305" s="1" t="s">
        <v>114</v>
      </c>
      <c r="O1305" s="1" t="s">
        <v>49</v>
      </c>
      <c r="P1305" s="1">
        <v>66</v>
      </c>
      <c r="Q1305" t="s">
        <v>8629</v>
      </c>
      <c r="R1305" s="1" t="s">
        <v>4931</v>
      </c>
      <c r="S1305" s="1" t="s">
        <v>8630</v>
      </c>
      <c r="T1305" s="1">
        <v>213</v>
      </c>
      <c r="U1305" s="1">
        <v>211</v>
      </c>
      <c r="V1305" s="1">
        <v>2</v>
      </c>
    </row>
    <row r="1306" spans="1:22" x14ac:dyDescent="0.35">
      <c r="A1306" s="2">
        <v>45080</v>
      </c>
      <c r="B1306" s="3" t="s">
        <v>317</v>
      </c>
      <c r="C1306" t="s">
        <v>23</v>
      </c>
      <c r="D1306" t="s">
        <v>98</v>
      </c>
      <c r="E1306" t="s">
        <v>318</v>
      </c>
      <c r="F1306" t="s">
        <v>8631</v>
      </c>
      <c r="G1306" t="s">
        <v>8632</v>
      </c>
      <c r="H1306" t="s">
        <v>8633</v>
      </c>
      <c r="I1306" t="s">
        <v>8634</v>
      </c>
      <c r="J1306" s="1" t="s">
        <v>30</v>
      </c>
      <c r="K1306" t="s">
        <v>194</v>
      </c>
      <c r="L1306" t="s">
        <v>195</v>
      </c>
      <c r="N1306" s="1" t="s">
        <v>33</v>
      </c>
      <c r="O1306" s="1" t="s">
        <v>49</v>
      </c>
      <c r="P1306" s="1">
        <v>39</v>
      </c>
      <c r="Q1306" t="s">
        <v>8635</v>
      </c>
      <c r="R1306" s="1" t="s">
        <v>8636</v>
      </c>
      <c r="S1306" s="1" t="s">
        <v>8637</v>
      </c>
      <c r="T1306" s="1">
        <v>417</v>
      </c>
      <c r="U1306" s="1">
        <v>61</v>
      </c>
      <c r="V1306" s="1">
        <v>356</v>
      </c>
    </row>
    <row r="1307" spans="1:22" x14ac:dyDescent="0.35">
      <c r="A1307" s="2">
        <v>44698</v>
      </c>
      <c r="B1307" s="3" t="s">
        <v>257</v>
      </c>
      <c r="C1307" t="s">
        <v>141</v>
      </c>
      <c r="D1307" t="s">
        <v>223</v>
      </c>
      <c r="E1307" t="s">
        <v>309</v>
      </c>
      <c r="F1307" t="s">
        <v>8638</v>
      </c>
      <c r="G1307" t="s">
        <v>8639</v>
      </c>
      <c r="H1307" t="s">
        <v>8640</v>
      </c>
      <c r="I1307" t="s">
        <v>8641</v>
      </c>
      <c r="J1307" s="1" t="s">
        <v>30</v>
      </c>
      <c r="K1307" t="s">
        <v>303</v>
      </c>
      <c r="L1307" t="s">
        <v>304</v>
      </c>
      <c r="M1307" t="s">
        <v>305</v>
      </c>
      <c r="N1307" s="1" t="s">
        <v>93</v>
      </c>
      <c r="O1307" s="1" t="s">
        <v>63</v>
      </c>
      <c r="P1307" s="1">
        <v>80</v>
      </c>
      <c r="Q1307" t="s">
        <v>6202</v>
      </c>
      <c r="R1307" s="1" t="s">
        <v>8642</v>
      </c>
      <c r="S1307" s="1" t="s">
        <v>8643</v>
      </c>
      <c r="T1307" s="1">
        <v>477</v>
      </c>
      <c r="U1307" s="1">
        <v>401</v>
      </c>
      <c r="V1307" s="1">
        <v>76</v>
      </c>
    </row>
    <row r="1308" spans="1:22" x14ac:dyDescent="0.35">
      <c r="A1308" s="2">
        <v>44728</v>
      </c>
      <c r="B1308" s="3" t="s">
        <v>164</v>
      </c>
      <c r="C1308" t="s">
        <v>247</v>
      </c>
      <c r="D1308" t="s">
        <v>165</v>
      </c>
      <c r="E1308" t="s">
        <v>166</v>
      </c>
      <c r="F1308" t="s">
        <v>8644</v>
      </c>
      <c r="G1308" t="s">
        <v>8645</v>
      </c>
      <c r="H1308" t="s">
        <v>8646</v>
      </c>
      <c r="I1308" t="s">
        <v>8647</v>
      </c>
      <c r="J1308" s="1" t="s">
        <v>170</v>
      </c>
      <c r="K1308" t="s">
        <v>111</v>
      </c>
      <c r="L1308" t="s">
        <v>112</v>
      </c>
      <c r="M1308" t="s">
        <v>113</v>
      </c>
      <c r="N1308" s="1" t="s">
        <v>33</v>
      </c>
      <c r="O1308" s="1" t="s">
        <v>63</v>
      </c>
      <c r="P1308" s="1">
        <v>24</v>
      </c>
      <c r="Q1308" t="s">
        <v>5625</v>
      </c>
      <c r="R1308" s="1" t="s">
        <v>8648</v>
      </c>
      <c r="S1308" s="1" t="s">
        <v>8649</v>
      </c>
      <c r="T1308" s="1">
        <v>258</v>
      </c>
      <c r="U1308" s="1">
        <v>139</v>
      </c>
      <c r="V1308" s="1">
        <v>119</v>
      </c>
    </row>
    <row r="1309" spans="1:22" x14ac:dyDescent="0.35">
      <c r="A1309" s="2">
        <v>44535</v>
      </c>
      <c r="B1309" s="3" t="s">
        <v>22</v>
      </c>
      <c r="C1309" t="s">
        <v>23</v>
      </c>
      <c r="D1309" t="s">
        <v>24</v>
      </c>
      <c r="E1309" t="s">
        <v>82</v>
      </c>
      <c r="F1309" t="s">
        <v>8650</v>
      </c>
      <c r="G1309" t="s">
        <v>8651</v>
      </c>
      <c r="H1309" t="s">
        <v>8652</v>
      </c>
      <c r="I1309" t="s">
        <v>8653</v>
      </c>
      <c r="J1309" s="1" t="s">
        <v>45</v>
      </c>
      <c r="K1309" t="s">
        <v>381</v>
      </c>
      <c r="L1309" t="s">
        <v>382</v>
      </c>
      <c r="M1309" t="s">
        <v>383</v>
      </c>
      <c r="N1309" s="1" t="s">
        <v>114</v>
      </c>
      <c r="O1309" s="1" t="s">
        <v>34</v>
      </c>
      <c r="P1309" s="1">
        <v>62</v>
      </c>
      <c r="Q1309" t="s">
        <v>8654</v>
      </c>
      <c r="R1309" s="1" t="s">
        <v>8655</v>
      </c>
      <c r="S1309" s="1" t="s">
        <v>8656</v>
      </c>
      <c r="T1309" s="1">
        <v>406</v>
      </c>
      <c r="U1309" s="1">
        <v>48</v>
      </c>
      <c r="V1309" s="1">
        <v>358</v>
      </c>
    </row>
    <row r="1310" spans="1:22" x14ac:dyDescent="0.35">
      <c r="A1310" s="2">
        <v>45080</v>
      </c>
      <c r="B1310" s="3" t="s">
        <v>38</v>
      </c>
      <c r="C1310" t="s">
        <v>69</v>
      </c>
      <c r="D1310" t="s">
        <v>419</v>
      </c>
      <c r="E1310" t="s">
        <v>521</v>
      </c>
      <c r="F1310" t="s">
        <v>8657</v>
      </c>
      <c r="G1310" t="s">
        <v>8658</v>
      </c>
      <c r="H1310" t="s">
        <v>8659</v>
      </c>
      <c r="I1310" t="s">
        <v>8660</v>
      </c>
      <c r="J1310" s="1" t="s">
        <v>30</v>
      </c>
      <c r="K1310" t="s">
        <v>194</v>
      </c>
      <c r="L1310" t="s">
        <v>195</v>
      </c>
      <c r="N1310" s="1" t="s">
        <v>48</v>
      </c>
      <c r="O1310" s="1" t="s">
        <v>63</v>
      </c>
      <c r="P1310" s="1">
        <v>73</v>
      </c>
      <c r="Q1310" t="s">
        <v>7729</v>
      </c>
      <c r="R1310" s="1" t="s">
        <v>8661</v>
      </c>
      <c r="S1310" s="1" t="s">
        <v>8662</v>
      </c>
      <c r="T1310" s="1">
        <v>310</v>
      </c>
      <c r="U1310" s="1">
        <v>7</v>
      </c>
      <c r="V1310" s="1">
        <v>303</v>
      </c>
    </row>
    <row r="1311" spans="1:22" x14ac:dyDescent="0.35">
      <c r="A1311" s="2">
        <v>44594</v>
      </c>
      <c r="B1311" s="3" t="s">
        <v>275</v>
      </c>
      <c r="C1311" t="s">
        <v>276</v>
      </c>
      <c r="D1311" t="s">
        <v>277</v>
      </c>
      <c r="E1311" t="s">
        <v>278</v>
      </c>
      <c r="F1311" t="s">
        <v>8663</v>
      </c>
      <c r="G1311" t="s">
        <v>8664</v>
      </c>
      <c r="H1311" t="s">
        <v>8665</v>
      </c>
      <c r="I1311">
        <v>5475933956</v>
      </c>
      <c r="J1311" s="1" t="s">
        <v>30</v>
      </c>
      <c r="K1311" t="s">
        <v>303</v>
      </c>
      <c r="L1311" t="s">
        <v>304</v>
      </c>
      <c r="M1311" t="s">
        <v>305</v>
      </c>
      <c r="N1311" s="1" t="s">
        <v>78</v>
      </c>
      <c r="O1311" s="1" t="s">
        <v>49</v>
      </c>
      <c r="P1311" s="1">
        <v>61</v>
      </c>
      <c r="Q1311" t="s">
        <v>8666</v>
      </c>
      <c r="R1311" s="1" t="s">
        <v>8667</v>
      </c>
      <c r="S1311" s="1" t="s">
        <v>8668</v>
      </c>
      <c r="T1311" s="1">
        <v>398</v>
      </c>
      <c r="U1311" s="1">
        <v>159</v>
      </c>
      <c r="V1311" s="1">
        <v>239</v>
      </c>
    </row>
    <row r="1312" spans="1:22" x14ac:dyDescent="0.35">
      <c r="A1312" s="2">
        <v>44596</v>
      </c>
      <c r="B1312" s="3" t="s">
        <v>68</v>
      </c>
      <c r="C1312" t="s">
        <v>69</v>
      </c>
      <c r="D1312" t="s">
        <v>70</v>
      </c>
      <c r="E1312" t="s">
        <v>71</v>
      </c>
      <c r="F1312" t="s">
        <v>8669</v>
      </c>
      <c r="G1312" t="s">
        <v>8670</v>
      </c>
      <c r="H1312" t="s">
        <v>8671</v>
      </c>
      <c r="I1312">
        <f>1-793-329-2132</f>
        <v>-3253</v>
      </c>
      <c r="J1312" s="1" t="s">
        <v>170</v>
      </c>
      <c r="K1312" t="s">
        <v>270</v>
      </c>
      <c r="L1312" t="s">
        <v>271</v>
      </c>
      <c r="M1312" t="s">
        <v>559</v>
      </c>
      <c r="N1312" s="1" t="s">
        <v>86</v>
      </c>
      <c r="O1312" s="1" t="s">
        <v>49</v>
      </c>
      <c r="P1312" s="1">
        <v>48</v>
      </c>
      <c r="Q1312" t="s">
        <v>272</v>
      </c>
      <c r="R1312" s="1" t="s">
        <v>8672</v>
      </c>
      <c r="S1312" s="1" t="s">
        <v>8673</v>
      </c>
      <c r="T1312" s="1">
        <v>160</v>
      </c>
      <c r="U1312" s="1">
        <v>72</v>
      </c>
      <c r="V1312" s="1">
        <v>88</v>
      </c>
    </row>
    <row r="1313" spans="1:22" x14ac:dyDescent="0.35">
      <c r="A1313" s="2">
        <v>45066</v>
      </c>
      <c r="B1313" s="3" t="s">
        <v>38</v>
      </c>
      <c r="C1313" t="s">
        <v>141</v>
      </c>
      <c r="D1313" t="s">
        <v>142</v>
      </c>
      <c r="E1313" t="s">
        <v>178</v>
      </c>
      <c r="F1313" t="s">
        <v>8674</v>
      </c>
      <c r="G1313" t="s">
        <v>8675</v>
      </c>
      <c r="H1313" t="s">
        <v>8676</v>
      </c>
      <c r="I1313" t="s">
        <v>8677</v>
      </c>
      <c r="J1313" s="1" t="s">
        <v>45</v>
      </c>
      <c r="K1313" t="s">
        <v>61</v>
      </c>
      <c r="L1313" t="s">
        <v>62</v>
      </c>
      <c r="M1313">
        <f>1-588-750-7646</f>
        <v>-8983</v>
      </c>
      <c r="N1313" s="1" t="s">
        <v>33</v>
      </c>
      <c r="O1313" s="1" t="s">
        <v>63</v>
      </c>
      <c r="P1313" s="1">
        <v>13</v>
      </c>
      <c r="Q1313" t="s">
        <v>610</v>
      </c>
      <c r="R1313" s="1" t="s">
        <v>8678</v>
      </c>
      <c r="S1313" s="1" t="s">
        <v>8679</v>
      </c>
      <c r="T1313" s="1">
        <v>484</v>
      </c>
      <c r="U1313" s="1">
        <v>167</v>
      </c>
      <c r="V1313" s="1">
        <v>317</v>
      </c>
    </row>
    <row r="1314" spans="1:22" x14ac:dyDescent="0.35">
      <c r="A1314" s="2">
        <v>44824</v>
      </c>
      <c r="B1314" s="3" t="s">
        <v>529</v>
      </c>
      <c r="C1314" t="s">
        <v>23</v>
      </c>
      <c r="D1314" t="s">
        <v>98</v>
      </c>
      <c r="E1314" t="s">
        <v>669</v>
      </c>
      <c r="F1314" t="s">
        <v>8680</v>
      </c>
      <c r="G1314" t="s">
        <v>8681</v>
      </c>
      <c r="H1314" t="s">
        <v>8682</v>
      </c>
      <c r="I1314" t="s">
        <v>8683</v>
      </c>
      <c r="J1314" s="1" t="s">
        <v>30</v>
      </c>
      <c r="K1314" t="s">
        <v>124</v>
      </c>
      <c r="L1314" t="s">
        <v>125</v>
      </c>
      <c r="M1314" t="s">
        <v>126</v>
      </c>
      <c r="N1314" s="1" t="s">
        <v>93</v>
      </c>
      <c r="O1314" s="1" t="s">
        <v>34</v>
      </c>
      <c r="P1314" s="1">
        <v>100</v>
      </c>
      <c r="Q1314" t="s">
        <v>669</v>
      </c>
      <c r="R1314" s="1" t="s">
        <v>4180</v>
      </c>
      <c r="S1314" s="1" t="s">
        <v>8684</v>
      </c>
      <c r="T1314" s="1">
        <v>430</v>
      </c>
      <c r="U1314" s="1">
        <v>384</v>
      </c>
      <c r="V1314" s="1">
        <v>46</v>
      </c>
    </row>
    <row r="1315" spans="1:22" x14ac:dyDescent="0.35">
      <c r="A1315" s="2">
        <v>44811</v>
      </c>
      <c r="B1315" s="3" t="s">
        <v>53</v>
      </c>
      <c r="C1315" t="s">
        <v>276</v>
      </c>
      <c r="D1315" t="s">
        <v>55</v>
      </c>
      <c r="E1315" t="s">
        <v>56</v>
      </c>
      <c r="F1315" t="s">
        <v>7635</v>
      </c>
      <c r="G1315" t="s">
        <v>8685</v>
      </c>
      <c r="H1315" t="s">
        <v>8686</v>
      </c>
      <c r="I1315" t="s">
        <v>8687</v>
      </c>
      <c r="J1315" s="1" t="s">
        <v>170</v>
      </c>
      <c r="K1315" t="s">
        <v>252</v>
      </c>
      <c r="L1315" t="s">
        <v>253</v>
      </c>
      <c r="M1315">
        <f>1-838-976-6137</f>
        <v>-7950</v>
      </c>
      <c r="N1315" s="1" t="s">
        <v>86</v>
      </c>
      <c r="O1315" s="1" t="s">
        <v>34</v>
      </c>
      <c r="P1315" s="1">
        <v>31</v>
      </c>
      <c r="Q1315" t="s">
        <v>2492</v>
      </c>
      <c r="R1315" s="1" t="s">
        <v>8688</v>
      </c>
      <c r="S1315" s="1" t="s">
        <v>8689</v>
      </c>
      <c r="T1315" s="1">
        <v>179</v>
      </c>
      <c r="U1315" s="1">
        <v>57</v>
      </c>
      <c r="V1315" s="1">
        <v>122</v>
      </c>
    </row>
    <row r="1316" spans="1:22" x14ac:dyDescent="0.35">
      <c r="A1316" s="2">
        <v>44700</v>
      </c>
      <c r="B1316" s="3" t="s">
        <v>529</v>
      </c>
      <c r="C1316" t="s">
        <v>23</v>
      </c>
      <c r="D1316" t="s">
        <v>98</v>
      </c>
      <c r="E1316" t="s">
        <v>530</v>
      </c>
      <c r="F1316" t="s">
        <v>8690</v>
      </c>
      <c r="G1316" t="s">
        <v>8691</v>
      </c>
      <c r="H1316" t="s">
        <v>8692</v>
      </c>
      <c r="I1316" t="s">
        <v>8693</v>
      </c>
      <c r="J1316" s="1" t="s">
        <v>30</v>
      </c>
      <c r="K1316" t="s">
        <v>270</v>
      </c>
      <c r="L1316" t="s">
        <v>271</v>
      </c>
      <c r="M1316" t="s">
        <v>559</v>
      </c>
      <c r="N1316" s="1" t="s">
        <v>33</v>
      </c>
      <c r="O1316" s="1" t="s">
        <v>49</v>
      </c>
      <c r="P1316" s="1">
        <v>2</v>
      </c>
      <c r="Q1316" t="s">
        <v>4767</v>
      </c>
      <c r="R1316" s="1" t="s">
        <v>8694</v>
      </c>
      <c r="S1316" s="1" t="s">
        <v>8695</v>
      </c>
      <c r="T1316" s="1">
        <v>106</v>
      </c>
      <c r="U1316" s="1">
        <v>76</v>
      </c>
      <c r="V1316" s="1">
        <v>30</v>
      </c>
    </row>
    <row r="1317" spans="1:22" x14ac:dyDescent="0.35">
      <c r="A1317" s="2">
        <v>45091</v>
      </c>
      <c r="B1317" s="3" t="s">
        <v>529</v>
      </c>
      <c r="C1317" t="s">
        <v>23</v>
      </c>
      <c r="D1317" t="s">
        <v>98</v>
      </c>
      <c r="E1317" t="s">
        <v>530</v>
      </c>
      <c r="F1317" t="s">
        <v>8696</v>
      </c>
      <c r="G1317" t="s">
        <v>8697</v>
      </c>
      <c r="H1317" t="s">
        <v>8698</v>
      </c>
      <c r="I1317" t="s">
        <v>8699</v>
      </c>
      <c r="J1317" s="1" t="s">
        <v>45</v>
      </c>
      <c r="K1317" t="s">
        <v>111</v>
      </c>
      <c r="L1317" t="s">
        <v>112</v>
      </c>
      <c r="M1317" t="s">
        <v>113</v>
      </c>
      <c r="N1317" s="1" t="s">
        <v>86</v>
      </c>
      <c r="O1317" s="1" t="s">
        <v>49</v>
      </c>
      <c r="P1317" s="1">
        <v>37</v>
      </c>
      <c r="Q1317" t="s">
        <v>8700</v>
      </c>
      <c r="R1317" s="1" t="s">
        <v>8701</v>
      </c>
      <c r="S1317" s="1" t="s">
        <v>8702</v>
      </c>
      <c r="T1317" s="1">
        <v>332</v>
      </c>
      <c r="U1317" s="1">
        <v>238</v>
      </c>
      <c r="V1317" s="1">
        <v>94</v>
      </c>
    </row>
    <row r="1318" spans="1:22" x14ac:dyDescent="0.35">
      <c r="A1318" s="2">
        <v>45039</v>
      </c>
      <c r="B1318" s="3" t="s">
        <v>344</v>
      </c>
      <c r="C1318" t="s">
        <v>141</v>
      </c>
      <c r="D1318" t="s">
        <v>345</v>
      </c>
      <c r="E1318" t="s">
        <v>346</v>
      </c>
      <c r="F1318" t="s">
        <v>8703</v>
      </c>
      <c r="G1318" t="s">
        <v>8704</v>
      </c>
      <c r="H1318" t="s">
        <v>8705</v>
      </c>
      <c r="I1318">
        <v>8404894240</v>
      </c>
      <c r="J1318" s="1" t="s">
        <v>45</v>
      </c>
      <c r="K1318" t="s">
        <v>270</v>
      </c>
      <c r="L1318" t="s">
        <v>271</v>
      </c>
      <c r="M1318" t="s">
        <v>559</v>
      </c>
      <c r="N1318" s="1" t="s">
        <v>93</v>
      </c>
      <c r="O1318" s="1" t="s">
        <v>49</v>
      </c>
      <c r="P1318" s="1">
        <v>44</v>
      </c>
      <c r="Q1318" t="s">
        <v>8706</v>
      </c>
      <c r="R1318" s="1" t="s">
        <v>8707</v>
      </c>
      <c r="S1318" s="1" t="s">
        <v>8708</v>
      </c>
      <c r="T1318" s="1">
        <v>190</v>
      </c>
      <c r="U1318" s="1">
        <v>172</v>
      </c>
      <c r="V1318" s="1">
        <v>18</v>
      </c>
    </row>
    <row r="1319" spans="1:22" x14ac:dyDescent="0.35">
      <c r="A1319" s="2">
        <v>44692</v>
      </c>
      <c r="B1319" s="3" t="s">
        <v>22</v>
      </c>
      <c r="C1319" t="s">
        <v>23</v>
      </c>
      <c r="D1319" t="s">
        <v>24</v>
      </c>
      <c r="E1319" t="s">
        <v>387</v>
      </c>
      <c r="F1319" t="s">
        <v>8709</v>
      </c>
      <c r="G1319" t="s">
        <v>8710</v>
      </c>
      <c r="H1319" t="s">
        <v>8711</v>
      </c>
      <c r="I1319" t="s">
        <v>8712</v>
      </c>
      <c r="J1319" s="1" t="s">
        <v>45</v>
      </c>
      <c r="K1319" t="s">
        <v>61</v>
      </c>
      <c r="L1319" t="s">
        <v>62</v>
      </c>
      <c r="M1319">
        <f>1-588-750-7646</f>
        <v>-8983</v>
      </c>
      <c r="N1319" s="1" t="s">
        <v>114</v>
      </c>
      <c r="O1319" s="1" t="s">
        <v>63</v>
      </c>
      <c r="P1319" s="1">
        <v>84</v>
      </c>
      <c r="Q1319" t="s">
        <v>3449</v>
      </c>
      <c r="R1319" s="1" t="s">
        <v>8713</v>
      </c>
      <c r="S1319" s="1" t="s">
        <v>8714</v>
      </c>
      <c r="T1319" s="1">
        <v>290</v>
      </c>
      <c r="U1319" s="1">
        <v>98</v>
      </c>
      <c r="V1319" s="1">
        <v>192</v>
      </c>
    </row>
    <row r="1320" spans="1:22" x14ac:dyDescent="0.35">
      <c r="A1320" s="1" t="s">
        <v>6690</v>
      </c>
      <c r="B1320" s="3" t="s">
        <v>207</v>
      </c>
      <c r="C1320" t="s">
        <v>23</v>
      </c>
      <c r="D1320" t="s">
        <v>39</v>
      </c>
      <c r="E1320" t="s">
        <v>40</v>
      </c>
      <c r="F1320" t="s">
        <v>8715</v>
      </c>
      <c r="G1320" t="s">
        <v>8716</v>
      </c>
      <c r="H1320" t="s">
        <v>8717</v>
      </c>
      <c r="I1320" t="s">
        <v>8718</v>
      </c>
      <c r="J1320" s="1" t="s">
        <v>30</v>
      </c>
      <c r="K1320" t="s">
        <v>303</v>
      </c>
      <c r="L1320" t="s">
        <v>304</v>
      </c>
      <c r="M1320" t="s">
        <v>305</v>
      </c>
      <c r="N1320" s="1" t="s">
        <v>86</v>
      </c>
      <c r="O1320" s="1" t="s">
        <v>49</v>
      </c>
      <c r="P1320" s="1">
        <v>20</v>
      </c>
      <c r="Q1320" t="s">
        <v>8719</v>
      </c>
      <c r="R1320" s="1" t="s">
        <v>8720</v>
      </c>
      <c r="S1320" s="1" t="s">
        <v>8721</v>
      </c>
      <c r="T1320" s="1">
        <v>281</v>
      </c>
      <c r="U1320" s="1">
        <v>269</v>
      </c>
      <c r="V1320" s="1">
        <v>12</v>
      </c>
    </row>
    <row r="1321" spans="1:22" x14ac:dyDescent="0.35">
      <c r="A1321" s="2">
        <v>44666</v>
      </c>
      <c r="B1321" s="3" t="s">
        <v>38</v>
      </c>
      <c r="C1321" t="s">
        <v>23</v>
      </c>
      <c r="D1321" t="s">
        <v>98</v>
      </c>
      <c r="E1321" t="s">
        <v>265</v>
      </c>
      <c r="F1321" t="s">
        <v>8722</v>
      </c>
      <c r="G1321" t="s">
        <v>8723</v>
      </c>
      <c r="H1321" t="s">
        <v>8724</v>
      </c>
      <c r="I1321" t="s">
        <v>8725</v>
      </c>
      <c r="J1321" s="1" t="s">
        <v>170</v>
      </c>
      <c r="K1321" t="s">
        <v>171</v>
      </c>
      <c r="L1321" t="s">
        <v>172</v>
      </c>
      <c r="M1321" t="s">
        <v>173</v>
      </c>
      <c r="N1321" s="1" t="s">
        <v>93</v>
      </c>
      <c r="O1321" s="1" t="s">
        <v>63</v>
      </c>
      <c r="P1321" s="1">
        <v>34</v>
      </c>
      <c r="Q1321" t="s">
        <v>8726</v>
      </c>
      <c r="R1321" s="1" t="s">
        <v>8727</v>
      </c>
      <c r="S1321" s="1" t="s">
        <v>8728</v>
      </c>
      <c r="T1321" s="1">
        <v>364</v>
      </c>
      <c r="U1321" s="1">
        <v>88</v>
      </c>
      <c r="V1321" s="1">
        <v>276</v>
      </c>
    </row>
    <row r="1322" spans="1:22" x14ac:dyDescent="0.35">
      <c r="A1322" s="2">
        <v>44841</v>
      </c>
      <c r="B1322" s="3" t="s">
        <v>275</v>
      </c>
      <c r="C1322" t="s">
        <v>276</v>
      </c>
      <c r="D1322" t="s">
        <v>277</v>
      </c>
      <c r="E1322" t="s">
        <v>2220</v>
      </c>
      <c r="F1322" t="s">
        <v>8729</v>
      </c>
      <c r="G1322" t="s">
        <v>8730</v>
      </c>
      <c r="H1322" t="s">
        <v>8731</v>
      </c>
      <c r="I1322" t="s">
        <v>8732</v>
      </c>
      <c r="J1322" s="1" t="s">
        <v>170</v>
      </c>
      <c r="K1322" t="s">
        <v>46</v>
      </c>
      <c r="L1322" t="s">
        <v>47</v>
      </c>
      <c r="M1322" t="s">
        <v>261</v>
      </c>
      <c r="N1322" s="1" t="s">
        <v>93</v>
      </c>
      <c r="O1322" s="1" t="s">
        <v>49</v>
      </c>
      <c r="P1322" s="1">
        <v>49</v>
      </c>
      <c r="Q1322" t="s">
        <v>5460</v>
      </c>
      <c r="R1322" s="1" t="s">
        <v>8733</v>
      </c>
      <c r="S1322" s="1" t="s">
        <v>8734</v>
      </c>
      <c r="T1322" s="1">
        <v>340</v>
      </c>
      <c r="U1322" s="1">
        <v>40</v>
      </c>
      <c r="V1322" s="1">
        <v>300</v>
      </c>
    </row>
    <row r="1323" spans="1:22" x14ac:dyDescent="0.35">
      <c r="A1323" s="2">
        <v>44948</v>
      </c>
      <c r="B1323" s="3" t="s">
        <v>38</v>
      </c>
      <c r="C1323" t="s">
        <v>141</v>
      </c>
      <c r="D1323" t="s">
        <v>345</v>
      </c>
      <c r="E1323" t="s">
        <v>346</v>
      </c>
      <c r="F1323" t="s">
        <v>8735</v>
      </c>
      <c r="G1323" t="s">
        <v>8736</v>
      </c>
      <c r="H1323" t="s">
        <v>8737</v>
      </c>
      <c r="I1323" t="s">
        <v>8738</v>
      </c>
      <c r="J1323" s="1" t="s">
        <v>170</v>
      </c>
      <c r="K1323" t="s">
        <v>31</v>
      </c>
      <c r="L1323" t="s">
        <v>32</v>
      </c>
      <c r="N1323" s="1" t="s">
        <v>78</v>
      </c>
      <c r="O1323" s="1" t="s">
        <v>34</v>
      </c>
      <c r="P1323" s="1">
        <v>58</v>
      </c>
      <c r="Q1323" t="s">
        <v>8739</v>
      </c>
      <c r="R1323" s="1" t="s">
        <v>8740</v>
      </c>
      <c r="S1323" s="1" t="s">
        <v>8741</v>
      </c>
      <c r="T1323" s="1">
        <v>107</v>
      </c>
      <c r="U1323" s="1">
        <v>26</v>
      </c>
      <c r="V1323" s="1">
        <v>81</v>
      </c>
    </row>
    <row r="1324" spans="1:22" x14ac:dyDescent="0.35">
      <c r="A1324" s="2">
        <v>45013</v>
      </c>
      <c r="B1324" s="3" t="s">
        <v>214</v>
      </c>
      <c r="C1324" t="s">
        <v>23</v>
      </c>
      <c r="D1324" t="s">
        <v>98</v>
      </c>
      <c r="E1324" t="s">
        <v>326</v>
      </c>
      <c r="F1324" t="s">
        <v>8742</v>
      </c>
      <c r="G1324" t="s">
        <v>8743</v>
      </c>
      <c r="H1324" t="s">
        <v>8744</v>
      </c>
      <c r="I1324" t="s">
        <v>8745</v>
      </c>
      <c r="J1324" s="1" t="s">
        <v>30</v>
      </c>
      <c r="K1324" t="s">
        <v>194</v>
      </c>
      <c r="L1324" t="s">
        <v>195</v>
      </c>
      <c r="M1324" t="s">
        <v>196</v>
      </c>
      <c r="N1324" s="1" t="s">
        <v>86</v>
      </c>
      <c r="O1324" s="1" t="s">
        <v>34</v>
      </c>
      <c r="P1324" s="1">
        <v>73</v>
      </c>
      <c r="Q1324" t="s">
        <v>4749</v>
      </c>
      <c r="R1324" s="1" t="s">
        <v>8746</v>
      </c>
      <c r="S1324" s="1" t="s">
        <v>8747</v>
      </c>
      <c r="T1324" s="1">
        <v>323</v>
      </c>
      <c r="U1324" s="1">
        <v>323</v>
      </c>
      <c r="V1324" s="1">
        <v>0</v>
      </c>
    </row>
    <row r="1325" spans="1:22" x14ac:dyDescent="0.35">
      <c r="A1325" s="2">
        <v>44891</v>
      </c>
      <c r="B1325" s="3" t="s">
        <v>275</v>
      </c>
      <c r="C1325" t="s">
        <v>276</v>
      </c>
      <c r="D1325" t="s">
        <v>277</v>
      </c>
      <c r="E1325" t="s">
        <v>278</v>
      </c>
      <c r="F1325" t="s">
        <v>8748</v>
      </c>
      <c r="G1325" t="s">
        <v>8749</v>
      </c>
      <c r="H1325" t="s">
        <v>8750</v>
      </c>
      <c r="I1325" t="s">
        <v>8751</v>
      </c>
      <c r="J1325" s="1" t="s">
        <v>170</v>
      </c>
      <c r="K1325" t="s">
        <v>381</v>
      </c>
      <c r="L1325" t="s">
        <v>382</v>
      </c>
      <c r="M1325" t="s">
        <v>383</v>
      </c>
      <c r="N1325" s="1" t="s">
        <v>93</v>
      </c>
      <c r="O1325" s="1" t="s">
        <v>49</v>
      </c>
      <c r="P1325" s="1">
        <v>88</v>
      </c>
      <c r="Q1325" t="s">
        <v>7827</v>
      </c>
      <c r="R1325" s="1" t="s">
        <v>7999</v>
      </c>
      <c r="S1325" s="1" t="s">
        <v>8752</v>
      </c>
      <c r="T1325" s="1">
        <v>250</v>
      </c>
      <c r="U1325" s="1">
        <v>62</v>
      </c>
      <c r="V1325" s="1">
        <v>188</v>
      </c>
    </row>
    <row r="1326" spans="1:22" x14ac:dyDescent="0.35">
      <c r="A1326" s="2">
        <v>44478</v>
      </c>
      <c r="B1326" s="3" t="s">
        <v>257</v>
      </c>
      <c r="C1326" t="s">
        <v>141</v>
      </c>
      <c r="D1326" t="s">
        <v>223</v>
      </c>
      <c r="E1326" t="s">
        <v>309</v>
      </c>
      <c r="F1326" t="s">
        <v>8753</v>
      </c>
      <c r="G1326" t="s">
        <v>8754</v>
      </c>
      <c r="H1326" t="s">
        <v>8755</v>
      </c>
      <c r="I1326" t="s">
        <v>8756</v>
      </c>
      <c r="J1326" s="1" t="s">
        <v>170</v>
      </c>
      <c r="K1326" t="s">
        <v>159</v>
      </c>
      <c r="L1326" t="s">
        <v>160</v>
      </c>
      <c r="M1326" t="s">
        <v>161</v>
      </c>
      <c r="N1326" s="1" t="s">
        <v>33</v>
      </c>
      <c r="O1326" s="1" t="s">
        <v>63</v>
      </c>
      <c r="P1326" s="1">
        <v>61</v>
      </c>
      <c r="Q1326" t="s">
        <v>314</v>
      </c>
      <c r="R1326" s="1" t="s">
        <v>8757</v>
      </c>
      <c r="S1326" s="1" t="s">
        <v>8758</v>
      </c>
      <c r="T1326" s="1">
        <v>323</v>
      </c>
      <c r="U1326" s="1">
        <v>288</v>
      </c>
      <c r="V1326" s="1">
        <v>35</v>
      </c>
    </row>
    <row r="1327" spans="1:22" x14ac:dyDescent="0.35">
      <c r="A1327" s="2">
        <v>44983</v>
      </c>
      <c r="B1327" s="3" t="s">
        <v>222</v>
      </c>
      <c r="C1327" t="s">
        <v>141</v>
      </c>
      <c r="D1327" t="s">
        <v>223</v>
      </c>
      <c r="E1327" t="s">
        <v>224</v>
      </c>
      <c r="F1327" t="s">
        <v>8759</v>
      </c>
      <c r="G1327" t="s">
        <v>8760</v>
      </c>
      <c r="H1327" t="s">
        <v>8761</v>
      </c>
      <c r="I1327" t="s">
        <v>8762</v>
      </c>
      <c r="J1327" s="1" t="s">
        <v>45</v>
      </c>
      <c r="K1327" t="s">
        <v>111</v>
      </c>
      <c r="L1327" t="s">
        <v>112</v>
      </c>
      <c r="M1327" t="s">
        <v>113</v>
      </c>
      <c r="N1327" s="1" t="s">
        <v>33</v>
      </c>
      <c r="O1327" s="1" t="s">
        <v>49</v>
      </c>
      <c r="P1327" s="1">
        <v>98</v>
      </c>
      <c r="Q1327" t="s">
        <v>4853</v>
      </c>
      <c r="R1327" s="1" t="s">
        <v>8763</v>
      </c>
      <c r="S1327" s="1" t="s">
        <v>8764</v>
      </c>
      <c r="T1327" s="1">
        <v>238</v>
      </c>
      <c r="U1327" s="1">
        <v>15</v>
      </c>
      <c r="V1327" s="1">
        <v>223</v>
      </c>
    </row>
    <row r="1328" spans="1:22" x14ac:dyDescent="0.35">
      <c r="A1328" s="2">
        <v>45051</v>
      </c>
      <c r="B1328" s="3" t="s">
        <v>68</v>
      </c>
      <c r="C1328" t="s">
        <v>54</v>
      </c>
      <c r="D1328" t="s">
        <v>70</v>
      </c>
      <c r="E1328" t="s">
        <v>71</v>
      </c>
      <c r="F1328" t="s">
        <v>8765</v>
      </c>
      <c r="G1328" t="s">
        <v>8766</v>
      </c>
      <c r="H1328" t="s">
        <v>8767</v>
      </c>
      <c r="I1328" t="s">
        <v>8768</v>
      </c>
      <c r="J1328" s="1" t="s">
        <v>45</v>
      </c>
      <c r="K1328" t="s">
        <v>133</v>
      </c>
      <c r="L1328" t="s">
        <v>134</v>
      </c>
      <c r="M1328" t="s">
        <v>135</v>
      </c>
      <c r="N1328" s="1" t="s">
        <v>48</v>
      </c>
      <c r="O1328" s="1" t="s">
        <v>49</v>
      </c>
      <c r="P1328" s="1">
        <v>48</v>
      </c>
      <c r="Q1328" t="s">
        <v>272</v>
      </c>
      <c r="R1328" s="1" t="s">
        <v>8769</v>
      </c>
      <c r="S1328" s="1" t="s">
        <v>8770</v>
      </c>
      <c r="T1328" s="1">
        <v>323</v>
      </c>
      <c r="U1328" s="1">
        <v>289</v>
      </c>
      <c r="V1328" s="1">
        <v>34</v>
      </c>
    </row>
    <row r="1329" spans="1:22" x14ac:dyDescent="0.35">
      <c r="A1329" s="2">
        <v>44914</v>
      </c>
      <c r="B1329" s="3" t="s">
        <v>317</v>
      </c>
      <c r="C1329" t="s">
        <v>23</v>
      </c>
      <c r="D1329" t="s">
        <v>98</v>
      </c>
      <c r="E1329" t="s">
        <v>25</v>
      </c>
      <c r="F1329" t="s">
        <v>8771</v>
      </c>
      <c r="G1329" t="s">
        <v>8772</v>
      </c>
      <c r="H1329" t="s">
        <v>8773</v>
      </c>
      <c r="I1329" t="s">
        <v>8774</v>
      </c>
      <c r="J1329" s="1" t="s">
        <v>30</v>
      </c>
      <c r="K1329" t="s">
        <v>75</v>
      </c>
      <c r="L1329" t="s">
        <v>76</v>
      </c>
      <c r="M1329" t="s">
        <v>77</v>
      </c>
      <c r="N1329" s="1" t="s">
        <v>93</v>
      </c>
      <c r="O1329" s="1" t="s">
        <v>49</v>
      </c>
      <c r="P1329" s="1">
        <v>61</v>
      </c>
      <c r="Q1329" t="s">
        <v>8775</v>
      </c>
      <c r="R1329" s="1" t="s">
        <v>8776</v>
      </c>
      <c r="S1329" s="1" t="s">
        <v>8777</v>
      </c>
      <c r="T1329" s="1">
        <v>241</v>
      </c>
      <c r="U1329" s="1">
        <v>210</v>
      </c>
      <c r="V1329" s="1">
        <v>31</v>
      </c>
    </row>
    <row r="1330" spans="1:22" x14ac:dyDescent="0.35">
      <c r="A1330" s="2">
        <v>44958</v>
      </c>
      <c r="B1330" s="3" t="s">
        <v>177</v>
      </c>
      <c r="C1330" t="s">
        <v>141</v>
      </c>
      <c r="D1330" t="s">
        <v>142</v>
      </c>
      <c r="E1330" t="s">
        <v>178</v>
      </c>
      <c r="F1330" t="s">
        <v>8778</v>
      </c>
      <c r="G1330" t="s">
        <v>8779</v>
      </c>
      <c r="H1330" t="s">
        <v>8780</v>
      </c>
      <c r="I1330" t="s">
        <v>8781</v>
      </c>
      <c r="J1330" s="1" t="s">
        <v>30</v>
      </c>
      <c r="K1330" t="s">
        <v>183</v>
      </c>
      <c r="L1330" t="s">
        <v>184</v>
      </c>
      <c r="M1330" t="s">
        <v>185</v>
      </c>
      <c r="N1330" s="1" t="s">
        <v>78</v>
      </c>
      <c r="O1330" s="1" t="s">
        <v>34</v>
      </c>
      <c r="P1330" s="1">
        <v>58</v>
      </c>
      <c r="Q1330" t="s">
        <v>2588</v>
      </c>
      <c r="R1330" s="1" t="s">
        <v>8782</v>
      </c>
      <c r="S1330" s="1" t="s">
        <v>8783</v>
      </c>
      <c r="T1330" s="1">
        <v>385</v>
      </c>
      <c r="U1330" s="1">
        <v>29</v>
      </c>
      <c r="V1330" s="1">
        <v>356</v>
      </c>
    </row>
    <row r="1331" spans="1:22" x14ac:dyDescent="0.35">
      <c r="A1331" s="2">
        <v>44925</v>
      </c>
      <c r="B1331" s="3" t="s">
        <v>68</v>
      </c>
      <c r="C1331" t="s">
        <v>69</v>
      </c>
      <c r="D1331" t="s">
        <v>70</v>
      </c>
      <c r="E1331" t="s">
        <v>265</v>
      </c>
      <c r="F1331" t="s">
        <v>8784</v>
      </c>
      <c r="G1331" t="s">
        <v>8785</v>
      </c>
      <c r="H1331" t="s">
        <v>8786</v>
      </c>
      <c r="I1331" t="s">
        <v>8787</v>
      </c>
      <c r="J1331" s="1" t="s">
        <v>30</v>
      </c>
      <c r="K1331" t="s">
        <v>194</v>
      </c>
      <c r="L1331" t="s">
        <v>195</v>
      </c>
      <c r="M1331" t="s">
        <v>196</v>
      </c>
      <c r="N1331" s="1" t="s">
        <v>48</v>
      </c>
      <c r="O1331" s="1" t="s">
        <v>34</v>
      </c>
      <c r="P1331" s="1">
        <v>9</v>
      </c>
      <c r="Q1331" t="s">
        <v>5552</v>
      </c>
      <c r="R1331" s="1" t="s">
        <v>8788</v>
      </c>
      <c r="S1331" s="1" t="s">
        <v>8789</v>
      </c>
      <c r="T1331" s="1">
        <v>53</v>
      </c>
      <c r="U1331" s="1">
        <v>1</v>
      </c>
      <c r="V1331" s="1">
        <v>52</v>
      </c>
    </row>
    <row r="1332" spans="1:22" x14ac:dyDescent="0.35">
      <c r="A1332" s="2">
        <v>45011</v>
      </c>
      <c r="B1332" s="3" t="s">
        <v>68</v>
      </c>
      <c r="C1332" t="s">
        <v>69</v>
      </c>
      <c r="D1332" t="s">
        <v>70</v>
      </c>
      <c r="E1332" t="s">
        <v>71</v>
      </c>
      <c r="F1332" t="s">
        <v>8790</v>
      </c>
      <c r="G1332" t="s">
        <v>8791</v>
      </c>
      <c r="H1332" t="s">
        <v>8792</v>
      </c>
      <c r="I1332" t="s">
        <v>8793</v>
      </c>
      <c r="J1332" s="1" t="s">
        <v>45</v>
      </c>
      <c r="K1332" t="s">
        <v>566</v>
      </c>
      <c r="L1332" t="s">
        <v>567</v>
      </c>
      <c r="M1332" t="s">
        <v>568</v>
      </c>
      <c r="N1332" s="1" t="s">
        <v>78</v>
      </c>
      <c r="O1332" s="1" t="s">
        <v>49</v>
      </c>
      <c r="P1332" s="1">
        <v>45</v>
      </c>
      <c r="Q1332" t="s">
        <v>2499</v>
      </c>
      <c r="R1332" s="1" t="s">
        <v>8794</v>
      </c>
      <c r="S1332" s="1" t="s">
        <v>8795</v>
      </c>
      <c r="T1332" s="1">
        <v>132</v>
      </c>
      <c r="U1332" s="1">
        <v>108</v>
      </c>
      <c r="V1332" s="1">
        <v>24</v>
      </c>
    </row>
    <row r="1333" spans="1:22" x14ac:dyDescent="0.35">
      <c r="A1333" s="2">
        <v>44606</v>
      </c>
      <c r="B1333" s="3" t="s">
        <v>207</v>
      </c>
      <c r="C1333" t="s">
        <v>23</v>
      </c>
      <c r="D1333" t="s">
        <v>39</v>
      </c>
      <c r="E1333" t="s">
        <v>25</v>
      </c>
      <c r="F1333" t="s">
        <v>8796</v>
      </c>
      <c r="G1333" t="s">
        <v>8797</v>
      </c>
      <c r="H1333" t="s">
        <v>8798</v>
      </c>
      <c r="I1333" t="s">
        <v>8799</v>
      </c>
      <c r="J1333" s="1" t="s">
        <v>30</v>
      </c>
      <c r="K1333" t="s">
        <v>111</v>
      </c>
      <c r="L1333" t="s">
        <v>112</v>
      </c>
      <c r="N1333" s="1" t="s">
        <v>114</v>
      </c>
      <c r="O1333" s="1" t="s">
        <v>49</v>
      </c>
      <c r="P1333" s="1">
        <v>51</v>
      </c>
      <c r="Q1333" t="s">
        <v>7264</v>
      </c>
      <c r="R1333" s="1" t="s">
        <v>8800</v>
      </c>
      <c r="S1333" s="1" t="s">
        <v>8801</v>
      </c>
      <c r="T1333" s="1">
        <v>429</v>
      </c>
      <c r="U1333" s="1">
        <v>337</v>
      </c>
      <c r="V1333" s="1">
        <v>92</v>
      </c>
    </row>
    <row r="1334" spans="1:22" x14ac:dyDescent="0.35">
      <c r="A1334" s="2">
        <v>44672</v>
      </c>
      <c r="B1334" s="3" t="s">
        <v>317</v>
      </c>
      <c r="C1334" t="s">
        <v>23</v>
      </c>
      <c r="D1334" t="s">
        <v>98</v>
      </c>
      <c r="E1334" t="s">
        <v>318</v>
      </c>
      <c r="F1334" t="s">
        <v>8802</v>
      </c>
      <c r="G1334" t="s">
        <v>8803</v>
      </c>
      <c r="H1334" t="s">
        <v>8804</v>
      </c>
      <c r="I1334" t="s">
        <v>8805</v>
      </c>
      <c r="J1334" s="1" t="s">
        <v>170</v>
      </c>
      <c r="K1334" t="s">
        <v>124</v>
      </c>
      <c r="L1334" t="s">
        <v>125</v>
      </c>
      <c r="M1334" t="s">
        <v>126</v>
      </c>
      <c r="N1334" s="1" t="s">
        <v>48</v>
      </c>
      <c r="O1334" s="1" t="s">
        <v>34</v>
      </c>
      <c r="P1334" s="1">
        <v>74</v>
      </c>
      <c r="Q1334" t="s">
        <v>6994</v>
      </c>
      <c r="R1334" s="1" t="s">
        <v>8806</v>
      </c>
      <c r="S1334" s="1" t="s">
        <v>8807</v>
      </c>
      <c r="T1334" s="1">
        <v>178</v>
      </c>
      <c r="U1334" s="1">
        <v>151</v>
      </c>
      <c r="V1334" s="1">
        <v>27</v>
      </c>
    </row>
    <row r="1335" spans="1:22" x14ac:dyDescent="0.35">
      <c r="A1335" s="2">
        <v>44535</v>
      </c>
      <c r="B1335" s="3" t="s">
        <v>275</v>
      </c>
      <c r="C1335" t="s">
        <v>276</v>
      </c>
      <c r="D1335" t="s">
        <v>277</v>
      </c>
      <c r="E1335" t="s">
        <v>2220</v>
      </c>
      <c r="F1335" t="s">
        <v>8808</v>
      </c>
      <c r="G1335" t="s">
        <v>8809</v>
      </c>
      <c r="H1335" t="s">
        <v>8810</v>
      </c>
      <c r="I1335" t="s">
        <v>8811</v>
      </c>
      <c r="J1335" s="1" t="s">
        <v>30</v>
      </c>
      <c r="K1335" t="s">
        <v>303</v>
      </c>
      <c r="L1335" t="s">
        <v>304</v>
      </c>
      <c r="M1335" t="s">
        <v>305</v>
      </c>
      <c r="N1335" s="1" t="s">
        <v>33</v>
      </c>
      <c r="O1335" s="1" t="s">
        <v>49</v>
      </c>
      <c r="P1335" s="1">
        <v>26</v>
      </c>
      <c r="Q1335" t="s">
        <v>8812</v>
      </c>
      <c r="R1335" s="1" t="s">
        <v>8813</v>
      </c>
      <c r="S1335" s="1" t="s">
        <v>8814</v>
      </c>
      <c r="T1335" s="1">
        <v>221</v>
      </c>
      <c r="U1335" s="1">
        <v>77</v>
      </c>
      <c r="V1335" s="1">
        <v>144</v>
      </c>
    </row>
    <row r="1336" spans="1:22" x14ac:dyDescent="0.35">
      <c r="A1336" s="2">
        <v>45177</v>
      </c>
      <c r="B1336" s="3" t="s">
        <v>38</v>
      </c>
      <c r="C1336" t="s">
        <v>23</v>
      </c>
      <c r="D1336" t="s">
        <v>98</v>
      </c>
      <c r="E1336" t="s">
        <v>154</v>
      </c>
      <c r="F1336" t="s">
        <v>8815</v>
      </c>
      <c r="G1336" t="s">
        <v>8816</v>
      </c>
      <c r="H1336" t="s">
        <v>8817</v>
      </c>
      <c r="I1336" t="s">
        <v>8818</v>
      </c>
      <c r="J1336" s="1" t="s">
        <v>170</v>
      </c>
      <c r="K1336" t="s">
        <v>330</v>
      </c>
      <c r="L1336" t="s">
        <v>331</v>
      </c>
      <c r="M1336" t="s">
        <v>332</v>
      </c>
      <c r="N1336" s="1" t="s">
        <v>114</v>
      </c>
      <c r="O1336" s="1" t="s">
        <v>34</v>
      </c>
      <c r="P1336" s="1">
        <v>89</v>
      </c>
      <c r="Q1336" t="s">
        <v>8819</v>
      </c>
      <c r="R1336" s="1" t="s">
        <v>1482</v>
      </c>
      <c r="S1336" s="1" t="s">
        <v>8820</v>
      </c>
      <c r="T1336" s="1">
        <v>347</v>
      </c>
      <c r="U1336" s="1">
        <v>32</v>
      </c>
      <c r="V1336" s="1">
        <v>315</v>
      </c>
    </row>
    <row r="1337" spans="1:22" x14ac:dyDescent="0.35">
      <c r="A1337" s="2">
        <v>45107</v>
      </c>
      <c r="B1337" s="3" t="s">
        <v>222</v>
      </c>
      <c r="C1337" t="s">
        <v>141</v>
      </c>
      <c r="D1337" t="s">
        <v>223</v>
      </c>
      <c r="E1337" t="s">
        <v>224</v>
      </c>
      <c r="F1337" t="s">
        <v>8821</v>
      </c>
      <c r="H1337" t="s">
        <v>8822</v>
      </c>
      <c r="I1337" t="s">
        <v>8823</v>
      </c>
      <c r="J1337" s="1" t="s">
        <v>30</v>
      </c>
      <c r="K1337" t="s">
        <v>124</v>
      </c>
      <c r="L1337" t="s">
        <v>125</v>
      </c>
      <c r="M1337" t="s">
        <v>126</v>
      </c>
      <c r="N1337" s="1" t="s">
        <v>86</v>
      </c>
      <c r="O1337" s="1" t="s">
        <v>63</v>
      </c>
      <c r="P1337" s="1">
        <v>16</v>
      </c>
      <c r="Q1337" t="s">
        <v>1337</v>
      </c>
      <c r="R1337" s="1" t="s">
        <v>8824</v>
      </c>
      <c r="S1337" s="1" t="s">
        <v>8825</v>
      </c>
      <c r="T1337" s="1">
        <v>271</v>
      </c>
      <c r="U1337" s="1">
        <v>124</v>
      </c>
      <c r="V1337" s="1">
        <v>147</v>
      </c>
    </row>
    <row r="1338" spans="1:22" x14ac:dyDescent="0.35">
      <c r="A1338" s="2">
        <v>44626</v>
      </c>
      <c r="B1338" s="3" t="s">
        <v>164</v>
      </c>
      <c r="C1338" t="s">
        <v>247</v>
      </c>
      <c r="D1338" t="s">
        <v>165</v>
      </c>
      <c r="E1338" t="s">
        <v>166</v>
      </c>
      <c r="F1338" t="s">
        <v>8826</v>
      </c>
      <c r="G1338" t="s">
        <v>8827</v>
      </c>
      <c r="H1338" t="s">
        <v>8828</v>
      </c>
      <c r="I1338" t="s">
        <v>8829</v>
      </c>
      <c r="J1338" s="1" t="s">
        <v>30</v>
      </c>
      <c r="K1338" t="s">
        <v>194</v>
      </c>
      <c r="L1338" t="s">
        <v>195</v>
      </c>
      <c r="M1338" t="s">
        <v>196</v>
      </c>
      <c r="N1338" s="1" t="s">
        <v>114</v>
      </c>
      <c r="O1338" s="1" t="s">
        <v>34</v>
      </c>
      <c r="P1338" s="1">
        <v>59</v>
      </c>
      <c r="Q1338" t="s">
        <v>447</v>
      </c>
      <c r="R1338" s="1" t="s">
        <v>8830</v>
      </c>
      <c r="S1338" s="1" t="s">
        <v>8831</v>
      </c>
      <c r="T1338" s="1">
        <v>98</v>
      </c>
      <c r="U1338" s="1">
        <v>22</v>
      </c>
      <c r="V1338" s="1">
        <v>76</v>
      </c>
    </row>
    <row r="1339" spans="1:22" x14ac:dyDescent="0.35">
      <c r="A1339" s="2">
        <v>44547</v>
      </c>
      <c r="B1339" s="3" t="s">
        <v>53</v>
      </c>
      <c r="C1339" t="s">
        <v>54</v>
      </c>
      <c r="D1339" t="s">
        <v>55</v>
      </c>
      <c r="E1339" t="s">
        <v>265</v>
      </c>
      <c r="F1339" t="s">
        <v>8832</v>
      </c>
      <c r="G1339" t="s">
        <v>8833</v>
      </c>
      <c r="H1339" t="s">
        <v>8834</v>
      </c>
      <c r="I1339" t="s">
        <v>8835</v>
      </c>
      <c r="J1339" s="1" t="s">
        <v>45</v>
      </c>
      <c r="K1339" t="s">
        <v>124</v>
      </c>
      <c r="L1339" t="s">
        <v>125</v>
      </c>
      <c r="M1339" t="s">
        <v>126</v>
      </c>
      <c r="N1339" s="1" t="s">
        <v>86</v>
      </c>
      <c r="O1339" s="1" t="s">
        <v>34</v>
      </c>
      <c r="P1339" s="1">
        <v>36</v>
      </c>
      <c r="Q1339" t="s">
        <v>8283</v>
      </c>
      <c r="R1339" s="1" t="s">
        <v>8836</v>
      </c>
      <c r="S1339" s="1" t="s">
        <v>8837</v>
      </c>
      <c r="T1339" s="1">
        <v>289</v>
      </c>
      <c r="U1339" s="1">
        <v>123</v>
      </c>
      <c r="V1339" s="1">
        <v>166</v>
      </c>
    </row>
    <row r="1340" spans="1:22" x14ac:dyDescent="0.35">
      <c r="A1340" s="2">
        <v>45100</v>
      </c>
      <c r="B1340" s="3" t="s">
        <v>97</v>
      </c>
      <c r="C1340" t="s">
        <v>23</v>
      </c>
      <c r="D1340" t="s">
        <v>98</v>
      </c>
      <c r="E1340" t="s">
        <v>154</v>
      </c>
      <c r="F1340" t="s">
        <v>8838</v>
      </c>
      <c r="G1340" t="s">
        <v>8839</v>
      </c>
      <c r="H1340" t="s">
        <v>8840</v>
      </c>
      <c r="I1340" t="s">
        <v>8841</v>
      </c>
      <c r="J1340" s="1" t="s">
        <v>30</v>
      </c>
      <c r="K1340" t="s">
        <v>159</v>
      </c>
      <c r="L1340" t="s">
        <v>160</v>
      </c>
      <c r="M1340" t="s">
        <v>161</v>
      </c>
      <c r="N1340" s="1" t="s">
        <v>33</v>
      </c>
      <c r="O1340" s="1" t="s">
        <v>49</v>
      </c>
      <c r="P1340" s="1">
        <v>31</v>
      </c>
      <c r="Q1340" t="s">
        <v>8842</v>
      </c>
      <c r="R1340" s="1" t="s">
        <v>8843</v>
      </c>
      <c r="S1340" s="1" t="s">
        <v>8844</v>
      </c>
      <c r="T1340" s="1">
        <v>111</v>
      </c>
      <c r="U1340" s="1">
        <v>39</v>
      </c>
      <c r="V1340" s="1">
        <v>72</v>
      </c>
    </row>
    <row r="1341" spans="1:22" x14ac:dyDescent="0.35">
      <c r="A1341" s="2">
        <v>44855</v>
      </c>
      <c r="B1341" s="3" t="s">
        <v>529</v>
      </c>
      <c r="C1341" t="s">
        <v>23</v>
      </c>
      <c r="D1341" t="s">
        <v>98</v>
      </c>
      <c r="E1341" t="s">
        <v>530</v>
      </c>
      <c r="F1341" t="s">
        <v>8845</v>
      </c>
      <c r="G1341" t="s">
        <v>8846</v>
      </c>
      <c r="H1341" t="s">
        <v>8847</v>
      </c>
      <c r="I1341" t="s">
        <v>8848</v>
      </c>
      <c r="J1341" s="1" t="s">
        <v>30</v>
      </c>
      <c r="K1341" t="s">
        <v>566</v>
      </c>
      <c r="L1341" t="s">
        <v>567</v>
      </c>
      <c r="M1341" t="s">
        <v>568</v>
      </c>
      <c r="N1341" s="1" t="s">
        <v>93</v>
      </c>
      <c r="O1341" s="1" t="s">
        <v>49</v>
      </c>
      <c r="P1341" s="1">
        <v>59</v>
      </c>
      <c r="Q1341" t="s">
        <v>8849</v>
      </c>
      <c r="R1341" s="1" t="s">
        <v>8850</v>
      </c>
      <c r="S1341" s="1" t="s">
        <v>8851</v>
      </c>
      <c r="T1341" s="1">
        <v>248</v>
      </c>
      <c r="U1341" s="1">
        <v>215</v>
      </c>
      <c r="V1341" s="1">
        <v>33</v>
      </c>
    </row>
    <row r="1342" spans="1:22" x14ac:dyDescent="0.35">
      <c r="A1342" s="2">
        <v>44566</v>
      </c>
      <c r="B1342" s="3" t="s">
        <v>492</v>
      </c>
      <c r="C1342" t="s">
        <v>276</v>
      </c>
      <c r="D1342" t="s">
        <v>409</v>
      </c>
      <c r="E1342" t="s">
        <v>410</v>
      </c>
      <c r="F1342" t="s">
        <v>8852</v>
      </c>
      <c r="H1342" t="s">
        <v>8853</v>
      </c>
      <c r="I1342" t="s">
        <v>8854</v>
      </c>
      <c r="J1342" s="1" t="s">
        <v>45</v>
      </c>
      <c r="K1342" t="s">
        <v>159</v>
      </c>
      <c r="L1342" t="s">
        <v>160</v>
      </c>
      <c r="N1342" s="1" t="s">
        <v>114</v>
      </c>
      <c r="O1342" s="1" t="s">
        <v>63</v>
      </c>
      <c r="P1342" s="1">
        <v>3</v>
      </c>
      <c r="Q1342" t="s">
        <v>8855</v>
      </c>
      <c r="R1342" s="1" t="s">
        <v>8856</v>
      </c>
      <c r="S1342" s="1" t="s">
        <v>8857</v>
      </c>
      <c r="T1342" s="1">
        <v>77</v>
      </c>
      <c r="U1342" s="1">
        <v>20</v>
      </c>
      <c r="V1342" s="1">
        <v>57</v>
      </c>
    </row>
    <row r="1343" spans="1:22" x14ac:dyDescent="0.35">
      <c r="A1343" s="1" t="s">
        <v>8858</v>
      </c>
      <c r="B1343" s="3" t="s">
        <v>317</v>
      </c>
      <c r="C1343" t="s">
        <v>23</v>
      </c>
      <c r="D1343" t="s">
        <v>98</v>
      </c>
      <c r="E1343" t="s">
        <v>318</v>
      </c>
      <c r="F1343" t="s">
        <v>8859</v>
      </c>
      <c r="G1343" t="s">
        <v>8860</v>
      </c>
      <c r="H1343" t="s">
        <v>8861</v>
      </c>
      <c r="I1343" t="s">
        <v>8862</v>
      </c>
      <c r="J1343" s="1" t="s">
        <v>170</v>
      </c>
      <c r="K1343" t="s">
        <v>330</v>
      </c>
      <c r="L1343" t="s">
        <v>331</v>
      </c>
      <c r="M1343" t="s">
        <v>332</v>
      </c>
      <c r="N1343" s="1" t="s">
        <v>93</v>
      </c>
      <c r="O1343" s="1" t="s">
        <v>34</v>
      </c>
      <c r="P1343" s="1">
        <v>38</v>
      </c>
      <c r="Q1343" t="s">
        <v>6445</v>
      </c>
      <c r="R1343" s="1" t="s">
        <v>8863</v>
      </c>
      <c r="S1343" s="1" t="s">
        <v>8864</v>
      </c>
      <c r="T1343" s="1">
        <v>496</v>
      </c>
      <c r="U1343" s="1">
        <v>282</v>
      </c>
      <c r="V1343" s="1">
        <v>214</v>
      </c>
    </row>
    <row r="1344" spans="1:22" x14ac:dyDescent="0.35">
      <c r="A1344" s="2">
        <v>44888</v>
      </c>
      <c r="B1344" s="3" t="s">
        <v>492</v>
      </c>
      <c r="C1344" t="s">
        <v>276</v>
      </c>
      <c r="D1344" t="s">
        <v>409</v>
      </c>
      <c r="E1344" t="s">
        <v>410</v>
      </c>
      <c r="F1344" t="s">
        <v>8865</v>
      </c>
      <c r="G1344" t="s">
        <v>8866</v>
      </c>
      <c r="H1344" t="s">
        <v>8867</v>
      </c>
      <c r="I1344" t="s">
        <v>8868</v>
      </c>
      <c r="J1344" s="1" t="s">
        <v>45</v>
      </c>
      <c r="K1344" t="s">
        <v>124</v>
      </c>
      <c r="L1344" t="s">
        <v>125</v>
      </c>
      <c r="M1344" t="s">
        <v>126</v>
      </c>
      <c r="N1344" s="1" t="s">
        <v>93</v>
      </c>
      <c r="O1344" s="1" t="s">
        <v>49</v>
      </c>
      <c r="P1344" s="1">
        <v>100</v>
      </c>
      <c r="Q1344" t="s">
        <v>4801</v>
      </c>
      <c r="R1344" s="1" t="s">
        <v>1679</v>
      </c>
      <c r="S1344" s="1" t="s">
        <v>8869</v>
      </c>
      <c r="T1344" s="1">
        <v>232</v>
      </c>
      <c r="U1344" s="1">
        <v>80</v>
      </c>
      <c r="V1344" s="1">
        <v>152</v>
      </c>
    </row>
    <row r="1345" spans="1:22" x14ac:dyDescent="0.35">
      <c r="A1345" s="2">
        <v>44739</v>
      </c>
      <c r="B1345" s="3" t="s">
        <v>418</v>
      </c>
      <c r="C1345" t="s">
        <v>54</v>
      </c>
      <c r="D1345" t="s">
        <v>419</v>
      </c>
      <c r="E1345" t="s">
        <v>521</v>
      </c>
      <c r="F1345" t="s">
        <v>8870</v>
      </c>
      <c r="G1345" t="s">
        <v>8871</v>
      </c>
      <c r="H1345" t="s">
        <v>8872</v>
      </c>
      <c r="I1345" t="s">
        <v>8873</v>
      </c>
      <c r="J1345" s="1" t="s">
        <v>170</v>
      </c>
      <c r="K1345" t="s">
        <v>194</v>
      </c>
      <c r="L1345" t="s">
        <v>195</v>
      </c>
      <c r="M1345" t="s">
        <v>196</v>
      </c>
      <c r="N1345" s="1" t="s">
        <v>114</v>
      </c>
      <c r="O1345" s="1" t="s">
        <v>63</v>
      </c>
      <c r="P1345" s="1">
        <v>20</v>
      </c>
      <c r="Q1345" t="s">
        <v>8874</v>
      </c>
      <c r="R1345" s="1" t="s">
        <v>8875</v>
      </c>
      <c r="S1345" s="1" t="s">
        <v>8876</v>
      </c>
      <c r="T1345" s="1">
        <v>124</v>
      </c>
      <c r="U1345" s="1">
        <v>46</v>
      </c>
      <c r="V1345" s="1">
        <v>78</v>
      </c>
    </row>
    <row r="1346" spans="1:22" x14ac:dyDescent="0.35">
      <c r="A1346" s="2">
        <v>45020</v>
      </c>
      <c r="B1346" s="3" t="s">
        <v>118</v>
      </c>
      <c r="C1346" t="s">
        <v>69</v>
      </c>
      <c r="D1346" t="s">
        <v>119</v>
      </c>
      <c r="E1346" t="s">
        <v>120</v>
      </c>
      <c r="F1346" t="s">
        <v>8877</v>
      </c>
      <c r="G1346" t="s">
        <v>8878</v>
      </c>
      <c r="H1346" t="s">
        <v>8879</v>
      </c>
      <c r="I1346" t="s">
        <v>8880</v>
      </c>
      <c r="J1346" s="1" t="s">
        <v>45</v>
      </c>
      <c r="K1346" t="s">
        <v>303</v>
      </c>
      <c r="L1346" t="s">
        <v>304</v>
      </c>
      <c r="M1346" t="s">
        <v>305</v>
      </c>
      <c r="N1346" s="1" t="s">
        <v>86</v>
      </c>
      <c r="O1346" s="1" t="s">
        <v>34</v>
      </c>
      <c r="P1346" s="1">
        <v>21</v>
      </c>
      <c r="Q1346" t="s">
        <v>1289</v>
      </c>
      <c r="R1346" s="1" t="s">
        <v>859</v>
      </c>
      <c r="S1346" s="1" t="s">
        <v>8881</v>
      </c>
      <c r="T1346" s="1">
        <v>373</v>
      </c>
      <c r="U1346" s="1">
        <v>139</v>
      </c>
      <c r="V1346" s="1">
        <v>234</v>
      </c>
    </row>
    <row r="1347" spans="1:22" x14ac:dyDescent="0.35">
      <c r="A1347" s="2">
        <v>44944</v>
      </c>
      <c r="B1347" s="3" t="s">
        <v>317</v>
      </c>
      <c r="C1347" t="s">
        <v>23</v>
      </c>
      <c r="D1347" t="s">
        <v>98</v>
      </c>
      <c r="E1347" t="s">
        <v>318</v>
      </c>
      <c r="F1347" t="s">
        <v>8882</v>
      </c>
      <c r="G1347" t="s">
        <v>8883</v>
      </c>
      <c r="H1347" t="s">
        <v>8884</v>
      </c>
      <c r="I1347" t="s">
        <v>8885</v>
      </c>
      <c r="J1347" s="1" t="s">
        <v>170</v>
      </c>
      <c r="K1347" t="s">
        <v>566</v>
      </c>
      <c r="L1347" t="s">
        <v>567</v>
      </c>
      <c r="M1347" t="s">
        <v>568</v>
      </c>
      <c r="N1347" s="1" t="s">
        <v>48</v>
      </c>
      <c r="O1347" s="1" t="s">
        <v>34</v>
      </c>
      <c r="P1347" s="1">
        <v>41</v>
      </c>
      <c r="Q1347" t="s">
        <v>8886</v>
      </c>
      <c r="R1347" s="1" t="s">
        <v>8887</v>
      </c>
      <c r="S1347" s="1" t="s">
        <v>8888</v>
      </c>
      <c r="T1347" s="1">
        <v>105</v>
      </c>
      <c r="U1347" s="1">
        <v>90</v>
      </c>
      <c r="V1347" s="1">
        <v>15</v>
      </c>
    </row>
    <row r="1348" spans="1:22" x14ac:dyDescent="0.35">
      <c r="A1348" s="2">
        <v>45096</v>
      </c>
      <c r="B1348" s="3" t="s">
        <v>207</v>
      </c>
      <c r="C1348" t="s">
        <v>23</v>
      </c>
      <c r="D1348" t="s">
        <v>39</v>
      </c>
      <c r="E1348" t="s">
        <v>40</v>
      </c>
      <c r="F1348" t="s">
        <v>8889</v>
      </c>
      <c r="G1348" t="s">
        <v>8890</v>
      </c>
      <c r="H1348" t="s">
        <v>8891</v>
      </c>
      <c r="I1348" t="s">
        <v>8892</v>
      </c>
      <c r="J1348" s="1" t="s">
        <v>45</v>
      </c>
      <c r="K1348" t="s">
        <v>424</v>
      </c>
      <c r="L1348" t="s">
        <v>425</v>
      </c>
      <c r="M1348">
        <v>7724600682</v>
      </c>
      <c r="N1348" s="1" t="s">
        <v>48</v>
      </c>
      <c r="O1348" s="1" t="s">
        <v>63</v>
      </c>
      <c r="P1348" s="1">
        <v>20</v>
      </c>
      <c r="Q1348" t="s">
        <v>8719</v>
      </c>
      <c r="R1348" s="1" t="s">
        <v>8893</v>
      </c>
      <c r="S1348" s="1" t="s">
        <v>8894</v>
      </c>
      <c r="T1348" s="1">
        <v>272</v>
      </c>
      <c r="U1348" s="1">
        <v>206</v>
      </c>
      <c r="V1348" s="1">
        <v>66</v>
      </c>
    </row>
    <row r="1349" spans="1:22" x14ac:dyDescent="0.35">
      <c r="A1349" s="2">
        <v>44741</v>
      </c>
      <c r="B1349" s="3" t="s">
        <v>344</v>
      </c>
      <c r="C1349" t="s">
        <v>141</v>
      </c>
      <c r="D1349" t="s">
        <v>345</v>
      </c>
      <c r="E1349" t="s">
        <v>346</v>
      </c>
      <c r="F1349" t="s">
        <v>8895</v>
      </c>
      <c r="G1349" t="s">
        <v>8896</v>
      </c>
      <c r="H1349" t="s">
        <v>8897</v>
      </c>
      <c r="I1349" t="s">
        <v>8898</v>
      </c>
      <c r="J1349" s="1" t="s">
        <v>30</v>
      </c>
      <c r="K1349" t="s">
        <v>330</v>
      </c>
      <c r="L1349" t="s">
        <v>331</v>
      </c>
      <c r="N1349" s="1" t="s">
        <v>33</v>
      </c>
      <c r="O1349" s="1" t="s">
        <v>63</v>
      </c>
      <c r="P1349" s="1">
        <v>100</v>
      </c>
      <c r="Q1349" t="s">
        <v>711</v>
      </c>
      <c r="R1349" s="1" t="s">
        <v>8899</v>
      </c>
      <c r="S1349" s="1" t="s">
        <v>8900</v>
      </c>
      <c r="T1349" s="1">
        <v>214</v>
      </c>
      <c r="U1349" s="1">
        <v>33</v>
      </c>
      <c r="V1349" s="1">
        <v>181</v>
      </c>
    </row>
    <row r="1350" spans="1:22" x14ac:dyDescent="0.35">
      <c r="A1350" s="1" t="s">
        <v>8901</v>
      </c>
      <c r="B1350" s="3" t="s">
        <v>140</v>
      </c>
      <c r="C1350" t="s">
        <v>141</v>
      </c>
      <c r="D1350" t="s">
        <v>142</v>
      </c>
      <c r="E1350" t="s">
        <v>361</v>
      </c>
      <c r="F1350" t="s">
        <v>3807</v>
      </c>
      <c r="G1350" t="s">
        <v>8902</v>
      </c>
      <c r="H1350" t="s">
        <v>8903</v>
      </c>
      <c r="I1350" t="s">
        <v>8904</v>
      </c>
      <c r="J1350" s="1" t="s">
        <v>170</v>
      </c>
      <c r="K1350" t="s">
        <v>194</v>
      </c>
      <c r="L1350" t="s">
        <v>195</v>
      </c>
      <c r="M1350" t="s">
        <v>196</v>
      </c>
      <c r="N1350" s="1" t="s">
        <v>114</v>
      </c>
      <c r="O1350" s="1" t="s">
        <v>49</v>
      </c>
      <c r="P1350" s="1">
        <v>65</v>
      </c>
      <c r="Q1350" t="s">
        <v>8905</v>
      </c>
      <c r="R1350" s="1" t="s">
        <v>8906</v>
      </c>
      <c r="S1350" s="1" t="s">
        <v>8907</v>
      </c>
      <c r="T1350" s="1">
        <v>298</v>
      </c>
      <c r="U1350" s="1">
        <v>48</v>
      </c>
      <c r="V1350" s="1">
        <v>250</v>
      </c>
    </row>
    <row r="1351" spans="1:22" x14ac:dyDescent="0.35">
      <c r="A1351" s="2">
        <v>44493</v>
      </c>
      <c r="B1351" s="3" t="s">
        <v>344</v>
      </c>
      <c r="C1351" t="s">
        <v>141</v>
      </c>
      <c r="D1351" t="s">
        <v>345</v>
      </c>
      <c r="E1351" t="s">
        <v>265</v>
      </c>
      <c r="F1351" t="s">
        <v>8908</v>
      </c>
      <c r="H1351" t="s">
        <v>8909</v>
      </c>
      <c r="I1351" t="s">
        <v>8910</v>
      </c>
      <c r="J1351" s="1" t="s">
        <v>45</v>
      </c>
      <c r="K1351" t="s">
        <v>330</v>
      </c>
      <c r="L1351" t="s">
        <v>331</v>
      </c>
      <c r="M1351" t="s">
        <v>332</v>
      </c>
      <c r="N1351" s="1" t="s">
        <v>114</v>
      </c>
      <c r="O1351" s="1" t="s">
        <v>63</v>
      </c>
      <c r="P1351" s="1">
        <v>98</v>
      </c>
      <c r="Q1351" t="s">
        <v>8911</v>
      </c>
      <c r="R1351" s="1" t="s">
        <v>8912</v>
      </c>
      <c r="S1351" s="1" t="s">
        <v>8913</v>
      </c>
      <c r="T1351" s="1">
        <v>96</v>
      </c>
      <c r="U1351" s="1">
        <v>87</v>
      </c>
      <c r="V1351" s="1">
        <v>9</v>
      </c>
    </row>
    <row r="1352" spans="1:22" x14ac:dyDescent="0.35">
      <c r="A1352" s="2">
        <v>45023</v>
      </c>
      <c r="B1352" s="3" t="s">
        <v>344</v>
      </c>
      <c r="C1352" t="s">
        <v>141</v>
      </c>
      <c r="D1352" t="s">
        <v>345</v>
      </c>
      <c r="E1352" t="s">
        <v>346</v>
      </c>
      <c r="F1352" t="s">
        <v>8914</v>
      </c>
      <c r="G1352" t="s">
        <v>8915</v>
      </c>
      <c r="H1352" t="s">
        <v>8916</v>
      </c>
      <c r="I1352" t="s">
        <v>8917</v>
      </c>
      <c r="J1352" s="1" t="s">
        <v>45</v>
      </c>
      <c r="K1352" t="s">
        <v>534</v>
      </c>
      <c r="L1352" t="s">
        <v>535</v>
      </c>
      <c r="M1352" t="s">
        <v>536</v>
      </c>
      <c r="N1352" s="1" t="s">
        <v>48</v>
      </c>
      <c r="O1352" s="1" t="s">
        <v>34</v>
      </c>
      <c r="P1352" s="1">
        <v>39</v>
      </c>
      <c r="Q1352" t="s">
        <v>8918</v>
      </c>
      <c r="R1352" s="1" t="s">
        <v>8919</v>
      </c>
      <c r="S1352" s="1" t="s">
        <v>8920</v>
      </c>
      <c r="T1352" s="1">
        <v>193</v>
      </c>
      <c r="U1352" s="1">
        <v>148</v>
      </c>
      <c r="V1352" s="1">
        <v>45</v>
      </c>
    </row>
    <row r="1353" spans="1:22" x14ac:dyDescent="0.35">
      <c r="A1353" s="2">
        <v>44563</v>
      </c>
      <c r="B1353" s="3" t="s">
        <v>336</v>
      </c>
      <c r="C1353" t="s">
        <v>247</v>
      </c>
      <c r="D1353" t="s">
        <v>165</v>
      </c>
      <c r="E1353" t="s">
        <v>807</v>
      </c>
      <c r="F1353" t="s">
        <v>8921</v>
      </c>
      <c r="G1353" t="s">
        <v>8922</v>
      </c>
      <c r="H1353" t="s">
        <v>8923</v>
      </c>
      <c r="I1353" t="s">
        <v>8924</v>
      </c>
      <c r="J1353" s="1" t="s">
        <v>45</v>
      </c>
      <c r="K1353" t="s">
        <v>133</v>
      </c>
      <c r="L1353" t="s">
        <v>134</v>
      </c>
      <c r="M1353" t="s">
        <v>135</v>
      </c>
      <c r="N1353" s="1" t="s">
        <v>86</v>
      </c>
      <c r="O1353" s="1" t="s">
        <v>49</v>
      </c>
      <c r="P1353" s="1">
        <v>63</v>
      </c>
      <c r="Q1353" t="s">
        <v>8925</v>
      </c>
      <c r="R1353" s="1" t="s">
        <v>8926</v>
      </c>
      <c r="S1353" s="1" t="s">
        <v>8927</v>
      </c>
      <c r="T1353" s="1">
        <v>222</v>
      </c>
      <c r="U1353" s="1">
        <v>65</v>
      </c>
      <c r="V1353" s="1">
        <v>157</v>
      </c>
    </row>
    <row r="1354" spans="1:22" x14ac:dyDescent="0.35">
      <c r="A1354" s="2">
        <v>44874</v>
      </c>
      <c r="B1354" s="3" t="s">
        <v>38</v>
      </c>
      <c r="C1354" t="s">
        <v>247</v>
      </c>
      <c r="D1354" t="s">
        <v>165</v>
      </c>
      <c r="E1354" t="s">
        <v>484</v>
      </c>
      <c r="F1354" t="s">
        <v>8928</v>
      </c>
      <c r="G1354" t="s">
        <v>8929</v>
      </c>
      <c r="H1354" t="s">
        <v>8930</v>
      </c>
      <c r="I1354" t="s">
        <v>8931</v>
      </c>
      <c r="J1354" s="1" t="s">
        <v>30</v>
      </c>
      <c r="K1354" t="s">
        <v>31</v>
      </c>
      <c r="L1354" t="s">
        <v>32</v>
      </c>
      <c r="M1354">
        <v>6538306661</v>
      </c>
      <c r="N1354" s="1" t="s">
        <v>78</v>
      </c>
      <c r="O1354" s="1" t="s">
        <v>49</v>
      </c>
      <c r="P1354" s="1">
        <v>55</v>
      </c>
      <c r="Q1354" t="s">
        <v>695</v>
      </c>
      <c r="R1354" s="1" t="s">
        <v>8932</v>
      </c>
      <c r="S1354" s="1" t="s">
        <v>8933</v>
      </c>
      <c r="T1354" s="1">
        <v>153</v>
      </c>
      <c r="U1354" s="1">
        <v>87</v>
      </c>
      <c r="V1354" s="1">
        <v>66</v>
      </c>
    </row>
    <row r="1355" spans="1:22" x14ac:dyDescent="0.35">
      <c r="A1355" s="2">
        <v>44774</v>
      </c>
      <c r="B1355" s="3" t="s">
        <v>492</v>
      </c>
      <c r="C1355" t="s">
        <v>276</v>
      </c>
      <c r="D1355" t="s">
        <v>409</v>
      </c>
      <c r="E1355" t="s">
        <v>4801</v>
      </c>
      <c r="F1355" t="s">
        <v>8934</v>
      </c>
      <c r="G1355" t="s">
        <v>8935</v>
      </c>
      <c r="H1355" t="s">
        <v>8936</v>
      </c>
      <c r="I1355" t="s">
        <v>8937</v>
      </c>
      <c r="J1355" s="1" t="s">
        <v>30</v>
      </c>
      <c r="K1355" t="s">
        <v>111</v>
      </c>
      <c r="L1355" t="s">
        <v>112</v>
      </c>
      <c r="M1355" t="s">
        <v>113</v>
      </c>
      <c r="N1355" s="1" t="s">
        <v>93</v>
      </c>
      <c r="O1355" s="1" t="s">
        <v>49</v>
      </c>
      <c r="P1355" s="1">
        <v>42</v>
      </c>
      <c r="Q1355" t="s">
        <v>6452</v>
      </c>
      <c r="R1355" s="1" t="s">
        <v>8938</v>
      </c>
      <c r="S1355" s="1" t="s">
        <v>8939</v>
      </c>
      <c r="T1355" s="1">
        <v>281</v>
      </c>
      <c r="U1355" s="1">
        <v>116</v>
      </c>
      <c r="V1355" s="1">
        <v>165</v>
      </c>
    </row>
    <row r="1356" spans="1:22" x14ac:dyDescent="0.35">
      <c r="A1356" s="2">
        <v>44684</v>
      </c>
      <c r="B1356" s="3" t="s">
        <v>164</v>
      </c>
      <c r="C1356" t="s">
        <v>247</v>
      </c>
      <c r="D1356" t="s">
        <v>165</v>
      </c>
      <c r="E1356" t="s">
        <v>166</v>
      </c>
      <c r="F1356" t="s">
        <v>8940</v>
      </c>
      <c r="G1356" t="s">
        <v>8941</v>
      </c>
      <c r="H1356" t="s">
        <v>8942</v>
      </c>
      <c r="I1356" t="s">
        <v>8943</v>
      </c>
      <c r="J1356" s="1" t="s">
        <v>170</v>
      </c>
      <c r="K1356" t="s">
        <v>61</v>
      </c>
      <c r="L1356" t="s">
        <v>62</v>
      </c>
      <c r="M1356">
        <f>1-588-750-7646</f>
        <v>-8983</v>
      </c>
      <c r="N1356" s="1" t="s">
        <v>86</v>
      </c>
      <c r="O1356" s="1" t="s">
        <v>34</v>
      </c>
      <c r="P1356" s="1">
        <v>76</v>
      </c>
      <c r="Q1356" t="s">
        <v>8944</v>
      </c>
      <c r="R1356" s="1" t="s">
        <v>4117</v>
      </c>
      <c r="S1356" s="1" t="s">
        <v>8945</v>
      </c>
      <c r="T1356" s="1">
        <v>435</v>
      </c>
      <c r="U1356" s="1">
        <v>429</v>
      </c>
      <c r="V1356" s="1">
        <v>6</v>
      </c>
    </row>
    <row r="1357" spans="1:22" x14ac:dyDescent="0.35">
      <c r="A1357" s="2">
        <v>44883</v>
      </c>
      <c r="B1357" s="3" t="s">
        <v>214</v>
      </c>
      <c r="C1357" t="s">
        <v>23</v>
      </c>
      <c r="D1357" t="s">
        <v>98</v>
      </c>
      <c r="E1357" t="s">
        <v>326</v>
      </c>
      <c r="F1357" t="s">
        <v>8946</v>
      </c>
      <c r="G1357" t="s">
        <v>8947</v>
      </c>
      <c r="H1357" t="s">
        <v>8948</v>
      </c>
      <c r="I1357" t="s">
        <v>8949</v>
      </c>
      <c r="J1357" s="1" t="s">
        <v>30</v>
      </c>
      <c r="K1357" t="s">
        <v>61</v>
      </c>
      <c r="L1357" t="s">
        <v>62</v>
      </c>
      <c r="M1357">
        <f>1-588-750-7646</f>
        <v>-8983</v>
      </c>
      <c r="N1357" s="1" t="s">
        <v>33</v>
      </c>
      <c r="O1357" s="1" t="s">
        <v>63</v>
      </c>
      <c r="P1357" s="1">
        <v>8</v>
      </c>
      <c r="Q1357" t="s">
        <v>8950</v>
      </c>
      <c r="R1357" s="1" t="s">
        <v>8951</v>
      </c>
      <c r="S1357" s="1" t="s">
        <v>8952</v>
      </c>
      <c r="T1357" s="1">
        <v>111</v>
      </c>
      <c r="U1357" s="1">
        <v>88</v>
      </c>
      <c r="V1357" s="1">
        <v>23</v>
      </c>
    </row>
    <row r="1358" spans="1:22" x14ac:dyDescent="0.35">
      <c r="A1358" s="2">
        <v>44934</v>
      </c>
      <c r="B1358" s="3" t="s">
        <v>257</v>
      </c>
      <c r="C1358" t="s">
        <v>141</v>
      </c>
      <c r="D1358" t="s">
        <v>223</v>
      </c>
      <c r="E1358" t="s">
        <v>309</v>
      </c>
      <c r="F1358" t="s">
        <v>8953</v>
      </c>
      <c r="G1358" t="s">
        <v>8954</v>
      </c>
      <c r="H1358" t="s">
        <v>8955</v>
      </c>
      <c r="I1358" t="s">
        <v>8956</v>
      </c>
      <c r="J1358" s="1" t="s">
        <v>170</v>
      </c>
      <c r="K1358" t="s">
        <v>148</v>
      </c>
      <c r="L1358" t="s">
        <v>149</v>
      </c>
      <c r="M1358" t="s">
        <v>150</v>
      </c>
      <c r="N1358" s="1" t="s">
        <v>93</v>
      </c>
      <c r="O1358" s="1" t="s">
        <v>49</v>
      </c>
      <c r="P1358" s="1">
        <v>100</v>
      </c>
      <c r="Q1358" t="s">
        <v>5713</v>
      </c>
      <c r="R1358" s="1" t="s">
        <v>8957</v>
      </c>
      <c r="S1358" s="1" t="s">
        <v>8958</v>
      </c>
      <c r="T1358" s="1">
        <v>230</v>
      </c>
      <c r="U1358" s="1">
        <v>190</v>
      </c>
      <c r="V1358" s="1">
        <v>40</v>
      </c>
    </row>
    <row r="1359" spans="1:22" x14ac:dyDescent="0.35">
      <c r="A1359" s="2">
        <v>45195</v>
      </c>
      <c r="B1359" s="3" t="s">
        <v>317</v>
      </c>
      <c r="C1359" t="s">
        <v>23</v>
      </c>
      <c r="D1359" t="s">
        <v>98</v>
      </c>
      <c r="E1359" t="s">
        <v>318</v>
      </c>
      <c r="F1359" t="s">
        <v>8959</v>
      </c>
      <c r="G1359" t="s">
        <v>8960</v>
      </c>
      <c r="H1359" t="s">
        <v>8961</v>
      </c>
      <c r="I1359" t="s">
        <v>8962</v>
      </c>
      <c r="J1359" s="1" t="s">
        <v>45</v>
      </c>
      <c r="K1359" t="s">
        <v>252</v>
      </c>
      <c r="L1359" t="s">
        <v>253</v>
      </c>
      <c r="M1359">
        <f>1-838-976-6137</f>
        <v>-7950</v>
      </c>
      <c r="N1359" s="1" t="s">
        <v>93</v>
      </c>
      <c r="O1359" s="1" t="s">
        <v>34</v>
      </c>
      <c r="P1359" s="1">
        <v>16</v>
      </c>
      <c r="Q1359" t="s">
        <v>3489</v>
      </c>
      <c r="R1359" s="1" t="s">
        <v>3549</v>
      </c>
      <c r="S1359" s="1" t="s">
        <v>8963</v>
      </c>
      <c r="T1359" s="1">
        <v>274</v>
      </c>
      <c r="U1359" s="1">
        <v>24</v>
      </c>
      <c r="V1359" s="1">
        <v>250</v>
      </c>
    </row>
    <row r="1360" spans="1:22" x14ac:dyDescent="0.35">
      <c r="A1360" s="2">
        <v>44574</v>
      </c>
      <c r="B1360" s="3" t="s">
        <v>238</v>
      </c>
      <c r="C1360" t="s">
        <v>23</v>
      </c>
      <c r="D1360" t="s">
        <v>98</v>
      </c>
      <c r="E1360" t="s">
        <v>239</v>
      </c>
      <c r="F1360" t="s">
        <v>8964</v>
      </c>
      <c r="G1360" t="s">
        <v>8965</v>
      </c>
      <c r="H1360" t="s">
        <v>8966</v>
      </c>
      <c r="I1360" t="s">
        <v>8967</v>
      </c>
      <c r="J1360" s="1" t="s">
        <v>45</v>
      </c>
      <c r="K1360" t="s">
        <v>75</v>
      </c>
      <c r="L1360" t="s">
        <v>76</v>
      </c>
      <c r="M1360" t="s">
        <v>77</v>
      </c>
      <c r="N1360" s="1" t="s">
        <v>86</v>
      </c>
      <c r="O1360" s="1" t="s">
        <v>63</v>
      </c>
      <c r="P1360" s="1">
        <v>73</v>
      </c>
      <c r="Q1360" t="s">
        <v>3834</v>
      </c>
      <c r="R1360" s="1" t="s">
        <v>8968</v>
      </c>
      <c r="S1360" s="1" t="s">
        <v>8969</v>
      </c>
      <c r="T1360" s="1">
        <v>383</v>
      </c>
      <c r="U1360" s="1">
        <v>339</v>
      </c>
      <c r="V1360" s="1">
        <v>44</v>
      </c>
    </row>
    <row r="1361" spans="1:22" x14ac:dyDescent="0.35">
      <c r="A1361" s="2">
        <v>45160</v>
      </c>
      <c r="B1361" s="3" t="s">
        <v>22</v>
      </c>
      <c r="C1361" t="s">
        <v>23</v>
      </c>
      <c r="D1361" t="s">
        <v>24</v>
      </c>
      <c r="E1361" t="s">
        <v>82</v>
      </c>
      <c r="F1361" t="s">
        <v>8970</v>
      </c>
      <c r="G1361" t="s">
        <v>8971</v>
      </c>
      <c r="H1361" t="s">
        <v>8972</v>
      </c>
      <c r="I1361" t="s">
        <v>8973</v>
      </c>
      <c r="J1361" s="1" t="s">
        <v>30</v>
      </c>
      <c r="K1361" t="s">
        <v>133</v>
      </c>
      <c r="L1361" t="s">
        <v>134</v>
      </c>
      <c r="M1361" t="s">
        <v>135</v>
      </c>
      <c r="N1361" s="1" t="s">
        <v>93</v>
      </c>
      <c r="O1361" s="1" t="s">
        <v>34</v>
      </c>
      <c r="P1361" s="1">
        <v>73</v>
      </c>
      <c r="Q1361" t="s">
        <v>8974</v>
      </c>
      <c r="R1361" s="1" t="s">
        <v>8975</v>
      </c>
      <c r="S1361" s="1" t="s">
        <v>8976</v>
      </c>
      <c r="T1361" s="1">
        <v>262</v>
      </c>
      <c r="U1361" s="1">
        <v>120</v>
      </c>
      <c r="V1361" s="1">
        <v>142</v>
      </c>
    </row>
    <row r="1362" spans="1:22" x14ac:dyDescent="0.35">
      <c r="A1362" s="2">
        <v>44508</v>
      </c>
      <c r="B1362" s="3" t="s">
        <v>207</v>
      </c>
      <c r="C1362" t="s">
        <v>23</v>
      </c>
      <c r="D1362" t="s">
        <v>39</v>
      </c>
      <c r="E1362" t="s">
        <v>40</v>
      </c>
      <c r="F1362" t="s">
        <v>8977</v>
      </c>
      <c r="G1362" t="s">
        <v>8978</v>
      </c>
      <c r="H1362" t="s">
        <v>8979</v>
      </c>
      <c r="I1362" t="s">
        <v>8980</v>
      </c>
      <c r="J1362" s="1" t="s">
        <v>170</v>
      </c>
      <c r="K1362" t="s">
        <v>566</v>
      </c>
      <c r="L1362" t="s">
        <v>567</v>
      </c>
      <c r="M1362" t="s">
        <v>568</v>
      </c>
      <c r="N1362" s="1" t="s">
        <v>48</v>
      </c>
      <c r="O1362" s="1" t="s">
        <v>34</v>
      </c>
      <c r="P1362" s="1">
        <v>61</v>
      </c>
      <c r="Q1362" t="s">
        <v>2485</v>
      </c>
      <c r="R1362" s="1" t="s">
        <v>8981</v>
      </c>
      <c r="S1362" s="1" t="s">
        <v>8982</v>
      </c>
      <c r="T1362" s="1">
        <v>260</v>
      </c>
      <c r="U1362" s="1">
        <v>2</v>
      </c>
      <c r="V1362" s="1">
        <v>258</v>
      </c>
    </row>
    <row r="1363" spans="1:22" x14ac:dyDescent="0.35">
      <c r="A1363" s="2">
        <v>45063</v>
      </c>
      <c r="B1363" s="3" t="s">
        <v>53</v>
      </c>
      <c r="C1363" t="s">
        <v>276</v>
      </c>
      <c r="D1363" t="s">
        <v>55</v>
      </c>
      <c r="E1363" t="s">
        <v>2513</v>
      </c>
      <c r="F1363" t="s">
        <v>8983</v>
      </c>
      <c r="G1363" t="s">
        <v>8984</v>
      </c>
      <c r="H1363" t="s">
        <v>8985</v>
      </c>
      <c r="I1363" t="s">
        <v>8986</v>
      </c>
      <c r="J1363" s="1" t="s">
        <v>45</v>
      </c>
      <c r="K1363" t="s">
        <v>270</v>
      </c>
      <c r="L1363" t="s">
        <v>271</v>
      </c>
      <c r="M1363" t="s">
        <v>559</v>
      </c>
      <c r="N1363" s="1" t="s">
        <v>93</v>
      </c>
      <c r="O1363" s="1" t="s">
        <v>63</v>
      </c>
      <c r="P1363" s="1">
        <v>45</v>
      </c>
      <c r="Q1363" t="s">
        <v>8987</v>
      </c>
      <c r="R1363" s="1" t="s">
        <v>8988</v>
      </c>
      <c r="S1363" s="1" t="s">
        <v>8989</v>
      </c>
      <c r="T1363" s="1">
        <v>215</v>
      </c>
      <c r="U1363" s="1">
        <v>158</v>
      </c>
      <c r="V1363" s="1">
        <v>57</v>
      </c>
    </row>
    <row r="1364" spans="1:22" x14ac:dyDescent="0.35">
      <c r="A1364" s="2">
        <v>44851</v>
      </c>
      <c r="B1364" s="3" t="s">
        <v>214</v>
      </c>
      <c r="C1364" t="s">
        <v>23</v>
      </c>
      <c r="D1364" t="s">
        <v>98</v>
      </c>
      <c r="E1364" t="s">
        <v>25</v>
      </c>
      <c r="F1364" t="s">
        <v>8990</v>
      </c>
      <c r="G1364" t="s">
        <v>8991</v>
      </c>
      <c r="H1364" t="s">
        <v>8992</v>
      </c>
      <c r="I1364" t="s">
        <v>8993</v>
      </c>
      <c r="J1364" s="1" t="s">
        <v>30</v>
      </c>
      <c r="K1364" t="s">
        <v>252</v>
      </c>
      <c r="L1364" t="s">
        <v>253</v>
      </c>
      <c r="N1364" s="1" t="s">
        <v>33</v>
      </c>
      <c r="O1364" s="1" t="s">
        <v>49</v>
      </c>
      <c r="P1364" s="1">
        <v>39</v>
      </c>
      <c r="Q1364" t="s">
        <v>8994</v>
      </c>
      <c r="R1364" s="1" t="s">
        <v>8995</v>
      </c>
      <c r="S1364" s="1" t="s">
        <v>8996</v>
      </c>
      <c r="T1364" s="1">
        <v>336</v>
      </c>
      <c r="U1364" s="1">
        <v>169</v>
      </c>
      <c r="V1364" s="1">
        <v>167</v>
      </c>
    </row>
    <row r="1365" spans="1:22" x14ac:dyDescent="0.35">
      <c r="A1365" s="2">
        <v>44578</v>
      </c>
      <c r="B1365" s="3" t="s">
        <v>529</v>
      </c>
      <c r="C1365" t="s">
        <v>23</v>
      </c>
      <c r="D1365" t="s">
        <v>98</v>
      </c>
      <c r="E1365" t="s">
        <v>530</v>
      </c>
      <c r="F1365" t="s">
        <v>8997</v>
      </c>
      <c r="G1365" t="s">
        <v>8998</v>
      </c>
      <c r="H1365" t="s">
        <v>8999</v>
      </c>
      <c r="I1365">
        <v>4042518850</v>
      </c>
      <c r="J1365" s="1" t="s">
        <v>170</v>
      </c>
      <c r="K1365" t="s">
        <v>148</v>
      </c>
      <c r="L1365" t="s">
        <v>149</v>
      </c>
      <c r="M1365" t="s">
        <v>150</v>
      </c>
      <c r="N1365" s="1" t="s">
        <v>78</v>
      </c>
      <c r="O1365" s="1" t="s">
        <v>34</v>
      </c>
      <c r="P1365" s="1">
        <v>79</v>
      </c>
      <c r="Q1365" t="s">
        <v>9000</v>
      </c>
      <c r="R1365" s="1" t="s">
        <v>9001</v>
      </c>
      <c r="S1365" s="1" t="s">
        <v>9002</v>
      </c>
      <c r="T1365" s="1">
        <v>231</v>
      </c>
      <c r="U1365" s="1">
        <v>71</v>
      </c>
      <c r="V1365" s="1">
        <v>160</v>
      </c>
    </row>
    <row r="1366" spans="1:22" x14ac:dyDescent="0.35">
      <c r="A1366" s="2">
        <v>45025</v>
      </c>
      <c r="B1366" s="3" t="s">
        <v>222</v>
      </c>
      <c r="C1366" t="s">
        <v>141</v>
      </c>
      <c r="D1366" t="s">
        <v>223</v>
      </c>
      <c r="E1366" t="s">
        <v>265</v>
      </c>
      <c r="F1366" t="s">
        <v>9003</v>
      </c>
      <c r="G1366" t="s">
        <v>9004</v>
      </c>
      <c r="H1366" t="s">
        <v>9005</v>
      </c>
      <c r="I1366" t="s">
        <v>9006</v>
      </c>
      <c r="J1366" s="1" t="s">
        <v>170</v>
      </c>
      <c r="K1366" t="s">
        <v>46</v>
      </c>
      <c r="L1366" t="s">
        <v>47</v>
      </c>
      <c r="M1366" t="s">
        <v>261</v>
      </c>
      <c r="N1366" s="1" t="s">
        <v>33</v>
      </c>
      <c r="O1366" s="1" t="s">
        <v>63</v>
      </c>
      <c r="P1366" s="1">
        <v>53</v>
      </c>
      <c r="Q1366" t="s">
        <v>1931</v>
      </c>
      <c r="R1366" s="1" t="s">
        <v>9007</v>
      </c>
      <c r="S1366" s="1" t="s">
        <v>9008</v>
      </c>
      <c r="T1366" s="1">
        <v>283</v>
      </c>
      <c r="U1366" s="1">
        <v>13</v>
      </c>
      <c r="V1366" s="1">
        <v>270</v>
      </c>
    </row>
    <row r="1367" spans="1:22" x14ac:dyDescent="0.35">
      <c r="A1367" s="2">
        <v>44552</v>
      </c>
      <c r="B1367" s="3" t="s">
        <v>418</v>
      </c>
      <c r="C1367" t="s">
        <v>69</v>
      </c>
      <c r="D1367" t="s">
        <v>419</v>
      </c>
      <c r="E1367" t="s">
        <v>521</v>
      </c>
      <c r="F1367" t="s">
        <v>9009</v>
      </c>
      <c r="G1367" t="s">
        <v>9010</v>
      </c>
      <c r="H1367" t="s">
        <v>9011</v>
      </c>
      <c r="I1367" t="s">
        <v>9012</v>
      </c>
      <c r="J1367" s="1" t="s">
        <v>30</v>
      </c>
      <c r="K1367" t="s">
        <v>133</v>
      </c>
      <c r="L1367" t="s">
        <v>134</v>
      </c>
      <c r="N1367" s="1" t="s">
        <v>86</v>
      </c>
      <c r="O1367" s="1" t="s">
        <v>34</v>
      </c>
      <c r="P1367" s="1">
        <v>77</v>
      </c>
      <c r="Q1367" t="s">
        <v>9013</v>
      </c>
      <c r="R1367" s="1" t="s">
        <v>9014</v>
      </c>
      <c r="S1367" s="1" t="s">
        <v>9015</v>
      </c>
      <c r="T1367" s="1">
        <v>350</v>
      </c>
      <c r="U1367" s="1">
        <v>338</v>
      </c>
      <c r="V1367" s="1">
        <v>12</v>
      </c>
    </row>
    <row r="1368" spans="1:22" x14ac:dyDescent="0.35">
      <c r="A1368" s="2">
        <v>44897</v>
      </c>
      <c r="B1368" s="3" t="s">
        <v>140</v>
      </c>
      <c r="C1368" t="s">
        <v>54</v>
      </c>
      <c r="D1368" t="s">
        <v>142</v>
      </c>
      <c r="E1368" t="s">
        <v>361</v>
      </c>
      <c r="F1368" t="s">
        <v>9016</v>
      </c>
      <c r="G1368" t="s">
        <v>9017</v>
      </c>
      <c r="H1368" t="s">
        <v>9018</v>
      </c>
      <c r="I1368" t="s">
        <v>9019</v>
      </c>
      <c r="J1368" s="1" t="s">
        <v>30</v>
      </c>
      <c r="K1368" t="s">
        <v>270</v>
      </c>
      <c r="L1368" t="s">
        <v>271</v>
      </c>
      <c r="N1368" s="1" t="s">
        <v>114</v>
      </c>
      <c r="O1368" s="1" t="s">
        <v>49</v>
      </c>
      <c r="P1368" s="1">
        <v>55</v>
      </c>
      <c r="Q1368" t="s">
        <v>9020</v>
      </c>
      <c r="R1368" s="1" t="s">
        <v>9021</v>
      </c>
      <c r="S1368" s="1" t="s">
        <v>9022</v>
      </c>
      <c r="T1368" s="1">
        <v>341</v>
      </c>
      <c r="U1368" s="1">
        <v>273</v>
      </c>
      <c r="V1368" s="1">
        <v>68</v>
      </c>
    </row>
    <row r="1369" spans="1:22" x14ac:dyDescent="0.35">
      <c r="A1369" s="2">
        <v>44742</v>
      </c>
      <c r="B1369" s="3" t="s">
        <v>140</v>
      </c>
      <c r="C1369" t="s">
        <v>141</v>
      </c>
      <c r="D1369" t="s">
        <v>142</v>
      </c>
      <c r="E1369" t="s">
        <v>361</v>
      </c>
      <c r="F1369" t="s">
        <v>9023</v>
      </c>
      <c r="G1369" t="s">
        <v>9024</v>
      </c>
      <c r="H1369" t="s">
        <v>9025</v>
      </c>
      <c r="I1369" t="s">
        <v>9026</v>
      </c>
      <c r="J1369" s="1" t="s">
        <v>170</v>
      </c>
      <c r="K1369" t="s">
        <v>124</v>
      </c>
      <c r="L1369" t="s">
        <v>125</v>
      </c>
      <c r="M1369" t="s">
        <v>126</v>
      </c>
      <c r="N1369" s="1" t="s">
        <v>93</v>
      </c>
      <c r="O1369" s="1" t="s">
        <v>34</v>
      </c>
      <c r="P1369" s="1">
        <v>66</v>
      </c>
      <c r="Q1369" t="s">
        <v>9027</v>
      </c>
      <c r="R1369" s="1" t="s">
        <v>9028</v>
      </c>
      <c r="S1369" s="1" t="s">
        <v>9029</v>
      </c>
      <c r="T1369" s="1">
        <v>347</v>
      </c>
      <c r="U1369" s="1">
        <v>112</v>
      </c>
      <c r="V1369" s="1">
        <v>235</v>
      </c>
    </row>
    <row r="1370" spans="1:22" x14ac:dyDescent="0.35">
      <c r="A1370" s="2">
        <v>44622</v>
      </c>
      <c r="B1370" s="3" t="s">
        <v>275</v>
      </c>
      <c r="C1370" t="s">
        <v>276</v>
      </c>
      <c r="D1370" t="s">
        <v>277</v>
      </c>
      <c r="E1370" t="s">
        <v>278</v>
      </c>
      <c r="F1370" t="s">
        <v>3027</v>
      </c>
      <c r="G1370" t="s">
        <v>9030</v>
      </c>
      <c r="H1370" t="s">
        <v>9031</v>
      </c>
      <c r="I1370" t="s">
        <v>9032</v>
      </c>
      <c r="J1370" s="1" t="s">
        <v>30</v>
      </c>
      <c r="K1370" t="s">
        <v>159</v>
      </c>
      <c r="L1370" t="s">
        <v>160</v>
      </c>
      <c r="M1370" t="s">
        <v>161</v>
      </c>
      <c r="N1370" s="1" t="s">
        <v>114</v>
      </c>
      <c r="O1370" s="1" t="s">
        <v>63</v>
      </c>
      <c r="P1370" s="1">
        <v>88</v>
      </c>
      <c r="Q1370" t="s">
        <v>7827</v>
      </c>
      <c r="R1370" s="1" t="s">
        <v>9033</v>
      </c>
      <c r="S1370" s="1" t="s">
        <v>9034</v>
      </c>
      <c r="T1370" s="1">
        <v>269</v>
      </c>
      <c r="U1370" s="1">
        <v>214</v>
      </c>
      <c r="V1370" s="1">
        <v>55</v>
      </c>
    </row>
    <row r="1371" spans="1:22" x14ac:dyDescent="0.35">
      <c r="A1371" s="2">
        <v>45002</v>
      </c>
      <c r="B1371" s="3" t="s">
        <v>214</v>
      </c>
      <c r="C1371" t="s">
        <v>23</v>
      </c>
      <c r="D1371" t="s">
        <v>98</v>
      </c>
      <c r="E1371" t="s">
        <v>326</v>
      </c>
      <c r="F1371" t="s">
        <v>9035</v>
      </c>
      <c r="G1371" t="s">
        <v>9036</v>
      </c>
      <c r="H1371" t="s">
        <v>9037</v>
      </c>
      <c r="I1371" t="s">
        <v>9038</v>
      </c>
      <c r="J1371" s="1" t="s">
        <v>45</v>
      </c>
      <c r="K1371" t="s">
        <v>61</v>
      </c>
      <c r="L1371" t="s">
        <v>62</v>
      </c>
      <c r="M1371">
        <f>1-588-750-7646</f>
        <v>-8983</v>
      </c>
      <c r="N1371" s="1" t="s">
        <v>78</v>
      </c>
      <c r="O1371" s="1" t="s">
        <v>34</v>
      </c>
      <c r="P1371" s="1">
        <v>87</v>
      </c>
      <c r="Q1371" t="s">
        <v>9039</v>
      </c>
      <c r="R1371" s="1" t="s">
        <v>9040</v>
      </c>
      <c r="S1371" s="1" t="s">
        <v>9041</v>
      </c>
      <c r="T1371" s="1">
        <v>267</v>
      </c>
      <c r="U1371" s="1">
        <v>215</v>
      </c>
      <c r="V1371" s="1">
        <v>52</v>
      </c>
    </row>
    <row r="1372" spans="1:22" x14ac:dyDescent="0.35">
      <c r="A1372" s="2">
        <v>44994</v>
      </c>
      <c r="B1372" s="3" t="s">
        <v>418</v>
      </c>
      <c r="C1372" t="s">
        <v>69</v>
      </c>
      <c r="D1372" t="s">
        <v>419</v>
      </c>
      <c r="E1372" t="s">
        <v>189</v>
      </c>
      <c r="F1372" t="s">
        <v>9042</v>
      </c>
      <c r="G1372" t="s">
        <v>9043</v>
      </c>
      <c r="H1372" t="s">
        <v>9044</v>
      </c>
      <c r="I1372" t="s">
        <v>9045</v>
      </c>
      <c r="J1372" s="1" t="s">
        <v>30</v>
      </c>
      <c r="K1372" t="s">
        <v>566</v>
      </c>
      <c r="L1372" t="s">
        <v>567</v>
      </c>
      <c r="M1372" t="s">
        <v>568</v>
      </c>
      <c r="N1372" s="1" t="s">
        <v>78</v>
      </c>
      <c r="O1372" s="1" t="s">
        <v>34</v>
      </c>
      <c r="P1372" s="1">
        <v>88</v>
      </c>
      <c r="Q1372" t="s">
        <v>9046</v>
      </c>
      <c r="R1372" s="1" t="s">
        <v>9047</v>
      </c>
      <c r="S1372" s="1" t="s">
        <v>9048</v>
      </c>
      <c r="T1372" s="1">
        <v>191</v>
      </c>
      <c r="U1372" s="1">
        <v>176</v>
      </c>
      <c r="V1372" s="1">
        <v>15</v>
      </c>
    </row>
    <row r="1373" spans="1:22" x14ac:dyDescent="0.35">
      <c r="A1373" s="2">
        <v>44912</v>
      </c>
      <c r="B1373" s="3" t="s">
        <v>418</v>
      </c>
      <c r="C1373" t="s">
        <v>69</v>
      </c>
      <c r="D1373" t="s">
        <v>419</v>
      </c>
      <c r="E1373" t="s">
        <v>265</v>
      </c>
      <c r="F1373" t="s">
        <v>9049</v>
      </c>
      <c r="G1373" t="s">
        <v>9050</v>
      </c>
      <c r="H1373" t="s">
        <v>9051</v>
      </c>
      <c r="I1373" t="s">
        <v>9052</v>
      </c>
      <c r="J1373" s="1" t="s">
        <v>30</v>
      </c>
      <c r="K1373" t="s">
        <v>148</v>
      </c>
      <c r="L1373" t="s">
        <v>149</v>
      </c>
      <c r="M1373" t="s">
        <v>150</v>
      </c>
      <c r="N1373" s="1" t="s">
        <v>114</v>
      </c>
      <c r="O1373" s="1" t="s">
        <v>49</v>
      </c>
      <c r="P1373" s="1">
        <v>23</v>
      </c>
      <c r="Q1373" t="s">
        <v>9053</v>
      </c>
      <c r="R1373" s="1" t="s">
        <v>9054</v>
      </c>
      <c r="S1373" s="1" t="s">
        <v>9055</v>
      </c>
      <c r="T1373" s="1">
        <v>447</v>
      </c>
      <c r="U1373" s="1">
        <v>175</v>
      </c>
      <c r="V1373" s="1">
        <v>272</v>
      </c>
    </row>
    <row r="1374" spans="1:22" x14ac:dyDescent="0.35">
      <c r="A1374" s="2">
        <v>44871</v>
      </c>
      <c r="B1374" s="3" t="s">
        <v>68</v>
      </c>
      <c r="C1374" t="s">
        <v>69</v>
      </c>
      <c r="D1374" t="s">
        <v>70</v>
      </c>
      <c r="E1374" t="s">
        <v>71</v>
      </c>
      <c r="F1374" t="s">
        <v>9056</v>
      </c>
      <c r="G1374" t="s">
        <v>9057</v>
      </c>
      <c r="H1374" t="s">
        <v>9058</v>
      </c>
      <c r="I1374">
        <f>1-483-337-9586</f>
        <v>-10405</v>
      </c>
      <c r="J1374" s="1" t="s">
        <v>45</v>
      </c>
      <c r="K1374" t="s">
        <v>46</v>
      </c>
      <c r="L1374" t="s">
        <v>47</v>
      </c>
      <c r="M1374" t="s">
        <v>261</v>
      </c>
      <c r="N1374" s="1" t="s">
        <v>33</v>
      </c>
      <c r="O1374" s="1" t="s">
        <v>49</v>
      </c>
      <c r="P1374" s="1">
        <v>84</v>
      </c>
      <c r="Q1374" t="s">
        <v>974</v>
      </c>
      <c r="R1374" s="1" t="s">
        <v>9059</v>
      </c>
      <c r="S1374" s="1" t="s">
        <v>9060</v>
      </c>
      <c r="T1374" s="1">
        <v>438</v>
      </c>
      <c r="U1374" s="1">
        <v>156</v>
      </c>
      <c r="V1374" s="1">
        <v>282</v>
      </c>
    </row>
    <row r="1375" spans="1:22" x14ac:dyDescent="0.35">
      <c r="A1375" s="2">
        <v>45048</v>
      </c>
      <c r="B1375" s="3" t="s">
        <v>22</v>
      </c>
      <c r="C1375" t="s">
        <v>23</v>
      </c>
      <c r="D1375" t="s">
        <v>24</v>
      </c>
      <c r="E1375" t="s">
        <v>82</v>
      </c>
      <c r="F1375" t="s">
        <v>9061</v>
      </c>
      <c r="G1375" t="s">
        <v>9062</v>
      </c>
      <c r="H1375" t="s">
        <v>9063</v>
      </c>
      <c r="I1375" t="s">
        <v>9064</v>
      </c>
      <c r="J1375" s="1" t="s">
        <v>45</v>
      </c>
      <c r="K1375" t="s">
        <v>75</v>
      </c>
      <c r="L1375" t="s">
        <v>76</v>
      </c>
      <c r="M1375" t="s">
        <v>77</v>
      </c>
      <c r="N1375" s="1" t="s">
        <v>48</v>
      </c>
      <c r="O1375" s="1" t="s">
        <v>49</v>
      </c>
      <c r="P1375" s="1">
        <v>64</v>
      </c>
      <c r="Q1375" t="s">
        <v>4615</v>
      </c>
      <c r="R1375" s="1" t="s">
        <v>9065</v>
      </c>
      <c r="S1375" s="1" t="s">
        <v>9066</v>
      </c>
      <c r="T1375" s="1">
        <v>118</v>
      </c>
      <c r="U1375" s="1">
        <v>65</v>
      </c>
      <c r="V1375" s="1">
        <v>53</v>
      </c>
    </row>
    <row r="1376" spans="1:22" x14ac:dyDescent="0.35">
      <c r="A1376" s="2">
        <v>44899</v>
      </c>
      <c r="B1376" s="3" t="s">
        <v>118</v>
      </c>
      <c r="C1376" t="s">
        <v>69</v>
      </c>
      <c r="D1376" t="s">
        <v>119</v>
      </c>
      <c r="E1376" t="s">
        <v>2473</v>
      </c>
      <c r="F1376" t="s">
        <v>9067</v>
      </c>
      <c r="G1376" t="s">
        <v>9068</v>
      </c>
      <c r="H1376" t="s">
        <v>9069</v>
      </c>
      <c r="I1376" t="s">
        <v>9070</v>
      </c>
      <c r="J1376" s="1" t="s">
        <v>170</v>
      </c>
      <c r="K1376" t="s">
        <v>252</v>
      </c>
      <c r="L1376" t="s">
        <v>253</v>
      </c>
      <c r="M1376">
        <f>1-838-976-6137</f>
        <v>-7950</v>
      </c>
      <c r="N1376" s="1" t="s">
        <v>114</v>
      </c>
      <c r="O1376" s="1" t="s">
        <v>49</v>
      </c>
      <c r="P1376" s="1">
        <v>78</v>
      </c>
      <c r="Q1376" t="s">
        <v>2555</v>
      </c>
      <c r="R1376" s="1" t="s">
        <v>3018</v>
      </c>
      <c r="S1376" s="1" t="s">
        <v>9071</v>
      </c>
      <c r="T1376" s="1">
        <v>248</v>
      </c>
      <c r="U1376" s="1">
        <v>243</v>
      </c>
      <c r="V1376" s="1">
        <v>5</v>
      </c>
    </row>
    <row r="1377" spans="1:22" x14ac:dyDescent="0.35">
      <c r="A1377" s="2">
        <v>45015</v>
      </c>
      <c r="B1377" s="3" t="s">
        <v>118</v>
      </c>
      <c r="C1377" t="s">
        <v>69</v>
      </c>
      <c r="D1377" t="s">
        <v>119</v>
      </c>
      <c r="E1377" t="s">
        <v>120</v>
      </c>
      <c r="F1377" t="s">
        <v>4524</v>
      </c>
      <c r="G1377" t="s">
        <v>9072</v>
      </c>
      <c r="H1377" t="s">
        <v>9073</v>
      </c>
      <c r="I1377" t="s">
        <v>9074</v>
      </c>
      <c r="J1377" s="1" t="s">
        <v>170</v>
      </c>
      <c r="K1377" t="s">
        <v>566</v>
      </c>
      <c r="L1377" t="s">
        <v>567</v>
      </c>
      <c r="M1377" t="s">
        <v>568</v>
      </c>
      <c r="N1377" s="1" t="s">
        <v>93</v>
      </c>
      <c r="O1377" s="1" t="s">
        <v>34</v>
      </c>
      <c r="P1377" s="1">
        <v>39</v>
      </c>
      <c r="Q1377" t="s">
        <v>3469</v>
      </c>
      <c r="R1377" s="1" t="s">
        <v>9075</v>
      </c>
      <c r="S1377" s="1" t="s">
        <v>9076</v>
      </c>
      <c r="T1377" s="1">
        <v>111</v>
      </c>
      <c r="U1377" s="1">
        <v>6</v>
      </c>
      <c r="V1377" s="1">
        <v>105</v>
      </c>
    </row>
    <row r="1378" spans="1:22" x14ac:dyDescent="0.35">
      <c r="A1378" s="2">
        <v>44473</v>
      </c>
      <c r="B1378" s="3" t="s">
        <v>336</v>
      </c>
      <c r="C1378" t="s">
        <v>247</v>
      </c>
      <c r="D1378" t="s">
        <v>165</v>
      </c>
      <c r="E1378" t="s">
        <v>484</v>
      </c>
      <c r="F1378" t="s">
        <v>9077</v>
      </c>
      <c r="G1378" t="s">
        <v>9078</v>
      </c>
      <c r="H1378" t="s">
        <v>9079</v>
      </c>
      <c r="I1378" t="s">
        <v>9080</v>
      </c>
      <c r="J1378" s="1" t="s">
        <v>30</v>
      </c>
      <c r="K1378" t="s">
        <v>566</v>
      </c>
      <c r="L1378" t="s">
        <v>567</v>
      </c>
      <c r="M1378" t="s">
        <v>568</v>
      </c>
      <c r="N1378" s="1" t="s">
        <v>48</v>
      </c>
      <c r="O1378" s="1" t="s">
        <v>34</v>
      </c>
      <c r="P1378" s="1">
        <v>5</v>
      </c>
      <c r="Q1378" t="s">
        <v>9081</v>
      </c>
      <c r="R1378" s="1" t="s">
        <v>1427</v>
      </c>
      <c r="S1378" s="1" t="s">
        <v>9082</v>
      </c>
      <c r="T1378" s="1">
        <v>111</v>
      </c>
      <c r="U1378" s="1">
        <v>101</v>
      </c>
      <c r="V1378" s="1">
        <v>10</v>
      </c>
    </row>
    <row r="1379" spans="1:22" x14ac:dyDescent="0.35">
      <c r="A1379" s="1" t="s">
        <v>6224</v>
      </c>
      <c r="B1379" s="3" t="s">
        <v>118</v>
      </c>
      <c r="C1379" t="s">
        <v>69</v>
      </c>
      <c r="D1379" t="s">
        <v>119</v>
      </c>
      <c r="E1379" t="s">
        <v>120</v>
      </c>
      <c r="F1379" t="s">
        <v>9083</v>
      </c>
      <c r="G1379" t="s">
        <v>9084</v>
      </c>
      <c r="H1379" t="s">
        <v>9085</v>
      </c>
      <c r="I1379" t="s">
        <v>9086</v>
      </c>
      <c r="J1379" s="1" t="s">
        <v>30</v>
      </c>
      <c r="K1379" t="s">
        <v>330</v>
      </c>
      <c r="L1379" t="s">
        <v>331</v>
      </c>
      <c r="M1379" t="s">
        <v>332</v>
      </c>
      <c r="N1379" s="1" t="s">
        <v>33</v>
      </c>
      <c r="O1379" s="1" t="s">
        <v>49</v>
      </c>
      <c r="P1379" s="1">
        <v>38</v>
      </c>
      <c r="Q1379" t="s">
        <v>9087</v>
      </c>
      <c r="R1379" s="1" t="s">
        <v>9088</v>
      </c>
      <c r="S1379" s="1" t="s">
        <v>9089</v>
      </c>
      <c r="T1379" s="1">
        <v>310</v>
      </c>
      <c r="U1379" s="1">
        <v>84</v>
      </c>
      <c r="V1379" s="1">
        <v>226</v>
      </c>
    </row>
    <row r="1380" spans="1:22" x14ac:dyDescent="0.35">
      <c r="A1380" s="2">
        <v>45080</v>
      </c>
      <c r="B1380" s="3" t="s">
        <v>38</v>
      </c>
      <c r="C1380" t="s">
        <v>23</v>
      </c>
      <c r="D1380" t="s">
        <v>24</v>
      </c>
      <c r="E1380" t="s">
        <v>82</v>
      </c>
      <c r="F1380" t="s">
        <v>9090</v>
      </c>
      <c r="G1380" t="s">
        <v>9091</v>
      </c>
      <c r="H1380" t="s">
        <v>9092</v>
      </c>
      <c r="I1380" t="s">
        <v>9093</v>
      </c>
      <c r="J1380" s="1" t="s">
        <v>30</v>
      </c>
      <c r="K1380" t="s">
        <v>148</v>
      </c>
      <c r="L1380" t="s">
        <v>149</v>
      </c>
      <c r="M1380" t="s">
        <v>150</v>
      </c>
      <c r="N1380" s="1" t="s">
        <v>78</v>
      </c>
      <c r="O1380" s="1" t="s">
        <v>34</v>
      </c>
      <c r="P1380" s="1">
        <v>32</v>
      </c>
      <c r="Q1380" t="s">
        <v>9094</v>
      </c>
      <c r="R1380" s="1" t="s">
        <v>9095</v>
      </c>
      <c r="S1380" s="1" t="s">
        <v>9096</v>
      </c>
      <c r="T1380" s="1">
        <v>412</v>
      </c>
      <c r="U1380" s="1">
        <v>225</v>
      </c>
      <c r="V1380" s="1">
        <v>187</v>
      </c>
    </row>
    <row r="1381" spans="1:22" x14ac:dyDescent="0.35">
      <c r="A1381" s="1" t="s">
        <v>9097</v>
      </c>
      <c r="B1381" s="3" t="s">
        <v>97</v>
      </c>
      <c r="C1381" t="s">
        <v>23</v>
      </c>
      <c r="D1381" t="s">
        <v>98</v>
      </c>
      <c r="E1381" t="s">
        <v>25</v>
      </c>
      <c r="F1381" t="s">
        <v>9098</v>
      </c>
      <c r="G1381" t="s">
        <v>9099</v>
      </c>
      <c r="H1381" t="s">
        <v>9100</v>
      </c>
      <c r="I1381" t="s">
        <v>9101</v>
      </c>
      <c r="J1381" s="1" t="s">
        <v>30</v>
      </c>
      <c r="K1381" t="s">
        <v>111</v>
      </c>
      <c r="L1381" t="s">
        <v>112</v>
      </c>
      <c r="M1381" t="s">
        <v>113</v>
      </c>
      <c r="N1381" s="1" t="s">
        <v>93</v>
      </c>
      <c r="O1381" s="1" t="s">
        <v>34</v>
      </c>
      <c r="P1381" s="1">
        <v>38</v>
      </c>
      <c r="Q1381" t="s">
        <v>3284</v>
      </c>
      <c r="R1381" s="1" t="s">
        <v>9102</v>
      </c>
      <c r="S1381" s="1" t="s">
        <v>9103</v>
      </c>
      <c r="T1381" s="1">
        <v>281</v>
      </c>
      <c r="U1381" s="1">
        <v>152</v>
      </c>
      <c r="V1381" s="1">
        <v>129</v>
      </c>
    </row>
    <row r="1382" spans="1:22" x14ac:dyDescent="0.35">
      <c r="A1382" s="1" t="s">
        <v>9104</v>
      </c>
      <c r="B1382" s="3" t="s">
        <v>529</v>
      </c>
      <c r="C1382" t="s">
        <v>54</v>
      </c>
      <c r="D1382" t="s">
        <v>98</v>
      </c>
      <c r="E1382" t="s">
        <v>530</v>
      </c>
      <c r="F1382" t="s">
        <v>9105</v>
      </c>
      <c r="G1382" t="s">
        <v>9106</v>
      </c>
      <c r="H1382" t="s">
        <v>9107</v>
      </c>
      <c r="I1382" t="s">
        <v>9108</v>
      </c>
      <c r="J1382" s="1" t="s">
        <v>170</v>
      </c>
      <c r="K1382" t="s">
        <v>111</v>
      </c>
      <c r="L1382" t="s">
        <v>112</v>
      </c>
      <c r="M1382" t="s">
        <v>113</v>
      </c>
      <c r="N1382" s="1" t="s">
        <v>114</v>
      </c>
      <c r="O1382" s="1" t="s">
        <v>49</v>
      </c>
      <c r="P1382" s="1">
        <v>31</v>
      </c>
      <c r="Q1382" t="s">
        <v>2005</v>
      </c>
      <c r="R1382" s="1" t="s">
        <v>9109</v>
      </c>
      <c r="S1382" s="1" t="s">
        <v>9110</v>
      </c>
      <c r="T1382" s="1">
        <v>458</v>
      </c>
      <c r="U1382" s="1">
        <v>101</v>
      </c>
      <c r="V1382" s="1">
        <v>357</v>
      </c>
    </row>
    <row r="1383" spans="1:22" x14ac:dyDescent="0.35">
      <c r="A1383" s="2">
        <v>45023</v>
      </c>
      <c r="B1383" s="3" t="s">
        <v>177</v>
      </c>
      <c r="C1383" t="s">
        <v>141</v>
      </c>
      <c r="D1383" t="s">
        <v>142</v>
      </c>
      <c r="E1383" t="s">
        <v>835</v>
      </c>
      <c r="F1383" t="s">
        <v>9111</v>
      </c>
      <c r="G1383" t="s">
        <v>9112</v>
      </c>
      <c r="H1383" t="s">
        <v>9113</v>
      </c>
      <c r="I1383" t="s">
        <v>9114</v>
      </c>
      <c r="J1383" s="1" t="s">
        <v>45</v>
      </c>
      <c r="K1383" t="s">
        <v>534</v>
      </c>
      <c r="L1383" t="s">
        <v>535</v>
      </c>
      <c r="M1383" t="s">
        <v>536</v>
      </c>
      <c r="N1383" s="1" t="s">
        <v>78</v>
      </c>
      <c r="O1383" s="1" t="s">
        <v>63</v>
      </c>
      <c r="P1383" s="1">
        <v>52</v>
      </c>
      <c r="Q1383" t="s">
        <v>9115</v>
      </c>
      <c r="R1383" s="1" t="s">
        <v>9116</v>
      </c>
      <c r="S1383" s="1" t="s">
        <v>9117</v>
      </c>
      <c r="T1383" s="1">
        <v>419</v>
      </c>
      <c r="U1383" s="1">
        <v>261</v>
      </c>
      <c r="V1383" s="1">
        <v>158</v>
      </c>
    </row>
    <row r="1384" spans="1:22" x14ac:dyDescent="0.35">
      <c r="A1384" s="2">
        <v>44499</v>
      </c>
      <c r="B1384" s="3" t="s">
        <v>38</v>
      </c>
      <c r="C1384" t="s">
        <v>247</v>
      </c>
      <c r="D1384" t="s">
        <v>165</v>
      </c>
      <c r="E1384" t="s">
        <v>484</v>
      </c>
      <c r="F1384" t="s">
        <v>9118</v>
      </c>
      <c r="G1384" t="s">
        <v>9119</v>
      </c>
      <c r="H1384" t="s">
        <v>9120</v>
      </c>
      <c r="I1384" t="s">
        <v>9121</v>
      </c>
      <c r="J1384" s="1" t="s">
        <v>45</v>
      </c>
      <c r="K1384" t="s">
        <v>111</v>
      </c>
      <c r="L1384" t="s">
        <v>112</v>
      </c>
      <c r="M1384" t="s">
        <v>113</v>
      </c>
      <c r="N1384" s="1" t="s">
        <v>48</v>
      </c>
      <c r="O1384" s="1" t="s">
        <v>63</v>
      </c>
      <c r="P1384" s="1">
        <v>15</v>
      </c>
      <c r="Q1384" t="s">
        <v>1516</v>
      </c>
      <c r="R1384" s="1" t="s">
        <v>2616</v>
      </c>
      <c r="S1384" s="1" t="s">
        <v>9122</v>
      </c>
      <c r="T1384" s="1">
        <v>359</v>
      </c>
      <c r="U1384" s="1">
        <v>193</v>
      </c>
      <c r="V1384" s="1">
        <v>166</v>
      </c>
    </row>
    <row r="1385" spans="1:22" x14ac:dyDescent="0.35">
      <c r="A1385" s="2">
        <v>45018</v>
      </c>
      <c r="B1385" s="3" t="s">
        <v>207</v>
      </c>
      <c r="C1385" t="s">
        <v>23</v>
      </c>
      <c r="D1385" t="s">
        <v>39</v>
      </c>
      <c r="E1385" t="s">
        <v>40</v>
      </c>
      <c r="F1385" t="s">
        <v>9123</v>
      </c>
      <c r="G1385" t="s">
        <v>9124</v>
      </c>
      <c r="H1385" t="s">
        <v>9125</v>
      </c>
      <c r="I1385" t="s">
        <v>9126</v>
      </c>
      <c r="J1385" s="1" t="s">
        <v>45</v>
      </c>
      <c r="K1385" t="s">
        <v>148</v>
      </c>
      <c r="L1385" t="s">
        <v>149</v>
      </c>
      <c r="M1385" t="s">
        <v>150</v>
      </c>
      <c r="N1385" s="1" t="s">
        <v>48</v>
      </c>
      <c r="O1385" s="1" t="s">
        <v>49</v>
      </c>
      <c r="P1385" s="1">
        <v>72</v>
      </c>
      <c r="Q1385" t="s">
        <v>3648</v>
      </c>
      <c r="R1385" s="1" t="s">
        <v>9127</v>
      </c>
      <c r="S1385" s="1" t="s">
        <v>9128</v>
      </c>
      <c r="T1385" s="1">
        <v>153</v>
      </c>
      <c r="U1385" s="1">
        <v>134</v>
      </c>
      <c r="V1385" s="1">
        <v>19</v>
      </c>
    </row>
    <row r="1386" spans="1:22" x14ac:dyDescent="0.35">
      <c r="A1386" s="2">
        <v>44713</v>
      </c>
      <c r="B1386" s="3" t="s">
        <v>238</v>
      </c>
      <c r="C1386" t="s">
        <v>23</v>
      </c>
      <c r="D1386" t="s">
        <v>98</v>
      </c>
      <c r="E1386" t="s">
        <v>239</v>
      </c>
      <c r="F1386" t="s">
        <v>9129</v>
      </c>
      <c r="G1386" t="s">
        <v>9130</v>
      </c>
      <c r="H1386" t="s">
        <v>9131</v>
      </c>
      <c r="I1386" t="s">
        <v>9132</v>
      </c>
      <c r="J1386" s="1" t="s">
        <v>30</v>
      </c>
      <c r="K1386" t="s">
        <v>381</v>
      </c>
      <c r="L1386" t="s">
        <v>382</v>
      </c>
      <c r="M1386" t="s">
        <v>383</v>
      </c>
      <c r="N1386" s="1" t="s">
        <v>78</v>
      </c>
      <c r="O1386" s="1" t="s">
        <v>49</v>
      </c>
      <c r="P1386" s="1">
        <v>89</v>
      </c>
      <c r="Q1386" t="s">
        <v>8348</v>
      </c>
      <c r="R1386" s="1" t="s">
        <v>9133</v>
      </c>
      <c r="S1386" s="1" t="s">
        <v>9134</v>
      </c>
      <c r="T1386" s="1">
        <v>391</v>
      </c>
      <c r="U1386" s="1">
        <v>66</v>
      </c>
      <c r="V1386" s="1">
        <v>325</v>
      </c>
    </row>
    <row r="1387" spans="1:22" x14ac:dyDescent="0.35">
      <c r="A1387" s="1" t="s">
        <v>9135</v>
      </c>
      <c r="B1387" s="3" t="s">
        <v>529</v>
      </c>
      <c r="C1387" t="s">
        <v>23</v>
      </c>
      <c r="D1387" t="s">
        <v>98</v>
      </c>
      <c r="E1387" t="s">
        <v>530</v>
      </c>
      <c r="F1387" t="s">
        <v>9136</v>
      </c>
      <c r="G1387" t="s">
        <v>9137</v>
      </c>
      <c r="H1387" t="s">
        <v>9138</v>
      </c>
      <c r="I1387" t="s">
        <v>9139</v>
      </c>
      <c r="J1387" s="1" t="s">
        <v>170</v>
      </c>
      <c r="K1387" t="s">
        <v>270</v>
      </c>
      <c r="L1387" t="s">
        <v>271</v>
      </c>
      <c r="M1387" t="s">
        <v>559</v>
      </c>
      <c r="N1387" s="1" t="s">
        <v>33</v>
      </c>
      <c r="O1387" s="1" t="s">
        <v>34</v>
      </c>
      <c r="P1387" s="1">
        <v>82</v>
      </c>
      <c r="Q1387" t="s">
        <v>3827</v>
      </c>
      <c r="R1387" s="1" t="s">
        <v>9140</v>
      </c>
      <c r="S1387" s="1" t="s">
        <v>9141</v>
      </c>
      <c r="T1387" s="1">
        <v>319</v>
      </c>
      <c r="U1387" s="1">
        <v>286</v>
      </c>
      <c r="V1387" s="1">
        <v>33</v>
      </c>
    </row>
    <row r="1388" spans="1:22" x14ac:dyDescent="0.35">
      <c r="A1388" s="2">
        <v>45196</v>
      </c>
      <c r="B1388" s="3" t="s">
        <v>336</v>
      </c>
      <c r="C1388" t="s">
        <v>247</v>
      </c>
      <c r="D1388" t="s">
        <v>165</v>
      </c>
      <c r="E1388" t="s">
        <v>265</v>
      </c>
      <c r="F1388" t="s">
        <v>9142</v>
      </c>
      <c r="G1388" t="s">
        <v>9143</v>
      </c>
      <c r="H1388" t="s">
        <v>9144</v>
      </c>
      <c r="I1388" t="s">
        <v>9145</v>
      </c>
      <c r="J1388" s="1" t="s">
        <v>170</v>
      </c>
      <c r="K1388" t="s">
        <v>330</v>
      </c>
      <c r="L1388" t="s">
        <v>331</v>
      </c>
      <c r="M1388" t="s">
        <v>332</v>
      </c>
      <c r="N1388" s="1" t="s">
        <v>33</v>
      </c>
      <c r="O1388" s="1" t="s">
        <v>63</v>
      </c>
      <c r="P1388" s="1">
        <v>22</v>
      </c>
      <c r="Q1388" t="s">
        <v>9146</v>
      </c>
      <c r="R1388" s="1" t="s">
        <v>9147</v>
      </c>
      <c r="S1388" s="1" t="s">
        <v>9148</v>
      </c>
      <c r="T1388" s="1">
        <v>166</v>
      </c>
      <c r="U1388" s="1">
        <v>16</v>
      </c>
      <c r="V1388" s="1">
        <v>150</v>
      </c>
    </row>
    <row r="1389" spans="1:22" x14ac:dyDescent="0.35">
      <c r="A1389" s="2">
        <v>45021</v>
      </c>
      <c r="B1389" s="3" t="s">
        <v>257</v>
      </c>
      <c r="C1389" t="s">
        <v>54</v>
      </c>
      <c r="D1389" t="s">
        <v>223</v>
      </c>
      <c r="E1389" t="s">
        <v>309</v>
      </c>
      <c r="F1389" t="s">
        <v>9149</v>
      </c>
      <c r="G1389" t="s">
        <v>9150</v>
      </c>
      <c r="H1389" t="s">
        <v>9151</v>
      </c>
      <c r="I1389" t="s">
        <v>9152</v>
      </c>
      <c r="J1389" s="1" t="s">
        <v>170</v>
      </c>
      <c r="K1389" t="s">
        <v>171</v>
      </c>
      <c r="L1389" t="s">
        <v>172</v>
      </c>
      <c r="M1389" t="s">
        <v>173</v>
      </c>
      <c r="N1389" s="1" t="s">
        <v>93</v>
      </c>
      <c r="O1389" s="1" t="s">
        <v>34</v>
      </c>
      <c r="P1389" s="1">
        <v>16</v>
      </c>
      <c r="Q1389" t="s">
        <v>832</v>
      </c>
      <c r="R1389" s="1" t="s">
        <v>9153</v>
      </c>
      <c r="S1389" s="1" t="s">
        <v>9154</v>
      </c>
      <c r="T1389" s="1">
        <v>453</v>
      </c>
      <c r="U1389" s="1">
        <v>109</v>
      </c>
      <c r="V1389" s="1">
        <v>344</v>
      </c>
    </row>
    <row r="1390" spans="1:22" x14ac:dyDescent="0.35">
      <c r="A1390" s="2">
        <v>44982</v>
      </c>
      <c r="B1390" s="3" t="s">
        <v>418</v>
      </c>
      <c r="C1390" t="s">
        <v>69</v>
      </c>
      <c r="D1390" t="s">
        <v>419</v>
      </c>
      <c r="E1390" t="s">
        <v>265</v>
      </c>
      <c r="F1390" t="s">
        <v>9155</v>
      </c>
      <c r="G1390" t="s">
        <v>9156</v>
      </c>
      <c r="H1390" t="s">
        <v>9157</v>
      </c>
      <c r="I1390" t="s">
        <v>9158</v>
      </c>
      <c r="J1390" s="1" t="s">
        <v>170</v>
      </c>
      <c r="K1390" t="s">
        <v>111</v>
      </c>
      <c r="L1390" t="s">
        <v>112</v>
      </c>
      <c r="M1390" t="s">
        <v>113</v>
      </c>
      <c r="N1390" s="1" t="s">
        <v>93</v>
      </c>
      <c r="O1390" s="1" t="s">
        <v>63</v>
      </c>
      <c r="P1390" s="1">
        <v>58</v>
      </c>
      <c r="Q1390" t="s">
        <v>9159</v>
      </c>
      <c r="R1390" s="1" t="s">
        <v>9160</v>
      </c>
      <c r="S1390" s="1" t="s">
        <v>9161</v>
      </c>
      <c r="T1390" s="1">
        <v>143</v>
      </c>
      <c r="U1390" s="1">
        <v>10</v>
      </c>
      <c r="V1390" s="1">
        <v>133</v>
      </c>
    </row>
    <row r="1391" spans="1:22" x14ac:dyDescent="0.35">
      <c r="A1391" s="2">
        <v>44824</v>
      </c>
      <c r="B1391" s="3" t="s">
        <v>38</v>
      </c>
      <c r="C1391" t="s">
        <v>54</v>
      </c>
      <c r="D1391" t="s">
        <v>345</v>
      </c>
      <c r="E1391" t="s">
        <v>346</v>
      </c>
      <c r="F1391" t="s">
        <v>9162</v>
      </c>
      <c r="G1391" t="s">
        <v>9163</v>
      </c>
      <c r="H1391" t="s">
        <v>9164</v>
      </c>
      <c r="I1391" t="s">
        <v>9165</v>
      </c>
      <c r="J1391" s="1" t="s">
        <v>45</v>
      </c>
      <c r="K1391" t="s">
        <v>171</v>
      </c>
      <c r="L1391" t="s">
        <v>172</v>
      </c>
      <c r="M1391" t="s">
        <v>173</v>
      </c>
      <c r="N1391" s="1" t="s">
        <v>86</v>
      </c>
      <c r="O1391" s="1" t="s">
        <v>49</v>
      </c>
      <c r="P1391" s="1">
        <v>99</v>
      </c>
      <c r="Q1391" t="s">
        <v>9166</v>
      </c>
      <c r="R1391" s="1" t="s">
        <v>9167</v>
      </c>
      <c r="S1391" s="1" t="s">
        <v>9168</v>
      </c>
      <c r="T1391" s="1">
        <v>326</v>
      </c>
      <c r="U1391" s="1">
        <v>183</v>
      </c>
      <c r="V1391" s="1">
        <v>143</v>
      </c>
    </row>
    <row r="1392" spans="1:22" x14ac:dyDescent="0.35">
      <c r="A1392" s="2">
        <v>44715</v>
      </c>
      <c r="B1392" s="3" t="s">
        <v>22</v>
      </c>
      <c r="C1392" t="s">
        <v>23</v>
      </c>
      <c r="D1392" t="s">
        <v>24</v>
      </c>
      <c r="E1392" t="s">
        <v>82</v>
      </c>
      <c r="F1392" t="s">
        <v>9169</v>
      </c>
      <c r="G1392" t="s">
        <v>9170</v>
      </c>
      <c r="H1392" t="s">
        <v>9171</v>
      </c>
      <c r="I1392" t="s">
        <v>9172</v>
      </c>
      <c r="J1392" s="1" t="s">
        <v>30</v>
      </c>
      <c r="K1392" t="s">
        <v>61</v>
      </c>
      <c r="L1392" t="s">
        <v>62</v>
      </c>
      <c r="M1392">
        <f>1-588-750-7646</f>
        <v>-8983</v>
      </c>
      <c r="N1392" s="1" t="s">
        <v>114</v>
      </c>
      <c r="O1392" s="1" t="s">
        <v>34</v>
      </c>
      <c r="P1392" s="1">
        <v>25</v>
      </c>
      <c r="Q1392" t="s">
        <v>2039</v>
      </c>
      <c r="R1392" s="1" t="s">
        <v>9173</v>
      </c>
      <c r="S1392" s="1" t="s">
        <v>9174</v>
      </c>
      <c r="T1392" s="1">
        <v>493</v>
      </c>
      <c r="U1392" s="1">
        <v>493</v>
      </c>
      <c r="V1392" s="1">
        <v>0</v>
      </c>
    </row>
    <row r="1393" spans="1:22" x14ac:dyDescent="0.35">
      <c r="A1393" s="2">
        <v>44615</v>
      </c>
      <c r="B1393" s="3" t="s">
        <v>222</v>
      </c>
      <c r="C1393" t="s">
        <v>141</v>
      </c>
      <c r="D1393" t="s">
        <v>223</v>
      </c>
      <c r="E1393" t="s">
        <v>265</v>
      </c>
      <c r="F1393" t="s">
        <v>9175</v>
      </c>
      <c r="G1393" t="s">
        <v>9176</v>
      </c>
      <c r="H1393" t="s">
        <v>9177</v>
      </c>
      <c r="I1393" t="s">
        <v>9178</v>
      </c>
      <c r="J1393" s="1" t="s">
        <v>30</v>
      </c>
      <c r="K1393" t="s">
        <v>171</v>
      </c>
      <c r="L1393" t="s">
        <v>172</v>
      </c>
      <c r="M1393" t="s">
        <v>173</v>
      </c>
      <c r="N1393" s="1" t="s">
        <v>48</v>
      </c>
      <c r="O1393" s="1" t="s">
        <v>63</v>
      </c>
      <c r="P1393" s="1">
        <v>30</v>
      </c>
      <c r="Q1393" t="s">
        <v>9179</v>
      </c>
      <c r="R1393" s="1" t="s">
        <v>9180</v>
      </c>
      <c r="S1393" s="1" t="s">
        <v>9181</v>
      </c>
      <c r="T1393" s="1">
        <v>422</v>
      </c>
      <c r="U1393" s="1">
        <v>111</v>
      </c>
      <c r="V1393" s="1">
        <v>311</v>
      </c>
    </row>
    <row r="1394" spans="1:22" x14ac:dyDescent="0.35">
      <c r="A1394" s="2">
        <v>44602</v>
      </c>
      <c r="B1394" s="3" t="s">
        <v>38</v>
      </c>
      <c r="C1394" t="s">
        <v>141</v>
      </c>
      <c r="D1394" t="s">
        <v>223</v>
      </c>
      <c r="E1394" t="s">
        <v>309</v>
      </c>
      <c r="F1394" t="s">
        <v>9182</v>
      </c>
      <c r="H1394" t="s">
        <v>9183</v>
      </c>
      <c r="I1394" t="s">
        <v>9184</v>
      </c>
      <c r="J1394" s="1" t="s">
        <v>30</v>
      </c>
      <c r="K1394" t="s">
        <v>124</v>
      </c>
      <c r="L1394" t="s">
        <v>125</v>
      </c>
      <c r="M1394" t="s">
        <v>126</v>
      </c>
      <c r="N1394" s="1" t="s">
        <v>93</v>
      </c>
      <c r="O1394" s="1" t="s">
        <v>49</v>
      </c>
      <c r="P1394" s="1">
        <v>29</v>
      </c>
      <c r="Q1394" t="s">
        <v>9185</v>
      </c>
      <c r="R1394" s="1" t="s">
        <v>9186</v>
      </c>
      <c r="S1394" s="1" t="s">
        <v>9187</v>
      </c>
      <c r="T1394" s="1">
        <v>433</v>
      </c>
      <c r="U1394" s="1">
        <v>355</v>
      </c>
      <c r="V1394" s="1">
        <v>78</v>
      </c>
    </row>
    <row r="1395" spans="1:22" x14ac:dyDescent="0.35">
      <c r="A1395" s="2">
        <v>44626</v>
      </c>
      <c r="B1395" s="3" t="s">
        <v>418</v>
      </c>
      <c r="C1395" t="s">
        <v>69</v>
      </c>
      <c r="D1395" t="s">
        <v>419</v>
      </c>
      <c r="E1395" t="s">
        <v>265</v>
      </c>
      <c r="F1395" t="s">
        <v>9188</v>
      </c>
      <c r="G1395" t="s">
        <v>9189</v>
      </c>
      <c r="H1395" t="s">
        <v>9190</v>
      </c>
      <c r="I1395" t="s">
        <v>9191</v>
      </c>
      <c r="J1395" s="1" t="s">
        <v>45</v>
      </c>
      <c r="K1395" t="s">
        <v>133</v>
      </c>
      <c r="L1395" t="s">
        <v>134</v>
      </c>
      <c r="M1395" t="s">
        <v>135</v>
      </c>
      <c r="N1395" s="1" t="s">
        <v>48</v>
      </c>
      <c r="O1395" s="1" t="s">
        <v>49</v>
      </c>
      <c r="P1395" s="1">
        <v>20</v>
      </c>
      <c r="Q1395" t="s">
        <v>8874</v>
      </c>
      <c r="R1395" s="1" t="s">
        <v>5467</v>
      </c>
      <c r="S1395" s="1" t="s">
        <v>9192</v>
      </c>
      <c r="T1395" s="1">
        <v>198</v>
      </c>
      <c r="U1395" s="1">
        <v>63</v>
      </c>
      <c r="V1395" s="1">
        <v>135</v>
      </c>
    </row>
    <row r="1396" spans="1:22" x14ac:dyDescent="0.35">
      <c r="A1396" s="2">
        <v>44734</v>
      </c>
      <c r="B1396" s="3" t="s">
        <v>53</v>
      </c>
      <c r="C1396" t="s">
        <v>276</v>
      </c>
      <c r="D1396" t="s">
        <v>55</v>
      </c>
      <c r="E1396" t="s">
        <v>56</v>
      </c>
      <c r="F1396" t="s">
        <v>9193</v>
      </c>
      <c r="G1396" t="s">
        <v>9194</v>
      </c>
      <c r="H1396" t="s">
        <v>9195</v>
      </c>
      <c r="I1396" t="s">
        <v>9196</v>
      </c>
      <c r="J1396" s="1" t="s">
        <v>170</v>
      </c>
      <c r="K1396" t="s">
        <v>381</v>
      </c>
      <c r="L1396" t="s">
        <v>382</v>
      </c>
      <c r="M1396" t="s">
        <v>383</v>
      </c>
      <c r="N1396" s="1" t="s">
        <v>48</v>
      </c>
      <c r="O1396" s="1" t="s">
        <v>49</v>
      </c>
      <c r="P1396" s="1">
        <v>4</v>
      </c>
      <c r="Q1396" t="s">
        <v>9197</v>
      </c>
      <c r="R1396" s="1" t="s">
        <v>9198</v>
      </c>
      <c r="S1396" s="1" t="s">
        <v>9199</v>
      </c>
      <c r="T1396" s="1">
        <v>312</v>
      </c>
      <c r="U1396" s="1">
        <v>219</v>
      </c>
      <c r="V1396" s="1">
        <v>93</v>
      </c>
    </row>
    <row r="1397" spans="1:22" x14ac:dyDescent="0.35">
      <c r="A1397" s="2">
        <v>44836</v>
      </c>
      <c r="B1397" s="3" t="s">
        <v>257</v>
      </c>
      <c r="C1397" t="s">
        <v>141</v>
      </c>
      <c r="D1397" t="s">
        <v>223</v>
      </c>
      <c r="E1397" t="s">
        <v>309</v>
      </c>
      <c r="F1397" t="s">
        <v>9200</v>
      </c>
      <c r="G1397" t="s">
        <v>9201</v>
      </c>
      <c r="H1397" t="s">
        <v>9202</v>
      </c>
      <c r="I1397" t="s">
        <v>9203</v>
      </c>
      <c r="J1397" s="1" t="s">
        <v>170</v>
      </c>
      <c r="K1397" t="s">
        <v>46</v>
      </c>
      <c r="L1397" t="s">
        <v>47</v>
      </c>
      <c r="M1397" t="s">
        <v>261</v>
      </c>
      <c r="N1397" s="1" t="s">
        <v>48</v>
      </c>
      <c r="O1397" s="1" t="s">
        <v>34</v>
      </c>
      <c r="P1397" s="1">
        <v>61</v>
      </c>
      <c r="Q1397" t="s">
        <v>314</v>
      </c>
      <c r="R1397" s="1" t="s">
        <v>9204</v>
      </c>
      <c r="S1397" s="1" t="s">
        <v>9205</v>
      </c>
      <c r="T1397" s="1">
        <v>441</v>
      </c>
      <c r="U1397" s="1">
        <v>3</v>
      </c>
      <c r="V1397" s="1">
        <v>438</v>
      </c>
    </row>
    <row r="1398" spans="1:22" x14ac:dyDescent="0.35">
      <c r="A1398" s="2">
        <v>44870</v>
      </c>
      <c r="B1398" s="3" t="s">
        <v>492</v>
      </c>
      <c r="C1398" t="s">
        <v>54</v>
      </c>
      <c r="D1398" t="s">
        <v>409</v>
      </c>
      <c r="E1398" t="s">
        <v>4801</v>
      </c>
      <c r="F1398" t="s">
        <v>9206</v>
      </c>
      <c r="G1398" t="s">
        <v>9207</v>
      </c>
      <c r="H1398" t="s">
        <v>9208</v>
      </c>
      <c r="I1398" t="s">
        <v>9209</v>
      </c>
      <c r="J1398" s="1" t="s">
        <v>170</v>
      </c>
      <c r="K1398" t="s">
        <v>31</v>
      </c>
      <c r="L1398" t="s">
        <v>32</v>
      </c>
      <c r="M1398">
        <v>6538306661</v>
      </c>
      <c r="N1398" s="1" t="s">
        <v>33</v>
      </c>
      <c r="O1398" s="1" t="s">
        <v>49</v>
      </c>
      <c r="P1398" s="1">
        <v>16</v>
      </c>
      <c r="Q1398" t="s">
        <v>3017</v>
      </c>
      <c r="R1398" s="1" t="s">
        <v>9210</v>
      </c>
      <c r="S1398" s="1" t="s">
        <v>9211</v>
      </c>
      <c r="T1398" s="1">
        <v>100</v>
      </c>
      <c r="U1398" s="1">
        <v>67</v>
      </c>
      <c r="V1398" s="1">
        <v>33</v>
      </c>
    </row>
    <row r="1399" spans="1:22" x14ac:dyDescent="0.35">
      <c r="A1399" s="1" t="s">
        <v>9212</v>
      </c>
      <c r="B1399" s="3" t="s">
        <v>177</v>
      </c>
      <c r="C1399" t="s">
        <v>141</v>
      </c>
      <c r="D1399" t="s">
        <v>142</v>
      </c>
      <c r="E1399" t="s">
        <v>178</v>
      </c>
      <c r="F1399" t="s">
        <v>9213</v>
      </c>
      <c r="G1399" t="s">
        <v>9214</v>
      </c>
      <c r="H1399" t="s">
        <v>9215</v>
      </c>
      <c r="I1399" t="s">
        <v>9216</v>
      </c>
      <c r="J1399" s="1" t="s">
        <v>170</v>
      </c>
      <c r="K1399" t="s">
        <v>270</v>
      </c>
      <c r="L1399" t="s">
        <v>271</v>
      </c>
      <c r="M1399" t="s">
        <v>559</v>
      </c>
      <c r="N1399" s="1" t="s">
        <v>114</v>
      </c>
      <c r="O1399" s="1" t="s">
        <v>49</v>
      </c>
      <c r="P1399" s="1">
        <v>19</v>
      </c>
      <c r="Q1399" t="s">
        <v>9217</v>
      </c>
      <c r="R1399" s="1" t="s">
        <v>9218</v>
      </c>
      <c r="S1399" s="1" t="s">
        <v>9219</v>
      </c>
      <c r="T1399" s="1">
        <v>491</v>
      </c>
      <c r="U1399" s="1">
        <v>452</v>
      </c>
      <c r="V1399" s="1">
        <v>39</v>
      </c>
    </row>
    <row r="1400" spans="1:22" x14ac:dyDescent="0.35">
      <c r="A1400" s="2">
        <v>44837</v>
      </c>
      <c r="B1400" s="3" t="s">
        <v>22</v>
      </c>
      <c r="C1400" t="s">
        <v>23</v>
      </c>
      <c r="D1400" t="s">
        <v>24</v>
      </c>
      <c r="E1400" t="s">
        <v>25</v>
      </c>
      <c r="F1400" t="s">
        <v>9220</v>
      </c>
      <c r="H1400" t="s">
        <v>9221</v>
      </c>
      <c r="I1400" t="s">
        <v>9222</v>
      </c>
      <c r="J1400" s="1" t="s">
        <v>170</v>
      </c>
      <c r="K1400" t="s">
        <v>159</v>
      </c>
      <c r="L1400" t="s">
        <v>160</v>
      </c>
      <c r="M1400" t="s">
        <v>161</v>
      </c>
      <c r="N1400" s="1" t="s">
        <v>114</v>
      </c>
      <c r="O1400" s="1" t="s">
        <v>49</v>
      </c>
      <c r="P1400" s="1">
        <v>66</v>
      </c>
      <c r="Q1400" t="s">
        <v>9223</v>
      </c>
      <c r="R1400" s="1" t="s">
        <v>9224</v>
      </c>
      <c r="S1400" s="1" t="s">
        <v>9225</v>
      </c>
      <c r="T1400" s="1">
        <v>472</v>
      </c>
      <c r="U1400" s="1">
        <v>175</v>
      </c>
      <c r="V1400" s="1">
        <v>297</v>
      </c>
    </row>
    <row r="1401" spans="1:22" x14ac:dyDescent="0.35">
      <c r="A1401" s="2">
        <v>45021</v>
      </c>
      <c r="B1401" s="3" t="s">
        <v>257</v>
      </c>
      <c r="C1401" t="s">
        <v>141</v>
      </c>
      <c r="D1401" t="s">
        <v>223</v>
      </c>
      <c r="E1401" t="s">
        <v>309</v>
      </c>
      <c r="F1401" t="s">
        <v>9226</v>
      </c>
      <c r="G1401" t="s">
        <v>9227</v>
      </c>
      <c r="H1401" t="s">
        <v>9228</v>
      </c>
      <c r="I1401" t="s">
        <v>9229</v>
      </c>
      <c r="J1401" s="1" t="s">
        <v>30</v>
      </c>
      <c r="K1401" t="s">
        <v>148</v>
      </c>
      <c r="L1401" t="s">
        <v>149</v>
      </c>
      <c r="M1401" t="s">
        <v>150</v>
      </c>
      <c r="N1401" s="1" t="s">
        <v>93</v>
      </c>
      <c r="O1401" s="1" t="s">
        <v>49</v>
      </c>
      <c r="P1401" s="1">
        <v>80</v>
      </c>
      <c r="Q1401" t="s">
        <v>6202</v>
      </c>
      <c r="R1401" s="1" t="s">
        <v>9230</v>
      </c>
      <c r="S1401" s="1" t="s">
        <v>9231</v>
      </c>
      <c r="T1401" s="1">
        <v>381</v>
      </c>
      <c r="U1401" s="1">
        <v>301</v>
      </c>
      <c r="V1401" s="1">
        <v>80</v>
      </c>
    </row>
    <row r="1402" spans="1:22" x14ac:dyDescent="0.35">
      <c r="A1402" s="2">
        <v>44585</v>
      </c>
      <c r="B1402" s="3" t="s">
        <v>492</v>
      </c>
      <c r="C1402" t="s">
        <v>276</v>
      </c>
      <c r="D1402" t="s">
        <v>409</v>
      </c>
      <c r="E1402" t="s">
        <v>410</v>
      </c>
      <c r="F1402" t="s">
        <v>9232</v>
      </c>
      <c r="G1402" t="s">
        <v>9233</v>
      </c>
      <c r="H1402" t="s">
        <v>9234</v>
      </c>
      <c r="I1402" t="s">
        <v>9235</v>
      </c>
      <c r="J1402" s="1" t="s">
        <v>170</v>
      </c>
      <c r="K1402" t="s">
        <v>171</v>
      </c>
      <c r="L1402" t="s">
        <v>172</v>
      </c>
      <c r="M1402" t="s">
        <v>173</v>
      </c>
      <c r="N1402" s="1" t="s">
        <v>86</v>
      </c>
      <c r="O1402" s="1" t="s">
        <v>63</v>
      </c>
      <c r="P1402" s="1">
        <v>8</v>
      </c>
      <c r="Q1402" t="s">
        <v>7007</v>
      </c>
      <c r="R1402" s="1" t="s">
        <v>9236</v>
      </c>
      <c r="S1402" s="1" t="s">
        <v>9237</v>
      </c>
      <c r="T1402" s="1">
        <v>200</v>
      </c>
      <c r="U1402" s="1">
        <v>24</v>
      </c>
      <c r="V1402" s="1">
        <v>176</v>
      </c>
    </row>
    <row r="1403" spans="1:22" x14ac:dyDescent="0.35">
      <c r="A1403" s="2">
        <v>44673</v>
      </c>
      <c r="B1403" s="3" t="s">
        <v>344</v>
      </c>
      <c r="C1403" t="s">
        <v>141</v>
      </c>
      <c r="D1403" t="s">
        <v>345</v>
      </c>
      <c r="E1403" t="s">
        <v>346</v>
      </c>
      <c r="F1403" t="s">
        <v>9238</v>
      </c>
      <c r="G1403" t="s">
        <v>9239</v>
      </c>
      <c r="H1403" t="s">
        <v>9240</v>
      </c>
      <c r="I1403" t="s">
        <v>9241</v>
      </c>
      <c r="J1403" s="1" t="s">
        <v>45</v>
      </c>
      <c r="K1403" t="s">
        <v>61</v>
      </c>
      <c r="L1403" t="s">
        <v>62</v>
      </c>
      <c r="N1403" s="1" t="s">
        <v>93</v>
      </c>
      <c r="O1403" s="1" t="s">
        <v>49</v>
      </c>
      <c r="P1403" s="1">
        <v>91</v>
      </c>
      <c r="Q1403" t="s">
        <v>2365</v>
      </c>
      <c r="R1403" s="1" t="s">
        <v>9242</v>
      </c>
      <c r="S1403" s="1" t="s">
        <v>9243</v>
      </c>
      <c r="T1403" s="1">
        <v>123</v>
      </c>
      <c r="U1403" s="1">
        <v>96</v>
      </c>
      <c r="V1403" s="1">
        <v>27</v>
      </c>
    </row>
    <row r="1404" spans="1:22" x14ac:dyDescent="0.35">
      <c r="A1404" s="2">
        <v>44638</v>
      </c>
      <c r="B1404" s="3" t="s">
        <v>177</v>
      </c>
      <c r="C1404" t="s">
        <v>141</v>
      </c>
      <c r="D1404" t="s">
        <v>142</v>
      </c>
      <c r="E1404" t="s">
        <v>178</v>
      </c>
      <c r="F1404" t="s">
        <v>9244</v>
      </c>
      <c r="G1404" t="s">
        <v>9245</v>
      </c>
      <c r="H1404" t="s">
        <v>9246</v>
      </c>
      <c r="I1404">
        <f>1-246-783-1768</f>
        <v>-2796</v>
      </c>
      <c r="J1404" s="1" t="s">
        <v>45</v>
      </c>
      <c r="K1404" t="s">
        <v>252</v>
      </c>
      <c r="L1404" t="s">
        <v>253</v>
      </c>
      <c r="M1404">
        <f>1-838-976-6137</f>
        <v>-7950</v>
      </c>
      <c r="N1404" s="1" t="s">
        <v>93</v>
      </c>
      <c r="O1404" s="1" t="s">
        <v>49</v>
      </c>
      <c r="P1404" s="1">
        <v>73</v>
      </c>
      <c r="Q1404" t="s">
        <v>9247</v>
      </c>
      <c r="R1404" s="1" t="s">
        <v>9248</v>
      </c>
      <c r="S1404" s="1" t="s">
        <v>9249</v>
      </c>
      <c r="T1404" s="1">
        <v>238</v>
      </c>
      <c r="U1404" s="1">
        <v>82</v>
      </c>
      <c r="V1404" s="1">
        <v>156</v>
      </c>
    </row>
    <row r="1405" spans="1:22" x14ac:dyDescent="0.35">
      <c r="A1405" s="2">
        <v>44494</v>
      </c>
      <c r="B1405" s="3" t="s">
        <v>22</v>
      </c>
      <c r="C1405" t="s">
        <v>23</v>
      </c>
      <c r="D1405" t="s">
        <v>24</v>
      </c>
      <c r="E1405" t="s">
        <v>82</v>
      </c>
      <c r="F1405" t="s">
        <v>9250</v>
      </c>
      <c r="G1405" t="s">
        <v>9251</v>
      </c>
      <c r="H1405" t="s">
        <v>9252</v>
      </c>
      <c r="I1405" t="s">
        <v>9253</v>
      </c>
      <c r="J1405" s="1" t="s">
        <v>170</v>
      </c>
      <c r="K1405" t="s">
        <v>75</v>
      </c>
      <c r="L1405" t="s">
        <v>76</v>
      </c>
      <c r="M1405" t="s">
        <v>77</v>
      </c>
      <c r="N1405" s="1" t="s">
        <v>48</v>
      </c>
      <c r="O1405" s="1" t="s">
        <v>49</v>
      </c>
      <c r="P1405" s="1">
        <v>72</v>
      </c>
      <c r="Q1405" t="s">
        <v>2628</v>
      </c>
      <c r="R1405" s="1" t="s">
        <v>9254</v>
      </c>
      <c r="S1405" s="1" t="s">
        <v>9255</v>
      </c>
      <c r="T1405" s="1">
        <v>248</v>
      </c>
      <c r="U1405" s="1">
        <v>41</v>
      </c>
      <c r="V1405" s="1">
        <v>207</v>
      </c>
    </row>
    <row r="1406" spans="1:22" x14ac:dyDescent="0.35">
      <c r="A1406" s="2">
        <v>44496</v>
      </c>
      <c r="B1406" s="3" t="s">
        <v>38</v>
      </c>
      <c r="C1406" t="s">
        <v>276</v>
      </c>
      <c r="D1406" t="s">
        <v>55</v>
      </c>
      <c r="E1406" t="s">
        <v>56</v>
      </c>
      <c r="F1406" t="s">
        <v>9256</v>
      </c>
      <c r="G1406" t="s">
        <v>9257</v>
      </c>
      <c r="H1406" t="s">
        <v>9258</v>
      </c>
      <c r="I1406" t="s">
        <v>9259</v>
      </c>
      <c r="J1406" s="1" t="s">
        <v>30</v>
      </c>
      <c r="K1406" t="s">
        <v>330</v>
      </c>
      <c r="L1406" t="s">
        <v>331</v>
      </c>
      <c r="M1406" t="s">
        <v>332</v>
      </c>
      <c r="N1406" s="1" t="s">
        <v>33</v>
      </c>
      <c r="O1406" s="1" t="s">
        <v>49</v>
      </c>
      <c r="P1406" s="1">
        <v>41</v>
      </c>
      <c r="Q1406" t="s">
        <v>9260</v>
      </c>
      <c r="R1406" s="1" t="s">
        <v>9261</v>
      </c>
      <c r="S1406" s="1" t="s">
        <v>9262</v>
      </c>
      <c r="T1406" s="1">
        <v>454</v>
      </c>
      <c r="U1406" s="1">
        <v>134</v>
      </c>
      <c r="V1406" s="1">
        <v>320</v>
      </c>
    </row>
    <row r="1407" spans="1:22" x14ac:dyDescent="0.35">
      <c r="A1407" s="2">
        <v>45071</v>
      </c>
      <c r="B1407" s="3" t="s">
        <v>238</v>
      </c>
      <c r="C1407" t="s">
        <v>54</v>
      </c>
      <c r="D1407" t="s">
        <v>98</v>
      </c>
      <c r="E1407" t="s">
        <v>239</v>
      </c>
      <c r="F1407" t="s">
        <v>9263</v>
      </c>
      <c r="G1407" t="s">
        <v>9264</v>
      </c>
      <c r="H1407" t="s">
        <v>9265</v>
      </c>
      <c r="I1407" t="s">
        <v>9266</v>
      </c>
      <c r="J1407" s="1" t="s">
        <v>30</v>
      </c>
      <c r="K1407" t="s">
        <v>61</v>
      </c>
      <c r="L1407" t="s">
        <v>62</v>
      </c>
      <c r="M1407">
        <f>1-588-750-7646</f>
        <v>-8983</v>
      </c>
      <c r="N1407" s="1" t="s">
        <v>93</v>
      </c>
      <c r="O1407" s="1" t="s">
        <v>49</v>
      </c>
      <c r="P1407" s="1">
        <v>69</v>
      </c>
      <c r="Q1407" t="s">
        <v>9267</v>
      </c>
      <c r="R1407" s="1" t="s">
        <v>9268</v>
      </c>
      <c r="S1407" s="1" t="s">
        <v>9269</v>
      </c>
      <c r="T1407" s="1">
        <v>417</v>
      </c>
      <c r="U1407" s="1">
        <v>111</v>
      </c>
      <c r="V1407" s="1">
        <v>306</v>
      </c>
    </row>
    <row r="1408" spans="1:22" x14ac:dyDescent="0.35">
      <c r="A1408" s="2">
        <v>44698</v>
      </c>
      <c r="B1408" s="3" t="s">
        <v>207</v>
      </c>
      <c r="C1408" t="s">
        <v>23</v>
      </c>
      <c r="D1408" t="s">
        <v>39</v>
      </c>
      <c r="E1408" t="s">
        <v>40</v>
      </c>
      <c r="F1408" t="s">
        <v>9270</v>
      </c>
      <c r="G1408" t="s">
        <v>9271</v>
      </c>
      <c r="H1408" t="s">
        <v>9272</v>
      </c>
      <c r="I1408" t="s">
        <v>9273</v>
      </c>
      <c r="J1408" s="1" t="s">
        <v>45</v>
      </c>
      <c r="K1408" t="s">
        <v>424</v>
      </c>
      <c r="L1408" t="s">
        <v>425</v>
      </c>
      <c r="M1408">
        <v>7724600682</v>
      </c>
      <c r="N1408" s="1" t="s">
        <v>33</v>
      </c>
      <c r="O1408" s="1" t="s">
        <v>34</v>
      </c>
      <c r="P1408" s="1">
        <v>26</v>
      </c>
      <c r="Q1408" t="s">
        <v>9274</v>
      </c>
      <c r="R1408" s="1" t="s">
        <v>9275</v>
      </c>
      <c r="S1408" s="1" t="s">
        <v>9276</v>
      </c>
      <c r="T1408" s="1">
        <v>117</v>
      </c>
      <c r="U1408" s="1">
        <v>60</v>
      </c>
      <c r="V1408" s="1">
        <v>57</v>
      </c>
    </row>
    <row r="1409" spans="1:22" x14ac:dyDescent="0.35">
      <c r="A1409" s="2">
        <v>44687</v>
      </c>
      <c r="B1409" s="3" t="s">
        <v>53</v>
      </c>
      <c r="C1409" t="s">
        <v>276</v>
      </c>
      <c r="D1409" t="s">
        <v>55</v>
      </c>
      <c r="E1409" t="s">
        <v>56</v>
      </c>
      <c r="F1409" t="s">
        <v>9277</v>
      </c>
      <c r="G1409" t="s">
        <v>9278</v>
      </c>
      <c r="H1409" t="s">
        <v>9279</v>
      </c>
      <c r="I1409">
        <v>5084549438</v>
      </c>
      <c r="J1409" s="1" t="s">
        <v>170</v>
      </c>
      <c r="K1409" t="s">
        <v>270</v>
      </c>
      <c r="L1409" t="s">
        <v>271</v>
      </c>
      <c r="M1409" t="s">
        <v>559</v>
      </c>
      <c r="N1409" s="1" t="s">
        <v>86</v>
      </c>
      <c r="O1409" s="1" t="s">
        <v>63</v>
      </c>
      <c r="P1409" s="1">
        <v>94</v>
      </c>
      <c r="Q1409" t="s">
        <v>1578</v>
      </c>
      <c r="R1409" s="1" t="s">
        <v>9280</v>
      </c>
      <c r="S1409" s="1" t="s">
        <v>9281</v>
      </c>
      <c r="T1409" s="1">
        <v>447</v>
      </c>
      <c r="U1409" s="1">
        <v>155</v>
      </c>
      <c r="V1409" s="1">
        <v>292</v>
      </c>
    </row>
    <row r="1410" spans="1:22" x14ac:dyDescent="0.35">
      <c r="A1410" s="2">
        <v>44635</v>
      </c>
      <c r="B1410" s="3" t="s">
        <v>214</v>
      </c>
      <c r="C1410" t="s">
        <v>23</v>
      </c>
      <c r="D1410" t="s">
        <v>98</v>
      </c>
      <c r="E1410" t="s">
        <v>326</v>
      </c>
      <c r="F1410" t="s">
        <v>9282</v>
      </c>
      <c r="G1410" t="s">
        <v>9283</v>
      </c>
      <c r="H1410" t="s">
        <v>9284</v>
      </c>
      <c r="I1410" t="s">
        <v>9285</v>
      </c>
      <c r="J1410" s="1" t="s">
        <v>170</v>
      </c>
      <c r="K1410" t="s">
        <v>183</v>
      </c>
      <c r="L1410" t="s">
        <v>184</v>
      </c>
      <c r="M1410" t="s">
        <v>185</v>
      </c>
      <c r="N1410" s="1" t="s">
        <v>33</v>
      </c>
      <c r="O1410" s="1" t="s">
        <v>49</v>
      </c>
      <c r="P1410" s="1">
        <v>28</v>
      </c>
      <c r="Q1410" t="s">
        <v>333</v>
      </c>
      <c r="R1410" s="1" t="s">
        <v>9286</v>
      </c>
      <c r="S1410" s="1" t="s">
        <v>9287</v>
      </c>
      <c r="T1410" s="1">
        <v>394</v>
      </c>
      <c r="U1410" s="1">
        <v>302</v>
      </c>
      <c r="V1410" s="1">
        <v>92</v>
      </c>
    </row>
    <row r="1411" spans="1:22" x14ac:dyDescent="0.35">
      <c r="A1411" s="2">
        <v>44820</v>
      </c>
      <c r="B1411" s="3" t="s">
        <v>344</v>
      </c>
      <c r="C1411" t="s">
        <v>141</v>
      </c>
      <c r="D1411" t="s">
        <v>345</v>
      </c>
      <c r="E1411" t="s">
        <v>346</v>
      </c>
      <c r="F1411" t="s">
        <v>9288</v>
      </c>
      <c r="G1411" t="s">
        <v>9289</v>
      </c>
      <c r="H1411" t="s">
        <v>9290</v>
      </c>
      <c r="I1411" t="s">
        <v>9291</v>
      </c>
      <c r="J1411" s="1" t="s">
        <v>45</v>
      </c>
      <c r="K1411" t="s">
        <v>124</v>
      </c>
      <c r="L1411" t="s">
        <v>125</v>
      </c>
      <c r="M1411" t="s">
        <v>126</v>
      </c>
      <c r="N1411" s="1" t="s">
        <v>33</v>
      </c>
      <c r="O1411" s="1" t="s">
        <v>34</v>
      </c>
      <c r="P1411" s="1">
        <v>76</v>
      </c>
      <c r="Q1411" t="s">
        <v>1267</v>
      </c>
      <c r="R1411" s="1" t="s">
        <v>9292</v>
      </c>
      <c r="S1411" s="1" t="s">
        <v>9293</v>
      </c>
      <c r="T1411" s="1">
        <v>480</v>
      </c>
      <c r="U1411" s="1">
        <v>133</v>
      </c>
      <c r="V1411" s="1">
        <v>347</v>
      </c>
    </row>
    <row r="1412" spans="1:22" x14ac:dyDescent="0.35">
      <c r="A1412" s="2">
        <v>44625</v>
      </c>
      <c r="B1412" s="3" t="s">
        <v>275</v>
      </c>
      <c r="C1412" t="s">
        <v>54</v>
      </c>
      <c r="D1412" t="s">
        <v>277</v>
      </c>
      <c r="E1412" t="s">
        <v>189</v>
      </c>
      <c r="F1412" t="s">
        <v>9294</v>
      </c>
      <c r="H1412" t="s">
        <v>9295</v>
      </c>
      <c r="I1412" t="s">
        <v>9296</v>
      </c>
      <c r="J1412" s="1" t="s">
        <v>30</v>
      </c>
      <c r="K1412" t="s">
        <v>252</v>
      </c>
      <c r="L1412" t="s">
        <v>253</v>
      </c>
      <c r="N1412" s="1" t="s">
        <v>78</v>
      </c>
      <c r="O1412" s="1" t="s">
        <v>49</v>
      </c>
      <c r="P1412" s="1">
        <v>7</v>
      </c>
      <c r="Q1412" t="s">
        <v>9297</v>
      </c>
      <c r="R1412" s="1" t="s">
        <v>724</v>
      </c>
      <c r="S1412" s="1" t="s">
        <v>9298</v>
      </c>
      <c r="T1412" s="1">
        <v>160</v>
      </c>
      <c r="U1412" s="1">
        <v>115</v>
      </c>
      <c r="V1412" s="1">
        <v>45</v>
      </c>
    </row>
    <row r="1413" spans="1:22" x14ac:dyDescent="0.35">
      <c r="A1413" s="2">
        <v>44871</v>
      </c>
      <c r="B1413" s="3" t="s">
        <v>177</v>
      </c>
      <c r="C1413" t="s">
        <v>141</v>
      </c>
      <c r="D1413" t="s">
        <v>142</v>
      </c>
      <c r="E1413" t="s">
        <v>178</v>
      </c>
      <c r="F1413" t="s">
        <v>9299</v>
      </c>
      <c r="G1413" t="s">
        <v>9300</v>
      </c>
      <c r="H1413" t="s">
        <v>9301</v>
      </c>
      <c r="I1413" t="s">
        <v>9302</v>
      </c>
      <c r="J1413" s="1" t="s">
        <v>30</v>
      </c>
      <c r="K1413" t="s">
        <v>381</v>
      </c>
      <c r="L1413" t="s">
        <v>382</v>
      </c>
      <c r="M1413" t="s">
        <v>383</v>
      </c>
      <c r="N1413" s="1" t="s">
        <v>86</v>
      </c>
      <c r="O1413" s="1" t="s">
        <v>34</v>
      </c>
      <c r="P1413" s="1">
        <v>65</v>
      </c>
      <c r="Q1413" t="s">
        <v>8142</v>
      </c>
      <c r="R1413" s="1" t="s">
        <v>9303</v>
      </c>
      <c r="S1413" s="1" t="s">
        <v>9304</v>
      </c>
      <c r="T1413" s="1">
        <v>484</v>
      </c>
      <c r="U1413" s="1">
        <v>466</v>
      </c>
      <c r="V1413" s="1">
        <v>18</v>
      </c>
    </row>
    <row r="1414" spans="1:22" x14ac:dyDescent="0.35">
      <c r="A1414" s="2">
        <v>45103</v>
      </c>
      <c r="B1414" s="3" t="s">
        <v>336</v>
      </c>
      <c r="C1414" t="s">
        <v>247</v>
      </c>
      <c r="D1414" t="s">
        <v>165</v>
      </c>
      <c r="E1414" t="s">
        <v>484</v>
      </c>
      <c r="F1414" t="s">
        <v>9305</v>
      </c>
      <c r="G1414" t="s">
        <v>9306</v>
      </c>
      <c r="H1414" t="s">
        <v>9307</v>
      </c>
      <c r="I1414" t="s">
        <v>9308</v>
      </c>
      <c r="J1414" s="1" t="s">
        <v>45</v>
      </c>
      <c r="K1414" t="s">
        <v>75</v>
      </c>
      <c r="L1414" t="s">
        <v>76</v>
      </c>
      <c r="M1414" t="s">
        <v>77</v>
      </c>
      <c r="N1414" s="1" t="s">
        <v>33</v>
      </c>
      <c r="O1414" s="1" t="s">
        <v>63</v>
      </c>
      <c r="P1414" s="1">
        <v>78</v>
      </c>
      <c r="Q1414" t="s">
        <v>9309</v>
      </c>
      <c r="R1414" s="1" t="s">
        <v>9310</v>
      </c>
      <c r="S1414" s="1" t="s">
        <v>9311</v>
      </c>
      <c r="T1414" s="1">
        <v>378</v>
      </c>
      <c r="U1414" s="1">
        <v>272</v>
      </c>
      <c r="V1414" s="1">
        <v>106</v>
      </c>
    </row>
    <row r="1415" spans="1:22" x14ac:dyDescent="0.35">
      <c r="A1415" s="2">
        <v>44501</v>
      </c>
      <c r="B1415" s="3" t="s">
        <v>140</v>
      </c>
      <c r="C1415" t="s">
        <v>141</v>
      </c>
      <c r="D1415" t="s">
        <v>142</v>
      </c>
      <c r="E1415" t="s">
        <v>143</v>
      </c>
      <c r="F1415" t="s">
        <v>9312</v>
      </c>
      <c r="G1415" t="s">
        <v>9313</v>
      </c>
      <c r="H1415" t="s">
        <v>9314</v>
      </c>
      <c r="I1415" t="s">
        <v>9315</v>
      </c>
      <c r="J1415" s="1" t="s">
        <v>170</v>
      </c>
      <c r="K1415" t="s">
        <v>61</v>
      </c>
      <c r="L1415" t="s">
        <v>62</v>
      </c>
      <c r="M1415">
        <f>1-588-750-7646</f>
        <v>-8983</v>
      </c>
      <c r="N1415" s="1" t="s">
        <v>93</v>
      </c>
      <c r="O1415" s="1" t="s">
        <v>63</v>
      </c>
      <c r="P1415" s="1">
        <v>29</v>
      </c>
      <c r="Q1415" t="s">
        <v>4154</v>
      </c>
      <c r="R1415" s="1" t="s">
        <v>9316</v>
      </c>
      <c r="S1415" s="1" t="s">
        <v>9317</v>
      </c>
      <c r="T1415" s="1">
        <v>301</v>
      </c>
      <c r="U1415" s="1">
        <v>243</v>
      </c>
      <c r="V1415" s="1">
        <v>58</v>
      </c>
    </row>
    <row r="1416" spans="1:22" x14ac:dyDescent="0.35">
      <c r="A1416" s="2">
        <v>44688</v>
      </c>
      <c r="B1416" s="3" t="s">
        <v>38</v>
      </c>
      <c r="C1416" t="s">
        <v>141</v>
      </c>
      <c r="D1416" t="s">
        <v>223</v>
      </c>
      <c r="E1416" t="s">
        <v>309</v>
      </c>
      <c r="F1416" t="s">
        <v>9318</v>
      </c>
      <c r="G1416" t="s">
        <v>9319</v>
      </c>
      <c r="H1416" t="s">
        <v>9320</v>
      </c>
      <c r="I1416" t="s">
        <v>9321</v>
      </c>
      <c r="J1416" s="1" t="s">
        <v>45</v>
      </c>
      <c r="K1416" t="s">
        <v>270</v>
      </c>
      <c r="L1416" t="s">
        <v>271</v>
      </c>
      <c r="M1416" t="s">
        <v>559</v>
      </c>
      <c r="N1416" s="1" t="s">
        <v>93</v>
      </c>
      <c r="O1416" s="1" t="s">
        <v>63</v>
      </c>
      <c r="P1416" s="1">
        <v>31</v>
      </c>
      <c r="Q1416" t="s">
        <v>2740</v>
      </c>
      <c r="R1416" s="1" t="s">
        <v>9322</v>
      </c>
      <c r="S1416" s="1" t="s">
        <v>9323</v>
      </c>
      <c r="T1416" s="1">
        <v>230</v>
      </c>
      <c r="U1416" s="1">
        <v>31</v>
      </c>
      <c r="V1416" s="1">
        <v>199</v>
      </c>
    </row>
    <row r="1417" spans="1:22" x14ac:dyDescent="0.35">
      <c r="A1417" s="2">
        <v>44648</v>
      </c>
      <c r="B1417" s="3" t="s">
        <v>336</v>
      </c>
      <c r="C1417" t="s">
        <v>54</v>
      </c>
      <c r="D1417" t="s">
        <v>165</v>
      </c>
      <c r="E1417" t="s">
        <v>484</v>
      </c>
      <c r="F1417" t="s">
        <v>9324</v>
      </c>
      <c r="G1417" t="s">
        <v>9325</v>
      </c>
      <c r="H1417" t="s">
        <v>9326</v>
      </c>
      <c r="I1417" t="s">
        <v>9327</v>
      </c>
      <c r="J1417" s="1" t="s">
        <v>170</v>
      </c>
      <c r="K1417" t="s">
        <v>303</v>
      </c>
      <c r="L1417" t="s">
        <v>304</v>
      </c>
      <c r="M1417" t="s">
        <v>305</v>
      </c>
      <c r="N1417" s="1" t="s">
        <v>86</v>
      </c>
      <c r="O1417" s="1" t="s">
        <v>63</v>
      </c>
      <c r="P1417" s="1">
        <v>44</v>
      </c>
      <c r="Q1417" t="s">
        <v>9328</v>
      </c>
      <c r="R1417" s="1" t="s">
        <v>9329</v>
      </c>
      <c r="S1417" s="1" t="s">
        <v>9330</v>
      </c>
      <c r="T1417" s="1">
        <v>500</v>
      </c>
      <c r="U1417" s="1">
        <v>111</v>
      </c>
      <c r="V1417" s="1">
        <v>389</v>
      </c>
    </row>
    <row r="1418" spans="1:22" x14ac:dyDescent="0.35">
      <c r="A1418" s="2">
        <v>44857</v>
      </c>
      <c r="B1418" s="3" t="s">
        <v>214</v>
      </c>
      <c r="C1418" t="s">
        <v>23</v>
      </c>
      <c r="D1418" t="s">
        <v>98</v>
      </c>
      <c r="E1418" t="s">
        <v>265</v>
      </c>
      <c r="F1418" t="s">
        <v>9331</v>
      </c>
      <c r="G1418" t="s">
        <v>9332</v>
      </c>
      <c r="H1418" t="s">
        <v>9333</v>
      </c>
      <c r="I1418" t="s">
        <v>9334</v>
      </c>
      <c r="J1418" s="1" t="s">
        <v>45</v>
      </c>
      <c r="K1418" t="s">
        <v>534</v>
      </c>
      <c r="L1418" t="s">
        <v>535</v>
      </c>
      <c r="M1418" t="s">
        <v>536</v>
      </c>
      <c r="N1418" s="1" t="s">
        <v>114</v>
      </c>
      <c r="O1418" s="1" t="s">
        <v>34</v>
      </c>
      <c r="P1418" s="1">
        <v>37</v>
      </c>
      <c r="Q1418" t="s">
        <v>9335</v>
      </c>
      <c r="R1418" s="1" t="s">
        <v>9336</v>
      </c>
      <c r="S1418" s="1" t="s">
        <v>9337</v>
      </c>
      <c r="T1418" s="1">
        <v>301</v>
      </c>
      <c r="U1418" s="1">
        <v>229</v>
      </c>
      <c r="V1418" s="1">
        <v>72</v>
      </c>
    </row>
    <row r="1419" spans="1:22" x14ac:dyDescent="0.35">
      <c r="A1419" s="2">
        <v>44964</v>
      </c>
      <c r="B1419" s="3" t="s">
        <v>140</v>
      </c>
      <c r="C1419" t="s">
        <v>141</v>
      </c>
      <c r="D1419" t="s">
        <v>142</v>
      </c>
      <c r="E1419" t="s">
        <v>25</v>
      </c>
      <c r="F1419" t="s">
        <v>9338</v>
      </c>
      <c r="G1419" t="s">
        <v>9339</v>
      </c>
      <c r="H1419" t="s">
        <v>9340</v>
      </c>
      <c r="I1419" t="s">
        <v>9341</v>
      </c>
      <c r="J1419" s="1" t="s">
        <v>170</v>
      </c>
      <c r="K1419" t="s">
        <v>31</v>
      </c>
      <c r="L1419" t="s">
        <v>32</v>
      </c>
      <c r="M1419">
        <v>6538306661</v>
      </c>
      <c r="N1419" s="1" t="s">
        <v>93</v>
      </c>
      <c r="O1419" s="1" t="s">
        <v>34</v>
      </c>
      <c r="P1419" s="1">
        <v>37</v>
      </c>
      <c r="Q1419" t="s">
        <v>366</v>
      </c>
      <c r="R1419" s="1" t="s">
        <v>9342</v>
      </c>
      <c r="S1419" s="1" t="s">
        <v>9343</v>
      </c>
      <c r="T1419" s="1">
        <v>464</v>
      </c>
      <c r="U1419" s="1">
        <v>388</v>
      </c>
      <c r="V1419" s="1">
        <v>76</v>
      </c>
    </row>
    <row r="1420" spans="1:22" x14ac:dyDescent="0.35">
      <c r="A1420" s="2">
        <v>45191</v>
      </c>
      <c r="B1420" s="3" t="s">
        <v>164</v>
      </c>
      <c r="C1420" t="s">
        <v>247</v>
      </c>
      <c r="D1420" t="s">
        <v>165</v>
      </c>
      <c r="E1420" t="s">
        <v>166</v>
      </c>
      <c r="F1420" t="s">
        <v>9344</v>
      </c>
      <c r="G1420" t="s">
        <v>9345</v>
      </c>
      <c r="H1420" t="s">
        <v>9346</v>
      </c>
      <c r="I1420" t="s">
        <v>9347</v>
      </c>
      <c r="J1420" s="1" t="s">
        <v>45</v>
      </c>
      <c r="K1420" t="s">
        <v>111</v>
      </c>
      <c r="L1420" t="s">
        <v>112</v>
      </c>
      <c r="M1420" t="s">
        <v>113</v>
      </c>
      <c r="N1420" s="1" t="s">
        <v>86</v>
      </c>
      <c r="O1420" s="1" t="s">
        <v>49</v>
      </c>
      <c r="P1420" s="1">
        <v>72</v>
      </c>
      <c r="Q1420" t="s">
        <v>9348</v>
      </c>
      <c r="R1420" s="1" t="s">
        <v>9349</v>
      </c>
      <c r="S1420" s="1" t="s">
        <v>9350</v>
      </c>
      <c r="T1420" s="1">
        <v>306</v>
      </c>
      <c r="U1420" s="1">
        <v>150</v>
      </c>
      <c r="V1420" s="1">
        <v>156</v>
      </c>
    </row>
    <row r="1421" spans="1:22" x14ac:dyDescent="0.35">
      <c r="A1421" s="2">
        <v>45194</v>
      </c>
      <c r="B1421" s="3" t="s">
        <v>222</v>
      </c>
      <c r="C1421" t="s">
        <v>141</v>
      </c>
      <c r="D1421" t="s">
        <v>223</v>
      </c>
      <c r="E1421" t="s">
        <v>224</v>
      </c>
      <c r="F1421" t="s">
        <v>9351</v>
      </c>
      <c r="G1421" t="s">
        <v>9352</v>
      </c>
      <c r="H1421" t="s">
        <v>9353</v>
      </c>
      <c r="I1421">
        <v>3119951384</v>
      </c>
      <c r="J1421" s="1" t="s">
        <v>170</v>
      </c>
      <c r="K1421" t="s">
        <v>330</v>
      </c>
      <c r="L1421" t="s">
        <v>331</v>
      </c>
      <c r="M1421" t="s">
        <v>332</v>
      </c>
      <c r="N1421" s="1" t="s">
        <v>78</v>
      </c>
      <c r="O1421" s="1" t="s">
        <v>49</v>
      </c>
      <c r="P1421" s="1">
        <v>76</v>
      </c>
      <c r="Q1421" t="s">
        <v>5903</v>
      </c>
      <c r="R1421" s="1" t="s">
        <v>9354</v>
      </c>
      <c r="S1421" s="1" t="s">
        <v>9355</v>
      </c>
      <c r="T1421" s="1">
        <v>168</v>
      </c>
      <c r="U1421" s="1">
        <v>148</v>
      </c>
      <c r="V1421" s="1">
        <v>20</v>
      </c>
    </row>
    <row r="1422" spans="1:22" x14ac:dyDescent="0.35">
      <c r="A1422" s="2">
        <v>45051</v>
      </c>
      <c r="B1422" s="3" t="s">
        <v>140</v>
      </c>
      <c r="C1422" t="s">
        <v>141</v>
      </c>
      <c r="D1422" t="s">
        <v>142</v>
      </c>
      <c r="E1422" t="s">
        <v>361</v>
      </c>
      <c r="F1422" t="s">
        <v>9356</v>
      </c>
      <c r="H1422" t="s">
        <v>9357</v>
      </c>
      <c r="I1422" t="s">
        <v>9358</v>
      </c>
      <c r="J1422" s="1" t="s">
        <v>170</v>
      </c>
      <c r="K1422" t="s">
        <v>31</v>
      </c>
      <c r="L1422" t="s">
        <v>32</v>
      </c>
      <c r="M1422">
        <v>6538306661</v>
      </c>
      <c r="N1422" s="1" t="s">
        <v>33</v>
      </c>
      <c r="O1422" s="1" t="s">
        <v>49</v>
      </c>
      <c r="P1422" s="1">
        <v>68</v>
      </c>
      <c r="Q1422" t="s">
        <v>9359</v>
      </c>
      <c r="R1422" s="1" t="s">
        <v>9360</v>
      </c>
      <c r="S1422" s="1" t="s">
        <v>9361</v>
      </c>
      <c r="T1422" s="1">
        <v>379</v>
      </c>
      <c r="U1422" s="1">
        <v>171</v>
      </c>
      <c r="V1422" s="1">
        <v>208</v>
      </c>
    </row>
    <row r="1423" spans="1:22" x14ac:dyDescent="0.35">
      <c r="A1423" s="2">
        <v>45140</v>
      </c>
      <c r="B1423" s="3" t="s">
        <v>177</v>
      </c>
      <c r="C1423" t="s">
        <v>141</v>
      </c>
      <c r="D1423" t="s">
        <v>142</v>
      </c>
      <c r="E1423" t="s">
        <v>178</v>
      </c>
      <c r="F1423" t="s">
        <v>9362</v>
      </c>
      <c r="H1423" t="s">
        <v>9363</v>
      </c>
      <c r="I1423" t="s">
        <v>9364</v>
      </c>
      <c r="J1423" s="1" t="s">
        <v>45</v>
      </c>
      <c r="K1423" t="s">
        <v>566</v>
      </c>
      <c r="L1423" t="s">
        <v>567</v>
      </c>
      <c r="M1423" t="s">
        <v>568</v>
      </c>
      <c r="N1423" s="1" t="s">
        <v>114</v>
      </c>
      <c r="O1423" s="1" t="s">
        <v>63</v>
      </c>
      <c r="P1423" s="1">
        <v>66</v>
      </c>
      <c r="Q1423" t="s">
        <v>9365</v>
      </c>
      <c r="R1423" s="1" t="s">
        <v>9366</v>
      </c>
      <c r="S1423" s="1" t="s">
        <v>9367</v>
      </c>
      <c r="T1423" s="1">
        <v>197</v>
      </c>
      <c r="U1423" s="1">
        <v>57</v>
      </c>
      <c r="V1423" s="1">
        <v>140</v>
      </c>
    </row>
    <row r="1424" spans="1:22" x14ac:dyDescent="0.35">
      <c r="A1424" s="2">
        <v>44785</v>
      </c>
      <c r="B1424" s="3" t="s">
        <v>140</v>
      </c>
      <c r="C1424" t="s">
        <v>141</v>
      </c>
      <c r="D1424" t="s">
        <v>142</v>
      </c>
      <c r="E1424" t="s">
        <v>265</v>
      </c>
      <c r="F1424" t="s">
        <v>9368</v>
      </c>
      <c r="G1424" t="s">
        <v>9369</v>
      </c>
      <c r="H1424" t="s">
        <v>9370</v>
      </c>
      <c r="I1424" t="s">
        <v>9371</v>
      </c>
      <c r="J1424" s="1" t="s">
        <v>45</v>
      </c>
      <c r="K1424" t="s">
        <v>133</v>
      </c>
      <c r="L1424" t="s">
        <v>134</v>
      </c>
      <c r="M1424" t="s">
        <v>135</v>
      </c>
      <c r="N1424" s="1" t="s">
        <v>86</v>
      </c>
      <c r="O1424" s="1" t="s">
        <v>34</v>
      </c>
      <c r="P1424" s="1">
        <v>54</v>
      </c>
      <c r="Q1424" t="s">
        <v>5017</v>
      </c>
      <c r="R1424" s="1" t="s">
        <v>9372</v>
      </c>
      <c r="S1424" s="1" t="s">
        <v>9373</v>
      </c>
      <c r="T1424" s="1">
        <v>113</v>
      </c>
      <c r="U1424" s="1">
        <v>66</v>
      </c>
      <c r="V1424" s="1">
        <v>47</v>
      </c>
    </row>
    <row r="1425" spans="1:22" x14ac:dyDescent="0.35">
      <c r="A1425" s="2">
        <v>44739</v>
      </c>
      <c r="B1425" s="3" t="s">
        <v>275</v>
      </c>
      <c r="C1425" t="s">
        <v>276</v>
      </c>
      <c r="D1425" t="s">
        <v>277</v>
      </c>
      <c r="E1425" t="s">
        <v>278</v>
      </c>
      <c r="F1425" t="s">
        <v>9374</v>
      </c>
      <c r="G1425" t="s">
        <v>9375</v>
      </c>
      <c r="H1425" t="s">
        <v>9376</v>
      </c>
      <c r="I1425" t="s">
        <v>9377</v>
      </c>
      <c r="J1425" s="1" t="s">
        <v>170</v>
      </c>
      <c r="K1425" t="s">
        <v>534</v>
      </c>
      <c r="L1425" t="s">
        <v>535</v>
      </c>
      <c r="M1425" t="s">
        <v>536</v>
      </c>
      <c r="N1425" s="1" t="s">
        <v>33</v>
      </c>
      <c r="O1425" s="1" t="s">
        <v>49</v>
      </c>
      <c r="P1425" s="1">
        <v>33</v>
      </c>
      <c r="Q1425" t="s">
        <v>6096</v>
      </c>
      <c r="R1425" s="1" t="s">
        <v>9378</v>
      </c>
      <c r="S1425" s="1" t="s">
        <v>9379</v>
      </c>
      <c r="T1425" s="1">
        <v>90</v>
      </c>
      <c r="U1425" s="1">
        <v>6</v>
      </c>
      <c r="V1425" s="1">
        <v>84</v>
      </c>
    </row>
    <row r="1426" spans="1:22" x14ac:dyDescent="0.35">
      <c r="A1426" s="2">
        <v>45072</v>
      </c>
      <c r="B1426" s="3" t="s">
        <v>177</v>
      </c>
      <c r="C1426" t="s">
        <v>141</v>
      </c>
      <c r="D1426" t="s">
        <v>142</v>
      </c>
      <c r="E1426" t="s">
        <v>835</v>
      </c>
      <c r="F1426" t="s">
        <v>9380</v>
      </c>
      <c r="G1426" t="s">
        <v>9381</v>
      </c>
      <c r="H1426" t="s">
        <v>9382</v>
      </c>
      <c r="I1426" t="s">
        <v>9383</v>
      </c>
      <c r="J1426" s="1" t="s">
        <v>170</v>
      </c>
      <c r="K1426" t="s">
        <v>124</v>
      </c>
      <c r="L1426" t="s">
        <v>125</v>
      </c>
      <c r="N1426" s="1" t="s">
        <v>114</v>
      </c>
      <c r="O1426" s="1" t="s">
        <v>63</v>
      </c>
      <c r="P1426" s="1">
        <v>83</v>
      </c>
      <c r="Q1426" t="s">
        <v>9384</v>
      </c>
      <c r="R1426" s="1" t="s">
        <v>9385</v>
      </c>
      <c r="S1426" s="1" t="s">
        <v>9386</v>
      </c>
      <c r="T1426" s="1">
        <v>121</v>
      </c>
      <c r="U1426" s="1">
        <v>52</v>
      </c>
      <c r="V1426" s="1">
        <v>69</v>
      </c>
    </row>
    <row r="1427" spans="1:22" x14ac:dyDescent="0.35">
      <c r="A1427" s="2">
        <v>45038</v>
      </c>
      <c r="B1427" s="3" t="s">
        <v>22</v>
      </c>
      <c r="C1427" t="s">
        <v>23</v>
      </c>
      <c r="D1427" t="s">
        <v>24</v>
      </c>
      <c r="E1427" t="s">
        <v>265</v>
      </c>
      <c r="F1427" t="s">
        <v>9387</v>
      </c>
      <c r="H1427" t="s">
        <v>9388</v>
      </c>
      <c r="I1427" t="s">
        <v>9389</v>
      </c>
      <c r="J1427" s="1" t="s">
        <v>30</v>
      </c>
      <c r="K1427" t="s">
        <v>270</v>
      </c>
      <c r="L1427" t="s">
        <v>271</v>
      </c>
      <c r="M1427" t="s">
        <v>559</v>
      </c>
      <c r="N1427" s="1" t="s">
        <v>48</v>
      </c>
      <c r="O1427" s="1" t="s">
        <v>63</v>
      </c>
      <c r="P1427" s="1">
        <v>54</v>
      </c>
      <c r="Q1427" t="s">
        <v>440</v>
      </c>
      <c r="R1427" s="1" t="s">
        <v>9390</v>
      </c>
      <c r="S1427" s="1" t="s">
        <v>9391</v>
      </c>
      <c r="T1427" s="1">
        <v>175</v>
      </c>
      <c r="U1427" s="1">
        <v>85</v>
      </c>
      <c r="V1427" s="1">
        <v>90</v>
      </c>
    </row>
    <row r="1428" spans="1:22" x14ac:dyDescent="0.35">
      <c r="A1428" s="2">
        <v>44743</v>
      </c>
      <c r="B1428" s="3" t="s">
        <v>275</v>
      </c>
      <c r="C1428" t="s">
        <v>276</v>
      </c>
      <c r="D1428" t="s">
        <v>277</v>
      </c>
      <c r="E1428" t="s">
        <v>278</v>
      </c>
      <c r="F1428" t="s">
        <v>9392</v>
      </c>
      <c r="G1428" t="s">
        <v>9393</v>
      </c>
      <c r="H1428" t="s">
        <v>9394</v>
      </c>
      <c r="I1428" t="s">
        <v>9395</v>
      </c>
      <c r="J1428" s="1" t="s">
        <v>45</v>
      </c>
      <c r="K1428" t="s">
        <v>133</v>
      </c>
      <c r="L1428" t="s">
        <v>134</v>
      </c>
      <c r="M1428" t="s">
        <v>135</v>
      </c>
      <c r="N1428" s="1" t="s">
        <v>48</v>
      </c>
      <c r="O1428" s="1" t="s">
        <v>34</v>
      </c>
      <c r="P1428" s="1">
        <v>49</v>
      </c>
      <c r="Q1428" t="s">
        <v>5460</v>
      </c>
      <c r="R1428" s="1" t="s">
        <v>9396</v>
      </c>
      <c r="S1428" s="1" t="s">
        <v>9397</v>
      </c>
      <c r="T1428" s="1">
        <v>167</v>
      </c>
      <c r="U1428" s="1">
        <v>126</v>
      </c>
      <c r="V1428" s="1">
        <v>41</v>
      </c>
    </row>
    <row r="1429" spans="1:22" x14ac:dyDescent="0.35">
      <c r="A1429" s="2">
        <v>44984</v>
      </c>
      <c r="B1429" s="3" t="s">
        <v>492</v>
      </c>
      <c r="C1429" t="s">
        <v>54</v>
      </c>
      <c r="D1429" t="s">
        <v>409</v>
      </c>
      <c r="E1429" t="s">
        <v>265</v>
      </c>
      <c r="F1429" t="s">
        <v>9398</v>
      </c>
      <c r="G1429" t="s">
        <v>9399</v>
      </c>
      <c r="H1429" t="s">
        <v>9400</v>
      </c>
      <c r="I1429" t="s">
        <v>9401</v>
      </c>
      <c r="J1429" s="1" t="s">
        <v>30</v>
      </c>
      <c r="K1429" t="s">
        <v>303</v>
      </c>
      <c r="L1429" t="s">
        <v>304</v>
      </c>
      <c r="M1429" t="s">
        <v>305</v>
      </c>
      <c r="N1429" s="1" t="s">
        <v>48</v>
      </c>
      <c r="O1429" s="1" t="s">
        <v>49</v>
      </c>
      <c r="P1429" s="1">
        <v>83</v>
      </c>
      <c r="Q1429" t="s">
        <v>497</v>
      </c>
      <c r="R1429" s="1" t="s">
        <v>9402</v>
      </c>
      <c r="S1429" s="1" t="s">
        <v>9403</v>
      </c>
      <c r="T1429" s="1">
        <v>343</v>
      </c>
      <c r="U1429" s="1">
        <v>153</v>
      </c>
      <c r="V1429" s="1">
        <v>190</v>
      </c>
    </row>
    <row r="1430" spans="1:22" x14ac:dyDescent="0.35">
      <c r="A1430" s="2">
        <v>44890</v>
      </c>
      <c r="B1430" s="3" t="s">
        <v>164</v>
      </c>
      <c r="C1430" t="s">
        <v>247</v>
      </c>
      <c r="D1430" t="s">
        <v>165</v>
      </c>
      <c r="E1430" t="s">
        <v>2368</v>
      </c>
      <c r="F1430" t="s">
        <v>9404</v>
      </c>
      <c r="G1430" t="s">
        <v>9405</v>
      </c>
      <c r="H1430" t="s">
        <v>9406</v>
      </c>
      <c r="I1430" t="s">
        <v>9407</v>
      </c>
      <c r="J1430" s="1" t="s">
        <v>45</v>
      </c>
      <c r="K1430" t="s">
        <v>148</v>
      </c>
      <c r="L1430" t="s">
        <v>149</v>
      </c>
      <c r="M1430" t="s">
        <v>150</v>
      </c>
      <c r="N1430" s="1" t="s">
        <v>33</v>
      </c>
      <c r="O1430" s="1" t="s">
        <v>63</v>
      </c>
      <c r="P1430" s="1">
        <v>50</v>
      </c>
      <c r="Q1430" t="s">
        <v>7481</v>
      </c>
      <c r="R1430" s="1" t="s">
        <v>9408</v>
      </c>
      <c r="S1430" s="1" t="s">
        <v>9409</v>
      </c>
      <c r="T1430" s="1">
        <v>395</v>
      </c>
      <c r="U1430" s="1">
        <v>98</v>
      </c>
      <c r="V1430" s="1">
        <v>297</v>
      </c>
    </row>
    <row r="1431" spans="1:22" x14ac:dyDescent="0.35">
      <c r="A1431" s="2">
        <v>45177</v>
      </c>
      <c r="B1431" s="3" t="s">
        <v>38</v>
      </c>
      <c r="C1431" t="s">
        <v>23</v>
      </c>
      <c r="D1431" t="s">
        <v>98</v>
      </c>
      <c r="E1431" t="s">
        <v>154</v>
      </c>
      <c r="F1431" t="s">
        <v>9410</v>
      </c>
      <c r="G1431" t="s">
        <v>9411</v>
      </c>
      <c r="H1431" t="s">
        <v>9412</v>
      </c>
      <c r="I1431" t="s">
        <v>9413</v>
      </c>
      <c r="J1431" s="1" t="s">
        <v>170</v>
      </c>
      <c r="K1431" t="s">
        <v>270</v>
      </c>
      <c r="L1431" t="s">
        <v>271</v>
      </c>
      <c r="M1431" t="s">
        <v>559</v>
      </c>
      <c r="N1431" s="1" t="s">
        <v>78</v>
      </c>
      <c r="O1431" s="1" t="s">
        <v>49</v>
      </c>
      <c r="P1431" s="1">
        <v>71</v>
      </c>
      <c r="Q1431" t="s">
        <v>1435</v>
      </c>
      <c r="R1431" s="1" t="s">
        <v>9414</v>
      </c>
      <c r="S1431" s="1" t="s">
        <v>9415</v>
      </c>
      <c r="T1431" s="1">
        <v>290</v>
      </c>
      <c r="U1431" s="1">
        <v>179</v>
      </c>
      <c r="V1431" s="1">
        <v>111</v>
      </c>
    </row>
    <row r="1432" spans="1:22" x14ac:dyDescent="0.35">
      <c r="A1432" s="2">
        <v>44834</v>
      </c>
      <c r="B1432" s="3" t="s">
        <v>222</v>
      </c>
      <c r="C1432" t="s">
        <v>141</v>
      </c>
      <c r="D1432" t="s">
        <v>223</v>
      </c>
      <c r="E1432" t="s">
        <v>224</v>
      </c>
      <c r="F1432" t="s">
        <v>9416</v>
      </c>
      <c r="G1432" t="s">
        <v>9417</v>
      </c>
      <c r="H1432" t="s">
        <v>9418</v>
      </c>
      <c r="I1432" t="s">
        <v>9419</v>
      </c>
      <c r="J1432" s="1" t="s">
        <v>45</v>
      </c>
      <c r="K1432" t="s">
        <v>381</v>
      </c>
      <c r="L1432" t="s">
        <v>382</v>
      </c>
      <c r="M1432" t="s">
        <v>383</v>
      </c>
      <c r="N1432" s="1" t="s">
        <v>48</v>
      </c>
      <c r="O1432" s="1" t="s">
        <v>49</v>
      </c>
      <c r="P1432" s="1">
        <v>12</v>
      </c>
      <c r="Q1432" t="s">
        <v>4820</v>
      </c>
      <c r="R1432" s="1" t="s">
        <v>9420</v>
      </c>
      <c r="S1432" s="1" t="s">
        <v>9421</v>
      </c>
      <c r="T1432" s="1">
        <v>394</v>
      </c>
      <c r="U1432" s="1">
        <v>191</v>
      </c>
      <c r="V1432" s="1">
        <v>203</v>
      </c>
    </row>
    <row r="1433" spans="1:22" x14ac:dyDescent="0.35">
      <c r="A1433" s="2">
        <v>45175</v>
      </c>
      <c r="B1433" s="3" t="s">
        <v>344</v>
      </c>
      <c r="C1433" t="s">
        <v>141</v>
      </c>
      <c r="D1433" t="s">
        <v>345</v>
      </c>
      <c r="E1433" t="s">
        <v>346</v>
      </c>
      <c r="F1433" t="s">
        <v>9422</v>
      </c>
      <c r="G1433" t="s">
        <v>9423</v>
      </c>
      <c r="H1433" t="s">
        <v>9424</v>
      </c>
      <c r="I1433">
        <f>1-760-319-2927</f>
        <v>-4005</v>
      </c>
      <c r="J1433" s="1" t="s">
        <v>170</v>
      </c>
      <c r="K1433" t="s">
        <v>159</v>
      </c>
      <c r="L1433" t="s">
        <v>160</v>
      </c>
      <c r="M1433" t="s">
        <v>161</v>
      </c>
      <c r="N1433" s="1" t="s">
        <v>93</v>
      </c>
      <c r="O1433" s="1" t="s">
        <v>34</v>
      </c>
      <c r="P1433" s="1">
        <v>94</v>
      </c>
      <c r="Q1433" t="s">
        <v>9425</v>
      </c>
      <c r="R1433" s="1" t="s">
        <v>9426</v>
      </c>
      <c r="S1433" s="1" t="s">
        <v>9427</v>
      </c>
      <c r="T1433" s="1">
        <v>325</v>
      </c>
      <c r="U1433" s="1">
        <v>15</v>
      </c>
      <c r="V1433" s="1">
        <v>310</v>
      </c>
    </row>
    <row r="1434" spans="1:22" x14ac:dyDescent="0.35">
      <c r="A1434" s="2">
        <v>44935</v>
      </c>
      <c r="B1434" s="3" t="s">
        <v>214</v>
      </c>
      <c r="C1434" t="s">
        <v>23</v>
      </c>
      <c r="D1434" t="s">
        <v>98</v>
      </c>
      <c r="E1434" t="s">
        <v>265</v>
      </c>
      <c r="F1434" t="s">
        <v>9428</v>
      </c>
      <c r="G1434" t="s">
        <v>9429</v>
      </c>
      <c r="H1434" t="s">
        <v>9430</v>
      </c>
      <c r="I1434" t="s">
        <v>9431</v>
      </c>
      <c r="J1434" s="1" t="s">
        <v>30</v>
      </c>
      <c r="K1434" t="s">
        <v>111</v>
      </c>
      <c r="L1434" t="s">
        <v>112</v>
      </c>
      <c r="M1434" t="s">
        <v>113</v>
      </c>
      <c r="N1434" s="1" t="s">
        <v>86</v>
      </c>
      <c r="O1434" s="1" t="s">
        <v>63</v>
      </c>
      <c r="P1434" s="1">
        <v>78</v>
      </c>
      <c r="Q1434" t="s">
        <v>7865</v>
      </c>
      <c r="R1434" s="1" t="s">
        <v>9432</v>
      </c>
      <c r="S1434" s="1" t="s">
        <v>9433</v>
      </c>
      <c r="T1434" s="1">
        <v>469</v>
      </c>
      <c r="U1434" s="1">
        <v>370</v>
      </c>
      <c r="V1434" s="1">
        <v>99</v>
      </c>
    </row>
    <row r="1435" spans="1:22" x14ac:dyDescent="0.35">
      <c r="A1435" s="2">
        <v>44989</v>
      </c>
      <c r="B1435" s="3" t="s">
        <v>529</v>
      </c>
      <c r="C1435" t="s">
        <v>23</v>
      </c>
      <c r="D1435" t="s">
        <v>98</v>
      </c>
      <c r="E1435" t="s">
        <v>530</v>
      </c>
      <c r="F1435" t="s">
        <v>9434</v>
      </c>
      <c r="G1435" t="s">
        <v>9435</v>
      </c>
      <c r="H1435" t="s">
        <v>9436</v>
      </c>
      <c r="I1435" t="s">
        <v>9437</v>
      </c>
      <c r="J1435" s="1" t="s">
        <v>30</v>
      </c>
      <c r="K1435" t="s">
        <v>194</v>
      </c>
      <c r="L1435" t="s">
        <v>195</v>
      </c>
      <c r="M1435" t="s">
        <v>196</v>
      </c>
      <c r="N1435" s="1" t="s">
        <v>93</v>
      </c>
      <c r="O1435" s="1" t="s">
        <v>63</v>
      </c>
      <c r="P1435" s="1">
        <v>70</v>
      </c>
      <c r="Q1435" t="s">
        <v>9438</v>
      </c>
      <c r="R1435" s="1" t="s">
        <v>9439</v>
      </c>
      <c r="S1435" s="1" t="s">
        <v>9440</v>
      </c>
      <c r="T1435" s="1">
        <v>252</v>
      </c>
      <c r="U1435" s="1">
        <v>240</v>
      </c>
      <c r="V1435" s="1">
        <v>12</v>
      </c>
    </row>
    <row r="1436" spans="1:22" x14ac:dyDescent="0.35">
      <c r="A1436" s="2">
        <v>45183</v>
      </c>
      <c r="B1436" s="3" t="s">
        <v>317</v>
      </c>
      <c r="C1436" t="s">
        <v>23</v>
      </c>
      <c r="D1436" t="s">
        <v>98</v>
      </c>
      <c r="E1436" t="s">
        <v>318</v>
      </c>
      <c r="F1436" t="s">
        <v>9441</v>
      </c>
      <c r="G1436" t="s">
        <v>9442</v>
      </c>
      <c r="H1436" t="s">
        <v>9443</v>
      </c>
      <c r="I1436" t="s">
        <v>9444</v>
      </c>
      <c r="J1436" s="1" t="s">
        <v>45</v>
      </c>
      <c r="K1436" t="s">
        <v>75</v>
      </c>
      <c r="L1436" t="s">
        <v>76</v>
      </c>
      <c r="M1436" t="s">
        <v>77</v>
      </c>
      <c r="N1436" s="1" t="s">
        <v>78</v>
      </c>
      <c r="O1436" s="1" t="s">
        <v>63</v>
      </c>
      <c r="P1436" s="1">
        <v>27</v>
      </c>
      <c r="Q1436" t="s">
        <v>9445</v>
      </c>
      <c r="R1436" s="1" t="s">
        <v>9446</v>
      </c>
      <c r="S1436" s="1" t="s">
        <v>9447</v>
      </c>
      <c r="T1436" s="1">
        <v>399</v>
      </c>
      <c r="U1436" s="1">
        <v>36</v>
      </c>
      <c r="V1436" s="1">
        <v>363</v>
      </c>
    </row>
    <row r="1437" spans="1:22" x14ac:dyDescent="0.35">
      <c r="A1437" s="2">
        <v>44825</v>
      </c>
      <c r="B1437" s="3" t="s">
        <v>492</v>
      </c>
      <c r="C1437" t="s">
        <v>276</v>
      </c>
      <c r="D1437" t="s">
        <v>409</v>
      </c>
      <c r="E1437" t="s">
        <v>410</v>
      </c>
      <c r="F1437" t="s">
        <v>9448</v>
      </c>
      <c r="G1437" t="s">
        <v>9449</v>
      </c>
      <c r="H1437" t="s">
        <v>9450</v>
      </c>
      <c r="I1437" t="s">
        <v>9451</v>
      </c>
      <c r="J1437" s="1" t="s">
        <v>45</v>
      </c>
      <c r="K1437" t="s">
        <v>566</v>
      </c>
      <c r="L1437" t="s">
        <v>567</v>
      </c>
      <c r="M1437" t="s">
        <v>568</v>
      </c>
      <c r="N1437" s="1" t="s">
        <v>78</v>
      </c>
      <c r="O1437" s="1" t="s">
        <v>34</v>
      </c>
      <c r="P1437" s="1">
        <v>80</v>
      </c>
      <c r="Q1437" t="s">
        <v>9452</v>
      </c>
      <c r="R1437" s="1" t="s">
        <v>9453</v>
      </c>
      <c r="S1437" s="1" t="s">
        <v>9454</v>
      </c>
      <c r="T1437" s="1">
        <v>88</v>
      </c>
      <c r="U1437" s="1">
        <v>39</v>
      </c>
      <c r="V1437" s="1">
        <v>49</v>
      </c>
    </row>
    <row r="1438" spans="1:22" x14ac:dyDescent="0.35">
      <c r="A1438" s="2">
        <v>45100</v>
      </c>
      <c r="B1438" s="3" t="s">
        <v>53</v>
      </c>
      <c r="C1438" t="s">
        <v>276</v>
      </c>
      <c r="D1438" t="s">
        <v>55</v>
      </c>
      <c r="E1438" t="s">
        <v>56</v>
      </c>
      <c r="F1438" t="s">
        <v>9455</v>
      </c>
      <c r="G1438" t="s">
        <v>9456</v>
      </c>
      <c r="H1438" t="s">
        <v>9457</v>
      </c>
      <c r="I1438" t="s">
        <v>9458</v>
      </c>
      <c r="J1438" s="1" t="s">
        <v>30</v>
      </c>
      <c r="K1438" t="s">
        <v>330</v>
      </c>
      <c r="L1438" t="s">
        <v>331</v>
      </c>
      <c r="M1438" t="s">
        <v>332</v>
      </c>
      <c r="N1438" s="1" t="s">
        <v>114</v>
      </c>
      <c r="O1438" s="1" t="s">
        <v>34</v>
      </c>
      <c r="P1438" s="1">
        <v>12</v>
      </c>
      <c r="Q1438" t="s">
        <v>6356</v>
      </c>
      <c r="R1438" s="1" t="s">
        <v>9459</v>
      </c>
      <c r="S1438" s="1" t="s">
        <v>9460</v>
      </c>
      <c r="T1438" s="1">
        <v>180</v>
      </c>
      <c r="U1438" s="1">
        <v>100</v>
      </c>
      <c r="V1438" s="1">
        <v>80</v>
      </c>
    </row>
    <row r="1439" spans="1:22" x14ac:dyDescent="0.35">
      <c r="A1439" s="2">
        <v>44603</v>
      </c>
      <c r="B1439" s="3" t="s">
        <v>164</v>
      </c>
      <c r="C1439" t="s">
        <v>247</v>
      </c>
      <c r="D1439" t="s">
        <v>165</v>
      </c>
      <c r="E1439" t="s">
        <v>2368</v>
      </c>
      <c r="F1439" t="s">
        <v>9461</v>
      </c>
      <c r="G1439" t="s">
        <v>9462</v>
      </c>
      <c r="H1439" t="s">
        <v>9463</v>
      </c>
      <c r="I1439" t="s">
        <v>9464</v>
      </c>
      <c r="J1439" s="1" t="s">
        <v>45</v>
      </c>
      <c r="K1439" t="s">
        <v>31</v>
      </c>
      <c r="L1439" t="s">
        <v>32</v>
      </c>
      <c r="M1439">
        <v>6538306661</v>
      </c>
      <c r="N1439" s="1" t="s">
        <v>78</v>
      </c>
      <c r="O1439" s="1" t="s">
        <v>49</v>
      </c>
      <c r="P1439" s="1">
        <v>37</v>
      </c>
      <c r="Q1439" t="s">
        <v>9465</v>
      </c>
      <c r="R1439" s="1" t="s">
        <v>9466</v>
      </c>
      <c r="S1439" s="1" t="s">
        <v>9467</v>
      </c>
      <c r="T1439" s="1">
        <v>167</v>
      </c>
      <c r="U1439" s="1">
        <v>50</v>
      </c>
      <c r="V1439" s="1">
        <v>117</v>
      </c>
    </row>
    <row r="1440" spans="1:22" x14ac:dyDescent="0.35">
      <c r="A1440" s="2">
        <v>44536</v>
      </c>
      <c r="B1440" s="3" t="s">
        <v>257</v>
      </c>
      <c r="C1440" t="s">
        <v>141</v>
      </c>
      <c r="D1440" t="s">
        <v>223</v>
      </c>
      <c r="E1440" t="s">
        <v>309</v>
      </c>
      <c r="F1440" t="s">
        <v>9468</v>
      </c>
      <c r="G1440" t="s">
        <v>9469</v>
      </c>
      <c r="H1440" t="s">
        <v>9470</v>
      </c>
      <c r="I1440" t="s">
        <v>9471</v>
      </c>
      <c r="J1440" s="1" t="s">
        <v>30</v>
      </c>
      <c r="K1440" t="s">
        <v>159</v>
      </c>
      <c r="L1440" t="s">
        <v>160</v>
      </c>
      <c r="M1440" t="s">
        <v>161</v>
      </c>
      <c r="N1440" s="1" t="s">
        <v>114</v>
      </c>
      <c r="O1440" s="1" t="s">
        <v>63</v>
      </c>
      <c r="P1440" s="1">
        <v>80</v>
      </c>
      <c r="Q1440" t="s">
        <v>6202</v>
      </c>
      <c r="R1440" s="1" t="s">
        <v>9472</v>
      </c>
      <c r="S1440" s="1" t="s">
        <v>9473</v>
      </c>
      <c r="T1440" s="1">
        <v>260</v>
      </c>
      <c r="U1440" s="1">
        <v>245</v>
      </c>
      <c r="V1440" s="1">
        <v>15</v>
      </c>
    </row>
    <row r="1441" spans="1:22" x14ac:dyDescent="0.35">
      <c r="A1441" s="2">
        <v>44532</v>
      </c>
      <c r="B1441" s="3" t="s">
        <v>257</v>
      </c>
      <c r="C1441" t="s">
        <v>141</v>
      </c>
      <c r="D1441" t="s">
        <v>223</v>
      </c>
      <c r="E1441" t="s">
        <v>309</v>
      </c>
      <c r="F1441" t="s">
        <v>9474</v>
      </c>
      <c r="H1441" t="s">
        <v>9475</v>
      </c>
      <c r="I1441" t="s">
        <v>9476</v>
      </c>
      <c r="J1441" s="1" t="s">
        <v>30</v>
      </c>
      <c r="K1441" t="s">
        <v>424</v>
      </c>
      <c r="L1441" t="s">
        <v>425</v>
      </c>
      <c r="M1441">
        <v>7724600682</v>
      </c>
      <c r="N1441" s="1" t="s">
        <v>114</v>
      </c>
      <c r="O1441" s="1" t="s">
        <v>34</v>
      </c>
      <c r="P1441" s="1">
        <v>91</v>
      </c>
      <c r="Q1441" t="s">
        <v>6586</v>
      </c>
      <c r="R1441" s="1" t="s">
        <v>9477</v>
      </c>
      <c r="S1441" s="1" t="s">
        <v>9478</v>
      </c>
      <c r="T1441" s="1">
        <v>231</v>
      </c>
      <c r="U1441" s="1">
        <v>135</v>
      </c>
      <c r="V1441" s="1">
        <v>96</v>
      </c>
    </row>
    <row r="1442" spans="1:22" x14ac:dyDescent="0.35">
      <c r="A1442" s="2">
        <v>44693</v>
      </c>
      <c r="B1442" s="3" t="s">
        <v>164</v>
      </c>
      <c r="C1442" t="s">
        <v>247</v>
      </c>
      <c r="D1442" t="s">
        <v>165</v>
      </c>
      <c r="E1442" t="s">
        <v>166</v>
      </c>
      <c r="F1442" t="s">
        <v>9479</v>
      </c>
      <c r="G1442" t="s">
        <v>9480</v>
      </c>
      <c r="H1442" t="s">
        <v>9481</v>
      </c>
      <c r="I1442" t="s">
        <v>9482</v>
      </c>
      <c r="J1442" s="1" t="s">
        <v>45</v>
      </c>
      <c r="K1442" t="s">
        <v>111</v>
      </c>
      <c r="L1442" t="s">
        <v>112</v>
      </c>
      <c r="M1442" t="s">
        <v>113</v>
      </c>
      <c r="N1442" s="1" t="s">
        <v>48</v>
      </c>
      <c r="O1442" s="1" t="s">
        <v>49</v>
      </c>
      <c r="P1442" s="1">
        <v>88</v>
      </c>
      <c r="Q1442" t="s">
        <v>9483</v>
      </c>
      <c r="R1442" s="1" t="s">
        <v>9484</v>
      </c>
      <c r="S1442" s="1" t="s">
        <v>9485</v>
      </c>
      <c r="T1442" s="1">
        <v>159</v>
      </c>
      <c r="U1442" s="1">
        <v>118</v>
      </c>
      <c r="V1442" s="1">
        <v>41</v>
      </c>
    </row>
    <row r="1443" spans="1:22" x14ac:dyDescent="0.35">
      <c r="A1443" s="2">
        <v>44790</v>
      </c>
      <c r="B1443" s="3" t="s">
        <v>214</v>
      </c>
      <c r="C1443" t="s">
        <v>23</v>
      </c>
      <c r="D1443" t="s">
        <v>98</v>
      </c>
      <c r="E1443" t="s">
        <v>189</v>
      </c>
      <c r="F1443" t="s">
        <v>9486</v>
      </c>
      <c r="G1443" t="s">
        <v>9487</v>
      </c>
      <c r="H1443" t="s">
        <v>9488</v>
      </c>
      <c r="I1443" t="s">
        <v>9489</v>
      </c>
      <c r="J1443" s="1" t="s">
        <v>170</v>
      </c>
      <c r="K1443" t="s">
        <v>31</v>
      </c>
      <c r="L1443" t="s">
        <v>32</v>
      </c>
      <c r="N1443" s="1" t="s">
        <v>93</v>
      </c>
      <c r="O1443" s="1" t="s">
        <v>34</v>
      </c>
      <c r="P1443" s="1">
        <v>68</v>
      </c>
      <c r="Q1443" t="s">
        <v>9490</v>
      </c>
      <c r="R1443" s="1" t="s">
        <v>9491</v>
      </c>
      <c r="S1443" s="1" t="s">
        <v>9492</v>
      </c>
      <c r="T1443" s="1">
        <v>128</v>
      </c>
      <c r="U1443" s="1">
        <v>123</v>
      </c>
      <c r="V1443" s="1">
        <v>5</v>
      </c>
    </row>
    <row r="1444" spans="1:22" x14ac:dyDescent="0.35">
      <c r="A1444" s="2">
        <v>44868</v>
      </c>
      <c r="B1444" s="3" t="s">
        <v>22</v>
      </c>
      <c r="C1444" t="s">
        <v>23</v>
      </c>
      <c r="D1444" t="s">
        <v>24</v>
      </c>
      <c r="E1444" t="s">
        <v>82</v>
      </c>
      <c r="F1444" t="s">
        <v>9493</v>
      </c>
      <c r="G1444" t="s">
        <v>9494</v>
      </c>
      <c r="H1444" t="s">
        <v>9495</v>
      </c>
      <c r="I1444" t="s">
        <v>9496</v>
      </c>
      <c r="J1444" s="1" t="s">
        <v>30</v>
      </c>
      <c r="K1444" t="s">
        <v>133</v>
      </c>
      <c r="L1444" t="s">
        <v>134</v>
      </c>
      <c r="M1444" t="s">
        <v>135</v>
      </c>
      <c r="N1444" s="1" t="s">
        <v>33</v>
      </c>
      <c r="O1444" s="1" t="s">
        <v>49</v>
      </c>
      <c r="P1444" s="1">
        <v>31</v>
      </c>
      <c r="Q1444" t="s">
        <v>7283</v>
      </c>
      <c r="R1444" s="1" t="s">
        <v>9497</v>
      </c>
      <c r="S1444" s="1" t="s">
        <v>9498</v>
      </c>
      <c r="T1444" s="1">
        <v>405</v>
      </c>
      <c r="U1444" s="1">
        <v>183</v>
      </c>
      <c r="V1444" s="1">
        <v>222</v>
      </c>
    </row>
    <row r="1445" spans="1:22" x14ac:dyDescent="0.35">
      <c r="A1445" s="2">
        <v>45060</v>
      </c>
      <c r="B1445" s="3" t="s">
        <v>336</v>
      </c>
      <c r="C1445" t="s">
        <v>247</v>
      </c>
      <c r="D1445" t="s">
        <v>165</v>
      </c>
      <c r="E1445" t="s">
        <v>484</v>
      </c>
      <c r="F1445" t="s">
        <v>9499</v>
      </c>
      <c r="G1445" t="s">
        <v>9500</v>
      </c>
      <c r="H1445" t="s">
        <v>9501</v>
      </c>
      <c r="I1445">
        <v>4524810332</v>
      </c>
      <c r="J1445" s="1" t="s">
        <v>45</v>
      </c>
      <c r="K1445" t="s">
        <v>111</v>
      </c>
      <c r="L1445" t="s">
        <v>112</v>
      </c>
      <c r="M1445" t="s">
        <v>113</v>
      </c>
      <c r="N1445" s="1" t="s">
        <v>93</v>
      </c>
      <c r="O1445" s="1" t="s">
        <v>63</v>
      </c>
      <c r="P1445" s="1">
        <v>20</v>
      </c>
      <c r="Q1445" t="s">
        <v>9502</v>
      </c>
      <c r="R1445" s="1" t="s">
        <v>9503</v>
      </c>
      <c r="S1445" s="1" t="s">
        <v>9504</v>
      </c>
      <c r="T1445" s="1">
        <v>288</v>
      </c>
      <c r="U1445" s="1">
        <v>215</v>
      </c>
      <c r="V1445" s="1">
        <v>73</v>
      </c>
    </row>
    <row r="1446" spans="1:22" x14ac:dyDescent="0.35">
      <c r="A1446" s="2">
        <v>44905</v>
      </c>
      <c r="B1446" s="3" t="s">
        <v>207</v>
      </c>
      <c r="C1446" t="s">
        <v>23</v>
      </c>
      <c r="D1446" t="s">
        <v>39</v>
      </c>
      <c r="E1446" t="s">
        <v>40</v>
      </c>
      <c r="F1446" t="s">
        <v>9505</v>
      </c>
      <c r="G1446" t="s">
        <v>9506</v>
      </c>
      <c r="H1446" t="s">
        <v>9507</v>
      </c>
      <c r="I1446" t="s">
        <v>9508</v>
      </c>
      <c r="J1446" s="1" t="s">
        <v>45</v>
      </c>
      <c r="K1446" t="s">
        <v>330</v>
      </c>
      <c r="L1446" t="s">
        <v>331</v>
      </c>
      <c r="N1446" s="1" t="s">
        <v>93</v>
      </c>
      <c r="O1446" s="1" t="s">
        <v>34</v>
      </c>
      <c r="P1446" s="1">
        <v>79</v>
      </c>
      <c r="Q1446" t="s">
        <v>4645</v>
      </c>
      <c r="R1446" s="1" t="s">
        <v>9509</v>
      </c>
      <c r="S1446" s="1" t="s">
        <v>9510</v>
      </c>
      <c r="T1446" s="1">
        <v>176</v>
      </c>
      <c r="U1446" s="1">
        <v>67</v>
      </c>
      <c r="V1446" s="1">
        <v>109</v>
      </c>
    </row>
    <row r="1447" spans="1:22" x14ac:dyDescent="0.35">
      <c r="A1447" s="2">
        <v>44614</v>
      </c>
      <c r="B1447" s="3" t="s">
        <v>140</v>
      </c>
      <c r="C1447" t="s">
        <v>141</v>
      </c>
      <c r="D1447" t="s">
        <v>142</v>
      </c>
      <c r="E1447" t="s">
        <v>361</v>
      </c>
      <c r="F1447" t="s">
        <v>9511</v>
      </c>
      <c r="G1447" t="s">
        <v>9512</v>
      </c>
      <c r="H1447" t="s">
        <v>9513</v>
      </c>
      <c r="I1447" t="s">
        <v>9514</v>
      </c>
      <c r="J1447" s="1" t="s">
        <v>170</v>
      </c>
      <c r="K1447" t="s">
        <v>61</v>
      </c>
      <c r="L1447" t="s">
        <v>62</v>
      </c>
      <c r="M1447">
        <f>1-588-750-7646</f>
        <v>-8983</v>
      </c>
      <c r="N1447" s="1" t="s">
        <v>86</v>
      </c>
      <c r="O1447" s="1" t="s">
        <v>34</v>
      </c>
      <c r="P1447" s="1">
        <v>23</v>
      </c>
      <c r="Q1447" t="s">
        <v>151</v>
      </c>
      <c r="R1447" s="1" t="s">
        <v>9515</v>
      </c>
      <c r="S1447" s="1" t="s">
        <v>9516</v>
      </c>
      <c r="T1447" s="1">
        <v>403</v>
      </c>
      <c r="U1447" s="1">
        <v>191</v>
      </c>
      <c r="V1447" s="1">
        <v>212</v>
      </c>
    </row>
    <row r="1448" spans="1:22" x14ac:dyDescent="0.35">
      <c r="A1448" s="1" t="s">
        <v>9517</v>
      </c>
      <c r="B1448" s="3" t="s">
        <v>68</v>
      </c>
      <c r="C1448" t="s">
        <v>69</v>
      </c>
      <c r="D1448" t="s">
        <v>70</v>
      </c>
      <c r="E1448" t="s">
        <v>71</v>
      </c>
      <c r="F1448" t="s">
        <v>9518</v>
      </c>
      <c r="G1448" t="s">
        <v>9519</v>
      </c>
      <c r="H1448" t="s">
        <v>9520</v>
      </c>
      <c r="I1448" t="s">
        <v>9521</v>
      </c>
      <c r="J1448" s="1" t="s">
        <v>170</v>
      </c>
      <c r="K1448" t="s">
        <v>148</v>
      </c>
      <c r="L1448" t="s">
        <v>149</v>
      </c>
      <c r="M1448" t="s">
        <v>150</v>
      </c>
      <c r="N1448" s="1" t="s">
        <v>114</v>
      </c>
      <c r="O1448" s="1" t="s">
        <v>49</v>
      </c>
      <c r="P1448" s="1">
        <v>50</v>
      </c>
      <c r="Q1448" t="s">
        <v>1370</v>
      </c>
      <c r="R1448" s="1" t="s">
        <v>9522</v>
      </c>
      <c r="S1448" s="1" t="s">
        <v>9523</v>
      </c>
      <c r="T1448" s="1">
        <v>229</v>
      </c>
      <c r="U1448" s="1">
        <v>13</v>
      </c>
      <c r="V1448" s="1">
        <v>216</v>
      </c>
    </row>
    <row r="1449" spans="1:22" x14ac:dyDescent="0.35">
      <c r="A1449" s="2">
        <v>44789</v>
      </c>
      <c r="B1449" s="3" t="s">
        <v>97</v>
      </c>
      <c r="C1449" t="s">
        <v>23</v>
      </c>
      <c r="D1449" t="s">
        <v>98</v>
      </c>
      <c r="E1449" t="s">
        <v>154</v>
      </c>
      <c r="F1449" t="s">
        <v>9524</v>
      </c>
      <c r="H1449" t="s">
        <v>9525</v>
      </c>
      <c r="I1449" t="s">
        <v>9526</v>
      </c>
      <c r="J1449" s="1" t="s">
        <v>30</v>
      </c>
      <c r="K1449" t="s">
        <v>75</v>
      </c>
      <c r="L1449" t="s">
        <v>76</v>
      </c>
      <c r="M1449" t="s">
        <v>77</v>
      </c>
      <c r="N1449" s="1" t="s">
        <v>93</v>
      </c>
      <c r="O1449" s="1" t="s">
        <v>49</v>
      </c>
      <c r="P1449" s="1">
        <v>25</v>
      </c>
      <c r="Q1449" t="s">
        <v>9527</v>
      </c>
      <c r="R1449" s="1" t="s">
        <v>9528</v>
      </c>
      <c r="S1449" s="1" t="s">
        <v>9529</v>
      </c>
      <c r="T1449" s="1">
        <v>452</v>
      </c>
      <c r="U1449" s="1">
        <v>242</v>
      </c>
      <c r="V1449" s="1">
        <v>210</v>
      </c>
    </row>
    <row r="1450" spans="1:22" x14ac:dyDescent="0.35">
      <c r="A1450" s="2">
        <v>44812</v>
      </c>
      <c r="B1450" s="3" t="s">
        <v>275</v>
      </c>
      <c r="C1450" t="s">
        <v>276</v>
      </c>
      <c r="D1450" t="s">
        <v>277</v>
      </c>
      <c r="E1450" t="s">
        <v>278</v>
      </c>
      <c r="F1450" t="s">
        <v>9530</v>
      </c>
      <c r="G1450" t="s">
        <v>9531</v>
      </c>
      <c r="H1450" t="s">
        <v>9532</v>
      </c>
      <c r="I1450" t="s">
        <v>9533</v>
      </c>
      <c r="J1450" s="1" t="s">
        <v>30</v>
      </c>
      <c r="K1450" t="s">
        <v>111</v>
      </c>
      <c r="L1450" t="s">
        <v>112</v>
      </c>
      <c r="M1450" t="s">
        <v>113</v>
      </c>
      <c r="N1450" s="1" t="s">
        <v>33</v>
      </c>
      <c r="O1450" s="1" t="s">
        <v>63</v>
      </c>
      <c r="P1450" s="1">
        <v>21</v>
      </c>
      <c r="Q1450" t="s">
        <v>6944</v>
      </c>
      <c r="R1450" s="1" t="s">
        <v>9534</v>
      </c>
      <c r="S1450" s="1" t="s">
        <v>9535</v>
      </c>
      <c r="T1450" s="1">
        <v>397</v>
      </c>
      <c r="U1450" s="1">
        <v>183</v>
      </c>
      <c r="V1450" s="1">
        <v>214</v>
      </c>
    </row>
    <row r="1451" spans="1:22" x14ac:dyDescent="0.35">
      <c r="A1451" s="2">
        <v>44964</v>
      </c>
      <c r="B1451" s="3" t="s">
        <v>492</v>
      </c>
      <c r="C1451" t="s">
        <v>276</v>
      </c>
      <c r="D1451" t="s">
        <v>409</v>
      </c>
      <c r="E1451" t="s">
        <v>265</v>
      </c>
      <c r="F1451" t="s">
        <v>9536</v>
      </c>
      <c r="G1451" t="s">
        <v>9537</v>
      </c>
      <c r="H1451" t="s">
        <v>9538</v>
      </c>
      <c r="I1451" t="s">
        <v>9539</v>
      </c>
      <c r="J1451" s="1" t="s">
        <v>45</v>
      </c>
      <c r="K1451" t="s">
        <v>194</v>
      </c>
      <c r="L1451" t="s">
        <v>195</v>
      </c>
      <c r="M1451" t="s">
        <v>196</v>
      </c>
      <c r="N1451" s="1" t="s">
        <v>33</v>
      </c>
      <c r="O1451" s="1" t="s">
        <v>34</v>
      </c>
      <c r="P1451" s="1">
        <v>36</v>
      </c>
      <c r="Q1451" t="s">
        <v>2693</v>
      </c>
      <c r="R1451" s="1" t="s">
        <v>9540</v>
      </c>
      <c r="S1451" s="1" t="s">
        <v>9541</v>
      </c>
      <c r="T1451" s="1">
        <v>297</v>
      </c>
      <c r="U1451" s="1">
        <v>146</v>
      </c>
      <c r="V1451" s="1">
        <v>151</v>
      </c>
    </row>
    <row r="1452" spans="1:22" x14ac:dyDescent="0.35">
      <c r="A1452" s="2">
        <v>45139</v>
      </c>
      <c r="B1452" s="3" t="s">
        <v>118</v>
      </c>
      <c r="C1452" t="s">
        <v>69</v>
      </c>
      <c r="D1452" t="s">
        <v>119</v>
      </c>
      <c r="E1452" t="s">
        <v>120</v>
      </c>
      <c r="F1452" t="s">
        <v>9542</v>
      </c>
      <c r="G1452" t="s">
        <v>9543</v>
      </c>
      <c r="H1452" t="s">
        <v>9544</v>
      </c>
      <c r="I1452" t="s">
        <v>9545</v>
      </c>
      <c r="J1452" s="1" t="s">
        <v>45</v>
      </c>
      <c r="K1452" t="s">
        <v>424</v>
      </c>
      <c r="L1452" t="s">
        <v>425</v>
      </c>
      <c r="M1452">
        <v>7724600682</v>
      </c>
      <c r="N1452" s="1" t="s">
        <v>93</v>
      </c>
      <c r="O1452" s="1" t="s">
        <v>49</v>
      </c>
      <c r="P1452" s="1">
        <v>22</v>
      </c>
      <c r="Q1452" t="s">
        <v>9546</v>
      </c>
      <c r="R1452" s="1" t="s">
        <v>9547</v>
      </c>
      <c r="S1452" s="1" t="s">
        <v>9548</v>
      </c>
      <c r="T1452" s="1">
        <v>131</v>
      </c>
      <c r="U1452" s="1">
        <v>5</v>
      </c>
      <c r="V1452" s="1">
        <v>126</v>
      </c>
    </row>
    <row r="1453" spans="1:22" x14ac:dyDescent="0.35">
      <c r="A1453" s="2">
        <v>44884</v>
      </c>
      <c r="B1453" s="3" t="s">
        <v>275</v>
      </c>
      <c r="C1453" t="s">
        <v>54</v>
      </c>
      <c r="D1453" t="s">
        <v>277</v>
      </c>
      <c r="E1453" t="s">
        <v>278</v>
      </c>
      <c r="F1453" t="s">
        <v>9549</v>
      </c>
      <c r="G1453" t="s">
        <v>9550</v>
      </c>
      <c r="H1453" t="s">
        <v>9551</v>
      </c>
      <c r="I1453" t="s">
        <v>9552</v>
      </c>
      <c r="J1453" s="1" t="s">
        <v>170</v>
      </c>
      <c r="K1453" t="s">
        <v>534</v>
      </c>
      <c r="L1453" t="s">
        <v>535</v>
      </c>
      <c r="M1453" t="s">
        <v>536</v>
      </c>
      <c r="N1453" s="1" t="s">
        <v>86</v>
      </c>
      <c r="O1453" s="1" t="s">
        <v>63</v>
      </c>
      <c r="P1453" s="1">
        <v>15</v>
      </c>
      <c r="Q1453" t="s">
        <v>5973</v>
      </c>
      <c r="R1453" s="1" t="s">
        <v>9553</v>
      </c>
      <c r="S1453" s="1" t="s">
        <v>9554</v>
      </c>
      <c r="T1453" s="1">
        <v>259</v>
      </c>
      <c r="U1453" s="1">
        <v>140</v>
      </c>
      <c r="V1453" s="1">
        <v>119</v>
      </c>
    </row>
    <row r="1454" spans="1:22" x14ac:dyDescent="0.35">
      <c r="A1454" s="2">
        <v>44753</v>
      </c>
      <c r="B1454" s="3" t="s">
        <v>97</v>
      </c>
      <c r="C1454" t="s">
        <v>23</v>
      </c>
      <c r="D1454" t="s">
        <v>98</v>
      </c>
      <c r="E1454" t="s">
        <v>99</v>
      </c>
      <c r="F1454" t="s">
        <v>9555</v>
      </c>
      <c r="G1454" t="s">
        <v>9556</v>
      </c>
      <c r="H1454" t="s">
        <v>9557</v>
      </c>
      <c r="I1454" t="s">
        <v>9558</v>
      </c>
      <c r="J1454" s="1" t="s">
        <v>170</v>
      </c>
      <c r="K1454" t="s">
        <v>46</v>
      </c>
      <c r="L1454" t="s">
        <v>47</v>
      </c>
      <c r="M1454" t="s">
        <v>261</v>
      </c>
      <c r="N1454" s="1" t="s">
        <v>86</v>
      </c>
      <c r="O1454" s="1" t="s">
        <v>34</v>
      </c>
      <c r="P1454" s="1">
        <v>41</v>
      </c>
      <c r="Q1454" t="s">
        <v>9559</v>
      </c>
      <c r="R1454" s="1" t="s">
        <v>9560</v>
      </c>
      <c r="S1454" s="1" t="s">
        <v>9561</v>
      </c>
      <c r="T1454" s="1">
        <v>322</v>
      </c>
      <c r="U1454" s="1">
        <v>132</v>
      </c>
      <c r="V1454" s="1">
        <v>190</v>
      </c>
    </row>
    <row r="1455" spans="1:22" x14ac:dyDescent="0.35">
      <c r="A1455" s="2">
        <v>44912</v>
      </c>
      <c r="B1455" s="3" t="s">
        <v>38</v>
      </c>
      <c r="C1455" t="s">
        <v>141</v>
      </c>
      <c r="D1455" t="s">
        <v>142</v>
      </c>
      <c r="E1455" t="s">
        <v>178</v>
      </c>
      <c r="F1455" t="s">
        <v>9562</v>
      </c>
      <c r="G1455" t="s">
        <v>9563</v>
      </c>
      <c r="H1455" t="s">
        <v>9564</v>
      </c>
      <c r="I1455" t="s">
        <v>9565</v>
      </c>
      <c r="J1455" s="1" t="s">
        <v>45</v>
      </c>
      <c r="K1455" t="s">
        <v>159</v>
      </c>
      <c r="L1455" t="s">
        <v>160</v>
      </c>
      <c r="M1455" t="s">
        <v>161</v>
      </c>
      <c r="N1455" s="1" t="s">
        <v>114</v>
      </c>
      <c r="O1455" s="1" t="s">
        <v>49</v>
      </c>
      <c r="P1455" s="1">
        <v>3</v>
      </c>
      <c r="Q1455" t="s">
        <v>5424</v>
      </c>
      <c r="R1455" s="1" t="s">
        <v>9566</v>
      </c>
      <c r="S1455" s="1" t="s">
        <v>9567</v>
      </c>
      <c r="T1455" s="1">
        <v>223</v>
      </c>
      <c r="U1455" s="1">
        <v>202</v>
      </c>
      <c r="V1455" s="1">
        <v>21</v>
      </c>
    </row>
    <row r="1456" spans="1:22" x14ac:dyDescent="0.35">
      <c r="A1456" s="2">
        <v>44597</v>
      </c>
      <c r="B1456" s="3" t="s">
        <v>207</v>
      </c>
      <c r="C1456" t="s">
        <v>23</v>
      </c>
      <c r="D1456" t="s">
        <v>39</v>
      </c>
      <c r="E1456" t="s">
        <v>40</v>
      </c>
      <c r="F1456" t="s">
        <v>9568</v>
      </c>
      <c r="H1456" t="s">
        <v>9569</v>
      </c>
      <c r="I1456" t="s">
        <v>9570</v>
      </c>
      <c r="J1456" s="1" t="s">
        <v>45</v>
      </c>
      <c r="K1456" t="s">
        <v>330</v>
      </c>
      <c r="L1456" t="s">
        <v>331</v>
      </c>
      <c r="M1456" t="s">
        <v>332</v>
      </c>
      <c r="N1456" s="1" t="s">
        <v>33</v>
      </c>
      <c r="O1456" s="1" t="s">
        <v>49</v>
      </c>
      <c r="P1456" s="1">
        <v>90</v>
      </c>
      <c r="Q1456" t="s">
        <v>6903</v>
      </c>
      <c r="R1456" s="1" t="s">
        <v>9571</v>
      </c>
      <c r="S1456" s="1" t="s">
        <v>9572</v>
      </c>
      <c r="T1456" s="1">
        <v>58</v>
      </c>
      <c r="U1456" s="1">
        <v>28</v>
      </c>
      <c r="V1456" s="1">
        <v>30</v>
      </c>
    </row>
    <row r="1457" spans="1:22" x14ac:dyDescent="0.35">
      <c r="A1457" s="2">
        <v>45086</v>
      </c>
      <c r="B1457" s="3" t="s">
        <v>492</v>
      </c>
      <c r="C1457" t="s">
        <v>276</v>
      </c>
      <c r="D1457" t="s">
        <v>409</v>
      </c>
      <c r="E1457" t="s">
        <v>265</v>
      </c>
      <c r="F1457" t="s">
        <v>9573</v>
      </c>
      <c r="G1457" t="s">
        <v>9574</v>
      </c>
      <c r="H1457" t="s">
        <v>9575</v>
      </c>
      <c r="I1457" t="s">
        <v>9576</v>
      </c>
      <c r="J1457" s="1" t="s">
        <v>45</v>
      </c>
      <c r="K1457" t="s">
        <v>566</v>
      </c>
      <c r="L1457" t="s">
        <v>567</v>
      </c>
      <c r="M1457" t="s">
        <v>568</v>
      </c>
      <c r="N1457" s="1" t="s">
        <v>93</v>
      </c>
      <c r="O1457" s="1" t="s">
        <v>63</v>
      </c>
      <c r="P1457" s="1">
        <v>7</v>
      </c>
      <c r="Q1457" t="s">
        <v>9577</v>
      </c>
      <c r="R1457" s="1" t="s">
        <v>9578</v>
      </c>
      <c r="S1457" s="1" t="s">
        <v>9579</v>
      </c>
      <c r="T1457" s="1">
        <v>203</v>
      </c>
      <c r="U1457" s="1">
        <v>99</v>
      </c>
      <c r="V1457" s="1">
        <v>104</v>
      </c>
    </row>
    <row r="1458" spans="1:22" x14ac:dyDescent="0.35">
      <c r="A1458" s="2">
        <v>44980</v>
      </c>
      <c r="B1458" s="3" t="s">
        <v>317</v>
      </c>
      <c r="C1458" t="s">
        <v>23</v>
      </c>
      <c r="D1458" t="s">
        <v>98</v>
      </c>
      <c r="E1458" t="s">
        <v>318</v>
      </c>
      <c r="F1458" t="s">
        <v>9580</v>
      </c>
      <c r="G1458" t="s">
        <v>9581</v>
      </c>
      <c r="H1458" t="s">
        <v>9582</v>
      </c>
      <c r="I1458">
        <v>4633855442</v>
      </c>
      <c r="J1458" s="1" t="s">
        <v>30</v>
      </c>
      <c r="K1458" t="s">
        <v>381</v>
      </c>
      <c r="L1458" t="s">
        <v>382</v>
      </c>
      <c r="M1458" t="s">
        <v>383</v>
      </c>
      <c r="N1458" s="1" t="s">
        <v>86</v>
      </c>
      <c r="O1458" s="1" t="s">
        <v>49</v>
      </c>
      <c r="P1458" s="1">
        <v>39</v>
      </c>
      <c r="Q1458" t="s">
        <v>8635</v>
      </c>
      <c r="R1458" s="1" t="s">
        <v>9583</v>
      </c>
      <c r="S1458" s="1" t="s">
        <v>9584</v>
      </c>
      <c r="T1458" s="1">
        <v>441</v>
      </c>
      <c r="U1458" s="1">
        <v>97</v>
      </c>
      <c r="V1458" s="1">
        <v>344</v>
      </c>
    </row>
    <row r="1459" spans="1:22" x14ac:dyDescent="0.35">
      <c r="A1459" s="2">
        <v>44838</v>
      </c>
      <c r="B1459" s="3" t="s">
        <v>22</v>
      </c>
      <c r="C1459" t="s">
        <v>23</v>
      </c>
      <c r="D1459" t="s">
        <v>24</v>
      </c>
      <c r="E1459" t="s">
        <v>82</v>
      </c>
      <c r="F1459" t="s">
        <v>9585</v>
      </c>
      <c r="G1459" t="s">
        <v>9586</v>
      </c>
      <c r="H1459" t="s">
        <v>9587</v>
      </c>
      <c r="I1459" t="s">
        <v>9588</v>
      </c>
      <c r="J1459" s="1" t="s">
        <v>30</v>
      </c>
      <c r="K1459" t="s">
        <v>148</v>
      </c>
      <c r="L1459" t="s">
        <v>149</v>
      </c>
      <c r="M1459" t="s">
        <v>150</v>
      </c>
      <c r="N1459" s="1" t="s">
        <v>48</v>
      </c>
      <c r="O1459" s="1" t="s">
        <v>34</v>
      </c>
      <c r="P1459" s="1">
        <v>37</v>
      </c>
      <c r="Q1459" t="s">
        <v>7974</v>
      </c>
      <c r="R1459" s="1" t="s">
        <v>9589</v>
      </c>
      <c r="S1459" s="1" t="s">
        <v>9590</v>
      </c>
      <c r="T1459" s="1">
        <v>454</v>
      </c>
      <c r="U1459" s="1">
        <v>243</v>
      </c>
      <c r="V1459" s="1">
        <v>211</v>
      </c>
    </row>
    <row r="1460" spans="1:22" x14ac:dyDescent="0.35">
      <c r="A1460" s="2">
        <v>44719</v>
      </c>
      <c r="B1460" s="3" t="s">
        <v>336</v>
      </c>
      <c r="C1460" t="s">
        <v>247</v>
      </c>
      <c r="D1460" t="s">
        <v>165</v>
      </c>
      <c r="E1460" t="s">
        <v>484</v>
      </c>
      <c r="F1460" t="s">
        <v>9591</v>
      </c>
      <c r="G1460" t="s">
        <v>9592</v>
      </c>
      <c r="H1460" t="s">
        <v>9593</v>
      </c>
      <c r="I1460" t="s">
        <v>9594</v>
      </c>
      <c r="J1460" s="1" t="s">
        <v>170</v>
      </c>
      <c r="K1460" t="s">
        <v>330</v>
      </c>
      <c r="L1460" t="s">
        <v>331</v>
      </c>
      <c r="M1460" t="s">
        <v>332</v>
      </c>
      <c r="N1460" s="1" t="s">
        <v>48</v>
      </c>
      <c r="O1460" s="1" t="s">
        <v>63</v>
      </c>
      <c r="P1460" s="1">
        <v>94</v>
      </c>
      <c r="Q1460" t="s">
        <v>9595</v>
      </c>
      <c r="R1460" s="1" t="s">
        <v>9596</v>
      </c>
      <c r="S1460" s="1" t="s">
        <v>9597</v>
      </c>
      <c r="T1460" s="1">
        <v>279</v>
      </c>
      <c r="U1460" s="1">
        <v>240</v>
      </c>
      <c r="V1460" s="1">
        <v>39</v>
      </c>
    </row>
    <row r="1461" spans="1:22" x14ac:dyDescent="0.35">
      <c r="A1461" s="2">
        <v>45186</v>
      </c>
      <c r="B1461" s="3" t="s">
        <v>418</v>
      </c>
      <c r="C1461" t="s">
        <v>69</v>
      </c>
      <c r="D1461" t="s">
        <v>419</v>
      </c>
      <c r="E1461" t="s">
        <v>521</v>
      </c>
      <c r="F1461" t="s">
        <v>9598</v>
      </c>
      <c r="G1461" t="s">
        <v>9599</v>
      </c>
      <c r="H1461" t="s">
        <v>9600</v>
      </c>
      <c r="I1461" t="s">
        <v>9601</v>
      </c>
      <c r="J1461" s="1" t="s">
        <v>170</v>
      </c>
      <c r="K1461" t="s">
        <v>381</v>
      </c>
      <c r="L1461" t="s">
        <v>382</v>
      </c>
      <c r="M1461" t="s">
        <v>383</v>
      </c>
      <c r="N1461" s="1" t="s">
        <v>33</v>
      </c>
      <c r="O1461" s="1" t="s">
        <v>49</v>
      </c>
      <c r="P1461" s="1">
        <v>51</v>
      </c>
      <c r="Q1461" t="s">
        <v>7607</v>
      </c>
      <c r="R1461" s="1" t="s">
        <v>9602</v>
      </c>
      <c r="S1461" s="1" t="s">
        <v>9603</v>
      </c>
      <c r="T1461" s="1">
        <v>170</v>
      </c>
      <c r="U1461" s="1">
        <v>64</v>
      </c>
      <c r="V1461" s="1">
        <v>106</v>
      </c>
    </row>
    <row r="1462" spans="1:22" x14ac:dyDescent="0.35">
      <c r="A1462" s="2">
        <v>45041</v>
      </c>
      <c r="B1462" s="3" t="s">
        <v>336</v>
      </c>
      <c r="C1462" t="s">
        <v>247</v>
      </c>
      <c r="D1462" t="s">
        <v>165</v>
      </c>
      <c r="E1462" t="s">
        <v>265</v>
      </c>
      <c r="F1462" t="s">
        <v>9604</v>
      </c>
      <c r="G1462" t="s">
        <v>9605</v>
      </c>
      <c r="H1462" t="s">
        <v>9606</v>
      </c>
      <c r="I1462" t="s">
        <v>9607</v>
      </c>
      <c r="J1462" s="1" t="s">
        <v>170</v>
      </c>
      <c r="K1462" t="s">
        <v>330</v>
      </c>
      <c r="L1462" t="s">
        <v>331</v>
      </c>
      <c r="N1462" s="1" t="s">
        <v>48</v>
      </c>
      <c r="O1462" s="1" t="s">
        <v>34</v>
      </c>
      <c r="P1462" s="1">
        <v>19</v>
      </c>
      <c r="Q1462" t="s">
        <v>9608</v>
      </c>
      <c r="R1462" s="1" t="s">
        <v>9609</v>
      </c>
      <c r="S1462" s="1" t="s">
        <v>9610</v>
      </c>
      <c r="T1462" s="1">
        <v>356</v>
      </c>
      <c r="U1462" s="1">
        <v>80</v>
      </c>
      <c r="V1462" s="1">
        <v>276</v>
      </c>
    </row>
    <row r="1463" spans="1:22" x14ac:dyDescent="0.35">
      <c r="A1463" s="2">
        <v>44820</v>
      </c>
      <c r="B1463" s="3" t="s">
        <v>68</v>
      </c>
      <c r="C1463" t="s">
        <v>69</v>
      </c>
      <c r="D1463" t="s">
        <v>70</v>
      </c>
      <c r="E1463" t="s">
        <v>71</v>
      </c>
      <c r="F1463" t="s">
        <v>9611</v>
      </c>
      <c r="G1463" t="s">
        <v>9612</v>
      </c>
      <c r="H1463" t="s">
        <v>9613</v>
      </c>
      <c r="I1463">
        <f>1-213-380-5251</f>
        <v>-5843</v>
      </c>
      <c r="J1463" s="1" t="s">
        <v>45</v>
      </c>
      <c r="K1463" t="s">
        <v>124</v>
      </c>
      <c r="L1463" t="s">
        <v>125</v>
      </c>
      <c r="N1463" s="1" t="s">
        <v>93</v>
      </c>
      <c r="O1463" s="1" t="s">
        <v>34</v>
      </c>
      <c r="P1463" s="1">
        <v>23</v>
      </c>
      <c r="Q1463" t="s">
        <v>987</v>
      </c>
      <c r="R1463" s="1" t="s">
        <v>1406</v>
      </c>
      <c r="S1463" s="1" t="s">
        <v>9614</v>
      </c>
      <c r="T1463" s="1">
        <v>61</v>
      </c>
      <c r="U1463" s="1">
        <v>44</v>
      </c>
      <c r="V1463" s="1">
        <v>17</v>
      </c>
    </row>
    <row r="1464" spans="1:22" x14ac:dyDescent="0.35">
      <c r="A1464" s="2">
        <v>44786</v>
      </c>
      <c r="B1464" s="3" t="s">
        <v>177</v>
      </c>
      <c r="C1464" t="s">
        <v>141</v>
      </c>
      <c r="D1464" t="s">
        <v>142</v>
      </c>
      <c r="E1464" t="s">
        <v>178</v>
      </c>
      <c r="F1464" t="s">
        <v>9615</v>
      </c>
      <c r="G1464" t="s">
        <v>9616</v>
      </c>
      <c r="H1464" t="s">
        <v>9617</v>
      </c>
      <c r="I1464" t="s">
        <v>9618</v>
      </c>
      <c r="J1464" s="1" t="s">
        <v>45</v>
      </c>
      <c r="K1464" t="s">
        <v>303</v>
      </c>
      <c r="L1464" t="s">
        <v>304</v>
      </c>
      <c r="M1464" t="s">
        <v>305</v>
      </c>
      <c r="N1464" s="1" t="s">
        <v>78</v>
      </c>
      <c r="O1464" s="1" t="s">
        <v>34</v>
      </c>
      <c r="P1464" s="1">
        <v>59</v>
      </c>
      <c r="Q1464" t="s">
        <v>9619</v>
      </c>
      <c r="R1464" s="1" t="s">
        <v>9620</v>
      </c>
      <c r="S1464" s="1" t="s">
        <v>9621</v>
      </c>
      <c r="T1464" s="1">
        <v>496</v>
      </c>
      <c r="U1464" s="1">
        <v>330</v>
      </c>
      <c r="V1464" s="1">
        <v>166</v>
      </c>
    </row>
    <row r="1465" spans="1:22" x14ac:dyDescent="0.35">
      <c r="A1465" s="2">
        <v>44985</v>
      </c>
      <c r="B1465" s="3" t="s">
        <v>164</v>
      </c>
      <c r="C1465" t="s">
        <v>247</v>
      </c>
      <c r="D1465" t="s">
        <v>165</v>
      </c>
      <c r="E1465" t="s">
        <v>166</v>
      </c>
      <c r="F1465" t="s">
        <v>9622</v>
      </c>
      <c r="G1465" t="s">
        <v>9623</v>
      </c>
      <c r="H1465" t="s">
        <v>9624</v>
      </c>
      <c r="I1465" t="s">
        <v>9625</v>
      </c>
      <c r="J1465" s="1" t="s">
        <v>45</v>
      </c>
      <c r="K1465" t="s">
        <v>252</v>
      </c>
      <c r="L1465" t="s">
        <v>253</v>
      </c>
      <c r="M1465">
        <f>1-838-976-6137</f>
        <v>-7950</v>
      </c>
      <c r="N1465" s="1" t="s">
        <v>48</v>
      </c>
      <c r="O1465" s="1" t="s">
        <v>49</v>
      </c>
      <c r="P1465" s="1">
        <v>1</v>
      </c>
      <c r="Q1465" t="s">
        <v>166</v>
      </c>
      <c r="R1465" s="1" t="s">
        <v>2298</v>
      </c>
      <c r="S1465" s="1" t="s">
        <v>9626</v>
      </c>
      <c r="T1465" s="1">
        <v>268</v>
      </c>
      <c r="U1465" s="1">
        <v>123</v>
      </c>
      <c r="V1465" s="1">
        <v>145</v>
      </c>
    </row>
    <row r="1466" spans="1:22" x14ac:dyDescent="0.35">
      <c r="A1466" s="2">
        <v>44953</v>
      </c>
      <c r="B1466" s="3" t="s">
        <v>336</v>
      </c>
      <c r="C1466" t="s">
        <v>247</v>
      </c>
      <c r="D1466" t="s">
        <v>165</v>
      </c>
      <c r="E1466" t="s">
        <v>807</v>
      </c>
      <c r="F1466" t="s">
        <v>9627</v>
      </c>
      <c r="G1466" t="s">
        <v>9628</v>
      </c>
      <c r="H1466" t="s">
        <v>9629</v>
      </c>
      <c r="I1466" t="s">
        <v>9630</v>
      </c>
      <c r="J1466" s="1" t="s">
        <v>170</v>
      </c>
      <c r="K1466" t="s">
        <v>534</v>
      </c>
      <c r="L1466" t="s">
        <v>535</v>
      </c>
      <c r="M1466" t="s">
        <v>536</v>
      </c>
      <c r="N1466" s="1" t="s">
        <v>93</v>
      </c>
      <c r="O1466" s="1" t="s">
        <v>34</v>
      </c>
      <c r="P1466" s="1">
        <v>56</v>
      </c>
      <c r="Q1466" t="s">
        <v>1082</v>
      </c>
      <c r="R1466" s="1" t="s">
        <v>9631</v>
      </c>
      <c r="S1466" s="1" t="s">
        <v>9632</v>
      </c>
      <c r="T1466" s="1">
        <v>113</v>
      </c>
      <c r="U1466" s="1">
        <v>75</v>
      </c>
      <c r="V1466" s="1">
        <v>38</v>
      </c>
    </row>
    <row r="1467" spans="1:22" x14ac:dyDescent="0.35">
      <c r="A1467" s="2">
        <v>45032</v>
      </c>
      <c r="B1467" s="3" t="s">
        <v>344</v>
      </c>
      <c r="C1467" t="s">
        <v>141</v>
      </c>
      <c r="D1467" t="s">
        <v>345</v>
      </c>
      <c r="E1467" t="s">
        <v>346</v>
      </c>
      <c r="F1467" t="s">
        <v>9633</v>
      </c>
      <c r="G1467" t="s">
        <v>9634</v>
      </c>
      <c r="H1467" t="s">
        <v>9635</v>
      </c>
      <c r="I1467" t="s">
        <v>9636</v>
      </c>
      <c r="J1467" s="1" t="s">
        <v>30</v>
      </c>
      <c r="K1467" t="s">
        <v>75</v>
      </c>
      <c r="L1467" t="s">
        <v>76</v>
      </c>
      <c r="M1467" t="s">
        <v>77</v>
      </c>
      <c r="N1467" s="1" t="s">
        <v>78</v>
      </c>
      <c r="O1467" s="1" t="s">
        <v>34</v>
      </c>
      <c r="P1467" s="1">
        <v>81</v>
      </c>
      <c r="Q1467" t="s">
        <v>2968</v>
      </c>
      <c r="R1467" s="1" t="s">
        <v>9637</v>
      </c>
      <c r="S1467" s="1" t="s">
        <v>9638</v>
      </c>
      <c r="T1467" s="1">
        <v>409</v>
      </c>
      <c r="U1467" s="1">
        <v>196</v>
      </c>
      <c r="V1467" s="1">
        <v>213</v>
      </c>
    </row>
    <row r="1468" spans="1:22" x14ac:dyDescent="0.35">
      <c r="A1468" s="2">
        <v>44552</v>
      </c>
      <c r="B1468" s="3" t="s">
        <v>38</v>
      </c>
      <c r="C1468" t="s">
        <v>141</v>
      </c>
      <c r="D1468" t="s">
        <v>223</v>
      </c>
      <c r="E1468" t="s">
        <v>224</v>
      </c>
      <c r="F1468" t="s">
        <v>9639</v>
      </c>
      <c r="G1468" t="s">
        <v>9640</v>
      </c>
      <c r="H1468" t="s">
        <v>9641</v>
      </c>
      <c r="I1468">
        <v>9529341153</v>
      </c>
      <c r="J1468" s="1" t="s">
        <v>45</v>
      </c>
      <c r="K1468" t="s">
        <v>330</v>
      </c>
      <c r="L1468" t="s">
        <v>331</v>
      </c>
      <c r="M1468" t="s">
        <v>332</v>
      </c>
      <c r="N1468" s="1" t="s">
        <v>114</v>
      </c>
      <c r="O1468" s="1" t="s">
        <v>34</v>
      </c>
      <c r="P1468" s="1">
        <v>20</v>
      </c>
      <c r="Q1468" t="s">
        <v>1686</v>
      </c>
      <c r="R1468" s="1" t="s">
        <v>9642</v>
      </c>
      <c r="S1468" s="1" t="s">
        <v>9643</v>
      </c>
      <c r="T1468" s="1">
        <v>427</v>
      </c>
      <c r="U1468" s="1">
        <v>95</v>
      </c>
      <c r="V1468" s="1">
        <v>332</v>
      </c>
    </row>
    <row r="1469" spans="1:22" x14ac:dyDescent="0.35">
      <c r="A1469" s="2">
        <v>45146</v>
      </c>
      <c r="B1469" s="3" t="s">
        <v>68</v>
      </c>
      <c r="C1469" t="s">
        <v>69</v>
      </c>
      <c r="D1469" t="s">
        <v>70</v>
      </c>
      <c r="E1469" t="s">
        <v>71</v>
      </c>
      <c r="F1469" t="s">
        <v>9644</v>
      </c>
      <c r="G1469" t="s">
        <v>9645</v>
      </c>
      <c r="H1469" t="s">
        <v>9646</v>
      </c>
      <c r="I1469" t="s">
        <v>9647</v>
      </c>
      <c r="J1469" s="1" t="s">
        <v>45</v>
      </c>
      <c r="K1469" t="s">
        <v>330</v>
      </c>
      <c r="L1469" t="s">
        <v>331</v>
      </c>
      <c r="N1469" s="1" t="s">
        <v>48</v>
      </c>
      <c r="O1469" s="1" t="s">
        <v>63</v>
      </c>
      <c r="P1469" s="1">
        <v>58</v>
      </c>
      <c r="Q1469" t="s">
        <v>290</v>
      </c>
      <c r="R1469" s="1" t="s">
        <v>9648</v>
      </c>
      <c r="S1469" s="1" t="s">
        <v>9649</v>
      </c>
      <c r="T1469" s="1">
        <v>149</v>
      </c>
      <c r="U1469" s="1">
        <v>143</v>
      </c>
      <c r="V1469" s="1">
        <v>6</v>
      </c>
    </row>
    <row r="1470" spans="1:22" x14ac:dyDescent="0.35">
      <c r="A1470" s="2">
        <v>44551</v>
      </c>
      <c r="B1470" s="3" t="s">
        <v>317</v>
      </c>
      <c r="C1470" t="s">
        <v>23</v>
      </c>
      <c r="D1470" t="s">
        <v>98</v>
      </c>
      <c r="E1470" t="s">
        <v>318</v>
      </c>
      <c r="F1470" t="s">
        <v>9650</v>
      </c>
      <c r="G1470" t="s">
        <v>9651</v>
      </c>
      <c r="H1470" t="s">
        <v>9652</v>
      </c>
      <c r="I1470" t="s">
        <v>9653</v>
      </c>
      <c r="J1470" s="1" t="s">
        <v>170</v>
      </c>
      <c r="K1470" t="s">
        <v>252</v>
      </c>
      <c r="L1470" t="s">
        <v>253</v>
      </c>
      <c r="M1470">
        <f>1-838-976-6137</f>
        <v>-7950</v>
      </c>
      <c r="N1470" s="1" t="s">
        <v>33</v>
      </c>
      <c r="O1470" s="1" t="s">
        <v>49</v>
      </c>
      <c r="P1470" s="1">
        <v>83</v>
      </c>
      <c r="Q1470" t="s">
        <v>7614</v>
      </c>
      <c r="R1470" s="1" t="s">
        <v>9654</v>
      </c>
      <c r="S1470" s="1" t="s">
        <v>9655</v>
      </c>
      <c r="T1470" s="1">
        <v>86</v>
      </c>
      <c r="U1470" s="1">
        <v>15</v>
      </c>
      <c r="V1470" s="1">
        <v>71</v>
      </c>
    </row>
    <row r="1471" spans="1:22" x14ac:dyDescent="0.35">
      <c r="A1471" s="2">
        <v>44945</v>
      </c>
      <c r="B1471" s="3" t="s">
        <v>275</v>
      </c>
      <c r="C1471" t="s">
        <v>276</v>
      </c>
      <c r="D1471" t="s">
        <v>277</v>
      </c>
      <c r="E1471" t="s">
        <v>278</v>
      </c>
      <c r="F1471" t="s">
        <v>9656</v>
      </c>
      <c r="G1471" t="s">
        <v>9657</v>
      </c>
      <c r="H1471" t="s">
        <v>9658</v>
      </c>
      <c r="I1471" t="s">
        <v>9659</v>
      </c>
      <c r="J1471" s="1" t="s">
        <v>170</v>
      </c>
      <c r="K1471" t="s">
        <v>183</v>
      </c>
      <c r="L1471" t="s">
        <v>184</v>
      </c>
      <c r="M1471" t="s">
        <v>185</v>
      </c>
      <c r="N1471" s="1" t="s">
        <v>114</v>
      </c>
      <c r="O1471" s="1" t="s">
        <v>49</v>
      </c>
      <c r="P1471" s="1">
        <v>64</v>
      </c>
      <c r="Q1471" t="s">
        <v>3606</v>
      </c>
      <c r="R1471" s="1" t="s">
        <v>9660</v>
      </c>
      <c r="S1471" s="1" t="s">
        <v>9661</v>
      </c>
      <c r="T1471" s="1">
        <v>229</v>
      </c>
      <c r="U1471" s="1">
        <v>135</v>
      </c>
      <c r="V1471" s="1">
        <v>94</v>
      </c>
    </row>
    <row r="1472" spans="1:22" x14ac:dyDescent="0.35">
      <c r="A1472" s="2">
        <v>44995</v>
      </c>
      <c r="B1472" s="3" t="s">
        <v>164</v>
      </c>
      <c r="C1472" t="s">
        <v>247</v>
      </c>
      <c r="D1472" t="s">
        <v>165</v>
      </c>
      <c r="E1472" t="s">
        <v>189</v>
      </c>
      <c r="F1472" t="s">
        <v>9662</v>
      </c>
      <c r="G1472" t="s">
        <v>9663</v>
      </c>
      <c r="H1472" t="s">
        <v>9664</v>
      </c>
      <c r="I1472" t="s">
        <v>9665</v>
      </c>
      <c r="J1472" s="1" t="s">
        <v>30</v>
      </c>
      <c r="K1472" t="s">
        <v>194</v>
      </c>
      <c r="L1472" t="s">
        <v>195</v>
      </c>
      <c r="M1472" t="s">
        <v>196</v>
      </c>
      <c r="N1472" s="1" t="s">
        <v>78</v>
      </c>
      <c r="O1472" s="1" t="s">
        <v>63</v>
      </c>
      <c r="P1472" s="1">
        <v>68</v>
      </c>
      <c r="Q1472" t="s">
        <v>254</v>
      </c>
      <c r="R1472" s="1" t="s">
        <v>9666</v>
      </c>
      <c r="S1472" s="1" t="s">
        <v>9667</v>
      </c>
      <c r="T1472" s="1">
        <v>288</v>
      </c>
      <c r="U1472" s="1">
        <v>128</v>
      </c>
      <c r="V1472" s="1">
        <v>160</v>
      </c>
    </row>
    <row r="1473" spans="1:22" x14ac:dyDescent="0.35">
      <c r="A1473" s="2">
        <v>44657</v>
      </c>
      <c r="B1473" s="3" t="s">
        <v>68</v>
      </c>
      <c r="C1473" t="s">
        <v>69</v>
      </c>
      <c r="D1473" t="s">
        <v>70</v>
      </c>
      <c r="E1473" t="s">
        <v>71</v>
      </c>
      <c r="F1473" t="s">
        <v>9668</v>
      </c>
      <c r="H1473" t="s">
        <v>9669</v>
      </c>
      <c r="I1473" t="s">
        <v>9670</v>
      </c>
      <c r="J1473" s="1" t="s">
        <v>30</v>
      </c>
      <c r="K1473" t="s">
        <v>111</v>
      </c>
      <c r="L1473" t="s">
        <v>112</v>
      </c>
      <c r="M1473" t="s">
        <v>113</v>
      </c>
      <c r="N1473" s="1" t="s">
        <v>86</v>
      </c>
      <c r="O1473" s="1" t="s">
        <v>63</v>
      </c>
      <c r="P1473" s="1">
        <v>88</v>
      </c>
      <c r="Q1473" t="s">
        <v>9671</v>
      </c>
      <c r="R1473" s="1" t="s">
        <v>9672</v>
      </c>
      <c r="S1473" s="1" t="s">
        <v>9673</v>
      </c>
      <c r="T1473" s="1">
        <v>145</v>
      </c>
      <c r="U1473" s="1">
        <v>51</v>
      </c>
      <c r="V1473" s="1">
        <v>94</v>
      </c>
    </row>
    <row r="1474" spans="1:22" x14ac:dyDescent="0.35">
      <c r="A1474" s="1" t="s">
        <v>9674</v>
      </c>
      <c r="B1474" s="3" t="s">
        <v>207</v>
      </c>
      <c r="C1474" t="s">
        <v>23</v>
      </c>
      <c r="D1474" t="s">
        <v>39</v>
      </c>
      <c r="E1474" t="s">
        <v>40</v>
      </c>
      <c r="F1474" t="s">
        <v>9675</v>
      </c>
      <c r="G1474" t="s">
        <v>9676</v>
      </c>
      <c r="H1474" t="s">
        <v>9677</v>
      </c>
      <c r="I1474" t="s">
        <v>9678</v>
      </c>
      <c r="J1474" s="1" t="s">
        <v>170</v>
      </c>
      <c r="K1474" t="s">
        <v>183</v>
      </c>
      <c r="L1474" t="s">
        <v>184</v>
      </c>
      <c r="M1474" t="s">
        <v>185</v>
      </c>
      <c r="N1474" s="1" t="s">
        <v>114</v>
      </c>
      <c r="O1474" s="1" t="s">
        <v>49</v>
      </c>
      <c r="P1474" s="1">
        <v>78</v>
      </c>
      <c r="Q1474" t="s">
        <v>9679</v>
      </c>
      <c r="R1474" s="1" t="s">
        <v>9680</v>
      </c>
      <c r="S1474" s="1" t="s">
        <v>9681</v>
      </c>
      <c r="T1474" s="1">
        <v>346</v>
      </c>
      <c r="U1474" s="1">
        <v>45</v>
      </c>
      <c r="V1474" s="1">
        <v>301</v>
      </c>
    </row>
    <row r="1475" spans="1:22" x14ac:dyDescent="0.35">
      <c r="A1475" s="2">
        <v>44811</v>
      </c>
      <c r="B1475" s="3" t="s">
        <v>344</v>
      </c>
      <c r="C1475" t="s">
        <v>141</v>
      </c>
      <c r="D1475" t="s">
        <v>345</v>
      </c>
      <c r="E1475" t="s">
        <v>346</v>
      </c>
      <c r="F1475" t="s">
        <v>9682</v>
      </c>
      <c r="G1475" t="s">
        <v>9683</v>
      </c>
      <c r="H1475" t="s">
        <v>9684</v>
      </c>
      <c r="I1475" t="s">
        <v>9685</v>
      </c>
      <c r="J1475" s="1" t="s">
        <v>30</v>
      </c>
      <c r="K1475" t="s">
        <v>330</v>
      </c>
      <c r="L1475" t="s">
        <v>331</v>
      </c>
      <c r="M1475" t="s">
        <v>332</v>
      </c>
      <c r="N1475" s="1" t="s">
        <v>114</v>
      </c>
      <c r="O1475" s="1" t="s">
        <v>34</v>
      </c>
      <c r="P1475" s="1">
        <v>93</v>
      </c>
      <c r="Q1475" t="s">
        <v>9686</v>
      </c>
      <c r="R1475" s="1" t="s">
        <v>9687</v>
      </c>
      <c r="S1475" s="1" t="s">
        <v>9688</v>
      </c>
      <c r="T1475" s="1">
        <v>432</v>
      </c>
      <c r="U1475" s="1">
        <v>64</v>
      </c>
      <c r="V1475" s="1">
        <v>368</v>
      </c>
    </row>
    <row r="1476" spans="1:22" x14ac:dyDescent="0.35">
      <c r="A1476" s="2">
        <v>44925</v>
      </c>
      <c r="B1476" s="3" t="s">
        <v>164</v>
      </c>
      <c r="C1476" t="s">
        <v>247</v>
      </c>
      <c r="D1476" t="s">
        <v>165</v>
      </c>
      <c r="E1476" t="s">
        <v>166</v>
      </c>
      <c r="F1476" t="s">
        <v>9689</v>
      </c>
      <c r="H1476" t="s">
        <v>9690</v>
      </c>
      <c r="I1476" t="s">
        <v>9691</v>
      </c>
      <c r="J1476" s="1" t="s">
        <v>45</v>
      </c>
      <c r="K1476" t="s">
        <v>148</v>
      </c>
      <c r="L1476" t="s">
        <v>149</v>
      </c>
      <c r="M1476" t="s">
        <v>150</v>
      </c>
      <c r="N1476" s="1" t="s">
        <v>86</v>
      </c>
      <c r="O1476" s="1" t="s">
        <v>34</v>
      </c>
      <c r="P1476" s="1">
        <v>8</v>
      </c>
      <c r="Q1476" t="s">
        <v>9692</v>
      </c>
      <c r="R1476" s="1" t="s">
        <v>9693</v>
      </c>
      <c r="S1476" s="1" t="s">
        <v>9694</v>
      </c>
      <c r="T1476" s="1">
        <v>151</v>
      </c>
      <c r="U1476" s="1">
        <v>97</v>
      </c>
      <c r="V1476" s="1">
        <v>54</v>
      </c>
    </row>
    <row r="1477" spans="1:22" x14ac:dyDescent="0.35">
      <c r="A1477" s="1" t="s">
        <v>3163</v>
      </c>
      <c r="B1477" s="3" t="s">
        <v>344</v>
      </c>
      <c r="C1477" t="s">
        <v>141</v>
      </c>
      <c r="D1477" t="s">
        <v>345</v>
      </c>
      <c r="E1477" t="s">
        <v>346</v>
      </c>
      <c r="F1477" t="s">
        <v>9695</v>
      </c>
      <c r="G1477" t="s">
        <v>9696</v>
      </c>
      <c r="H1477" t="s">
        <v>9697</v>
      </c>
      <c r="I1477" t="s">
        <v>9698</v>
      </c>
      <c r="J1477" s="1" t="s">
        <v>45</v>
      </c>
      <c r="K1477" t="s">
        <v>124</v>
      </c>
      <c r="L1477" t="s">
        <v>125</v>
      </c>
      <c r="M1477" t="s">
        <v>126</v>
      </c>
      <c r="N1477" s="1" t="s">
        <v>86</v>
      </c>
      <c r="O1477" s="1" t="s">
        <v>34</v>
      </c>
      <c r="P1477" s="1">
        <v>55</v>
      </c>
      <c r="Q1477" t="s">
        <v>9699</v>
      </c>
      <c r="R1477" s="1" t="s">
        <v>9700</v>
      </c>
      <c r="S1477" s="1" t="s">
        <v>9701</v>
      </c>
      <c r="T1477" s="1">
        <v>385</v>
      </c>
      <c r="U1477" s="1">
        <v>77</v>
      </c>
      <c r="V1477" s="1">
        <v>308</v>
      </c>
    </row>
    <row r="1478" spans="1:22" x14ac:dyDescent="0.35">
      <c r="A1478" s="2">
        <v>44913</v>
      </c>
      <c r="B1478" s="3" t="s">
        <v>222</v>
      </c>
      <c r="C1478" t="s">
        <v>141</v>
      </c>
      <c r="D1478" t="s">
        <v>223</v>
      </c>
      <c r="E1478" t="s">
        <v>224</v>
      </c>
      <c r="F1478" t="s">
        <v>9702</v>
      </c>
      <c r="G1478" t="s">
        <v>9703</v>
      </c>
      <c r="H1478" t="s">
        <v>9704</v>
      </c>
      <c r="I1478" t="s">
        <v>9705</v>
      </c>
      <c r="J1478" s="1" t="s">
        <v>30</v>
      </c>
      <c r="K1478" t="s">
        <v>171</v>
      </c>
      <c r="L1478" t="s">
        <v>172</v>
      </c>
      <c r="M1478" t="s">
        <v>173</v>
      </c>
      <c r="N1478" s="1" t="s">
        <v>86</v>
      </c>
      <c r="O1478" s="1" t="s">
        <v>63</v>
      </c>
      <c r="P1478" s="1">
        <v>93</v>
      </c>
      <c r="Q1478" t="s">
        <v>847</v>
      </c>
      <c r="R1478" s="1" t="s">
        <v>9706</v>
      </c>
      <c r="S1478" s="1" t="s">
        <v>9707</v>
      </c>
      <c r="T1478" s="1">
        <v>266</v>
      </c>
      <c r="U1478" s="1">
        <v>58</v>
      </c>
      <c r="V1478" s="1">
        <v>208</v>
      </c>
    </row>
    <row r="1479" spans="1:22" x14ac:dyDescent="0.35">
      <c r="A1479" s="2">
        <v>44811</v>
      </c>
      <c r="B1479" s="3" t="s">
        <v>207</v>
      </c>
      <c r="C1479" t="s">
        <v>23</v>
      </c>
      <c r="D1479" t="s">
        <v>39</v>
      </c>
      <c r="E1479" t="s">
        <v>40</v>
      </c>
      <c r="F1479" t="s">
        <v>9708</v>
      </c>
      <c r="G1479" t="s">
        <v>9709</v>
      </c>
      <c r="H1479" t="s">
        <v>9710</v>
      </c>
      <c r="I1479" t="s">
        <v>9711</v>
      </c>
      <c r="J1479" s="1" t="s">
        <v>170</v>
      </c>
      <c r="K1479" t="s">
        <v>270</v>
      </c>
      <c r="L1479" t="s">
        <v>271</v>
      </c>
      <c r="M1479" t="s">
        <v>559</v>
      </c>
      <c r="N1479" s="1" t="s">
        <v>93</v>
      </c>
      <c r="O1479" s="1" t="s">
        <v>49</v>
      </c>
      <c r="P1479" s="1">
        <v>45</v>
      </c>
      <c r="Q1479" t="s">
        <v>5186</v>
      </c>
      <c r="R1479" s="1" t="s">
        <v>9712</v>
      </c>
      <c r="S1479" s="1" t="s">
        <v>9713</v>
      </c>
      <c r="T1479" s="1">
        <v>427</v>
      </c>
      <c r="U1479" s="1">
        <v>98</v>
      </c>
      <c r="V1479" s="1">
        <v>329</v>
      </c>
    </row>
    <row r="1480" spans="1:22" x14ac:dyDescent="0.35">
      <c r="A1480" s="2">
        <v>44510</v>
      </c>
      <c r="B1480" s="3" t="s">
        <v>336</v>
      </c>
      <c r="C1480" t="s">
        <v>54</v>
      </c>
      <c r="D1480" t="s">
        <v>165</v>
      </c>
      <c r="E1480" t="s">
        <v>189</v>
      </c>
      <c r="F1480" t="s">
        <v>9714</v>
      </c>
      <c r="G1480" t="s">
        <v>9715</v>
      </c>
      <c r="H1480" t="s">
        <v>9716</v>
      </c>
      <c r="I1480">
        <v>4732759529</v>
      </c>
      <c r="J1480" s="1" t="s">
        <v>45</v>
      </c>
      <c r="K1480" t="s">
        <v>303</v>
      </c>
      <c r="L1480" t="s">
        <v>304</v>
      </c>
      <c r="M1480" t="s">
        <v>305</v>
      </c>
      <c r="N1480" s="1" t="s">
        <v>93</v>
      </c>
      <c r="O1480" s="1" t="s">
        <v>63</v>
      </c>
      <c r="P1480" s="1">
        <v>6</v>
      </c>
      <c r="Q1480" t="s">
        <v>9717</v>
      </c>
      <c r="R1480" s="1" t="s">
        <v>9718</v>
      </c>
      <c r="S1480" s="1" t="s">
        <v>9719</v>
      </c>
      <c r="T1480" s="1">
        <v>200</v>
      </c>
      <c r="U1480" s="1">
        <v>150</v>
      </c>
      <c r="V1480" s="1">
        <v>50</v>
      </c>
    </row>
    <row r="1481" spans="1:22" x14ac:dyDescent="0.35">
      <c r="A1481" s="2">
        <v>44527</v>
      </c>
      <c r="B1481" s="3" t="s">
        <v>38</v>
      </c>
      <c r="C1481" t="s">
        <v>141</v>
      </c>
      <c r="D1481" t="s">
        <v>142</v>
      </c>
      <c r="E1481" t="s">
        <v>178</v>
      </c>
      <c r="F1481" t="s">
        <v>9720</v>
      </c>
      <c r="G1481" t="s">
        <v>9721</v>
      </c>
      <c r="H1481" t="s">
        <v>9722</v>
      </c>
      <c r="I1481" t="s">
        <v>9723</v>
      </c>
      <c r="J1481" s="1" t="s">
        <v>45</v>
      </c>
      <c r="K1481" t="s">
        <v>46</v>
      </c>
      <c r="L1481" t="s">
        <v>47</v>
      </c>
      <c r="M1481" t="s">
        <v>261</v>
      </c>
      <c r="N1481" s="1" t="s">
        <v>33</v>
      </c>
      <c r="O1481" s="1" t="s">
        <v>34</v>
      </c>
      <c r="P1481" s="1">
        <v>58</v>
      </c>
      <c r="Q1481" t="s">
        <v>2588</v>
      </c>
      <c r="R1481" s="1" t="s">
        <v>9724</v>
      </c>
      <c r="S1481" s="1" t="s">
        <v>9725</v>
      </c>
      <c r="T1481" s="1">
        <v>107</v>
      </c>
      <c r="U1481" s="1">
        <v>78</v>
      </c>
      <c r="V1481" s="1">
        <v>29</v>
      </c>
    </row>
    <row r="1482" spans="1:22" x14ac:dyDescent="0.35">
      <c r="A1482" s="2">
        <v>44549</v>
      </c>
      <c r="B1482" s="3" t="s">
        <v>68</v>
      </c>
      <c r="C1482" t="s">
        <v>69</v>
      </c>
      <c r="D1482" t="s">
        <v>70</v>
      </c>
      <c r="E1482" t="s">
        <v>265</v>
      </c>
      <c r="F1482" t="s">
        <v>9726</v>
      </c>
      <c r="G1482" t="s">
        <v>9727</v>
      </c>
      <c r="H1482" t="s">
        <v>9728</v>
      </c>
      <c r="I1482">
        <v>8109939973</v>
      </c>
      <c r="J1482" s="1" t="s">
        <v>45</v>
      </c>
      <c r="K1482" t="s">
        <v>534</v>
      </c>
      <c r="L1482" t="s">
        <v>535</v>
      </c>
      <c r="M1482" t="s">
        <v>536</v>
      </c>
      <c r="N1482" s="1" t="s">
        <v>114</v>
      </c>
      <c r="O1482" s="1" t="s">
        <v>63</v>
      </c>
      <c r="P1482" s="1">
        <v>24</v>
      </c>
      <c r="Q1482" t="s">
        <v>9729</v>
      </c>
      <c r="R1482" s="1" t="s">
        <v>9730</v>
      </c>
      <c r="S1482" s="1" t="s">
        <v>9731</v>
      </c>
      <c r="T1482" s="1">
        <v>365</v>
      </c>
      <c r="U1482" s="1">
        <v>15</v>
      </c>
      <c r="V1482" s="1">
        <v>350</v>
      </c>
    </row>
    <row r="1483" spans="1:22" x14ac:dyDescent="0.35">
      <c r="A1483" s="2">
        <v>44858</v>
      </c>
      <c r="B1483" s="3" t="s">
        <v>38</v>
      </c>
      <c r="C1483" t="s">
        <v>54</v>
      </c>
      <c r="D1483" t="s">
        <v>165</v>
      </c>
      <c r="E1483" t="s">
        <v>166</v>
      </c>
      <c r="F1483" t="s">
        <v>9732</v>
      </c>
      <c r="G1483" t="s">
        <v>9733</v>
      </c>
      <c r="H1483" t="s">
        <v>9734</v>
      </c>
      <c r="I1483" t="s">
        <v>9735</v>
      </c>
      <c r="J1483" s="1" t="s">
        <v>45</v>
      </c>
      <c r="K1483" t="s">
        <v>270</v>
      </c>
      <c r="L1483" t="s">
        <v>271</v>
      </c>
      <c r="M1483" t="s">
        <v>559</v>
      </c>
      <c r="N1483" s="1" t="s">
        <v>48</v>
      </c>
      <c r="O1483" s="1" t="s">
        <v>63</v>
      </c>
      <c r="P1483" s="1">
        <v>22</v>
      </c>
      <c r="Q1483" t="s">
        <v>5780</v>
      </c>
      <c r="R1483" s="1" t="s">
        <v>9736</v>
      </c>
      <c r="S1483" s="1" t="s">
        <v>9737</v>
      </c>
      <c r="T1483" s="1">
        <v>232</v>
      </c>
      <c r="U1483" s="1">
        <v>65</v>
      </c>
      <c r="V1483" s="1">
        <v>167</v>
      </c>
    </row>
    <row r="1484" spans="1:22" x14ac:dyDescent="0.35">
      <c r="A1484" s="2">
        <v>44796</v>
      </c>
      <c r="B1484" s="3" t="s">
        <v>140</v>
      </c>
      <c r="C1484" t="s">
        <v>141</v>
      </c>
      <c r="D1484" t="s">
        <v>142</v>
      </c>
      <c r="E1484" t="s">
        <v>361</v>
      </c>
      <c r="F1484" t="s">
        <v>9738</v>
      </c>
      <c r="G1484" t="s">
        <v>9739</v>
      </c>
      <c r="H1484" t="s">
        <v>9740</v>
      </c>
      <c r="I1484" t="s">
        <v>9741</v>
      </c>
      <c r="J1484" s="1" t="s">
        <v>30</v>
      </c>
      <c r="K1484" t="s">
        <v>534</v>
      </c>
      <c r="L1484" t="s">
        <v>535</v>
      </c>
      <c r="M1484" t="s">
        <v>536</v>
      </c>
      <c r="N1484" s="1" t="s">
        <v>33</v>
      </c>
      <c r="O1484" s="1" t="s">
        <v>63</v>
      </c>
      <c r="P1484" s="1">
        <v>9</v>
      </c>
      <c r="Q1484" t="s">
        <v>9742</v>
      </c>
      <c r="R1484" s="1" t="s">
        <v>9743</v>
      </c>
      <c r="S1484" s="1" t="s">
        <v>9744</v>
      </c>
      <c r="T1484" s="1">
        <v>74</v>
      </c>
      <c r="U1484" s="1">
        <v>66</v>
      </c>
      <c r="V1484" s="1">
        <v>8</v>
      </c>
    </row>
    <row r="1485" spans="1:22" x14ac:dyDescent="0.35">
      <c r="A1485" s="2">
        <v>45119</v>
      </c>
      <c r="B1485" s="3" t="s">
        <v>38</v>
      </c>
      <c r="C1485" t="s">
        <v>276</v>
      </c>
      <c r="D1485" t="s">
        <v>277</v>
      </c>
      <c r="E1485" t="s">
        <v>278</v>
      </c>
      <c r="F1485" t="s">
        <v>9745</v>
      </c>
      <c r="H1485" t="s">
        <v>9746</v>
      </c>
      <c r="I1485" t="s">
        <v>9747</v>
      </c>
      <c r="J1485" s="1" t="s">
        <v>170</v>
      </c>
      <c r="K1485" t="s">
        <v>270</v>
      </c>
      <c r="L1485" t="s">
        <v>271</v>
      </c>
      <c r="M1485" t="s">
        <v>559</v>
      </c>
      <c r="N1485" s="1" t="s">
        <v>114</v>
      </c>
      <c r="O1485" s="1" t="s">
        <v>34</v>
      </c>
      <c r="P1485" s="1">
        <v>73</v>
      </c>
      <c r="Q1485" t="s">
        <v>6375</v>
      </c>
      <c r="R1485" s="1" t="s">
        <v>9748</v>
      </c>
      <c r="S1485" s="1" t="s">
        <v>9749</v>
      </c>
      <c r="T1485" s="1">
        <v>210</v>
      </c>
      <c r="U1485" s="1">
        <v>170</v>
      </c>
      <c r="V1485" s="1">
        <v>40</v>
      </c>
    </row>
    <row r="1486" spans="1:22" x14ac:dyDescent="0.35">
      <c r="A1486" s="2">
        <v>44471</v>
      </c>
      <c r="B1486" s="3" t="s">
        <v>140</v>
      </c>
      <c r="C1486" t="s">
        <v>141</v>
      </c>
      <c r="D1486" t="s">
        <v>142</v>
      </c>
      <c r="E1486" t="s">
        <v>361</v>
      </c>
      <c r="F1486" t="s">
        <v>9750</v>
      </c>
      <c r="G1486" t="s">
        <v>9751</v>
      </c>
      <c r="H1486" t="s">
        <v>9752</v>
      </c>
      <c r="I1486" t="s">
        <v>9753</v>
      </c>
      <c r="J1486" s="1" t="s">
        <v>170</v>
      </c>
      <c r="K1486" t="s">
        <v>124</v>
      </c>
      <c r="L1486" t="s">
        <v>125</v>
      </c>
      <c r="N1486" s="1" t="s">
        <v>48</v>
      </c>
      <c r="O1486" s="1" t="s">
        <v>49</v>
      </c>
      <c r="P1486" s="1">
        <v>18</v>
      </c>
      <c r="Q1486" t="s">
        <v>9754</v>
      </c>
      <c r="R1486" s="1" t="s">
        <v>9755</v>
      </c>
      <c r="S1486" s="1" t="s">
        <v>9756</v>
      </c>
      <c r="T1486" s="1">
        <v>288</v>
      </c>
      <c r="U1486" s="1">
        <v>54</v>
      </c>
      <c r="V1486" s="1">
        <v>234</v>
      </c>
    </row>
    <row r="1487" spans="1:22" x14ac:dyDescent="0.35">
      <c r="A1487" s="2">
        <v>44601</v>
      </c>
      <c r="B1487" s="3" t="s">
        <v>529</v>
      </c>
      <c r="C1487" t="s">
        <v>23</v>
      </c>
      <c r="D1487" t="s">
        <v>98</v>
      </c>
      <c r="E1487" t="s">
        <v>530</v>
      </c>
      <c r="F1487" t="s">
        <v>9757</v>
      </c>
      <c r="G1487" t="s">
        <v>9758</v>
      </c>
      <c r="H1487" t="s">
        <v>9759</v>
      </c>
      <c r="I1487" t="s">
        <v>9760</v>
      </c>
      <c r="J1487" s="1" t="s">
        <v>30</v>
      </c>
      <c r="K1487" t="s">
        <v>534</v>
      </c>
      <c r="L1487" t="s">
        <v>535</v>
      </c>
      <c r="M1487" t="s">
        <v>536</v>
      </c>
      <c r="N1487" s="1" t="s">
        <v>78</v>
      </c>
      <c r="O1487" s="1" t="s">
        <v>63</v>
      </c>
      <c r="P1487" s="1">
        <v>39</v>
      </c>
      <c r="Q1487" t="s">
        <v>2171</v>
      </c>
      <c r="R1487" s="1" t="s">
        <v>9761</v>
      </c>
      <c r="S1487" s="1" t="s">
        <v>9762</v>
      </c>
      <c r="T1487" s="1">
        <v>158</v>
      </c>
      <c r="U1487" s="1">
        <v>130</v>
      </c>
      <c r="V1487" s="1">
        <v>28</v>
      </c>
    </row>
    <row r="1488" spans="1:22" x14ac:dyDescent="0.35">
      <c r="A1488" s="1" t="s">
        <v>9763</v>
      </c>
      <c r="B1488" s="3" t="s">
        <v>38</v>
      </c>
      <c r="C1488" t="s">
        <v>23</v>
      </c>
      <c r="D1488" t="s">
        <v>98</v>
      </c>
      <c r="E1488" t="s">
        <v>530</v>
      </c>
      <c r="F1488" t="s">
        <v>9764</v>
      </c>
      <c r="G1488" t="s">
        <v>9765</v>
      </c>
      <c r="H1488" t="s">
        <v>9766</v>
      </c>
      <c r="I1488" t="s">
        <v>9767</v>
      </c>
      <c r="J1488" s="1" t="s">
        <v>45</v>
      </c>
      <c r="K1488" t="s">
        <v>31</v>
      </c>
      <c r="L1488" t="s">
        <v>32</v>
      </c>
      <c r="M1488">
        <v>6538306661</v>
      </c>
      <c r="N1488" s="1" t="s">
        <v>78</v>
      </c>
      <c r="O1488" s="1" t="s">
        <v>63</v>
      </c>
      <c r="P1488" s="1">
        <v>24</v>
      </c>
      <c r="Q1488" t="s">
        <v>9768</v>
      </c>
      <c r="R1488" s="1" t="s">
        <v>5060</v>
      </c>
      <c r="S1488" s="1" t="s">
        <v>9769</v>
      </c>
      <c r="T1488" s="1">
        <v>279</v>
      </c>
      <c r="U1488" s="1">
        <v>252</v>
      </c>
      <c r="V1488" s="1">
        <v>27</v>
      </c>
    </row>
    <row r="1489" spans="1:22" x14ac:dyDescent="0.35">
      <c r="A1489" s="2">
        <v>44806</v>
      </c>
      <c r="B1489" s="3" t="s">
        <v>38</v>
      </c>
      <c r="C1489" t="s">
        <v>141</v>
      </c>
      <c r="D1489" t="s">
        <v>223</v>
      </c>
      <c r="E1489" t="s">
        <v>309</v>
      </c>
      <c r="F1489" t="s">
        <v>9770</v>
      </c>
      <c r="H1489" t="s">
        <v>9771</v>
      </c>
      <c r="I1489" t="s">
        <v>9772</v>
      </c>
      <c r="J1489" s="1" t="s">
        <v>30</v>
      </c>
      <c r="K1489" t="s">
        <v>124</v>
      </c>
      <c r="L1489" t="s">
        <v>125</v>
      </c>
      <c r="M1489" t="s">
        <v>126</v>
      </c>
      <c r="N1489" s="1" t="s">
        <v>86</v>
      </c>
      <c r="O1489" s="1" t="s">
        <v>49</v>
      </c>
      <c r="P1489" s="1">
        <v>60</v>
      </c>
      <c r="Q1489" t="s">
        <v>6382</v>
      </c>
      <c r="R1489" s="1" t="s">
        <v>9773</v>
      </c>
      <c r="S1489" s="1" t="s">
        <v>9774</v>
      </c>
      <c r="T1489" s="1">
        <v>51</v>
      </c>
      <c r="U1489" s="1">
        <v>45</v>
      </c>
      <c r="V1489" s="1">
        <v>6</v>
      </c>
    </row>
    <row r="1490" spans="1:22" x14ac:dyDescent="0.35">
      <c r="A1490" s="2">
        <v>45186</v>
      </c>
      <c r="B1490" s="3" t="s">
        <v>68</v>
      </c>
      <c r="C1490" t="s">
        <v>69</v>
      </c>
      <c r="D1490" t="s">
        <v>70</v>
      </c>
      <c r="E1490" t="s">
        <v>25</v>
      </c>
      <c r="F1490" t="s">
        <v>9775</v>
      </c>
      <c r="G1490" t="s">
        <v>9776</v>
      </c>
      <c r="H1490" t="s">
        <v>9777</v>
      </c>
      <c r="I1490" t="s">
        <v>9778</v>
      </c>
      <c r="J1490" s="1" t="s">
        <v>170</v>
      </c>
      <c r="K1490" t="s">
        <v>381</v>
      </c>
      <c r="L1490" t="s">
        <v>382</v>
      </c>
      <c r="M1490" t="s">
        <v>383</v>
      </c>
      <c r="N1490" s="1" t="s">
        <v>93</v>
      </c>
      <c r="O1490" s="1" t="s">
        <v>34</v>
      </c>
      <c r="P1490" s="1">
        <v>53</v>
      </c>
      <c r="Q1490" t="s">
        <v>3247</v>
      </c>
      <c r="R1490" s="1" t="s">
        <v>9779</v>
      </c>
      <c r="S1490" s="1" t="s">
        <v>9780</v>
      </c>
      <c r="T1490" s="1">
        <v>222</v>
      </c>
      <c r="U1490" s="1">
        <v>66</v>
      </c>
      <c r="V1490" s="1">
        <v>156</v>
      </c>
    </row>
    <row r="1491" spans="1:22" x14ac:dyDescent="0.35">
      <c r="A1491" s="2">
        <v>44604</v>
      </c>
      <c r="B1491" s="3" t="s">
        <v>214</v>
      </c>
      <c r="C1491" t="s">
        <v>23</v>
      </c>
      <c r="D1491" t="s">
        <v>98</v>
      </c>
      <c r="E1491" t="s">
        <v>326</v>
      </c>
      <c r="F1491" t="s">
        <v>9781</v>
      </c>
      <c r="G1491" t="s">
        <v>9782</v>
      </c>
      <c r="H1491" t="s">
        <v>9783</v>
      </c>
      <c r="I1491" t="s">
        <v>9784</v>
      </c>
      <c r="J1491" s="1" t="s">
        <v>30</v>
      </c>
      <c r="K1491" t="s">
        <v>194</v>
      </c>
      <c r="L1491" t="s">
        <v>195</v>
      </c>
      <c r="M1491" t="s">
        <v>196</v>
      </c>
      <c r="N1491" s="1" t="s">
        <v>93</v>
      </c>
      <c r="O1491" s="1" t="s">
        <v>49</v>
      </c>
      <c r="P1491" s="1">
        <v>33</v>
      </c>
      <c r="Q1491" t="s">
        <v>6765</v>
      </c>
      <c r="R1491" s="1" t="s">
        <v>9785</v>
      </c>
      <c r="S1491" s="1" t="s">
        <v>9786</v>
      </c>
      <c r="T1491" s="1">
        <v>161</v>
      </c>
      <c r="U1491" s="1">
        <v>132</v>
      </c>
      <c r="V1491" s="1">
        <v>29</v>
      </c>
    </row>
    <row r="1492" spans="1:22" x14ac:dyDescent="0.35">
      <c r="A1492" s="2">
        <v>44833</v>
      </c>
      <c r="B1492" s="3" t="s">
        <v>207</v>
      </c>
      <c r="C1492" t="s">
        <v>23</v>
      </c>
      <c r="D1492" t="s">
        <v>39</v>
      </c>
      <c r="E1492" t="s">
        <v>40</v>
      </c>
      <c r="F1492" t="s">
        <v>9787</v>
      </c>
      <c r="G1492" t="s">
        <v>9788</v>
      </c>
      <c r="H1492" t="s">
        <v>9789</v>
      </c>
      <c r="I1492" t="s">
        <v>9790</v>
      </c>
      <c r="J1492" s="1" t="s">
        <v>30</v>
      </c>
      <c r="K1492" t="s">
        <v>31</v>
      </c>
      <c r="L1492" t="s">
        <v>32</v>
      </c>
      <c r="M1492">
        <v>6538306661</v>
      </c>
      <c r="N1492" s="1" t="s">
        <v>93</v>
      </c>
      <c r="O1492" s="1" t="s">
        <v>63</v>
      </c>
      <c r="P1492" s="1">
        <v>78</v>
      </c>
      <c r="Q1492" t="s">
        <v>9679</v>
      </c>
      <c r="R1492" s="1" t="s">
        <v>9791</v>
      </c>
      <c r="S1492" s="1" t="s">
        <v>9792</v>
      </c>
      <c r="T1492" s="1">
        <v>404</v>
      </c>
      <c r="U1492" s="1">
        <v>128</v>
      </c>
      <c r="V1492" s="1">
        <v>276</v>
      </c>
    </row>
    <row r="1493" spans="1:22" x14ac:dyDescent="0.35">
      <c r="A1493" s="2">
        <v>44986</v>
      </c>
      <c r="B1493" s="3" t="s">
        <v>177</v>
      </c>
      <c r="C1493" t="s">
        <v>141</v>
      </c>
      <c r="D1493" t="s">
        <v>142</v>
      </c>
      <c r="E1493" t="s">
        <v>178</v>
      </c>
      <c r="F1493" t="s">
        <v>9793</v>
      </c>
      <c r="G1493" t="s">
        <v>9794</v>
      </c>
      <c r="H1493" t="s">
        <v>9795</v>
      </c>
      <c r="I1493" t="s">
        <v>9796</v>
      </c>
      <c r="J1493" s="1" t="s">
        <v>30</v>
      </c>
      <c r="K1493" t="s">
        <v>133</v>
      </c>
      <c r="L1493" t="s">
        <v>134</v>
      </c>
      <c r="M1493" t="s">
        <v>135</v>
      </c>
      <c r="N1493" s="1" t="s">
        <v>78</v>
      </c>
      <c r="O1493" s="1" t="s">
        <v>49</v>
      </c>
      <c r="P1493" s="1">
        <v>76</v>
      </c>
      <c r="Q1493" t="s">
        <v>2867</v>
      </c>
      <c r="R1493" s="1" t="s">
        <v>9797</v>
      </c>
      <c r="S1493" s="1" t="s">
        <v>9798</v>
      </c>
      <c r="T1493" s="1">
        <v>136</v>
      </c>
      <c r="U1493" s="1">
        <v>38</v>
      </c>
      <c r="V1493" s="1">
        <v>98</v>
      </c>
    </row>
    <row r="1494" spans="1:22" x14ac:dyDescent="0.35">
      <c r="A1494" s="2">
        <v>44818</v>
      </c>
      <c r="B1494" s="3" t="s">
        <v>38</v>
      </c>
      <c r="C1494" t="s">
        <v>54</v>
      </c>
      <c r="D1494" t="s">
        <v>409</v>
      </c>
      <c r="E1494" t="s">
        <v>189</v>
      </c>
      <c r="F1494" t="s">
        <v>9799</v>
      </c>
      <c r="G1494" t="s">
        <v>9800</v>
      </c>
      <c r="H1494" t="s">
        <v>9801</v>
      </c>
      <c r="I1494" t="s">
        <v>9802</v>
      </c>
      <c r="J1494" s="1" t="s">
        <v>30</v>
      </c>
      <c r="K1494" t="s">
        <v>303</v>
      </c>
      <c r="L1494" t="s">
        <v>304</v>
      </c>
      <c r="M1494" t="s">
        <v>305</v>
      </c>
      <c r="N1494" s="1" t="s">
        <v>33</v>
      </c>
      <c r="O1494" s="1" t="s">
        <v>49</v>
      </c>
      <c r="P1494" s="1">
        <v>94</v>
      </c>
      <c r="Q1494" t="s">
        <v>4035</v>
      </c>
      <c r="R1494" s="1" t="s">
        <v>9803</v>
      </c>
      <c r="S1494" s="1" t="s">
        <v>9804</v>
      </c>
      <c r="T1494" s="1">
        <v>357</v>
      </c>
      <c r="U1494" s="1">
        <v>150</v>
      </c>
      <c r="V1494" s="1">
        <v>207</v>
      </c>
    </row>
    <row r="1495" spans="1:22" x14ac:dyDescent="0.35">
      <c r="A1495" s="2">
        <v>45095</v>
      </c>
      <c r="B1495" s="3" t="s">
        <v>38</v>
      </c>
      <c r="C1495" t="s">
        <v>23</v>
      </c>
      <c r="D1495" t="s">
        <v>98</v>
      </c>
      <c r="E1495" t="s">
        <v>318</v>
      </c>
      <c r="F1495" t="s">
        <v>9805</v>
      </c>
      <c r="G1495" t="s">
        <v>9806</v>
      </c>
      <c r="H1495" t="s">
        <v>9807</v>
      </c>
      <c r="I1495">
        <v>9026879885</v>
      </c>
      <c r="J1495" s="1" t="s">
        <v>45</v>
      </c>
      <c r="K1495" t="s">
        <v>159</v>
      </c>
      <c r="L1495" t="s">
        <v>160</v>
      </c>
      <c r="M1495" t="s">
        <v>161</v>
      </c>
      <c r="N1495" s="1" t="s">
        <v>114</v>
      </c>
      <c r="O1495" s="1" t="s">
        <v>49</v>
      </c>
      <c r="P1495" s="1">
        <v>45</v>
      </c>
      <c r="Q1495" t="s">
        <v>1102</v>
      </c>
      <c r="R1495" s="1" t="s">
        <v>9808</v>
      </c>
      <c r="S1495" s="1" t="s">
        <v>9809</v>
      </c>
      <c r="T1495" s="1">
        <v>332</v>
      </c>
      <c r="U1495" s="1">
        <v>99</v>
      </c>
      <c r="V1495" s="1">
        <v>233</v>
      </c>
    </row>
    <row r="1496" spans="1:22" x14ac:dyDescent="0.35">
      <c r="A1496" s="1" t="s">
        <v>613</v>
      </c>
      <c r="B1496" s="3" t="s">
        <v>257</v>
      </c>
      <c r="C1496" t="s">
        <v>141</v>
      </c>
      <c r="D1496" t="s">
        <v>223</v>
      </c>
      <c r="E1496" t="s">
        <v>5713</v>
      </c>
      <c r="F1496" t="s">
        <v>9810</v>
      </c>
      <c r="G1496" t="s">
        <v>9811</v>
      </c>
      <c r="H1496" t="s">
        <v>9812</v>
      </c>
      <c r="I1496" t="s">
        <v>9813</v>
      </c>
      <c r="J1496" s="1" t="s">
        <v>170</v>
      </c>
      <c r="K1496" t="s">
        <v>159</v>
      </c>
      <c r="L1496" t="s">
        <v>160</v>
      </c>
      <c r="M1496" t="s">
        <v>161</v>
      </c>
      <c r="N1496" s="1" t="s">
        <v>78</v>
      </c>
      <c r="O1496" s="1" t="s">
        <v>63</v>
      </c>
      <c r="P1496" s="1">
        <v>83</v>
      </c>
      <c r="Q1496" t="s">
        <v>9814</v>
      </c>
      <c r="R1496" s="1" t="s">
        <v>9815</v>
      </c>
      <c r="S1496" s="1" t="s">
        <v>9816</v>
      </c>
      <c r="T1496" s="1">
        <v>447</v>
      </c>
      <c r="U1496" s="1">
        <v>441</v>
      </c>
      <c r="V1496" s="1">
        <v>6</v>
      </c>
    </row>
    <row r="1497" spans="1:22" x14ac:dyDescent="0.35">
      <c r="A1497" s="2">
        <v>45044</v>
      </c>
      <c r="B1497" s="3" t="s">
        <v>257</v>
      </c>
      <c r="C1497" t="s">
        <v>54</v>
      </c>
      <c r="D1497" t="s">
        <v>223</v>
      </c>
      <c r="E1497" t="s">
        <v>309</v>
      </c>
      <c r="F1497" t="s">
        <v>9817</v>
      </c>
      <c r="G1497" t="s">
        <v>9818</v>
      </c>
      <c r="H1497" t="s">
        <v>9819</v>
      </c>
      <c r="I1497" t="s">
        <v>9820</v>
      </c>
      <c r="J1497" s="1" t="s">
        <v>45</v>
      </c>
      <c r="K1497" t="s">
        <v>534</v>
      </c>
      <c r="L1497" t="s">
        <v>535</v>
      </c>
      <c r="M1497" t="s">
        <v>536</v>
      </c>
      <c r="N1497" s="1" t="s">
        <v>114</v>
      </c>
      <c r="O1497" s="1" t="s">
        <v>34</v>
      </c>
      <c r="P1497" s="1">
        <v>30</v>
      </c>
      <c r="Q1497" t="s">
        <v>9821</v>
      </c>
      <c r="R1497" s="1" t="s">
        <v>9822</v>
      </c>
      <c r="S1497" s="1" t="s">
        <v>9823</v>
      </c>
      <c r="T1497" s="1">
        <v>300</v>
      </c>
      <c r="U1497" s="1">
        <v>3</v>
      </c>
      <c r="V1497" s="1">
        <v>297</v>
      </c>
    </row>
    <row r="1498" spans="1:22" x14ac:dyDescent="0.35">
      <c r="A1498" s="2">
        <v>44654</v>
      </c>
      <c r="B1498" s="3" t="s">
        <v>140</v>
      </c>
      <c r="C1498" t="s">
        <v>141</v>
      </c>
      <c r="D1498" t="s">
        <v>142</v>
      </c>
      <c r="E1498" t="s">
        <v>361</v>
      </c>
      <c r="F1498" t="s">
        <v>9824</v>
      </c>
      <c r="G1498" t="s">
        <v>9825</v>
      </c>
      <c r="H1498" t="s">
        <v>9826</v>
      </c>
      <c r="I1498" t="s">
        <v>9827</v>
      </c>
      <c r="J1498" s="1" t="s">
        <v>170</v>
      </c>
      <c r="K1498" t="s">
        <v>148</v>
      </c>
      <c r="L1498" t="s">
        <v>149</v>
      </c>
      <c r="M1498" t="s">
        <v>150</v>
      </c>
      <c r="N1498" s="1" t="s">
        <v>86</v>
      </c>
      <c r="O1498" s="1" t="s">
        <v>49</v>
      </c>
      <c r="P1498" s="1">
        <v>53</v>
      </c>
      <c r="Q1498" t="s">
        <v>3730</v>
      </c>
      <c r="R1498" s="1" t="s">
        <v>9828</v>
      </c>
      <c r="S1498" s="1" t="s">
        <v>9829</v>
      </c>
      <c r="T1498" s="1">
        <v>57</v>
      </c>
      <c r="U1498" s="1">
        <v>5</v>
      </c>
      <c r="V1498" s="1">
        <v>52</v>
      </c>
    </row>
    <row r="1499" spans="1:22" x14ac:dyDescent="0.35">
      <c r="A1499" s="2">
        <v>44909</v>
      </c>
      <c r="B1499" s="3" t="s">
        <v>214</v>
      </c>
      <c r="C1499" t="s">
        <v>23</v>
      </c>
      <c r="D1499" t="s">
        <v>98</v>
      </c>
      <c r="E1499" t="s">
        <v>326</v>
      </c>
      <c r="F1499" t="s">
        <v>9830</v>
      </c>
      <c r="G1499" t="s">
        <v>9831</v>
      </c>
      <c r="H1499" t="s">
        <v>9832</v>
      </c>
      <c r="I1499" t="s">
        <v>9833</v>
      </c>
      <c r="J1499" s="1" t="s">
        <v>170</v>
      </c>
      <c r="K1499" t="s">
        <v>31</v>
      </c>
      <c r="L1499" t="s">
        <v>32</v>
      </c>
      <c r="M1499">
        <v>6538306661</v>
      </c>
      <c r="N1499" s="1" t="s">
        <v>78</v>
      </c>
      <c r="O1499" s="1" t="s">
        <v>49</v>
      </c>
      <c r="P1499" s="1">
        <v>31</v>
      </c>
      <c r="Q1499" t="s">
        <v>9834</v>
      </c>
      <c r="R1499" s="1" t="s">
        <v>9835</v>
      </c>
      <c r="S1499" s="1" t="s">
        <v>9836</v>
      </c>
      <c r="T1499" s="1">
        <v>260</v>
      </c>
      <c r="U1499" s="1">
        <v>248</v>
      </c>
      <c r="V1499" s="1">
        <v>12</v>
      </c>
    </row>
    <row r="1500" spans="1:22" x14ac:dyDescent="0.35">
      <c r="A1500" s="2">
        <v>44491</v>
      </c>
      <c r="B1500" s="3" t="s">
        <v>275</v>
      </c>
      <c r="C1500" t="s">
        <v>54</v>
      </c>
      <c r="D1500" t="s">
        <v>277</v>
      </c>
      <c r="E1500" t="s">
        <v>278</v>
      </c>
      <c r="F1500" t="s">
        <v>9837</v>
      </c>
      <c r="G1500" t="s">
        <v>9838</v>
      </c>
      <c r="H1500" t="s">
        <v>9839</v>
      </c>
      <c r="I1500" t="s">
        <v>9840</v>
      </c>
      <c r="J1500" s="1" t="s">
        <v>45</v>
      </c>
      <c r="K1500" t="s">
        <v>46</v>
      </c>
      <c r="L1500" t="s">
        <v>47</v>
      </c>
      <c r="M1500" t="s">
        <v>261</v>
      </c>
      <c r="N1500" s="1" t="s">
        <v>48</v>
      </c>
      <c r="O1500" s="1" t="s">
        <v>49</v>
      </c>
      <c r="P1500" s="1">
        <v>62</v>
      </c>
      <c r="Q1500" t="s">
        <v>9841</v>
      </c>
      <c r="R1500" s="1" t="s">
        <v>9842</v>
      </c>
      <c r="S1500" s="1" t="s">
        <v>9843</v>
      </c>
      <c r="T1500" s="1">
        <v>488</v>
      </c>
      <c r="U1500" s="1">
        <v>198</v>
      </c>
      <c r="V1500" s="1">
        <v>290</v>
      </c>
    </row>
    <row r="1501" spans="1:22" x14ac:dyDescent="0.35">
      <c r="A1501" s="2">
        <v>44772</v>
      </c>
      <c r="B1501" s="3" t="s">
        <v>140</v>
      </c>
      <c r="C1501" t="s">
        <v>141</v>
      </c>
      <c r="D1501" t="s">
        <v>142</v>
      </c>
      <c r="E1501" t="s">
        <v>361</v>
      </c>
      <c r="F1501" t="s">
        <v>9844</v>
      </c>
      <c r="G1501" t="s">
        <v>9845</v>
      </c>
      <c r="H1501" t="s">
        <v>9846</v>
      </c>
      <c r="I1501">
        <v>7282380980</v>
      </c>
      <c r="J1501" s="1" t="s">
        <v>170</v>
      </c>
      <c r="K1501" t="s">
        <v>252</v>
      </c>
      <c r="L1501" t="s">
        <v>253</v>
      </c>
      <c r="M1501">
        <f>1-838-976-6137</f>
        <v>-7950</v>
      </c>
      <c r="N1501" s="1" t="s">
        <v>86</v>
      </c>
      <c r="O1501" s="1" t="s">
        <v>63</v>
      </c>
      <c r="P1501" s="1">
        <v>37</v>
      </c>
      <c r="Q1501" t="s">
        <v>366</v>
      </c>
      <c r="R1501" s="1" t="s">
        <v>9847</v>
      </c>
      <c r="S1501" s="1" t="s">
        <v>9848</v>
      </c>
      <c r="T1501" s="1">
        <v>226</v>
      </c>
      <c r="U1501" s="1">
        <v>120</v>
      </c>
      <c r="V1501" s="1">
        <v>106</v>
      </c>
    </row>
    <row r="1502" spans="1:22" x14ac:dyDescent="0.35">
      <c r="A1502" s="2">
        <v>44716</v>
      </c>
      <c r="B1502" s="3" t="s">
        <v>38</v>
      </c>
      <c r="C1502" t="s">
        <v>276</v>
      </c>
      <c r="D1502" t="s">
        <v>277</v>
      </c>
      <c r="E1502" t="s">
        <v>278</v>
      </c>
      <c r="F1502" t="s">
        <v>9849</v>
      </c>
      <c r="G1502" t="s">
        <v>9850</v>
      </c>
      <c r="H1502" t="s">
        <v>9851</v>
      </c>
      <c r="I1502" t="s">
        <v>9852</v>
      </c>
      <c r="J1502" s="1" t="s">
        <v>170</v>
      </c>
      <c r="K1502" t="s">
        <v>330</v>
      </c>
      <c r="L1502" t="s">
        <v>331</v>
      </c>
      <c r="N1502" s="1" t="s">
        <v>86</v>
      </c>
      <c r="O1502" s="1" t="s">
        <v>63</v>
      </c>
      <c r="P1502" s="1">
        <v>15</v>
      </c>
      <c r="Q1502" t="s">
        <v>5973</v>
      </c>
      <c r="R1502" s="1" t="s">
        <v>9853</v>
      </c>
      <c r="S1502" s="1" t="s">
        <v>9854</v>
      </c>
      <c r="T1502" s="1">
        <v>336</v>
      </c>
      <c r="U1502" s="1">
        <v>160</v>
      </c>
      <c r="V1502" s="1">
        <v>176</v>
      </c>
    </row>
    <row r="1503" spans="1:22" x14ac:dyDescent="0.35">
      <c r="A1503" s="2">
        <v>44898</v>
      </c>
      <c r="B1503" s="3" t="s">
        <v>275</v>
      </c>
      <c r="C1503" t="s">
        <v>276</v>
      </c>
      <c r="D1503" t="s">
        <v>277</v>
      </c>
      <c r="E1503" t="s">
        <v>2220</v>
      </c>
      <c r="F1503" t="s">
        <v>9855</v>
      </c>
      <c r="G1503" t="s">
        <v>9856</v>
      </c>
      <c r="H1503" t="s">
        <v>9857</v>
      </c>
      <c r="I1503">
        <v>5434945986</v>
      </c>
      <c r="J1503" s="1" t="s">
        <v>30</v>
      </c>
      <c r="K1503" t="s">
        <v>424</v>
      </c>
      <c r="L1503" t="s">
        <v>425</v>
      </c>
      <c r="M1503">
        <v>7724600682</v>
      </c>
      <c r="N1503" s="1" t="s">
        <v>78</v>
      </c>
      <c r="O1503" s="1" t="s">
        <v>34</v>
      </c>
      <c r="P1503" s="1">
        <v>42</v>
      </c>
      <c r="Q1503" t="s">
        <v>5338</v>
      </c>
      <c r="R1503" s="1" t="s">
        <v>9858</v>
      </c>
      <c r="S1503" s="1" t="s">
        <v>9859</v>
      </c>
      <c r="T1503" s="1">
        <v>436</v>
      </c>
      <c r="U1503" s="1">
        <v>427</v>
      </c>
      <c r="V1503" s="1">
        <v>9</v>
      </c>
    </row>
    <row r="1504" spans="1:22" x14ac:dyDescent="0.35">
      <c r="A1504" s="1" t="s">
        <v>369</v>
      </c>
      <c r="B1504" s="3" t="s">
        <v>257</v>
      </c>
      <c r="C1504" t="s">
        <v>141</v>
      </c>
      <c r="D1504" t="s">
        <v>223</v>
      </c>
      <c r="E1504" t="s">
        <v>309</v>
      </c>
      <c r="F1504" t="s">
        <v>9860</v>
      </c>
      <c r="H1504" t="s">
        <v>9861</v>
      </c>
      <c r="I1504" t="s">
        <v>9862</v>
      </c>
      <c r="J1504" s="1" t="s">
        <v>170</v>
      </c>
      <c r="K1504" t="s">
        <v>183</v>
      </c>
      <c r="L1504" t="s">
        <v>184</v>
      </c>
      <c r="M1504" t="s">
        <v>185</v>
      </c>
      <c r="N1504" s="1" t="s">
        <v>93</v>
      </c>
      <c r="O1504" s="1" t="s">
        <v>63</v>
      </c>
      <c r="P1504" s="1">
        <v>44</v>
      </c>
      <c r="Q1504" t="s">
        <v>9863</v>
      </c>
      <c r="R1504" s="1" t="s">
        <v>9864</v>
      </c>
      <c r="S1504" s="1" t="s">
        <v>9865</v>
      </c>
      <c r="T1504" s="1">
        <v>89</v>
      </c>
      <c r="U1504" s="1">
        <v>89</v>
      </c>
      <c r="V1504" s="1">
        <v>0</v>
      </c>
    </row>
    <row r="1505" spans="1:22" x14ac:dyDescent="0.35">
      <c r="A1505" s="2">
        <v>44574</v>
      </c>
      <c r="B1505" s="3" t="s">
        <v>492</v>
      </c>
      <c r="C1505" t="s">
        <v>276</v>
      </c>
      <c r="D1505" t="s">
        <v>409</v>
      </c>
      <c r="E1505" t="s">
        <v>25</v>
      </c>
      <c r="F1505" t="s">
        <v>9866</v>
      </c>
      <c r="G1505" t="s">
        <v>9867</v>
      </c>
      <c r="H1505" t="s">
        <v>9868</v>
      </c>
      <c r="I1505" t="s">
        <v>9869</v>
      </c>
      <c r="J1505" s="1" t="s">
        <v>45</v>
      </c>
      <c r="K1505" t="s">
        <v>330</v>
      </c>
      <c r="L1505" t="s">
        <v>331</v>
      </c>
      <c r="N1505" s="1" t="s">
        <v>86</v>
      </c>
      <c r="O1505" s="1" t="s">
        <v>49</v>
      </c>
      <c r="P1505" s="1">
        <v>58</v>
      </c>
      <c r="Q1505" t="s">
        <v>9870</v>
      </c>
      <c r="R1505" s="1" t="s">
        <v>9871</v>
      </c>
      <c r="S1505" s="1" t="s">
        <v>9872</v>
      </c>
      <c r="T1505" s="1">
        <v>236</v>
      </c>
      <c r="U1505" s="1">
        <v>132</v>
      </c>
      <c r="V1505" s="1">
        <v>104</v>
      </c>
    </row>
    <row r="1506" spans="1:22" x14ac:dyDescent="0.35">
      <c r="A1506" s="2">
        <v>44657</v>
      </c>
      <c r="B1506" s="3" t="s">
        <v>207</v>
      </c>
      <c r="C1506" t="s">
        <v>23</v>
      </c>
      <c r="D1506" t="s">
        <v>39</v>
      </c>
      <c r="E1506" t="s">
        <v>40</v>
      </c>
      <c r="F1506" t="s">
        <v>9873</v>
      </c>
      <c r="G1506" t="s">
        <v>9874</v>
      </c>
      <c r="H1506" t="s">
        <v>9875</v>
      </c>
      <c r="I1506" t="s">
        <v>9876</v>
      </c>
      <c r="J1506" s="1" t="s">
        <v>30</v>
      </c>
      <c r="K1506" t="s">
        <v>330</v>
      </c>
      <c r="L1506" t="s">
        <v>331</v>
      </c>
      <c r="M1506" t="s">
        <v>332</v>
      </c>
      <c r="N1506" s="1" t="s">
        <v>78</v>
      </c>
      <c r="O1506" s="1" t="s">
        <v>63</v>
      </c>
      <c r="P1506" s="1">
        <v>64</v>
      </c>
      <c r="Q1506" t="s">
        <v>3952</v>
      </c>
      <c r="R1506" s="1" t="s">
        <v>9877</v>
      </c>
      <c r="S1506" s="1" t="s">
        <v>9878</v>
      </c>
      <c r="T1506" s="1">
        <v>234</v>
      </c>
      <c r="U1506" s="1">
        <v>185</v>
      </c>
      <c r="V1506" s="1">
        <v>49</v>
      </c>
    </row>
    <row r="1507" spans="1:22" x14ac:dyDescent="0.35">
      <c r="A1507" s="2">
        <v>44874</v>
      </c>
      <c r="B1507" s="3" t="s">
        <v>68</v>
      </c>
      <c r="C1507" t="s">
        <v>69</v>
      </c>
      <c r="D1507" t="s">
        <v>70</v>
      </c>
      <c r="E1507" t="s">
        <v>71</v>
      </c>
      <c r="F1507" t="s">
        <v>9879</v>
      </c>
      <c r="G1507" t="s">
        <v>9880</v>
      </c>
      <c r="H1507" t="s">
        <v>9881</v>
      </c>
      <c r="I1507" t="s">
        <v>9882</v>
      </c>
      <c r="J1507" s="1" t="s">
        <v>30</v>
      </c>
      <c r="K1507" t="s">
        <v>534</v>
      </c>
      <c r="L1507" t="s">
        <v>535</v>
      </c>
      <c r="N1507" s="1" t="s">
        <v>114</v>
      </c>
      <c r="O1507" s="1" t="s">
        <v>63</v>
      </c>
      <c r="P1507" s="1">
        <v>15</v>
      </c>
      <c r="Q1507" t="s">
        <v>8467</v>
      </c>
      <c r="R1507" s="1" t="s">
        <v>9883</v>
      </c>
      <c r="S1507" s="1" t="s">
        <v>9884</v>
      </c>
      <c r="T1507" s="1">
        <v>453</v>
      </c>
      <c r="U1507" s="1">
        <v>380</v>
      </c>
      <c r="V1507" s="1">
        <v>73</v>
      </c>
    </row>
    <row r="1508" spans="1:22" x14ac:dyDescent="0.35">
      <c r="A1508" s="2">
        <v>44845</v>
      </c>
      <c r="B1508" s="3" t="s">
        <v>38</v>
      </c>
      <c r="C1508" t="s">
        <v>69</v>
      </c>
      <c r="D1508" t="s">
        <v>419</v>
      </c>
      <c r="E1508" t="s">
        <v>908</v>
      </c>
      <c r="F1508" t="s">
        <v>9885</v>
      </c>
      <c r="G1508" t="s">
        <v>9886</v>
      </c>
      <c r="H1508" t="s">
        <v>9887</v>
      </c>
      <c r="I1508" t="s">
        <v>9888</v>
      </c>
      <c r="J1508" s="1" t="s">
        <v>45</v>
      </c>
      <c r="K1508" t="s">
        <v>124</v>
      </c>
      <c r="L1508" t="s">
        <v>125</v>
      </c>
      <c r="M1508" t="s">
        <v>126</v>
      </c>
      <c r="N1508" s="1" t="s">
        <v>78</v>
      </c>
      <c r="O1508" s="1" t="s">
        <v>34</v>
      </c>
      <c r="P1508" s="1">
        <v>45</v>
      </c>
      <c r="Q1508" t="s">
        <v>9889</v>
      </c>
      <c r="R1508" s="1" t="s">
        <v>9890</v>
      </c>
      <c r="S1508" s="1" t="s">
        <v>9891</v>
      </c>
      <c r="T1508" s="1">
        <v>436</v>
      </c>
      <c r="U1508" s="1">
        <v>317</v>
      </c>
      <c r="V1508" s="1">
        <v>119</v>
      </c>
    </row>
    <row r="1509" spans="1:22" x14ac:dyDescent="0.35">
      <c r="A1509" s="2">
        <v>44650</v>
      </c>
      <c r="B1509" s="3" t="s">
        <v>207</v>
      </c>
      <c r="C1509" t="s">
        <v>23</v>
      </c>
      <c r="D1509" t="s">
        <v>39</v>
      </c>
      <c r="E1509" t="s">
        <v>40</v>
      </c>
      <c r="F1509" t="s">
        <v>9892</v>
      </c>
      <c r="G1509" t="s">
        <v>9893</v>
      </c>
      <c r="H1509" t="s">
        <v>9894</v>
      </c>
      <c r="I1509" t="s">
        <v>9895</v>
      </c>
      <c r="J1509" s="1" t="s">
        <v>170</v>
      </c>
      <c r="K1509" t="s">
        <v>330</v>
      </c>
      <c r="L1509" t="s">
        <v>331</v>
      </c>
      <c r="M1509" t="s">
        <v>332</v>
      </c>
      <c r="N1509" s="1" t="s">
        <v>86</v>
      </c>
      <c r="O1509" s="1" t="s">
        <v>49</v>
      </c>
      <c r="P1509" s="1">
        <v>14</v>
      </c>
      <c r="Q1509" t="s">
        <v>9896</v>
      </c>
      <c r="R1509" s="1" t="s">
        <v>9897</v>
      </c>
      <c r="S1509" s="1" t="s">
        <v>9898</v>
      </c>
      <c r="T1509" s="1">
        <v>289</v>
      </c>
      <c r="U1509" s="1">
        <v>68</v>
      </c>
      <c r="V1509" s="1">
        <v>221</v>
      </c>
    </row>
    <row r="1510" spans="1:22" x14ac:dyDescent="0.35">
      <c r="A1510" s="2">
        <v>44637</v>
      </c>
      <c r="B1510" s="3" t="s">
        <v>336</v>
      </c>
      <c r="C1510" t="s">
        <v>247</v>
      </c>
      <c r="D1510" t="s">
        <v>165</v>
      </c>
      <c r="E1510" t="s">
        <v>484</v>
      </c>
      <c r="F1510" t="s">
        <v>9899</v>
      </c>
      <c r="H1510" t="s">
        <v>9900</v>
      </c>
      <c r="I1510" t="s">
        <v>9901</v>
      </c>
      <c r="J1510" s="1" t="s">
        <v>170</v>
      </c>
      <c r="K1510" t="s">
        <v>303</v>
      </c>
      <c r="L1510" t="s">
        <v>304</v>
      </c>
      <c r="M1510" t="s">
        <v>305</v>
      </c>
      <c r="N1510" s="1" t="s">
        <v>33</v>
      </c>
      <c r="O1510" s="1" t="s">
        <v>34</v>
      </c>
      <c r="P1510" s="1">
        <v>75</v>
      </c>
      <c r="Q1510" t="s">
        <v>9902</v>
      </c>
      <c r="R1510" s="1" t="s">
        <v>9903</v>
      </c>
      <c r="S1510" s="1" t="s">
        <v>9904</v>
      </c>
      <c r="T1510" s="1">
        <v>214</v>
      </c>
      <c r="U1510" s="1">
        <v>55</v>
      </c>
      <c r="V1510" s="1">
        <v>159</v>
      </c>
    </row>
    <row r="1511" spans="1:22" x14ac:dyDescent="0.35">
      <c r="A1511" s="2">
        <v>44564</v>
      </c>
      <c r="B1511" s="3" t="s">
        <v>140</v>
      </c>
      <c r="C1511" t="s">
        <v>141</v>
      </c>
      <c r="D1511" t="s">
        <v>142</v>
      </c>
      <c r="E1511" t="s">
        <v>361</v>
      </c>
      <c r="F1511" t="s">
        <v>9905</v>
      </c>
      <c r="G1511" t="s">
        <v>9906</v>
      </c>
      <c r="H1511" t="s">
        <v>9907</v>
      </c>
      <c r="I1511" t="s">
        <v>9908</v>
      </c>
      <c r="J1511" s="1" t="s">
        <v>30</v>
      </c>
      <c r="K1511" t="s">
        <v>183</v>
      </c>
      <c r="L1511" t="s">
        <v>184</v>
      </c>
      <c r="M1511" t="s">
        <v>185</v>
      </c>
      <c r="N1511" s="1" t="s">
        <v>93</v>
      </c>
      <c r="O1511" s="1" t="s">
        <v>63</v>
      </c>
      <c r="P1511" s="1">
        <v>41</v>
      </c>
      <c r="Q1511" t="s">
        <v>9909</v>
      </c>
      <c r="R1511" s="1" t="s">
        <v>9910</v>
      </c>
      <c r="S1511" s="1" t="s">
        <v>9911</v>
      </c>
      <c r="T1511" s="1">
        <v>281</v>
      </c>
      <c r="U1511" s="1">
        <v>102</v>
      </c>
      <c r="V1511" s="1">
        <v>179</v>
      </c>
    </row>
    <row r="1512" spans="1:22" x14ac:dyDescent="0.35">
      <c r="A1512" s="2">
        <v>44583</v>
      </c>
      <c r="B1512" s="3" t="s">
        <v>97</v>
      </c>
      <c r="C1512" t="s">
        <v>23</v>
      </c>
      <c r="D1512" t="s">
        <v>98</v>
      </c>
      <c r="E1512" t="s">
        <v>154</v>
      </c>
      <c r="F1512" t="s">
        <v>9912</v>
      </c>
      <c r="G1512" t="s">
        <v>9913</v>
      </c>
      <c r="H1512" t="s">
        <v>9914</v>
      </c>
      <c r="I1512" t="s">
        <v>9915</v>
      </c>
      <c r="J1512" s="1" t="s">
        <v>30</v>
      </c>
      <c r="K1512" t="s">
        <v>148</v>
      </c>
      <c r="L1512" t="s">
        <v>149</v>
      </c>
      <c r="M1512" t="s">
        <v>150</v>
      </c>
      <c r="N1512" s="1" t="s">
        <v>93</v>
      </c>
      <c r="O1512" s="1" t="s">
        <v>34</v>
      </c>
      <c r="P1512" s="1">
        <v>100</v>
      </c>
      <c r="Q1512" t="s">
        <v>99</v>
      </c>
      <c r="R1512" s="1" t="s">
        <v>9916</v>
      </c>
      <c r="S1512" s="1" t="s">
        <v>9917</v>
      </c>
      <c r="T1512" s="1">
        <v>483</v>
      </c>
      <c r="U1512" s="1">
        <v>450</v>
      </c>
      <c r="V1512" s="1">
        <v>33</v>
      </c>
    </row>
    <row r="1513" spans="1:22" x14ac:dyDescent="0.35">
      <c r="A1513" s="2">
        <v>45141</v>
      </c>
      <c r="B1513" s="3" t="s">
        <v>177</v>
      </c>
      <c r="C1513" t="s">
        <v>141</v>
      </c>
      <c r="D1513" t="s">
        <v>142</v>
      </c>
      <c r="E1513" t="s">
        <v>178</v>
      </c>
      <c r="F1513" t="s">
        <v>9918</v>
      </c>
      <c r="G1513" t="s">
        <v>9919</v>
      </c>
      <c r="H1513" t="s">
        <v>9920</v>
      </c>
      <c r="I1513" t="s">
        <v>9921</v>
      </c>
      <c r="J1513" s="1" t="s">
        <v>30</v>
      </c>
      <c r="K1513" t="s">
        <v>61</v>
      </c>
      <c r="L1513" t="s">
        <v>62</v>
      </c>
      <c r="M1513">
        <f>1-588-750-7646</f>
        <v>-8983</v>
      </c>
      <c r="N1513" s="1" t="s">
        <v>93</v>
      </c>
      <c r="O1513" s="1" t="s">
        <v>63</v>
      </c>
      <c r="P1513" s="1">
        <v>34</v>
      </c>
      <c r="Q1513" t="s">
        <v>9922</v>
      </c>
      <c r="R1513" s="1" t="s">
        <v>9923</v>
      </c>
      <c r="S1513" s="1" t="s">
        <v>9924</v>
      </c>
      <c r="T1513" s="1">
        <v>447</v>
      </c>
      <c r="U1513" s="1">
        <v>5</v>
      </c>
      <c r="V1513" s="1">
        <v>442</v>
      </c>
    </row>
    <row r="1514" spans="1:22" x14ac:dyDescent="0.35">
      <c r="A1514" s="2">
        <v>45263</v>
      </c>
      <c r="B1514" s="3" t="s">
        <v>68</v>
      </c>
      <c r="C1514" t="s">
        <v>69</v>
      </c>
      <c r="D1514" t="s">
        <v>70</v>
      </c>
      <c r="E1514" t="s">
        <v>71</v>
      </c>
      <c r="F1514" t="s">
        <v>9925</v>
      </c>
      <c r="H1514" t="s">
        <v>9926</v>
      </c>
      <c r="I1514" t="s">
        <v>9927</v>
      </c>
      <c r="J1514" s="1" t="s">
        <v>30</v>
      </c>
      <c r="K1514" t="s">
        <v>75</v>
      </c>
      <c r="L1514" t="s">
        <v>76</v>
      </c>
      <c r="N1514" s="1" t="s">
        <v>78</v>
      </c>
      <c r="O1514" s="1" t="s">
        <v>34</v>
      </c>
      <c r="P1514" s="1">
        <v>38</v>
      </c>
      <c r="Q1514" t="s">
        <v>9928</v>
      </c>
      <c r="R1514" s="1" t="s">
        <v>9929</v>
      </c>
      <c r="S1514" s="1" t="s">
        <v>9930</v>
      </c>
      <c r="T1514" s="1">
        <v>180</v>
      </c>
      <c r="U1514" s="1">
        <v>115</v>
      </c>
      <c r="V1514" s="1">
        <v>65</v>
      </c>
    </row>
    <row r="1515" spans="1:22" x14ac:dyDescent="0.35">
      <c r="A1515" s="2">
        <v>44607</v>
      </c>
      <c r="B1515" s="3" t="s">
        <v>238</v>
      </c>
      <c r="C1515" t="s">
        <v>23</v>
      </c>
      <c r="D1515" t="s">
        <v>98</v>
      </c>
      <c r="E1515" t="s">
        <v>239</v>
      </c>
      <c r="F1515" t="s">
        <v>9931</v>
      </c>
      <c r="G1515" t="s">
        <v>9932</v>
      </c>
      <c r="H1515" t="s">
        <v>9933</v>
      </c>
      <c r="I1515" t="s">
        <v>9934</v>
      </c>
      <c r="J1515" s="1" t="s">
        <v>45</v>
      </c>
      <c r="K1515" t="s">
        <v>133</v>
      </c>
      <c r="L1515" t="s">
        <v>134</v>
      </c>
      <c r="M1515" t="s">
        <v>135</v>
      </c>
      <c r="N1515" s="1" t="s">
        <v>86</v>
      </c>
      <c r="O1515" s="1" t="s">
        <v>34</v>
      </c>
      <c r="P1515" s="1">
        <v>100</v>
      </c>
      <c r="Q1515" t="s">
        <v>377</v>
      </c>
      <c r="R1515" s="1" t="s">
        <v>3854</v>
      </c>
      <c r="S1515" s="1" t="s">
        <v>9935</v>
      </c>
      <c r="T1515" s="1">
        <v>118</v>
      </c>
      <c r="U1515" s="1">
        <v>65</v>
      </c>
      <c r="V1515" s="1">
        <v>53</v>
      </c>
    </row>
    <row r="1516" spans="1:22" x14ac:dyDescent="0.35">
      <c r="A1516" s="2">
        <v>45132</v>
      </c>
      <c r="B1516" s="3" t="s">
        <v>38</v>
      </c>
      <c r="C1516" t="s">
        <v>276</v>
      </c>
      <c r="D1516" t="s">
        <v>409</v>
      </c>
      <c r="E1516" t="s">
        <v>410</v>
      </c>
      <c r="F1516" t="s">
        <v>9936</v>
      </c>
      <c r="G1516" t="s">
        <v>9937</v>
      </c>
      <c r="H1516" t="s">
        <v>9938</v>
      </c>
      <c r="I1516" t="s">
        <v>9939</v>
      </c>
      <c r="J1516" s="1" t="s">
        <v>170</v>
      </c>
      <c r="K1516" t="s">
        <v>75</v>
      </c>
      <c r="L1516" t="s">
        <v>76</v>
      </c>
      <c r="M1516" t="s">
        <v>77</v>
      </c>
      <c r="N1516" s="1" t="s">
        <v>86</v>
      </c>
      <c r="O1516" s="1" t="s">
        <v>63</v>
      </c>
      <c r="P1516" s="1">
        <v>96</v>
      </c>
      <c r="Q1516" t="s">
        <v>9940</v>
      </c>
      <c r="R1516" s="1" t="s">
        <v>9941</v>
      </c>
      <c r="S1516" s="1" t="s">
        <v>9942</v>
      </c>
      <c r="T1516" s="1">
        <v>85</v>
      </c>
      <c r="U1516" s="1">
        <v>37</v>
      </c>
      <c r="V1516" s="1">
        <v>48</v>
      </c>
    </row>
    <row r="1517" spans="1:22" x14ac:dyDescent="0.35">
      <c r="A1517" s="2">
        <v>45135</v>
      </c>
      <c r="B1517" s="3" t="s">
        <v>38</v>
      </c>
      <c r="C1517" t="s">
        <v>23</v>
      </c>
      <c r="D1517" t="s">
        <v>39</v>
      </c>
      <c r="E1517" t="s">
        <v>40</v>
      </c>
      <c r="F1517" t="s">
        <v>4487</v>
      </c>
      <c r="G1517" t="s">
        <v>9943</v>
      </c>
      <c r="H1517" t="s">
        <v>9944</v>
      </c>
      <c r="I1517">
        <f>1-500-740-2905</f>
        <v>-4144</v>
      </c>
      <c r="J1517" s="1" t="s">
        <v>170</v>
      </c>
      <c r="K1517" t="s">
        <v>534</v>
      </c>
      <c r="L1517" t="s">
        <v>535</v>
      </c>
      <c r="M1517" t="s">
        <v>536</v>
      </c>
      <c r="N1517" s="1" t="s">
        <v>33</v>
      </c>
      <c r="O1517" s="1" t="s">
        <v>63</v>
      </c>
      <c r="P1517" s="1">
        <v>42</v>
      </c>
      <c r="Q1517" t="s">
        <v>1190</v>
      </c>
      <c r="R1517" s="1" t="s">
        <v>9945</v>
      </c>
      <c r="S1517" s="1" t="s">
        <v>9946</v>
      </c>
      <c r="T1517" s="1">
        <v>310</v>
      </c>
      <c r="U1517" s="1">
        <v>177</v>
      </c>
      <c r="V1517" s="1">
        <v>133</v>
      </c>
    </row>
    <row r="1518" spans="1:22" x14ac:dyDescent="0.35">
      <c r="A1518" s="2">
        <v>44521</v>
      </c>
      <c r="B1518" s="3" t="s">
        <v>68</v>
      </c>
      <c r="C1518" t="s">
        <v>69</v>
      </c>
      <c r="D1518" t="s">
        <v>70</v>
      </c>
      <c r="E1518" t="s">
        <v>71</v>
      </c>
      <c r="F1518" t="s">
        <v>9947</v>
      </c>
      <c r="G1518" t="s">
        <v>9948</v>
      </c>
      <c r="H1518" t="s">
        <v>9949</v>
      </c>
      <c r="I1518" t="s">
        <v>9950</v>
      </c>
      <c r="J1518" s="1" t="s">
        <v>30</v>
      </c>
      <c r="K1518" t="s">
        <v>171</v>
      </c>
      <c r="L1518" t="s">
        <v>172</v>
      </c>
      <c r="M1518" t="s">
        <v>173</v>
      </c>
      <c r="N1518" s="1" t="s">
        <v>86</v>
      </c>
      <c r="O1518" s="1" t="s">
        <v>49</v>
      </c>
      <c r="P1518" s="1">
        <v>47</v>
      </c>
      <c r="Q1518" t="s">
        <v>5675</v>
      </c>
      <c r="R1518" s="1" t="s">
        <v>9951</v>
      </c>
      <c r="S1518" s="1" t="s">
        <v>9952</v>
      </c>
      <c r="T1518" s="1">
        <v>214</v>
      </c>
      <c r="U1518" s="1">
        <v>199</v>
      </c>
      <c r="V1518" s="1">
        <v>15</v>
      </c>
    </row>
    <row r="1519" spans="1:22" x14ac:dyDescent="0.35">
      <c r="A1519" s="2">
        <v>44873</v>
      </c>
      <c r="B1519" s="3" t="s">
        <v>418</v>
      </c>
      <c r="C1519" t="s">
        <v>69</v>
      </c>
      <c r="D1519" t="s">
        <v>419</v>
      </c>
      <c r="E1519" t="s">
        <v>265</v>
      </c>
      <c r="F1519" t="s">
        <v>9953</v>
      </c>
      <c r="G1519" t="s">
        <v>9954</v>
      </c>
      <c r="H1519" t="s">
        <v>9955</v>
      </c>
      <c r="I1519" t="s">
        <v>9956</v>
      </c>
      <c r="J1519" s="1" t="s">
        <v>170</v>
      </c>
      <c r="K1519" t="s">
        <v>534</v>
      </c>
      <c r="L1519" t="s">
        <v>535</v>
      </c>
      <c r="M1519" t="s">
        <v>536</v>
      </c>
      <c r="N1519" s="1" t="s">
        <v>93</v>
      </c>
      <c r="O1519" s="1" t="s">
        <v>34</v>
      </c>
      <c r="P1519" s="1">
        <v>40</v>
      </c>
      <c r="Q1519" t="s">
        <v>9957</v>
      </c>
      <c r="R1519" s="1" t="s">
        <v>9958</v>
      </c>
      <c r="S1519" s="1" t="s">
        <v>9959</v>
      </c>
      <c r="T1519" s="1">
        <v>225</v>
      </c>
      <c r="U1519" s="1">
        <v>206</v>
      </c>
      <c r="V1519" s="1">
        <v>19</v>
      </c>
    </row>
    <row r="1520" spans="1:22" x14ac:dyDescent="0.35">
      <c r="A1520" s="2">
        <v>44550</v>
      </c>
      <c r="B1520" s="3" t="s">
        <v>222</v>
      </c>
      <c r="C1520" t="s">
        <v>141</v>
      </c>
      <c r="D1520" t="s">
        <v>223</v>
      </c>
      <c r="E1520" t="s">
        <v>224</v>
      </c>
      <c r="F1520" t="s">
        <v>9960</v>
      </c>
      <c r="G1520" t="s">
        <v>9961</v>
      </c>
      <c r="H1520" t="s">
        <v>9962</v>
      </c>
      <c r="I1520">
        <v>6917115610</v>
      </c>
      <c r="J1520" s="1" t="s">
        <v>30</v>
      </c>
      <c r="K1520" t="s">
        <v>124</v>
      </c>
      <c r="L1520" t="s">
        <v>125</v>
      </c>
      <c r="M1520" t="s">
        <v>126</v>
      </c>
      <c r="N1520" s="1" t="s">
        <v>48</v>
      </c>
      <c r="O1520" s="1" t="s">
        <v>34</v>
      </c>
      <c r="P1520" s="1">
        <v>32</v>
      </c>
      <c r="Q1520" t="s">
        <v>3010</v>
      </c>
      <c r="R1520" s="1" t="s">
        <v>9963</v>
      </c>
      <c r="S1520" s="1" t="s">
        <v>9964</v>
      </c>
      <c r="T1520" s="1">
        <v>89</v>
      </c>
      <c r="U1520" s="1">
        <v>64</v>
      </c>
      <c r="V1520" s="1">
        <v>25</v>
      </c>
    </row>
    <row r="1521" spans="1:22" x14ac:dyDescent="0.35">
      <c r="A1521" s="2">
        <v>45187</v>
      </c>
      <c r="B1521" s="3" t="s">
        <v>529</v>
      </c>
      <c r="C1521" t="s">
        <v>23</v>
      </c>
      <c r="D1521" t="s">
        <v>98</v>
      </c>
      <c r="E1521" t="s">
        <v>530</v>
      </c>
      <c r="F1521" t="s">
        <v>4836</v>
      </c>
      <c r="G1521" t="s">
        <v>9965</v>
      </c>
      <c r="H1521" t="s">
        <v>9966</v>
      </c>
      <c r="I1521" t="s">
        <v>9967</v>
      </c>
      <c r="J1521" s="1" t="s">
        <v>170</v>
      </c>
      <c r="K1521" t="s">
        <v>159</v>
      </c>
      <c r="L1521" t="s">
        <v>160</v>
      </c>
      <c r="M1521" t="s">
        <v>161</v>
      </c>
      <c r="N1521" s="1" t="s">
        <v>86</v>
      </c>
      <c r="O1521" s="1" t="s">
        <v>34</v>
      </c>
      <c r="P1521" s="1">
        <v>62</v>
      </c>
      <c r="Q1521" t="s">
        <v>3429</v>
      </c>
      <c r="R1521" s="1" t="s">
        <v>9968</v>
      </c>
      <c r="S1521" s="1" t="s">
        <v>9969</v>
      </c>
      <c r="T1521" s="1">
        <v>398</v>
      </c>
      <c r="U1521" s="1">
        <v>97</v>
      </c>
      <c r="V1521" s="1">
        <v>301</v>
      </c>
    </row>
    <row r="1522" spans="1:22" x14ac:dyDescent="0.35">
      <c r="A1522" s="2">
        <v>44948</v>
      </c>
      <c r="B1522" s="3" t="s">
        <v>38</v>
      </c>
      <c r="C1522" t="s">
        <v>141</v>
      </c>
      <c r="D1522" t="s">
        <v>345</v>
      </c>
      <c r="E1522" t="s">
        <v>346</v>
      </c>
      <c r="F1522" t="s">
        <v>9970</v>
      </c>
      <c r="H1522" t="s">
        <v>9971</v>
      </c>
      <c r="I1522" t="s">
        <v>9972</v>
      </c>
      <c r="J1522" s="1" t="s">
        <v>170</v>
      </c>
      <c r="K1522" t="s">
        <v>424</v>
      </c>
      <c r="L1522" t="s">
        <v>425</v>
      </c>
      <c r="M1522">
        <v>7724600682</v>
      </c>
      <c r="N1522" s="1" t="s">
        <v>86</v>
      </c>
      <c r="O1522" s="1" t="s">
        <v>63</v>
      </c>
      <c r="P1522" s="1">
        <v>63</v>
      </c>
      <c r="Q1522" t="s">
        <v>9973</v>
      </c>
      <c r="R1522" s="1" t="s">
        <v>9974</v>
      </c>
      <c r="S1522" s="1" t="s">
        <v>9975</v>
      </c>
      <c r="T1522" s="1">
        <v>185</v>
      </c>
      <c r="U1522" s="1">
        <v>169</v>
      </c>
      <c r="V1522" s="1">
        <v>16</v>
      </c>
    </row>
    <row r="1523" spans="1:22" x14ac:dyDescent="0.35">
      <c r="A1523" s="2">
        <v>44546</v>
      </c>
      <c r="B1523" s="3" t="s">
        <v>257</v>
      </c>
      <c r="C1523" t="s">
        <v>141</v>
      </c>
      <c r="D1523" t="s">
        <v>223</v>
      </c>
      <c r="E1523" t="s">
        <v>309</v>
      </c>
      <c r="F1523" t="s">
        <v>9976</v>
      </c>
      <c r="G1523" t="s">
        <v>9977</v>
      </c>
      <c r="H1523" t="s">
        <v>9978</v>
      </c>
      <c r="I1523" t="s">
        <v>9979</v>
      </c>
      <c r="J1523" s="1" t="s">
        <v>30</v>
      </c>
      <c r="K1523" t="s">
        <v>381</v>
      </c>
      <c r="L1523" t="s">
        <v>382</v>
      </c>
      <c r="N1523" s="1" t="s">
        <v>114</v>
      </c>
      <c r="O1523" s="1" t="s">
        <v>34</v>
      </c>
      <c r="P1523" s="1">
        <v>59</v>
      </c>
      <c r="Q1523" t="s">
        <v>9980</v>
      </c>
      <c r="R1523" s="1" t="s">
        <v>9981</v>
      </c>
      <c r="S1523" s="1" t="s">
        <v>9982</v>
      </c>
      <c r="T1523" s="1">
        <v>371</v>
      </c>
      <c r="U1523" s="1">
        <v>36</v>
      </c>
      <c r="V1523" s="1">
        <v>335</v>
      </c>
    </row>
    <row r="1524" spans="1:22" x14ac:dyDescent="0.35">
      <c r="A1524" s="2">
        <v>44951</v>
      </c>
      <c r="B1524" s="3" t="s">
        <v>214</v>
      </c>
      <c r="C1524" t="s">
        <v>23</v>
      </c>
      <c r="D1524" t="s">
        <v>98</v>
      </c>
      <c r="E1524" t="s">
        <v>326</v>
      </c>
      <c r="F1524" t="s">
        <v>9983</v>
      </c>
      <c r="H1524" t="s">
        <v>9984</v>
      </c>
      <c r="I1524" t="s">
        <v>9985</v>
      </c>
      <c r="J1524" s="1" t="s">
        <v>170</v>
      </c>
      <c r="K1524" t="s">
        <v>75</v>
      </c>
      <c r="L1524" t="s">
        <v>76</v>
      </c>
      <c r="M1524" t="s">
        <v>77</v>
      </c>
      <c r="N1524" s="1" t="s">
        <v>93</v>
      </c>
      <c r="O1524" s="1" t="s">
        <v>34</v>
      </c>
      <c r="P1524" s="1">
        <v>18</v>
      </c>
      <c r="Q1524" t="s">
        <v>596</v>
      </c>
      <c r="R1524" s="1" t="s">
        <v>9986</v>
      </c>
      <c r="S1524" s="1" t="s">
        <v>9987</v>
      </c>
      <c r="T1524" s="1">
        <v>98</v>
      </c>
      <c r="U1524" s="1">
        <v>20</v>
      </c>
      <c r="V1524" s="1">
        <v>78</v>
      </c>
    </row>
    <row r="1525" spans="1:22" x14ac:dyDescent="0.35">
      <c r="A1525" s="2">
        <v>45019</v>
      </c>
      <c r="B1525" s="3" t="s">
        <v>38</v>
      </c>
      <c r="C1525" t="s">
        <v>276</v>
      </c>
      <c r="D1525" t="s">
        <v>409</v>
      </c>
      <c r="E1525" t="s">
        <v>410</v>
      </c>
      <c r="F1525" t="s">
        <v>9988</v>
      </c>
      <c r="G1525" t="s">
        <v>9989</v>
      </c>
      <c r="H1525" t="s">
        <v>9990</v>
      </c>
      <c r="I1525" t="s">
        <v>9991</v>
      </c>
      <c r="J1525" s="1" t="s">
        <v>30</v>
      </c>
      <c r="K1525" t="s">
        <v>330</v>
      </c>
      <c r="L1525" t="s">
        <v>331</v>
      </c>
      <c r="M1525" t="s">
        <v>332</v>
      </c>
      <c r="N1525" s="1" t="s">
        <v>93</v>
      </c>
      <c r="O1525" s="1" t="s">
        <v>34</v>
      </c>
      <c r="P1525" s="1">
        <v>70</v>
      </c>
      <c r="Q1525" t="s">
        <v>1364</v>
      </c>
      <c r="R1525" s="1" t="s">
        <v>9992</v>
      </c>
      <c r="S1525" s="1" t="s">
        <v>9993</v>
      </c>
      <c r="T1525" s="1">
        <v>75</v>
      </c>
      <c r="U1525" s="1">
        <v>60</v>
      </c>
      <c r="V1525" s="1">
        <v>15</v>
      </c>
    </row>
    <row r="1526" spans="1:22" x14ac:dyDescent="0.35">
      <c r="A1526" s="2">
        <v>44870</v>
      </c>
      <c r="B1526" s="3" t="s">
        <v>344</v>
      </c>
      <c r="C1526" t="s">
        <v>141</v>
      </c>
      <c r="D1526" t="s">
        <v>345</v>
      </c>
      <c r="E1526" t="s">
        <v>346</v>
      </c>
      <c r="F1526" t="s">
        <v>9994</v>
      </c>
      <c r="G1526" t="s">
        <v>9995</v>
      </c>
      <c r="H1526" t="s">
        <v>9996</v>
      </c>
      <c r="I1526" t="s">
        <v>9997</v>
      </c>
      <c r="J1526" s="1" t="s">
        <v>30</v>
      </c>
      <c r="K1526" t="s">
        <v>61</v>
      </c>
      <c r="L1526" t="s">
        <v>62</v>
      </c>
      <c r="M1526">
        <f>1-588-750-7646</f>
        <v>-8983</v>
      </c>
      <c r="N1526" s="1" t="s">
        <v>48</v>
      </c>
      <c r="O1526" s="1" t="s">
        <v>34</v>
      </c>
      <c r="P1526" s="1">
        <v>79</v>
      </c>
      <c r="Q1526" t="s">
        <v>2304</v>
      </c>
      <c r="R1526" s="1" t="s">
        <v>9998</v>
      </c>
      <c r="S1526" s="1" t="s">
        <v>9999</v>
      </c>
      <c r="T1526" s="1">
        <v>143</v>
      </c>
      <c r="U1526" s="1">
        <v>50</v>
      </c>
      <c r="V1526" s="1">
        <v>93</v>
      </c>
    </row>
    <row r="1527" spans="1:22" x14ac:dyDescent="0.35">
      <c r="A1527" s="2">
        <v>45173</v>
      </c>
      <c r="B1527" s="3" t="s">
        <v>317</v>
      </c>
      <c r="C1527" t="s">
        <v>23</v>
      </c>
      <c r="D1527" t="s">
        <v>98</v>
      </c>
      <c r="E1527" t="s">
        <v>318</v>
      </c>
      <c r="F1527" t="s">
        <v>10000</v>
      </c>
      <c r="G1527" t="s">
        <v>10001</v>
      </c>
      <c r="H1527" t="s">
        <v>10002</v>
      </c>
      <c r="I1527" t="s">
        <v>10003</v>
      </c>
      <c r="J1527" s="1" t="s">
        <v>170</v>
      </c>
      <c r="K1527" t="s">
        <v>159</v>
      </c>
      <c r="L1527" t="s">
        <v>160</v>
      </c>
      <c r="M1527" t="s">
        <v>161</v>
      </c>
      <c r="N1527" s="1" t="s">
        <v>86</v>
      </c>
      <c r="O1527" s="1" t="s">
        <v>34</v>
      </c>
      <c r="P1527" s="1">
        <v>9</v>
      </c>
      <c r="Q1527" t="s">
        <v>10004</v>
      </c>
      <c r="R1527" s="1" t="s">
        <v>10005</v>
      </c>
      <c r="S1527" s="1" t="s">
        <v>10006</v>
      </c>
      <c r="T1527" s="1">
        <v>275</v>
      </c>
      <c r="U1527" s="1">
        <v>202</v>
      </c>
      <c r="V1527" s="1">
        <v>73</v>
      </c>
    </row>
    <row r="1528" spans="1:22" x14ac:dyDescent="0.35">
      <c r="A1528" s="2">
        <v>44573</v>
      </c>
      <c r="B1528" s="3" t="s">
        <v>97</v>
      </c>
      <c r="C1528" t="s">
        <v>54</v>
      </c>
      <c r="D1528" t="s">
        <v>98</v>
      </c>
      <c r="E1528" t="s">
        <v>154</v>
      </c>
      <c r="F1528" t="s">
        <v>10007</v>
      </c>
      <c r="G1528" t="s">
        <v>10008</v>
      </c>
      <c r="H1528" t="s">
        <v>10009</v>
      </c>
      <c r="I1528" t="s">
        <v>10010</v>
      </c>
      <c r="J1528" s="1" t="s">
        <v>30</v>
      </c>
      <c r="K1528" t="s">
        <v>124</v>
      </c>
      <c r="L1528" t="s">
        <v>125</v>
      </c>
      <c r="M1528" t="s">
        <v>126</v>
      </c>
      <c r="N1528" s="1" t="s">
        <v>114</v>
      </c>
      <c r="O1528" s="1" t="s">
        <v>63</v>
      </c>
      <c r="P1528" s="1">
        <v>93</v>
      </c>
      <c r="Q1528" t="s">
        <v>10011</v>
      </c>
      <c r="R1528" s="1" t="s">
        <v>10012</v>
      </c>
      <c r="S1528" s="1" t="s">
        <v>10013</v>
      </c>
      <c r="T1528" s="1">
        <v>322</v>
      </c>
      <c r="U1528" s="1">
        <v>187</v>
      </c>
      <c r="V1528" s="1">
        <v>135</v>
      </c>
    </row>
    <row r="1529" spans="1:22" x14ac:dyDescent="0.35">
      <c r="A1529" s="2">
        <v>44899</v>
      </c>
      <c r="B1529" s="3" t="s">
        <v>207</v>
      </c>
      <c r="C1529" t="s">
        <v>23</v>
      </c>
      <c r="D1529" t="s">
        <v>39</v>
      </c>
      <c r="E1529" t="s">
        <v>40</v>
      </c>
      <c r="F1529" t="s">
        <v>10014</v>
      </c>
      <c r="H1529" t="s">
        <v>10015</v>
      </c>
      <c r="I1529" t="s">
        <v>10016</v>
      </c>
      <c r="J1529" s="1" t="s">
        <v>45</v>
      </c>
      <c r="K1529" t="s">
        <v>330</v>
      </c>
      <c r="L1529" t="s">
        <v>331</v>
      </c>
      <c r="M1529" t="s">
        <v>332</v>
      </c>
      <c r="N1529" s="1" t="s">
        <v>48</v>
      </c>
      <c r="O1529" s="1" t="s">
        <v>34</v>
      </c>
      <c r="P1529" s="1">
        <v>24</v>
      </c>
      <c r="Q1529" t="s">
        <v>3723</v>
      </c>
      <c r="R1529" s="1" t="s">
        <v>10017</v>
      </c>
      <c r="S1529" s="1" t="s">
        <v>10018</v>
      </c>
      <c r="T1529" s="1">
        <v>349</v>
      </c>
      <c r="U1529" s="1">
        <v>187</v>
      </c>
      <c r="V1529" s="1">
        <v>162</v>
      </c>
    </row>
    <row r="1530" spans="1:22" x14ac:dyDescent="0.35">
      <c r="A1530" s="2">
        <v>44979</v>
      </c>
      <c r="B1530" s="3" t="s">
        <v>317</v>
      </c>
      <c r="C1530" t="s">
        <v>54</v>
      </c>
      <c r="D1530" t="s">
        <v>98</v>
      </c>
      <c r="E1530" t="s">
        <v>1277</v>
      </c>
      <c r="F1530" t="s">
        <v>10019</v>
      </c>
      <c r="G1530" t="s">
        <v>10020</v>
      </c>
      <c r="H1530" t="s">
        <v>10021</v>
      </c>
      <c r="I1530" t="s">
        <v>10022</v>
      </c>
      <c r="J1530" s="1" t="s">
        <v>170</v>
      </c>
      <c r="K1530" t="s">
        <v>566</v>
      </c>
      <c r="L1530" t="s">
        <v>567</v>
      </c>
      <c r="N1530" s="1" t="s">
        <v>93</v>
      </c>
      <c r="O1530" s="1" t="s">
        <v>63</v>
      </c>
      <c r="P1530" s="1">
        <v>19</v>
      </c>
      <c r="Q1530" t="s">
        <v>1509</v>
      </c>
      <c r="R1530" s="1" t="s">
        <v>10023</v>
      </c>
      <c r="S1530" s="1" t="s">
        <v>10024</v>
      </c>
      <c r="T1530" s="1">
        <v>299</v>
      </c>
      <c r="U1530" s="1">
        <v>36</v>
      </c>
      <c r="V1530" s="1">
        <v>263</v>
      </c>
    </row>
    <row r="1531" spans="1:22" x14ac:dyDescent="0.35">
      <c r="A1531" s="2">
        <v>45125</v>
      </c>
      <c r="B1531" s="3" t="s">
        <v>118</v>
      </c>
      <c r="C1531" t="s">
        <v>69</v>
      </c>
      <c r="D1531" t="s">
        <v>119</v>
      </c>
      <c r="E1531" t="s">
        <v>265</v>
      </c>
      <c r="F1531" t="s">
        <v>10025</v>
      </c>
      <c r="G1531" t="s">
        <v>10026</v>
      </c>
      <c r="H1531" t="s">
        <v>10027</v>
      </c>
      <c r="I1531" t="s">
        <v>10028</v>
      </c>
      <c r="J1531" s="1" t="s">
        <v>170</v>
      </c>
      <c r="K1531" t="s">
        <v>330</v>
      </c>
      <c r="L1531" t="s">
        <v>331</v>
      </c>
      <c r="N1531" s="1" t="s">
        <v>78</v>
      </c>
      <c r="O1531" s="1" t="s">
        <v>34</v>
      </c>
      <c r="P1531" s="1">
        <v>13</v>
      </c>
      <c r="Q1531" t="s">
        <v>10029</v>
      </c>
      <c r="R1531" s="1" t="s">
        <v>10030</v>
      </c>
      <c r="S1531" s="1" t="s">
        <v>10031</v>
      </c>
      <c r="T1531" s="1">
        <v>347</v>
      </c>
      <c r="U1531" s="1">
        <v>223</v>
      </c>
      <c r="V1531" s="1">
        <v>124</v>
      </c>
    </row>
    <row r="1532" spans="1:22" x14ac:dyDescent="0.35">
      <c r="A1532" s="2">
        <v>44598</v>
      </c>
      <c r="B1532" s="3" t="s">
        <v>164</v>
      </c>
      <c r="C1532" t="s">
        <v>54</v>
      </c>
      <c r="D1532" t="s">
        <v>165</v>
      </c>
      <c r="E1532" t="s">
        <v>166</v>
      </c>
      <c r="F1532" t="s">
        <v>10032</v>
      </c>
      <c r="G1532" t="s">
        <v>10033</v>
      </c>
      <c r="H1532" t="s">
        <v>10034</v>
      </c>
      <c r="I1532">
        <v>6608684850</v>
      </c>
      <c r="J1532" s="1" t="s">
        <v>45</v>
      </c>
      <c r="K1532" t="s">
        <v>31</v>
      </c>
      <c r="L1532" t="s">
        <v>32</v>
      </c>
      <c r="M1532">
        <v>6538306661</v>
      </c>
      <c r="N1532" s="1" t="s">
        <v>114</v>
      </c>
      <c r="O1532" s="1" t="s">
        <v>63</v>
      </c>
      <c r="P1532" s="1">
        <v>23</v>
      </c>
      <c r="Q1532" t="s">
        <v>10035</v>
      </c>
      <c r="R1532" s="1" t="s">
        <v>10036</v>
      </c>
      <c r="S1532" s="1" t="s">
        <v>10037</v>
      </c>
      <c r="T1532" s="1">
        <v>132</v>
      </c>
      <c r="U1532" s="1">
        <v>29</v>
      </c>
      <c r="V1532" s="1">
        <v>103</v>
      </c>
    </row>
    <row r="1533" spans="1:22" x14ac:dyDescent="0.35">
      <c r="A1533" s="2">
        <v>45036</v>
      </c>
      <c r="B1533" s="3" t="s">
        <v>164</v>
      </c>
      <c r="C1533" t="s">
        <v>247</v>
      </c>
      <c r="D1533" t="s">
        <v>165</v>
      </c>
      <c r="E1533" t="s">
        <v>166</v>
      </c>
      <c r="F1533" t="s">
        <v>10038</v>
      </c>
      <c r="G1533" t="s">
        <v>10039</v>
      </c>
      <c r="H1533" t="s">
        <v>10040</v>
      </c>
      <c r="I1533" t="s">
        <v>10041</v>
      </c>
      <c r="J1533" s="1" t="s">
        <v>30</v>
      </c>
      <c r="K1533" t="s">
        <v>148</v>
      </c>
      <c r="L1533" t="s">
        <v>149</v>
      </c>
      <c r="M1533" t="s">
        <v>150</v>
      </c>
      <c r="N1533" s="1" t="s">
        <v>33</v>
      </c>
      <c r="O1533" s="1" t="s">
        <v>63</v>
      </c>
      <c r="P1533" s="1">
        <v>93</v>
      </c>
      <c r="Q1533" t="s">
        <v>174</v>
      </c>
      <c r="R1533" s="1" t="s">
        <v>10042</v>
      </c>
      <c r="S1533" s="1" t="s">
        <v>10043</v>
      </c>
      <c r="T1533" s="1">
        <v>214</v>
      </c>
      <c r="U1533" s="1">
        <v>124</v>
      </c>
      <c r="V1533" s="1">
        <v>90</v>
      </c>
    </row>
    <row r="1534" spans="1:22" x14ac:dyDescent="0.35">
      <c r="A1534" s="2">
        <v>45030</v>
      </c>
      <c r="B1534" s="3" t="s">
        <v>238</v>
      </c>
      <c r="C1534" t="s">
        <v>23</v>
      </c>
      <c r="D1534" t="s">
        <v>98</v>
      </c>
      <c r="E1534" t="s">
        <v>239</v>
      </c>
      <c r="F1534" t="s">
        <v>10044</v>
      </c>
      <c r="G1534" t="s">
        <v>10045</v>
      </c>
      <c r="H1534" t="s">
        <v>10046</v>
      </c>
      <c r="I1534" t="s">
        <v>10047</v>
      </c>
      <c r="J1534" s="1" t="s">
        <v>30</v>
      </c>
      <c r="K1534" t="s">
        <v>111</v>
      </c>
      <c r="L1534" t="s">
        <v>112</v>
      </c>
      <c r="M1534" t="s">
        <v>113</v>
      </c>
      <c r="N1534" s="1" t="s">
        <v>33</v>
      </c>
      <c r="O1534" s="1" t="s">
        <v>49</v>
      </c>
      <c r="P1534" s="1">
        <v>97</v>
      </c>
      <c r="Q1534" t="s">
        <v>10048</v>
      </c>
      <c r="R1534" s="1" t="s">
        <v>10049</v>
      </c>
      <c r="S1534" s="1" t="s">
        <v>10050</v>
      </c>
      <c r="T1534" s="1">
        <v>322</v>
      </c>
      <c r="U1534" s="1">
        <v>37</v>
      </c>
      <c r="V1534" s="1">
        <v>285</v>
      </c>
    </row>
    <row r="1535" spans="1:22" x14ac:dyDescent="0.35">
      <c r="A1535" s="2">
        <v>44982</v>
      </c>
      <c r="B1535" s="3" t="s">
        <v>238</v>
      </c>
      <c r="C1535" t="s">
        <v>23</v>
      </c>
      <c r="D1535" t="s">
        <v>98</v>
      </c>
      <c r="E1535" t="s">
        <v>239</v>
      </c>
      <c r="F1535" t="s">
        <v>10051</v>
      </c>
      <c r="G1535" t="s">
        <v>10052</v>
      </c>
      <c r="H1535" t="s">
        <v>10053</v>
      </c>
      <c r="I1535" t="s">
        <v>10054</v>
      </c>
      <c r="J1535" s="1" t="s">
        <v>170</v>
      </c>
      <c r="K1535" t="s">
        <v>424</v>
      </c>
      <c r="L1535" t="s">
        <v>425</v>
      </c>
      <c r="M1535">
        <v>7724600682</v>
      </c>
      <c r="N1535" s="1" t="s">
        <v>114</v>
      </c>
      <c r="O1535" s="1" t="s">
        <v>49</v>
      </c>
      <c r="P1535" s="1">
        <v>33</v>
      </c>
      <c r="Q1535" t="s">
        <v>10055</v>
      </c>
      <c r="R1535" s="1" t="s">
        <v>10056</v>
      </c>
      <c r="S1535" s="1" t="s">
        <v>10057</v>
      </c>
      <c r="T1535" s="1">
        <v>196</v>
      </c>
      <c r="U1535" s="1">
        <v>19</v>
      </c>
      <c r="V1535" s="1">
        <v>177</v>
      </c>
    </row>
    <row r="1536" spans="1:22" x14ac:dyDescent="0.35">
      <c r="A1536" s="2">
        <v>45188</v>
      </c>
      <c r="B1536" s="3" t="s">
        <v>492</v>
      </c>
      <c r="C1536" t="s">
        <v>54</v>
      </c>
      <c r="D1536" t="s">
        <v>409</v>
      </c>
      <c r="E1536" t="s">
        <v>410</v>
      </c>
      <c r="F1536" t="s">
        <v>10058</v>
      </c>
      <c r="G1536" t="s">
        <v>10059</v>
      </c>
      <c r="H1536" t="s">
        <v>10060</v>
      </c>
      <c r="I1536" t="s">
        <v>10061</v>
      </c>
      <c r="J1536" s="1" t="s">
        <v>45</v>
      </c>
      <c r="K1536" t="s">
        <v>46</v>
      </c>
      <c r="L1536" t="s">
        <v>47</v>
      </c>
      <c r="M1536" t="s">
        <v>261</v>
      </c>
      <c r="N1536" s="1" t="s">
        <v>78</v>
      </c>
      <c r="O1536" s="1" t="s">
        <v>49</v>
      </c>
      <c r="P1536" s="1">
        <v>34</v>
      </c>
      <c r="Q1536" t="s">
        <v>5059</v>
      </c>
      <c r="R1536" s="1" t="s">
        <v>10062</v>
      </c>
      <c r="S1536" s="1" t="s">
        <v>10063</v>
      </c>
      <c r="T1536" s="1">
        <v>271</v>
      </c>
      <c r="U1536" s="1">
        <v>127</v>
      </c>
      <c r="V1536" s="1">
        <v>144</v>
      </c>
    </row>
    <row r="1537" spans="1:22" x14ac:dyDescent="0.35">
      <c r="A1537" s="2">
        <v>44827</v>
      </c>
      <c r="B1537" s="3" t="s">
        <v>257</v>
      </c>
      <c r="C1537" t="s">
        <v>141</v>
      </c>
      <c r="D1537" t="s">
        <v>223</v>
      </c>
      <c r="E1537" t="s">
        <v>309</v>
      </c>
      <c r="F1537" t="s">
        <v>10064</v>
      </c>
      <c r="G1537" t="s">
        <v>10065</v>
      </c>
      <c r="H1537" t="s">
        <v>10066</v>
      </c>
      <c r="I1537" t="s">
        <v>10067</v>
      </c>
      <c r="J1537" s="1" t="s">
        <v>170</v>
      </c>
      <c r="K1537" t="s">
        <v>75</v>
      </c>
      <c r="L1537" t="s">
        <v>76</v>
      </c>
      <c r="M1537" t="s">
        <v>77</v>
      </c>
      <c r="N1537" s="1" t="s">
        <v>114</v>
      </c>
      <c r="O1537" s="1" t="s">
        <v>49</v>
      </c>
      <c r="P1537" s="1">
        <v>15</v>
      </c>
      <c r="Q1537" t="s">
        <v>10068</v>
      </c>
      <c r="R1537" s="1" t="s">
        <v>10069</v>
      </c>
      <c r="S1537" s="1" t="s">
        <v>10070</v>
      </c>
      <c r="T1537" s="1">
        <v>383</v>
      </c>
      <c r="U1537" s="1">
        <v>331</v>
      </c>
      <c r="V1537" s="1">
        <v>52</v>
      </c>
    </row>
    <row r="1538" spans="1:22" x14ac:dyDescent="0.35">
      <c r="A1538" s="2">
        <v>44694</v>
      </c>
      <c r="B1538" s="3" t="s">
        <v>68</v>
      </c>
      <c r="C1538" t="s">
        <v>69</v>
      </c>
      <c r="D1538" t="s">
        <v>70</v>
      </c>
      <c r="E1538" t="s">
        <v>25</v>
      </c>
      <c r="F1538" t="s">
        <v>10071</v>
      </c>
      <c r="H1538" t="s">
        <v>10072</v>
      </c>
      <c r="I1538" t="s">
        <v>10073</v>
      </c>
      <c r="J1538" s="1" t="s">
        <v>45</v>
      </c>
      <c r="K1538" t="s">
        <v>194</v>
      </c>
      <c r="L1538" t="s">
        <v>195</v>
      </c>
      <c r="M1538" t="s">
        <v>196</v>
      </c>
      <c r="N1538" s="1" t="s">
        <v>48</v>
      </c>
      <c r="O1538" s="1" t="s">
        <v>63</v>
      </c>
      <c r="P1538" s="1">
        <v>38</v>
      </c>
      <c r="Q1538" t="s">
        <v>9928</v>
      </c>
      <c r="R1538" s="1" t="s">
        <v>10074</v>
      </c>
      <c r="S1538" s="1" t="s">
        <v>10075</v>
      </c>
      <c r="T1538" s="1">
        <v>347</v>
      </c>
      <c r="U1538" s="1">
        <v>249</v>
      </c>
      <c r="V1538" s="1">
        <v>98</v>
      </c>
    </row>
    <row r="1539" spans="1:22" x14ac:dyDescent="0.35">
      <c r="A1539" s="2">
        <v>45010</v>
      </c>
      <c r="B1539" s="3" t="s">
        <v>529</v>
      </c>
      <c r="C1539" t="s">
        <v>23</v>
      </c>
      <c r="D1539" t="s">
        <v>98</v>
      </c>
      <c r="E1539" t="s">
        <v>669</v>
      </c>
      <c r="F1539" t="s">
        <v>10076</v>
      </c>
      <c r="G1539" t="s">
        <v>10077</v>
      </c>
      <c r="H1539" t="s">
        <v>10078</v>
      </c>
      <c r="I1539" t="s">
        <v>10079</v>
      </c>
      <c r="J1539" s="1" t="s">
        <v>45</v>
      </c>
      <c r="K1539" t="s">
        <v>194</v>
      </c>
      <c r="L1539" t="s">
        <v>195</v>
      </c>
      <c r="M1539" t="s">
        <v>196</v>
      </c>
      <c r="N1539" s="1" t="s">
        <v>48</v>
      </c>
      <c r="O1539" s="1" t="s">
        <v>63</v>
      </c>
      <c r="P1539" s="1">
        <v>91</v>
      </c>
      <c r="Q1539" t="s">
        <v>4069</v>
      </c>
      <c r="R1539" s="1" t="s">
        <v>10080</v>
      </c>
      <c r="S1539" s="1" t="s">
        <v>10081</v>
      </c>
      <c r="T1539" s="1">
        <v>455</v>
      </c>
      <c r="U1539" s="1">
        <v>105</v>
      </c>
      <c r="V1539" s="1">
        <v>350</v>
      </c>
    </row>
    <row r="1540" spans="1:22" x14ac:dyDescent="0.35">
      <c r="A1540" s="2">
        <v>45078</v>
      </c>
      <c r="B1540" s="3" t="s">
        <v>140</v>
      </c>
      <c r="C1540" t="s">
        <v>54</v>
      </c>
      <c r="D1540" t="s">
        <v>142</v>
      </c>
      <c r="E1540" t="s">
        <v>361</v>
      </c>
      <c r="F1540" t="s">
        <v>10082</v>
      </c>
      <c r="G1540" t="s">
        <v>10083</v>
      </c>
      <c r="H1540" t="s">
        <v>10084</v>
      </c>
      <c r="I1540" t="s">
        <v>10085</v>
      </c>
      <c r="J1540" s="1" t="s">
        <v>170</v>
      </c>
      <c r="K1540" t="s">
        <v>111</v>
      </c>
      <c r="L1540" t="s">
        <v>112</v>
      </c>
      <c r="N1540" s="1" t="s">
        <v>48</v>
      </c>
      <c r="O1540" s="1" t="s">
        <v>34</v>
      </c>
      <c r="P1540" s="1">
        <v>28</v>
      </c>
      <c r="Q1540" t="s">
        <v>3068</v>
      </c>
      <c r="R1540" s="1" t="s">
        <v>10086</v>
      </c>
      <c r="S1540" s="1" t="s">
        <v>10087</v>
      </c>
      <c r="T1540" s="1">
        <v>402</v>
      </c>
      <c r="U1540" s="1">
        <v>340</v>
      </c>
      <c r="V1540" s="1">
        <v>62</v>
      </c>
    </row>
    <row r="1541" spans="1:22" x14ac:dyDescent="0.35">
      <c r="A1541" s="2">
        <v>45102</v>
      </c>
      <c r="B1541" s="3" t="s">
        <v>257</v>
      </c>
      <c r="C1541" t="s">
        <v>141</v>
      </c>
      <c r="D1541" t="s">
        <v>223</v>
      </c>
      <c r="E1541" t="s">
        <v>189</v>
      </c>
      <c r="F1541" t="s">
        <v>10088</v>
      </c>
      <c r="G1541" t="s">
        <v>10089</v>
      </c>
      <c r="H1541" t="s">
        <v>10090</v>
      </c>
      <c r="I1541" t="s">
        <v>10091</v>
      </c>
      <c r="J1541" s="1" t="s">
        <v>30</v>
      </c>
      <c r="K1541" t="s">
        <v>124</v>
      </c>
      <c r="L1541" t="s">
        <v>125</v>
      </c>
      <c r="M1541" t="s">
        <v>126</v>
      </c>
      <c r="N1541" s="1" t="s">
        <v>86</v>
      </c>
      <c r="O1541" s="1" t="s">
        <v>63</v>
      </c>
      <c r="P1541" s="1">
        <v>16</v>
      </c>
      <c r="Q1541" t="s">
        <v>832</v>
      </c>
      <c r="R1541" s="1" t="s">
        <v>10092</v>
      </c>
      <c r="S1541" s="1" t="s">
        <v>10093</v>
      </c>
      <c r="T1541" s="1">
        <v>263</v>
      </c>
      <c r="U1541" s="1">
        <v>168</v>
      </c>
      <c r="V1541" s="1">
        <v>95</v>
      </c>
    </row>
    <row r="1542" spans="1:22" x14ac:dyDescent="0.35">
      <c r="A1542" s="2">
        <v>44574</v>
      </c>
      <c r="B1542" s="3" t="s">
        <v>140</v>
      </c>
      <c r="C1542" t="s">
        <v>141</v>
      </c>
      <c r="D1542" t="s">
        <v>142</v>
      </c>
      <c r="E1542" t="s">
        <v>265</v>
      </c>
      <c r="F1542" t="s">
        <v>10094</v>
      </c>
      <c r="H1542" t="s">
        <v>10095</v>
      </c>
      <c r="I1542" t="s">
        <v>10096</v>
      </c>
      <c r="J1542" s="1" t="s">
        <v>30</v>
      </c>
      <c r="K1542" t="s">
        <v>194</v>
      </c>
      <c r="L1542" t="s">
        <v>195</v>
      </c>
      <c r="M1542" t="s">
        <v>196</v>
      </c>
      <c r="N1542" s="1" t="s">
        <v>114</v>
      </c>
      <c r="O1542" s="1" t="s">
        <v>49</v>
      </c>
      <c r="P1542" s="1">
        <v>39</v>
      </c>
      <c r="Q1542" t="s">
        <v>10097</v>
      </c>
      <c r="R1542" s="1" t="s">
        <v>10098</v>
      </c>
      <c r="S1542" s="1" t="s">
        <v>10099</v>
      </c>
      <c r="T1542" s="1">
        <v>115</v>
      </c>
      <c r="U1542" s="1">
        <v>32</v>
      </c>
      <c r="V1542" s="1">
        <v>83</v>
      </c>
    </row>
    <row r="1543" spans="1:22" x14ac:dyDescent="0.35">
      <c r="A1543" s="2">
        <v>44516</v>
      </c>
      <c r="B1543" s="3" t="s">
        <v>164</v>
      </c>
      <c r="C1543" t="s">
        <v>247</v>
      </c>
      <c r="D1543" t="s">
        <v>165</v>
      </c>
      <c r="E1543" t="s">
        <v>189</v>
      </c>
      <c r="F1543" t="s">
        <v>10100</v>
      </c>
      <c r="G1543" t="s">
        <v>10101</v>
      </c>
      <c r="H1543" t="s">
        <v>10102</v>
      </c>
      <c r="I1543">
        <v>5953955073</v>
      </c>
      <c r="J1543" s="1" t="s">
        <v>30</v>
      </c>
      <c r="K1543" t="s">
        <v>566</v>
      </c>
      <c r="L1543" t="s">
        <v>567</v>
      </c>
      <c r="M1543" t="s">
        <v>568</v>
      </c>
      <c r="N1543" s="1" t="s">
        <v>48</v>
      </c>
      <c r="O1543" s="1" t="s">
        <v>34</v>
      </c>
      <c r="P1543" s="1">
        <v>94</v>
      </c>
      <c r="Q1543" t="s">
        <v>10103</v>
      </c>
      <c r="R1543" s="1" t="s">
        <v>10104</v>
      </c>
      <c r="S1543" s="1" t="s">
        <v>10105</v>
      </c>
      <c r="T1543" s="1">
        <v>481</v>
      </c>
      <c r="U1543" s="1">
        <v>112</v>
      </c>
      <c r="V1543" s="1">
        <v>369</v>
      </c>
    </row>
    <row r="1544" spans="1:22" x14ac:dyDescent="0.35">
      <c r="A1544" s="2">
        <v>44955</v>
      </c>
      <c r="B1544" s="3" t="s">
        <v>275</v>
      </c>
      <c r="C1544" t="s">
        <v>276</v>
      </c>
      <c r="D1544" t="s">
        <v>277</v>
      </c>
      <c r="E1544" t="s">
        <v>278</v>
      </c>
      <c r="F1544" t="s">
        <v>10106</v>
      </c>
      <c r="G1544" t="s">
        <v>10107</v>
      </c>
      <c r="H1544" t="s">
        <v>10108</v>
      </c>
      <c r="I1544" t="s">
        <v>10109</v>
      </c>
      <c r="J1544" s="1" t="s">
        <v>45</v>
      </c>
      <c r="K1544" t="s">
        <v>171</v>
      </c>
      <c r="L1544" t="s">
        <v>172</v>
      </c>
      <c r="M1544" t="s">
        <v>173</v>
      </c>
      <c r="N1544" s="1" t="s">
        <v>33</v>
      </c>
      <c r="O1544" s="1" t="s">
        <v>49</v>
      </c>
      <c r="P1544" s="1">
        <v>53</v>
      </c>
      <c r="Q1544" t="s">
        <v>10110</v>
      </c>
      <c r="R1544" s="1" t="s">
        <v>8567</v>
      </c>
      <c r="S1544" s="1" t="s">
        <v>10111</v>
      </c>
      <c r="T1544" s="1">
        <v>346</v>
      </c>
      <c r="U1544" s="1">
        <v>189</v>
      </c>
      <c r="V1544" s="1">
        <v>157</v>
      </c>
    </row>
    <row r="1545" spans="1:22" x14ac:dyDescent="0.35">
      <c r="A1545" s="2">
        <v>44998</v>
      </c>
      <c r="B1545" s="3" t="s">
        <v>164</v>
      </c>
      <c r="C1545" t="s">
        <v>247</v>
      </c>
      <c r="D1545" t="s">
        <v>165</v>
      </c>
      <c r="E1545" t="s">
        <v>166</v>
      </c>
      <c r="F1545" t="s">
        <v>10112</v>
      </c>
      <c r="G1545" t="s">
        <v>10113</v>
      </c>
      <c r="H1545" t="s">
        <v>10114</v>
      </c>
      <c r="I1545" t="s">
        <v>10115</v>
      </c>
      <c r="J1545" s="1" t="s">
        <v>45</v>
      </c>
      <c r="K1545" t="s">
        <v>330</v>
      </c>
      <c r="L1545" t="s">
        <v>331</v>
      </c>
      <c r="M1545" t="s">
        <v>332</v>
      </c>
      <c r="N1545" s="1" t="s">
        <v>78</v>
      </c>
      <c r="O1545" s="1" t="s">
        <v>49</v>
      </c>
      <c r="P1545" s="1">
        <v>97</v>
      </c>
      <c r="Q1545" t="s">
        <v>10116</v>
      </c>
      <c r="R1545" s="1" t="s">
        <v>10117</v>
      </c>
      <c r="S1545" s="1" t="s">
        <v>10118</v>
      </c>
      <c r="T1545" s="1">
        <v>363</v>
      </c>
      <c r="U1545" s="1">
        <v>172</v>
      </c>
      <c r="V1545" s="1">
        <v>191</v>
      </c>
    </row>
    <row r="1546" spans="1:22" x14ac:dyDescent="0.35">
      <c r="A1546" s="2">
        <v>45104</v>
      </c>
      <c r="B1546" s="3" t="s">
        <v>97</v>
      </c>
      <c r="C1546" t="s">
        <v>23</v>
      </c>
      <c r="D1546" t="s">
        <v>98</v>
      </c>
      <c r="E1546" t="s">
        <v>154</v>
      </c>
      <c r="F1546" t="s">
        <v>10119</v>
      </c>
      <c r="G1546" t="s">
        <v>10120</v>
      </c>
      <c r="H1546" t="s">
        <v>10121</v>
      </c>
      <c r="I1546" t="s">
        <v>10122</v>
      </c>
      <c r="J1546" s="1" t="s">
        <v>30</v>
      </c>
      <c r="K1546" t="s">
        <v>148</v>
      </c>
      <c r="L1546" t="s">
        <v>149</v>
      </c>
      <c r="M1546" t="s">
        <v>150</v>
      </c>
      <c r="N1546" s="1" t="s">
        <v>86</v>
      </c>
      <c r="O1546" s="1" t="s">
        <v>49</v>
      </c>
      <c r="P1546" s="1">
        <v>11</v>
      </c>
      <c r="Q1546" t="s">
        <v>5131</v>
      </c>
      <c r="R1546" s="1" t="s">
        <v>10123</v>
      </c>
      <c r="S1546" s="1" t="s">
        <v>10124</v>
      </c>
      <c r="T1546" s="1">
        <v>69</v>
      </c>
      <c r="U1546" s="1">
        <v>32</v>
      </c>
      <c r="V1546" s="1">
        <v>37</v>
      </c>
    </row>
    <row r="1547" spans="1:22" x14ac:dyDescent="0.35">
      <c r="A1547" s="2">
        <v>45078</v>
      </c>
      <c r="B1547" s="3" t="s">
        <v>22</v>
      </c>
      <c r="C1547" t="s">
        <v>23</v>
      </c>
      <c r="D1547" t="s">
        <v>24</v>
      </c>
      <c r="E1547" t="s">
        <v>82</v>
      </c>
      <c r="F1547" t="s">
        <v>10125</v>
      </c>
      <c r="G1547" t="s">
        <v>10126</v>
      </c>
      <c r="H1547" t="s">
        <v>10127</v>
      </c>
      <c r="I1547" t="s">
        <v>10128</v>
      </c>
      <c r="J1547" s="1" t="s">
        <v>170</v>
      </c>
      <c r="K1547" t="s">
        <v>133</v>
      </c>
      <c r="L1547" t="s">
        <v>134</v>
      </c>
      <c r="M1547" t="s">
        <v>135</v>
      </c>
      <c r="N1547" s="1" t="s">
        <v>78</v>
      </c>
      <c r="O1547" s="1" t="s">
        <v>49</v>
      </c>
      <c r="P1547" s="1">
        <v>57</v>
      </c>
      <c r="Q1547" t="s">
        <v>10129</v>
      </c>
      <c r="R1547" s="1" t="s">
        <v>10130</v>
      </c>
      <c r="S1547" s="1" t="s">
        <v>10131</v>
      </c>
      <c r="T1547" s="1">
        <v>282</v>
      </c>
      <c r="U1547" s="1">
        <v>191</v>
      </c>
      <c r="V1547" s="1">
        <v>91</v>
      </c>
    </row>
    <row r="1548" spans="1:22" x14ac:dyDescent="0.35">
      <c r="A1548" s="2">
        <v>44787</v>
      </c>
      <c r="B1548" s="3" t="s">
        <v>38</v>
      </c>
      <c r="C1548" t="s">
        <v>276</v>
      </c>
      <c r="D1548" t="s">
        <v>277</v>
      </c>
      <c r="E1548" t="s">
        <v>278</v>
      </c>
      <c r="F1548" t="s">
        <v>10132</v>
      </c>
      <c r="G1548" t="s">
        <v>10133</v>
      </c>
      <c r="H1548" t="s">
        <v>10134</v>
      </c>
      <c r="I1548">
        <v>8365920749</v>
      </c>
      <c r="J1548" s="1" t="s">
        <v>170</v>
      </c>
      <c r="K1548" t="s">
        <v>61</v>
      </c>
      <c r="L1548" t="s">
        <v>62</v>
      </c>
      <c r="M1548">
        <f>1-588-750-7646</f>
        <v>-8983</v>
      </c>
      <c r="N1548" s="1" t="s">
        <v>86</v>
      </c>
      <c r="O1548" s="1" t="s">
        <v>34</v>
      </c>
      <c r="P1548" s="1">
        <v>9</v>
      </c>
      <c r="Q1548" t="s">
        <v>10135</v>
      </c>
      <c r="R1548" s="1" t="s">
        <v>10136</v>
      </c>
      <c r="S1548" s="1" t="s">
        <v>10137</v>
      </c>
      <c r="T1548" s="1">
        <v>57</v>
      </c>
      <c r="U1548" s="1">
        <v>56</v>
      </c>
      <c r="V1548" s="1">
        <v>1</v>
      </c>
    </row>
    <row r="1549" spans="1:22" x14ac:dyDescent="0.35">
      <c r="A1549" s="2">
        <v>44634</v>
      </c>
      <c r="B1549" s="3" t="s">
        <v>222</v>
      </c>
      <c r="C1549" t="s">
        <v>141</v>
      </c>
      <c r="D1549" t="s">
        <v>223</v>
      </c>
      <c r="E1549" t="s">
        <v>224</v>
      </c>
      <c r="F1549" t="s">
        <v>10138</v>
      </c>
      <c r="G1549" t="s">
        <v>10139</v>
      </c>
      <c r="H1549" t="s">
        <v>10140</v>
      </c>
      <c r="I1549" t="s">
        <v>10141</v>
      </c>
      <c r="J1549" s="1" t="s">
        <v>170</v>
      </c>
      <c r="K1549" t="s">
        <v>31</v>
      </c>
      <c r="L1549" t="s">
        <v>32</v>
      </c>
      <c r="M1549">
        <v>6538306661</v>
      </c>
      <c r="N1549" s="1" t="s">
        <v>93</v>
      </c>
      <c r="O1549" s="1" t="s">
        <v>49</v>
      </c>
      <c r="P1549" s="1">
        <v>33</v>
      </c>
      <c r="Q1549" t="s">
        <v>10142</v>
      </c>
      <c r="R1549" s="1" t="s">
        <v>10143</v>
      </c>
      <c r="S1549" s="1" t="s">
        <v>10144</v>
      </c>
      <c r="T1549" s="1">
        <v>106</v>
      </c>
      <c r="U1549" s="1">
        <v>62</v>
      </c>
      <c r="V1549" s="1">
        <v>44</v>
      </c>
    </row>
    <row r="1550" spans="1:22" x14ac:dyDescent="0.35">
      <c r="A1550" s="1" t="s">
        <v>10145</v>
      </c>
      <c r="B1550" s="3" t="s">
        <v>336</v>
      </c>
      <c r="C1550" t="s">
        <v>247</v>
      </c>
      <c r="D1550" t="s">
        <v>165</v>
      </c>
      <c r="E1550" t="s">
        <v>484</v>
      </c>
      <c r="F1550" t="s">
        <v>10146</v>
      </c>
      <c r="G1550" t="s">
        <v>10147</v>
      </c>
      <c r="H1550" t="s">
        <v>10148</v>
      </c>
      <c r="I1550" t="s">
        <v>10149</v>
      </c>
      <c r="J1550" s="1" t="s">
        <v>45</v>
      </c>
      <c r="K1550" t="s">
        <v>566</v>
      </c>
      <c r="L1550" t="s">
        <v>567</v>
      </c>
      <c r="M1550" t="s">
        <v>568</v>
      </c>
      <c r="N1550" s="1" t="s">
        <v>33</v>
      </c>
      <c r="O1550" s="1" t="s">
        <v>63</v>
      </c>
      <c r="P1550" s="1">
        <v>38</v>
      </c>
      <c r="Q1550" t="s">
        <v>10150</v>
      </c>
      <c r="R1550" s="1" t="s">
        <v>10151</v>
      </c>
      <c r="S1550" s="1" t="s">
        <v>10152</v>
      </c>
      <c r="T1550" s="1">
        <v>369</v>
      </c>
      <c r="U1550" s="1">
        <v>191</v>
      </c>
      <c r="V1550" s="1">
        <v>178</v>
      </c>
    </row>
    <row r="1551" spans="1:22" x14ac:dyDescent="0.35">
      <c r="A1551" s="2">
        <v>44552</v>
      </c>
      <c r="B1551" s="3" t="s">
        <v>177</v>
      </c>
      <c r="C1551" t="s">
        <v>54</v>
      </c>
      <c r="D1551" t="s">
        <v>142</v>
      </c>
      <c r="E1551" t="s">
        <v>178</v>
      </c>
      <c r="F1551" t="s">
        <v>10153</v>
      </c>
      <c r="G1551" t="s">
        <v>10154</v>
      </c>
      <c r="H1551" t="s">
        <v>10155</v>
      </c>
      <c r="I1551" t="s">
        <v>10156</v>
      </c>
      <c r="J1551" s="1" t="s">
        <v>30</v>
      </c>
      <c r="K1551" t="s">
        <v>303</v>
      </c>
      <c r="L1551" t="s">
        <v>304</v>
      </c>
      <c r="M1551" t="s">
        <v>305</v>
      </c>
      <c r="N1551" s="1" t="s">
        <v>48</v>
      </c>
      <c r="O1551" s="1" t="s">
        <v>34</v>
      </c>
      <c r="P1551" s="1">
        <v>21</v>
      </c>
      <c r="Q1551" t="s">
        <v>3634</v>
      </c>
      <c r="R1551" s="1" t="s">
        <v>10157</v>
      </c>
      <c r="S1551" s="1" t="s">
        <v>10158</v>
      </c>
      <c r="T1551" s="1">
        <v>143</v>
      </c>
      <c r="U1551" s="1">
        <v>82</v>
      </c>
      <c r="V1551" s="1">
        <v>61</v>
      </c>
    </row>
    <row r="1552" spans="1:22" x14ac:dyDescent="0.35">
      <c r="A1552" s="2">
        <v>44770</v>
      </c>
      <c r="B1552" s="3" t="s">
        <v>336</v>
      </c>
      <c r="C1552" t="s">
        <v>247</v>
      </c>
      <c r="D1552" t="s">
        <v>165</v>
      </c>
      <c r="E1552" t="s">
        <v>25</v>
      </c>
      <c r="F1552" t="s">
        <v>10159</v>
      </c>
      <c r="G1552" t="s">
        <v>10160</v>
      </c>
      <c r="H1552" t="s">
        <v>10161</v>
      </c>
      <c r="I1552" t="s">
        <v>10162</v>
      </c>
      <c r="J1552" s="1" t="s">
        <v>45</v>
      </c>
      <c r="K1552" t="s">
        <v>46</v>
      </c>
      <c r="L1552" t="s">
        <v>47</v>
      </c>
      <c r="M1552" t="s">
        <v>261</v>
      </c>
      <c r="N1552" s="1" t="s">
        <v>86</v>
      </c>
      <c r="O1552" s="1" t="s">
        <v>49</v>
      </c>
      <c r="P1552" s="1">
        <v>41</v>
      </c>
      <c r="Q1552" t="s">
        <v>3240</v>
      </c>
      <c r="R1552" s="1" t="s">
        <v>10163</v>
      </c>
      <c r="S1552" s="1" t="s">
        <v>10164</v>
      </c>
      <c r="T1552" s="1">
        <v>143</v>
      </c>
      <c r="U1552" s="1">
        <v>17</v>
      </c>
      <c r="V1552" s="1">
        <v>126</v>
      </c>
    </row>
    <row r="1553" spans="1:22" x14ac:dyDescent="0.35">
      <c r="A1553" s="2">
        <v>44849</v>
      </c>
      <c r="B1553" s="3" t="s">
        <v>53</v>
      </c>
      <c r="C1553" t="s">
        <v>276</v>
      </c>
      <c r="D1553" t="s">
        <v>55</v>
      </c>
      <c r="E1553" t="s">
        <v>2513</v>
      </c>
      <c r="F1553" t="s">
        <v>10165</v>
      </c>
      <c r="G1553" t="s">
        <v>10166</v>
      </c>
      <c r="H1553" t="s">
        <v>10167</v>
      </c>
      <c r="I1553" t="s">
        <v>10168</v>
      </c>
      <c r="J1553" s="1" t="s">
        <v>45</v>
      </c>
      <c r="K1553" t="s">
        <v>124</v>
      </c>
      <c r="L1553" t="s">
        <v>125</v>
      </c>
      <c r="M1553" t="s">
        <v>126</v>
      </c>
      <c r="N1553" s="1" t="s">
        <v>33</v>
      </c>
      <c r="O1553" s="1" t="s">
        <v>63</v>
      </c>
      <c r="P1553" s="1">
        <v>43</v>
      </c>
      <c r="Q1553" t="s">
        <v>7119</v>
      </c>
      <c r="R1553" s="1" t="s">
        <v>10169</v>
      </c>
      <c r="S1553" s="1" t="s">
        <v>10170</v>
      </c>
      <c r="T1553" s="1">
        <v>293</v>
      </c>
      <c r="U1553" s="1">
        <v>159</v>
      </c>
      <c r="V1553" s="1">
        <v>134</v>
      </c>
    </row>
    <row r="1554" spans="1:22" x14ac:dyDescent="0.35">
      <c r="A1554" s="2">
        <v>44781</v>
      </c>
      <c r="B1554" s="3" t="s">
        <v>418</v>
      </c>
      <c r="C1554" t="s">
        <v>69</v>
      </c>
      <c r="D1554" t="s">
        <v>419</v>
      </c>
      <c r="E1554" t="s">
        <v>521</v>
      </c>
      <c r="F1554" t="s">
        <v>10171</v>
      </c>
      <c r="H1554" t="s">
        <v>10172</v>
      </c>
      <c r="I1554">
        <f>1-417-654-7420</f>
        <v>-8490</v>
      </c>
      <c r="J1554" s="1" t="s">
        <v>30</v>
      </c>
      <c r="K1554" t="s">
        <v>252</v>
      </c>
      <c r="L1554" t="s">
        <v>253</v>
      </c>
      <c r="M1554">
        <f>1-838-976-6137</f>
        <v>-7950</v>
      </c>
      <c r="N1554" s="1" t="s">
        <v>33</v>
      </c>
      <c r="O1554" s="1" t="s">
        <v>49</v>
      </c>
      <c r="P1554" s="1">
        <v>77</v>
      </c>
      <c r="Q1554" t="s">
        <v>9013</v>
      </c>
      <c r="R1554" s="1" t="s">
        <v>10173</v>
      </c>
      <c r="S1554" s="1" t="s">
        <v>10174</v>
      </c>
      <c r="T1554" s="1">
        <v>373</v>
      </c>
      <c r="U1554" s="1">
        <v>259</v>
      </c>
      <c r="V1554" s="1">
        <v>114</v>
      </c>
    </row>
    <row r="1555" spans="1:22" x14ac:dyDescent="0.35">
      <c r="A1555" s="2">
        <v>45195</v>
      </c>
      <c r="B1555" s="3" t="s">
        <v>97</v>
      </c>
      <c r="C1555" t="s">
        <v>23</v>
      </c>
      <c r="D1555" t="s">
        <v>98</v>
      </c>
      <c r="E1555" t="s">
        <v>154</v>
      </c>
      <c r="F1555" t="s">
        <v>10175</v>
      </c>
      <c r="G1555" t="s">
        <v>10176</v>
      </c>
      <c r="H1555" t="s">
        <v>10177</v>
      </c>
      <c r="I1555">
        <v>6274637283</v>
      </c>
      <c r="J1555" s="1" t="s">
        <v>45</v>
      </c>
      <c r="K1555" t="s">
        <v>31</v>
      </c>
      <c r="L1555" t="s">
        <v>32</v>
      </c>
      <c r="M1555">
        <v>6538306661</v>
      </c>
      <c r="N1555" s="1" t="s">
        <v>78</v>
      </c>
      <c r="O1555" s="1" t="s">
        <v>34</v>
      </c>
      <c r="P1555" s="1">
        <v>97</v>
      </c>
      <c r="Q1555" t="s">
        <v>5455</v>
      </c>
      <c r="R1555" s="1" t="s">
        <v>10178</v>
      </c>
      <c r="S1555" s="1" t="s">
        <v>10179</v>
      </c>
      <c r="T1555" s="1">
        <v>238</v>
      </c>
      <c r="U1555" s="1">
        <v>160</v>
      </c>
      <c r="V1555" s="1">
        <v>78</v>
      </c>
    </row>
    <row r="1556" spans="1:22" x14ac:dyDescent="0.35">
      <c r="A1556" s="2">
        <v>44724</v>
      </c>
      <c r="B1556" s="3" t="s">
        <v>22</v>
      </c>
      <c r="C1556" t="s">
        <v>23</v>
      </c>
      <c r="D1556" t="s">
        <v>24</v>
      </c>
      <c r="E1556" t="s">
        <v>387</v>
      </c>
      <c r="F1556" t="s">
        <v>10180</v>
      </c>
      <c r="H1556" t="s">
        <v>10181</v>
      </c>
      <c r="I1556">
        <f>1-209-863-217</f>
        <v>-1288</v>
      </c>
      <c r="J1556" s="1" t="s">
        <v>170</v>
      </c>
      <c r="K1556" t="s">
        <v>31</v>
      </c>
      <c r="L1556" t="s">
        <v>32</v>
      </c>
      <c r="M1556">
        <v>6538306661</v>
      </c>
      <c r="N1556" s="1" t="s">
        <v>86</v>
      </c>
      <c r="O1556" s="1" t="s">
        <v>63</v>
      </c>
      <c r="P1556" s="1">
        <v>74</v>
      </c>
      <c r="Q1556" t="s">
        <v>3357</v>
      </c>
      <c r="R1556" s="1" t="s">
        <v>10182</v>
      </c>
      <c r="S1556" s="1" t="s">
        <v>10183</v>
      </c>
      <c r="T1556" s="1">
        <v>59</v>
      </c>
      <c r="U1556" s="1">
        <v>46</v>
      </c>
      <c r="V1556" s="1">
        <v>13</v>
      </c>
    </row>
    <row r="1557" spans="1:22" x14ac:dyDescent="0.35">
      <c r="A1557" s="2">
        <v>44576</v>
      </c>
      <c r="B1557" s="3" t="s">
        <v>164</v>
      </c>
      <c r="C1557" t="s">
        <v>247</v>
      </c>
      <c r="D1557" t="s">
        <v>165</v>
      </c>
      <c r="E1557" t="s">
        <v>166</v>
      </c>
      <c r="F1557" t="s">
        <v>10184</v>
      </c>
      <c r="G1557" t="s">
        <v>10185</v>
      </c>
      <c r="H1557" t="s">
        <v>10186</v>
      </c>
      <c r="I1557" t="s">
        <v>10187</v>
      </c>
      <c r="J1557" s="1" t="s">
        <v>45</v>
      </c>
      <c r="K1557" t="s">
        <v>534</v>
      </c>
      <c r="L1557" t="s">
        <v>535</v>
      </c>
      <c r="M1557" t="s">
        <v>536</v>
      </c>
      <c r="N1557" s="1" t="s">
        <v>93</v>
      </c>
      <c r="O1557" s="1" t="s">
        <v>49</v>
      </c>
      <c r="P1557" s="1">
        <v>47</v>
      </c>
      <c r="Q1557" t="s">
        <v>10188</v>
      </c>
      <c r="R1557" s="1" t="s">
        <v>10189</v>
      </c>
      <c r="S1557" s="1" t="s">
        <v>10190</v>
      </c>
      <c r="T1557" s="1">
        <v>117</v>
      </c>
      <c r="U1557" s="1">
        <v>20</v>
      </c>
      <c r="V1557" s="1">
        <v>97</v>
      </c>
    </row>
    <row r="1558" spans="1:22" x14ac:dyDescent="0.35">
      <c r="A1558" s="2">
        <v>44525</v>
      </c>
      <c r="B1558" s="3" t="s">
        <v>118</v>
      </c>
      <c r="C1558" t="s">
        <v>69</v>
      </c>
      <c r="D1558" t="s">
        <v>119</v>
      </c>
      <c r="E1558" t="s">
        <v>25</v>
      </c>
      <c r="F1558" t="s">
        <v>10191</v>
      </c>
      <c r="G1558" t="s">
        <v>10192</v>
      </c>
      <c r="H1558" t="s">
        <v>10193</v>
      </c>
      <c r="I1558" t="s">
        <v>10194</v>
      </c>
      <c r="J1558" s="1" t="s">
        <v>45</v>
      </c>
      <c r="K1558" t="s">
        <v>252</v>
      </c>
      <c r="L1558" t="s">
        <v>253</v>
      </c>
      <c r="N1558" s="1" t="s">
        <v>33</v>
      </c>
      <c r="O1558" s="1" t="s">
        <v>34</v>
      </c>
      <c r="P1558" s="1">
        <v>57</v>
      </c>
      <c r="Q1558" t="s">
        <v>10195</v>
      </c>
      <c r="R1558" s="1" t="s">
        <v>10196</v>
      </c>
      <c r="S1558" s="1" t="s">
        <v>10197</v>
      </c>
      <c r="T1558" s="1">
        <v>464</v>
      </c>
      <c r="U1558" s="1">
        <v>215</v>
      </c>
      <c r="V1558" s="1">
        <v>249</v>
      </c>
    </row>
    <row r="1559" spans="1:22" x14ac:dyDescent="0.35">
      <c r="A1559" s="2">
        <v>44764</v>
      </c>
      <c r="B1559" s="3" t="s">
        <v>344</v>
      </c>
      <c r="C1559" t="s">
        <v>141</v>
      </c>
      <c r="D1559" t="s">
        <v>345</v>
      </c>
      <c r="E1559" t="s">
        <v>189</v>
      </c>
      <c r="F1559" t="s">
        <v>10198</v>
      </c>
      <c r="G1559" t="s">
        <v>10199</v>
      </c>
      <c r="H1559" t="s">
        <v>10200</v>
      </c>
      <c r="I1559" t="s">
        <v>10201</v>
      </c>
      <c r="J1559" s="1" t="s">
        <v>30</v>
      </c>
      <c r="K1559" t="s">
        <v>194</v>
      </c>
      <c r="L1559" t="s">
        <v>195</v>
      </c>
      <c r="M1559" t="s">
        <v>196</v>
      </c>
      <c r="N1559" s="1" t="s">
        <v>114</v>
      </c>
      <c r="O1559" s="1" t="s">
        <v>34</v>
      </c>
      <c r="P1559" s="1">
        <v>72</v>
      </c>
      <c r="Q1559" t="s">
        <v>10202</v>
      </c>
      <c r="R1559" s="1" t="s">
        <v>10203</v>
      </c>
      <c r="S1559" s="1" t="s">
        <v>10204</v>
      </c>
      <c r="T1559" s="1">
        <v>413</v>
      </c>
      <c r="U1559" s="1">
        <v>194</v>
      </c>
      <c r="V1559" s="1">
        <v>219</v>
      </c>
    </row>
    <row r="1560" spans="1:22" x14ac:dyDescent="0.35">
      <c r="A1560" s="2">
        <v>44907</v>
      </c>
      <c r="B1560" s="3" t="s">
        <v>529</v>
      </c>
      <c r="C1560" t="s">
        <v>23</v>
      </c>
      <c r="D1560" t="s">
        <v>98</v>
      </c>
      <c r="E1560" t="s">
        <v>530</v>
      </c>
      <c r="F1560" t="s">
        <v>10205</v>
      </c>
      <c r="G1560" t="s">
        <v>10206</v>
      </c>
      <c r="H1560" t="s">
        <v>10207</v>
      </c>
      <c r="I1560" t="s">
        <v>10208</v>
      </c>
      <c r="J1560" s="1" t="s">
        <v>45</v>
      </c>
      <c r="K1560" t="s">
        <v>111</v>
      </c>
      <c r="L1560" t="s">
        <v>112</v>
      </c>
      <c r="M1560" t="s">
        <v>113</v>
      </c>
      <c r="N1560" s="1" t="s">
        <v>114</v>
      </c>
      <c r="O1560" s="1" t="s">
        <v>34</v>
      </c>
      <c r="P1560" s="1">
        <v>41</v>
      </c>
      <c r="Q1560" t="s">
        <v>3555</v>
      </c>
      <c r="R1560" s="1" t="s">
        <v>10209</v>
      </c>
      <c r="S1560" s="1" t="s">
        <v>10210</v>
      </c>
      <c r="T1560" s="1">
        <v>140</v>
      </c>
      <c r="U1560" s="1">
        <v>3</v>
      </c>
      <c r="V1560" s="1">
        <v>137</v>
      </c>
    </row>
    <row r="1561" spans="1:22" x14ac:dyDescent="0.35">
      <c r="A1561" s="2">
        <v>45060</v>
      </c>
      <c r="B1561" s="3" t="s">
        <v>222</v>
      </c>
      <c r="C1561" t="s">
        <v>54</v>
      </c>
      <c r="D1561" t="s">
        <v>223</v>
      </c>
      <c r="E1561" t="s">
        <v>224</v>
      </c>
      <c r="F1561" t="s">
        <v>10211</v>
      </c>
      <c r="H1561" t="s">
        <v>10212</v>
      </c>
      <c r="I1561">
        <v>6115021945</v>
      </c>
      <c r="J1561" s="1" t="s">
        <v>30</v>
      </c>
      <c r="K1561" t="s">
        <v>148</v>
      </c>
      <c r="L1561" t="s">
        <v>149</v>
      </c>
      <c r="M1561" t="s">
        <v>150</v>
      </c>
      <c r="N1561" s="1" t="s">
        <v>48</v>
      </c>
      <c r="O1561" s="1" t="s">
        <v>63</v>
      </c>
      <c r="P1561" s="1">
        <v>62</v>
      </c>
      <c r="Q1561" t="s">
        <v>1984</v>
      </c>
      <c r="R1561" s="1" t="s">
        <v>10213</v>
      </c>
      <c r="S1561" s="1" t="s">
        <v>10214</v>
      </c>
      <c r="T1561" s="1">
        <v>103</v>
      </c>
      <c r="U1561" s="1">
        <v>101</v>
      </c>
      <c r="V1561" s="1">
        <v>2</v>
      </c>
    </row>
    <row r="1562" spans="1:22" x14ac:dyDescent="0.35">
      <c r="A1562" s="2">
        <v>44867</v>
      </c>
      <c r="B1562" s="3" t="s">
        <v>53</v>
      </c>
      <c r="C1562" t="s">
        <v>276</v>
      </c>
      <c r="D1562" t="s">
        <v>55</v>
      </c>
      <c r="E1562" t="s">
        <v>56</v>
      </c>
      <c r="F1562" t="s">
        <v>10215</v>
      </c>
      <c r="G1562" t="s">
        <v>10216</v>
      </c>
      <c r="H1562" t="s">
        <v>10217</v>
      </c>
      <c r="I1562" t="s">
        <v>10218</v>
      </c>
      <c r="J1562" s="1" t="s">
        <v>45</v>
      </c>
      <c r="K1562" t="s">
        <v>111</v>
      </c>
      <c r="L1562" t="s">
        <v>112</v>
      </c>
      <c r="M1562" t="s">
        <v>113</v>
      </c>
      <c r="N1562" s="1" t="s">
        <v>114</v>
      </c>
      <c r="O1562" s="1" t="s">
        <v>49</v>
      </c>
      <c r="P1562" s="1">
        <v>94</v>
      </c>
      <c r="Q1562" t="s">
        <v>1578</v>
      </c>
      <c r="R1562" s="1" t="s">
        <v>10219</v>
      </c>
      <c r="S1562" s="1" t="s">
        <v>10220</v>
      </c>
      <c r="T1562" s="1">
        <v>174</v>
      </c>
      <c r="U1562" s="1">
        <v>155</v>
      </c>
      <c r="V1562" s="1">
        <v>19</v>
      </c>
    </row>
    <row r="1563" spans="1:22" x14ac:dyDescent="0.35">
      <c r="A1563" s="2">
        <v>44690</v>
      </c>
      <c r="B1563" s="3" t="s">
        <v>214</v>
      </c>
      <c r="C1563" t="s">
        <v>54</v>
      </c>
      <c r="D1563" t="s">
        <v>98</v>
      </c>
      <c r="E1563" t="s">
        <v>326</v>
      </c>
      <c r="F1563" t="s">
        <v>10221</v>
      </c>
      <c r="G1563" t="s">
        <v>10222</v>
      </c>
      <c r="H1563" t="s">
        <v>10223</v>
      </c>
      <c r="I1563" t="s">
        <v>10224</v>
      </c>
      <c r="J1563" s="1" t="s">
        <v>30</v>
      </c>
      <c r="K1563" t="s">
        <v>566</v>
      </c>
      <c r="L1563" t="s">
        <v>567</v>
      </c>
      <c r="M1563" t="s">
        <v>568</v>
      </c>
      <c r="N1563" s="1" t="s">
        <v>86</v>
      </c>
      <c r="O1563" s="1" t="s">
        <v>49</v>
      </c>
      <c r="P1563" s="1">
        <v>90</v>
      </c>
      <c r="Q1563" t="s">
        <v>2310</v>
      </c>
      <c r="R1563" s="1" t="s">
        <v>10225</v>
      </c>
      <c r="S1563" s="1" t="s">
        <v>10226</v>
      </c>
      <c r="T1563" s="1">
        <v>112</v>
      </c>
      <c r="U1563" s="1">
        <v>11</v>
      </c>
      <c r="V1563" s="1">
        <v>101</v>
      </c>
    </row>
    <row r="1564" spans="1:22" x14ac:dyDescent="0.35">
      <c r="A1564" s="2">
        <v>44636</v>
      </c>
      <c r="B1564" s="3" t="s">
        <v>164</v>
      </c>
      <c r="C1564" t="s">
        <v>247</v>
      </c>
      <c r="D1564" t="s">
        <v>165</v>
      </c>
      <c r="E1564" t="s">
        <v>166</v>
      </c>
      <c r="F1564" t="s">
        <v>10227</v>
      </c>
      <c r="G1564" t="s">
        <v>10228</v>
      </c>
      <c r="H1564" t="s">
        <v>10229</v>
      </c>
      <c r="I1564" t="s">
        <v>10230</v>
      </c>
      <c r="J1564" s="1" t="s">
        <v>30</v>
      </c>
      <c r="K1564" t="s">
        <v>31</v>
      </c>
      <c r="L1564" t="s">
        <v>32</v>
      </c>
      <c r="M1564">
        <v>6538306661</v>
      </c>
      <c r="N1564" s="1" t="s">
        <v>86</v>
      </c>
      <c r="O1564" s="1" t="s">
        <v>34</v>
      </c>
      <c r="P1564" s="1">
        <v>1</v>
      </c>
      <c r="Q1564" t="s">
        <v>166</v>
      </c>
      <c r="R1564" s="1" t="s">
        <v>10231</v>
      </c>
      <c r="S1564" s="1" t="s">
        <v>10232</v>
      </c>
      <c r="T1564" s="1">
        <v>305</v>
      </c>
      <c r="U1564" s="1">
        <v>288</v>
      </c>
      <c r="V1564" s="1">
        <v>17</v>
      </c>
    </row>
    <row r="1565" spans="1:22" x14ac:dyDescent="0.35">
      <c r="A1565" s="2">
        <v>44793</v>
      </c>
      <c r="B1565" s="3" t="s">
        <v>118</v>
      </c>
      <c r="C1565" t="s">
        <v>69</v>
      </c>
      <c r="D1565" t="s">
        <v>119</v>
      </c>
      <c r="E1565" t="s">
        <v>120</v>
      </c>
      <c r="F1565" t="s">
        <v>10233</v>
      </c>
      <c r="G1565" t="s">
        <v>10234</v>
      </c>
      <c r="H1565" t="s">
        <v>10235</v>
      </c>
      <c r="I1565" t="s">
        <v>10236</v>
      </c>
      <c r="J1565" s="1" t="s">
        <v>30</v>
      </c>
      <c r="K1565" t="s">
        <v>46</v>
      </c>
      <c r="L1565" t="s">
        <v>47</v>
      </c>
      <c r="M1565" t="s">
        <v>261</v>
      </c>
      <c r="N1565" s="1" t="s">
        <v>33</v>
      </c>
      <c r="O1565" s="1" t="s">
        <v>49</v>
      </c>
      <c r="P1565" s="1">
        <v>77</v>
      </c>
      <c r="Q1565" t="s">
        <v>8271</v>
      </c>
      <c r="R1565" s="1" t="s">
        <v>10237</v>
      </c>
      <c r="S1565" s="1" t="s">
        <v>10238</v>
      </c>
      <c r="T1565" s="1">
        <v>436</v>
      </c>
      <c r="U1565" s="1">
        <v>40</v>
      </c>
      <c r="V1565" s="1">
        <v>396</v>
      </c>
    </row>
    <row r="1566" spans="1:22" x14ac:dyDescent="0.35">
      <c r="A1566" s="2">
        <v>44770</v>
      </c>
      <c r="B1566" s="3" t="s">
        <v>53</v>
      </c>
      <c r="C1566" t="s">
        <v>276</v>
      </c>
      <c r="D1566" t="s">
        <v>55</v>
      </c>
      <c r="E1566" t="s">
        <v>56</v>
      </c>
      <c r="F1566" t="s">
        <v>10239</v>
      </c>
      <c r="H1566" t="s">
        <v>10240</v>
      </c>
      <c r="I1566" t="s">
        <v>10241</v>
      </c>
      <c r="J1566" s="1" t="s">
        <v>45</v>
      </c>
      <c r="K1566" t="s">
        <v>31</v>
      </c>
      <c r="L1566" t="s">
        <v>32</v>
      </c>
      <c r="M1566">
        <v>6538306661</v>
      </c>
      <c r="N1566" s="1" t="s">
        <v>93</v>
      </c>
      <c r="O1566" s="1" t="s">
        <v>49</v>
      </c>
      <c r="P1566" s="1">
        <v>55</v>
      </c>
      <c r="Q1566" t="s">
        <v>481</v>
      </c>
      <c r="R1566" s="1" t="s">
        <v>10242</v>
      </c>
      <c r="S1566" s="1" t="s">
        <v>10243</v>
      </c>
      <c r="T1566" s="1">
        <v>321</v>
      </c>
      <c r="U1566" s="1">
        <v>317</v>
      </c>
      <c r="V1566" s="1">
        <v>4</v>
      </c>
    </row>
    <row r="1567" spans="1:22" x14ac:dyDescent="0.35">
      <c r="A1567" s="2">
        <v>44538</v>
      </c>
      <c r="B1567" s="3" t="s">
        <v>38</v>
      </c>
      <c r="C1567" t="s">
        <v>276</v>
      </c>
      <c r="D1567" t="s">
        <v>277</v>
      </c>
      <c r="E1567" t="s">
        <v>278</v>
      </c>
      <c r="F1567" t="s">
        <v>10244</v>
      </c>
      <c r="G1567" t="s">
        <v>10245</v>
      </c>
      <c r="H1567" t="s">
        <v>10246</v>
      </c>
      <c r="I1567">
        <v>4095523892</v>
      </c>
      <c r="J1567" s="1" t="s">
        <v>45</v>
      </c>
      <c r="K1567" t="s">
        <v>381</v>
      </c>
      <c r="L1567" t="s">
        <v>382</v>
      </c>
      <c r="M1567" t="s">
        <v>383</v>
      </c>
      <c r="N1567" s="1" t="s">
        <v>78</v>
      </c>
      <c r="O1567" s="1" t="s">
        <v>34</v>
      </c>
      <c r="P1567" s="1">
        <v>13</v>
      </c>
      <c r="Q1567" t="s">
        <v>1127</v>
      </c>
      <c r="R1567" s="1" t="s">
        <v>10247</v>
      </c>
      <c r="S1567" s="1" t="s">
        <v>10248</v>
      </c>
      <c r="T1567" s="1">
        <v>422</v>
      </c>
      <c r="U1567" s="1">
        <v>357</v>
      </c>
      <c r="V1567" s="1">
        <v>65</v>
      </c>
    </row>
    <row r="1568" spans="1:22" x14ac:dyDescent="0.35">
      <c r="A1568" s="2">
        <v>44587</v>
      </c>
      <c r="B1568" s="3" t="s">
        <v>53</v>
      </c>
      <c r="C1568" t="s">
        <v>276</v>
      </c>
      <c r="D1568" t="s">
        <v>55</v>
      </c>
      <c r="E1568" t="s">
        <v>56</v>
      </c>
      <c r="F1568" t="s">
        <v>10249</v>
      </c>
      <c r="G1568" t="s">
        <v>10250</v>
      </c>
      <c r="H1568" t="s">
        <v>10251</v>
      </c>
      <c r="I1568" t="s">
        <v>10252</v>
      </c>
      <c r="J1568" s="1" t="s">
        <v>170</v>
      </c>
      <c r="K1568" t="s">
        <v>159</v>
      </c>
      <c r="L1568" t="s">
        <v>160</v>
      </c>
      <c r="M1568" t="s">
        <v>161</v>
      </c>
      <c r="N1568" s="1" t="s">
        <v>86</v>
      </c>
      <c r="O1568" s="1" t="s">
        <v>34</v>
      </c>
      <c r="P1568" s="1">
        <v>44</v>
      </c>
      <c r="Q1568" t="s">
        <v>4608</v>
      </c>
      <c r="R1568" s="1" t="s">
        <v>10253</v>
      </c>
      <c r="S1568" s="1" t="s">
        <v>10254</v>
      </c>
      <c r="T1568" s="1">
        <v>71</v>
      </c>
      <c r="U1568" s="1">
        <v>36</v>
      </c>
      <c r="V1568" s="1">
        <v>35</v>
      </c>
    </row>
    <row r="1569" spans="1:22" x14ac:dyDescent="0.35">
      <c r="A1569" s="2">
        <v>45147</v>
      </c>
      <c r="B1569" s="3" t="s">
        <v>238</v>
      </c>
      <c r="C1569" t="s">
        <v>23</v>
      </c>
      <c r="D1569" t="s">
        <v>98</v>
      </c>
      <c r="E1569" t="s">
        <v>239</v>
      </c>
      <c r="F1569" t="s">
        <v>10255</v>
      </c>
      <c r="G1569" t="s">
        <v>10256</v>
      </c>
      <c r="H1569" t="s">
        <v>10257</v>
      </c>
      <c r="I1569" t="s">
        <v>10258</v>
      </c>
      <c r="J1569" s="1" t="s">
        <v>30</v>
      </c>
      <c r="K1569" t="s">
        <v>330</v>
      </c>
      <c r="L1569" t="s">
        <v>331</v>
      </c>
      <c r="M1569" t="s">
        <v>332</v>
      </c>
      <c r="N1569" s="1" t="s">
        <v>33</v>
      </c>
      <c r="O1569" s="1" t="s">
        <v>49</v>
      </c>
      <c r="P1569" s="1">
        <v>3</v>
      </c>
      <c r="Q1569" t="s">
        <v>10259</v>
      </c>
      <c r="R1569" s="1" t="s">
        <v>10260</v>
      </c>
      <c r="S1569" s="1" t="s">
        <v>10261</v>
      </c>
      <c r="T1569" s="1">
        <v>479</v>
      </c>
      <c r="U1569" s="1">
        <v>83</v>
      </c>
      <c r="V1569" s="1">
        <v>396</v>
      </c>
    </row>
    <row r="1570" spans="1:22" x14ac:dyDescent="0.35">
      <c r="A1570" s="2">
        <v>44691</v>
      </c>
      <c r="B1570" s="3" t="s">
        <v>38</v>
      </c>
      <c r="C1570" t="s">
        <v>54</v>
      </c>
      <c r="D1570" t="s">
        <v>98</v>
      </c>
      <c r="E1570" t="s">
        <v>239</v>
      </c>
      <c r="F1570" t="s">
        <v>10262</v>
      </c>
      <c r="G1570" t="s">
        <v>10263</v>
      </c>
      <c r="H1570" t="s">
        <v>10264</v>
      </c>
      <c r="I1570" t="s">
        <v>10265</v>
      </c>
      <c r="J1570" s="1" t="s">
        <v>45</v>
      </c>
      <c r="K1570" t="s">
        <v>111</v>
      </c>
      <c r="L1570" t="s">
        <v>112</v>
      </c>
      <c r="M1570" t="s">
        <v>113</v>
      </c>
      <c r="N1570" s="1" t="s">
        <v>48</v>
      </c>
      <c r="O1570" s="1" t="s">
        <v>63</v>
      </c>
      <c r="P1570" s="1">
        <v>65</v>
      </c>
      <c r="Q1570" t="s">
        <v>10266</v>
      </c>
      <c r="R1570" s="1" t="s">
        <v>10267</v>
      </c>
      <c r="S1570" s="1" t="s">
        <v>10268</v>
      </c>
      <c r="T1570" s="1">
        <v>367</v>
      </c>
      <c r="U1570" s="1">
        <v>25</v>
      </c>
      <c r="V1570" s="1">
        <v>342</v>
      </c>
    </row>
    <row r="1571" spans="1:22" x14ac:dyDescent="0.35">
      <c r="A1571" s="2">
        <v>44545</v>
      </c>
      <c r="B1571" s="3" t="s">
        <v>118</v>
      </c>
      <c r="C1571" t="s">
        <v>69</v>
      </c>
      <c r="D1571" t="s">
        <v>119</v>
      </c>
      <c r="E1571" t="s">
        <v>120</v>
      </c>
      <c r="F1571" t="s">
        <v>10269</v>
      </c>
      <c r="G1571" t="s">
        <v>10270</v>
      </c>
      <c r="H1571" t="s">
        <v>10271</v>
      </c>
      <c r="I1571" t="s">
        <v>10272</v>
      </c>
      <c r="J1571" s="1" t="s">
        <v>170</v>
      </c>
      <c r="K1571" t="s">
        <v>566</v>
      </c>
      <c r="L1571" t="s">
        <v>567</v>
      </c>
      <c r="M1571" t="s">
        <v>568</v>
      </c>
      <c r="N1571" s="1" t="s">
        <v>48</v>
      </c>
      <c r="O1571" s="1" t="s">
        <v>34</v>
      </c>
      <c r="P1571" s="1">
        <v>5</v>
      </c>
      <c r="Q1571" t="s">
        <v>10273</v>
      </c>
      <c r="R1571" s="1" t="s">
        <v>10274</v>
      </c>
      <c r="S1571" s="1" t="s">
        <v>10275</v>
      </c>
      <c r="T1571" s="1">
        <v>377</v>
      </c>
      <c r="U1571" s="1">
        <v>222</v>
      </c>
      <c r="V1571" s="1">
        <v>155</v>
      </c>
    </row>
    <row r="1572" spans="1:22" x14ac:dyDescent="0.35">
      <c r="A1572" s="2">
        <v>44796</v>
      </c>
      <c r="B1572" s="3" t="s">
        <v>336</v>
      </c>
      <c r="C1572" t="s">
        <v>247</v>
      </c>
      <c r="D1572" t="s">
        <v>165</v>
      </c>
      <c r="E1572" t="s">
        <v>484</v>
      </c>
      <c r="F1572" t="s">
        <v>10276</v>
      </c>
      <c r="H1572" t="s">
        <v>10277</v>
      </c>
      <c r="I1572" t="s">
        <v>10278</v>
      </c>
      <c r="J1572" s="1" t="s">
        <v>170</v>
      </c>
      <c r="K1572" t="s">
        <v>194</v>
      </c>
      <c r="L1572" t="s">
        <v>195</v>
      </c>
      <c r="N1572" s="1" t="s">
        <v>114</v>
      </c>
      <c r="O1572" s="1" t="s">
        <v>34</v>
      </c>
      <c r="P1572" s="1">
        <v>82</v>
      </c>
      <c r="Q1572" t="s">
        <v>10279</v>
      </c>
      <c r="R1572" s="1" t="s">
        <v>10280</v>
      </c>
      <c r="S1572" s="1" t="s">
        <v>10281</v>
      </c>
      <c r="T1572" s="1">
        <v>135</v>
      </c>
      <c r="U1572" s="1">
        <v>17</v>
      </c>
      <c r="V1572" s="1">
        <v>118</v>
      </c>
    </row>
    <row r="1573" spans="1:22" x14ac:dyDescent="0.35">
      <c r="A1573" s="2">
        <v>45081</v>
      </c>
      <c r="B1573" s="3" t="s">
        <v>336</v>
      </c>
      <c r="C1573" t="s">
        <v>247</v>
      </c>
      <c r="D1573" t="s">
        <v>165</v>
      </c>
      <c r="E1573" t="s">
        <v>484</v>
      </c>
      <c r="F1573" t="s">
        <v>10282</v>
      </c>
      <c r="G1573" t="s">
        <v>10283</v>
      </c>
      <c r="H1573" t="s">
        <v>10284</v>
      </c>
      <c r="I1573" t="s">
        <v>10285</v>
      </c>
      <c r="J1573" s="1" t="s">
        <v>30</v>
      </c>
      <c r="K1573" t="s">
        <v>303</v>
      </c>
      <c r="L1573" t="s">
        <v>304</v>
      </c>
      <c r="N1573" s="1" t="s">
        <v>93</v>
      </c>
      <c r="O1573" s="1" t="s">
        <v>49</v>
      </c>
      <c r="P1573" s="1">
        <v>81</v>
      </c>
      <c r="Q1573" t="s">
        <v>10286</v>
      </c>
      <c r="R1573" s="1" t="s">
        <v>10287</v>
      </c>
      <c r="S1573" s="1" t="s">
        <v>10288</v>
      </c>
      <c r="T1573" s="1">
        <v>341</v>
      </c>
      <c r="U1573" s="1">
        <v>11</v>
      </c>
      <c r="V1573" s="1">
        <v>330</v>
      </c>
    </row>
    <row r="1574" spans="1:22" x14ac:dyDescent="0.35">
      <c r="A1574" s="2">
        <v>44959</v>
      </c>
      <c r="B1574" s="3" t="s">
        <v>53</v>
      </c>
      <c r="C1574" t="s">
        <v>276</v>
      </c>
      <c r="D1574" t="s">
        <v>55</v>
      </c>
      <c r="E1574" t="s">
        <v>25</v>
      </c>
      <c r="F1574" t="s">
        <v>10289</v>
      </c>
      <c r="G1574" t="s">
        <v>10290</v>
      </c>
      <c r="H1574" t="s">
        <v>10291</v>
      </c>
      <c r="I1574">
        <v>3873431849</v>
      </c>
      <c r="J1574" s="1" t="s">
        <v>170</v>
      </c>
      <c r="K1574" t="s">
        <v>303</v>
      </c>
      <c r="L1574" t="s">
        <v>304</v>
      </c>
      <c r="M1574" t="s">
        <v>305</v>
      </c>
      <c r="N1574" s="1" t="s">
        <v>33</v>
      </c>
      <c r="O1574" s="1" t="s">
        <v>34</v>
      </c>
      <c r="P1574" s="1">
        <v>28</v>
      </c>
      <c r="Q1574" t="s">
        <v>2102</v>
      </c>
      <c r="R1574" s="1" t="s">
        <v>10292</v>
      </c>
      <c r="S1574" s="1" t="s">
        <v>10293</v>
      </c>
      <c r="T1574" s="1">
        <v>213</v>
      </c>
      <c r="U1574" s="1">
        <v>108</v>
      </c>
      <c r="V1574" s="1">
        <v>105</v>
      </c>
    </row>
    <row r="1575" spans="1:22" x14ac:dyDescent="0.35">
      <c r="A1575" s="2">
        <v>44649</v>
      </c>
      <c r="B1575" s="3" t="s">
        <v>118</v>
      </c>
      <c r="C1575" t="s">
        <v>69</v>
      </c>
      <c r="D1575" t="s">
        <v>119</v>
      </c>
      <c r="E1575" t="s">
        <v>25</v>
      </c>
      <c r="F1575" t="s">
        <v>10294</v>
      </c>
      <c r="G1575" t="s">
        <v>10295</v>
      </c>
      <c r="H1575" t="s">
        <v>10296</v>
      </c>
      <c r="I1575">
        <v>6965666075</v>
      </c>
      <c r="J1575" s="1" t="s">
        <v>170</v>
      </c>
      <c r="K1575" t="s">
        <v>46</v>
      </c>
      <c r="L1575" t="s">
        <v>47</v>
      </c>
      <c r="M1575" t="s">
        <v>261</v>
      </c>
      <c r="N1575" s="1" t="s">
        <v>114</v>
      </c>
      <c r="O1575" s="1" t="s">
        <v>49</v>
      </c>
      <c r="P1575" s="1">
        <v>97</v>
      </c>
      <c r="Q1575" t="s">
        <v>10297</v>
      </c>
      <c r="R1575" s="1" t="s">
        <v>10298</v>
      </c>
      <c r="S1575" s="1" t="s">
        <v>10299</v>
      </c>
      <c r="T1575" s="1">
        <v>80</v>
      </c>
      <c r="U1575" s="1">
        <v>38</v>
      </c>
      <c r="V1575" s="1">
        <v>42</v>
      </c>
    </row>
    <row r="1576" spans="1:22" x14ac:dyDescent="0.35">
      <c r="A1576" s="2">
        <v>44902</v>
      </c>
      <c r="B1576" s="3" t="s">
        <v>418</v>
      </c>
      <c r="C1576" t="s">
        <v>69</v>
      </c>
      <c r="D1576" t="s">
        <v>419</v>
      </c>
      <c r="E1576" t="s">
        <v>521</v>
      </c>
      <c r="F1576" t="s">
        <v>10300</v>
      </c>
      <c r="G1576" t="s">
        <v>10301</v>
      </c>
      <c r="H1576" t="s">
        <v>10302</v>
      </c>
      <c r="I1576" t="s">
        <v>10303</v>
      </c>
      <c r="J1576" s="1" t="s">
        <v>45</v>
      </c>
      <c r="K1576" t="s">
        <v>270</v>
      </c>
      <c r="L1576" t="s">
        <v>271</v>
      </c>
      <c r="M1576" t="s">
        <v>559</v>
      </c>
      <c r="N1576" s="1" t="s">
        <v>33</v>
      </c>
      <c r="O1576" s="1" t="s">
        <v>49</v>
      </c>
      <c r="P1576" s="1">
        <v>69</v>
      </c>
      <c r="Q1576" t="s">
        <v>1977</v>
      </c>
      <c r="R1576" s="1" t="s">
        <v>10304</v>
      </c>
      <c r="S1576" s="1" t="s">
        <v>10305</v>
      </c>
      <c r="T1576" s="1">
        <v>143</v>
      </c>
      <c r="U1576" s="1">
        <v>103</v>
      </c>
      <c r="V1576" s="1">
        <v>40</v>
      </c>
    </row>
    <row r="1577" spans="1:22" x14ac:dyDescent="0.35">
      <c r="A1577" s="2">
        <v>44993</v>
      </c>
      <c r="B1577" s="3" t="s">
        <v>22</v>
      </c>
      <c r="C1577" t="s">
        <v>54</v>
      </c>
      <c r="D1577" t="s">
        <v>24</v>
      </c>
      <c r="E1577" t="s">
        <v>265</v>
      </c>
      <c r="F1577" t="s">
        <v>10306</v>
      </c>
      <c r="H1577" t="s">
        <v>10307</v>
      </c>
      <c r="I1577" t="s">
        <v>10308</v>
      </c>
      <c r="J1577" s="1" t="s">
        <v>45</v>
      </c>
      <c r="K1577" t="s">
        <v>270</v>
      </c>
      <c r="L1577" t="s">
        <v>271</v>
      </c>
      <c r="N1577" s="1" t="s">
        <v>33</v>
      </c>
      <c r="O1577" s="1" t="s">
        <v>34</v>
      </c>
      <c r="P1577" s="1">
        <v>97</v>
      </c>
      <c r="Q1577" t="s">
        <v>7456</v>
      </c>
      <c r="R1577" s="1" t="s">
        <v>10309</v>
      </c>
      <c r="S1577" s="1" t="s">
        <v>10310</v>
      </c>
      <c r="T1577" s="1">
        <v>268</v>
      </c>
      <c r="U1577" s="1">
        <v>243</v>
      </c>
      <c r="V1577" s="1">
        <v>25</v>
      </c>
    </row>
    <row r="1578" spans="1:22" x14ac:dyDescent="0.35">
      <c r="A1578" s="2">
        <v>44805</v>
      </c>
      <c r="B1578" s="3" t="s">
        <v>344</v>
      </c>
      <c r="C1578" t="s">
        <v>141</v>
      </c>
      <c r="D1578" t="s">
        <v>345</v>
      </c>
      <c r="E1578" t="s">
        <v>346</v>
      </c>
      <c r="F1578" t="s">
        <v>10311</v>
      </c>
      <c r="H1578" t="s">
        <v>10312</v>
      </c>
      <c r="I1578" t="s">
        <v>10313</v>
      </c>
      <c r="J1578" s="1" t="s">
        <v>45</v>
      </c>
      <c r="K1578" t="s">
        <v>61</v>
      </c>
      <c r="L1578" t="s">
        <v>62</v>
      </c>
      <c r="M1578">
        <f>1-588-750-7646</f>
        <v>-8983</v>
      </c>
      <c r="N1578" s="1" t="s">
        <v>114</v>
      </c>
      <c r="O1578" s="1" t="s">
        <v>63</v>
      </c>
      <c r="P1578" s="1">
        <v>61</v>
      </c>
      <c r="Q1578" t="s">
        <v>4282</v>
      </c>
      <c r="R1578" s="1" t="s">
        <v>10314</v>
      </c>
      <c r="S1578" s="1" t="s">
        <v>10315</v>
      </c>
      <c r="T1578" s="1">
        <v>226</v>
      </c>
      <c r="U1578" s="1">
        <v>178</v>
      </c>
      <c r="V1578" s="1">
        <v>48</v>
      </c>
    </row>
    <row r="1579" spans="1:22" x14ac:dyDescent="0.35">
      <c r="A1579" s="2">
        <v>44469</v>
      </c>
      <c r="B1579" s="3" t="s">
        <v>164</v>
      </c>
      <c r="C1579" t="s">
        <v>247</v>
      </c>
      <c r="D1579" t="s">
        <v>165</v>
      </c>
      <c r="E1579" t="s">
        <v>189</v>
      </c>
      <c r="F1579" t="s">
        <v>10316</v>
      </c>
      <c r="G1579" t="s">
        <v>10317</v>
      </c>
      <c r="H1579" t="s">
        <v>10318</v>
      </c>
      <c r="I1579" t="s">
        <v>10319</v>
      </c>
      <c r="J1579" s="1" t="s">
        <v>170</v>
      </c>
      <c r="K1579" t="s">
        <v>194</v>
      </c>
      <c r="L1579" t="s">
        <v>195</v>
      </c>
      <c r="M1579" t="s">
        <v>196</v>
      </c>
      <c r="N1579" s="1" t="s">
        <v>48</v>
      </c>
      <c r="O1579" s="1" t="s">
        <v>49</v>
      </c>
      <c r="P1579" s="1">
        <v>50</v>
      </c>
      <c r="Q1579" t="s">
        <v>7481</v>
      </c>
      <c r="R1579" s="1" t="s">
        <v>10320</v>
      </c>
      <c r="S1579" s="1" t="s">
        <v>10321</v>
      </c>
      <c r="T1579" s="1">
        <v>79</v>
      </c>
      <c r="U1579" s="1">
        <v>35</v>
      </c>
      <c r="V1579" s="1">
        <v>44</v>
      </c>
    </row>
    <row r="1580" spans="1:22" x14ac:dyDescent="0.35">
      <c r="A1580" s="1" t="s">
        <v>8208</v>
      </c>
      <c r="B1580" s="3" t="s">
        <v>336</v>
      </c>
      <c r="C1580" t="s">
        <v>247</v>
      </c>
      <c r="D1580" t="s">
        <v>165</v>
      </c>
      <c r="E1580" t="s">
        <v>807</v>
      </c>
      <c r="F1580" t="s">
        <v>10322</v>
      </c>
      <c r="G1580" t="s">
        <v>10323</v>
      </c>
      <c r="H1580" t="s">
        <v>10324</v>
      </c>
      <c r="I1580" t="s">
        <v>10325</v>
      </c>
      <c r="J1580" s="1" t="s">
        <v>30</v>
      </c>
      <c r="K1580" t="s">
        <v>252</v>
      </c>
      <c r="L1580" t="s">
        <v>253</v>
      </c>
      <c r="N1580" s="1" t="s">
        <v>114</v>
      </c>
      <c r="O1580" s="1" t="s">
        <v>34</v>
      </c>
      <c r="P1580" s="1">
        <v>61</v>
      </c>
      <c r="Q1580" t="s">
        <v>2602</v>
      </c>
      <c r="R1580" s="1" t="s">
        <v>10326</v>
      </c>
      <c r="S1580" s="1" t="s">
        <v>10327</v>
      </c>
      <c r="T1580" s="1">
        <v>182</v>
      </c>
      <c r="U1580" s="1">
        <v>155</v>
      </c>
      <c r="V1580" s="1">
        <v>27</v>
      </c>
    </row>
    <row r="1581" spans="1:22" x14ac:dyDescent="0.35">
      <c r="A1581" s="2">
        <v>44770</v>
      </c>
      <c r="B1581" s="3" t="s">
        <v>317</v>
      </c>
      <c r="C1581" t="s">
        <v>23</v>
      </c>
      <c r="D1581" t="s">
        <v>98</v>
      </c>
      <c r="E1581" t="s">
        <v>318</v>
      </c>
      <c r="F1581" t="s">
        <v>10328</v>
      </c>
      <c r="G1581" t="s">
        <v>10329</v>
      </c>
      <c r="H1581" t="s">
        <v>10330</v>
      </c>
      <c r="I1581" t="s">
        <v>10331</v>
      </c>
      <c r="J1581" s="1" t="s">
        <v>45</v>
      </c>
      <c r="K1581" t="s">
        <v>183</v>
      </c>
      <c r="L1581" t="s">
        <v>184</v>
      </c>
      <c r="M1581" t="s">
        <v>185</v>
      </c>
      <c r="N1581" s="1" t="s">
        <v>33</v>
      </c>
      <c r="O1581" s="1" t="s">
        <v>34</v>
      </c>
      <c r="P1581" s="1">
        <v>22</v>
      </c>
      <c r="Q1581" t="s">
        <v>6236</v>
      </c>
      <c r="R1581" s="1" t="s">
        <v>10332</v>
      </c>
      <c r="S1581" s="1" t="s">
        <v>10333</v>
      </c>
      <c r="T1581" s="1">
        <v>388</v>
      </c>
      <c r="U1581" s="1">
        <v>222</v>
      </c>
      <c r="V1581" s="1">
        <v>166</v>
      </c>
    </row>
    <row r="1582" spans="1:22" x14ac:dyDescent="0.35">
      <c r="A1582" s="1" t="s">
        <v>10334</v>
      </c>
      <c r="B1582" s="3" t="s">
        <v>164</v>
      </c>
      <c r="C1582" t="s">
        <v>247</v>
      </c>
      <c r="D1582" t="s">
        <v>165</v>
      </c>
      <c r="E1582" t="s">
        <v>166</v>
      </c>
      <c r="F1582" t="s">
        <v>10335</v>
      </c>
      <c r="G1582" t="s">
        <v>10336</v>
      </c>
      <c r="H1582" t="s">
        <v>10337</v>
      </c>
      <c r="I1582" t="s">
        <v>10338</v>
      </c>
      <c r="J1582" s="1" t="s">
        <v>45</v>
      </c>
      <c r="K1582" t="s">
        <v>270</v>
      </c>
      <c r="L1582" t="s">
        <v>271</v>
      </c>
      <c r="M1582" t="s">
        <v>559</v>
      </c>
      <c r="N1582" s="1" t="s">
        <v>114</v>
      </c>
      <c r="O1582" s="1" t="s">
        <v>34</v>
      </c>
      <c r="P1582" s="1">
        <v>44</v>
      </c>
      <c r="Q1582" t="s">
        <v>3568</v>
      </c>
      <c r="R1582" s="1" t="s">
        <v>10339</v>
      </c>
      <c r="S1582" s="1" t="s">
        <v>10340</v>
      </c>
      <c r="T1582" s="1">
        <v>496</v>
      </c>
      <c r="U1582" s="1">
        <v>458</v>
      </c>
      <c r="V1582" s="1">
        <v>38</v>
      </c>
    </row>
    <row r="1583" spans="1:22" x14ac:dyDescent="0.35">
      <c r="A1583" s="1" t="s">
        <v>10341</v>
      </c>
      <c r="B1583" s="3" t="s">
        <v>257</v>
      </c>
      <c r="C1583" t="s">
        <v>141</v>
      </c>
      <c r="D1583" t="s">
        <v>223</v>
      </c>
      <c r="E1583" t="s">
        <v>309</v>
      </c>
      <c r="F1583" t="s">
        <v>10342</v>
      </c>
      <c r="G1583" t="s">
        <v>10343</v>
      </c>
      <c r="H1583" t="s">
        <v>10344</v>
      </c>
      <c r="I1583" t="s">
        <v>10345</v>
      </c>
      <c r="J1583" s="1" t="s">
        <v>170</v>
      </c>
      <c r="K1583" t="s">
        <v>270</v>
      </c>
      <c r="L1583" t="s">
        <v>271</v>
      </c>
      <c r="M1583" t="s">
        <v>559</v>
      </c>
      <c r="N1583" s="1" t="s">
        <v>33</v>
      </c>
      <c r="O1583" s="1" t="s">
        <v>34</v>
      </c>
      <c r="P1583" s="1">
        <v>87</v>
      </c>
      <c r="Q1583" t="s">
        <v>10346</v>
      </c>
      <c r="R1583" s="1" t="s">
        <v>10347</v>
      </c>
      <c r="S1583" s="1" t="s">
        <v>10348</v>
      </c>
      <c r="T1583" s="1">
        <v>259</v>
      </c>
      <c r="U1583" s="1">
        <v>254</v>
      </c>
      <c r="V1583" s="1">
        <v>5</v>
      </c>
    </row>
    <row r="1584" spans="1:22" x14ac:dyDescent="0.35">
      <c r="A1584" s="2">
        <v>45181</v>
      </c>
      <c r="B1584" s="3" t="s">
        <v>22</v>
      </c>
      <c r="C1584" t="s">
        <v>23</v>
      </c>
      <c r="D1584" t="s">
        <v>24</v>
      </c>
      <c r="E1584" t="s">
        <v>82</v>
      </c>
      <c r="F1584" t="s">
        <v>10349</v>
      </c>
      <c r="G1584" t="s">
        <v>10350</v>
      </c>
      <c r="H1584" t="s">
        <v>10351</v>
      </c>
      <c r="I1584">
        <f>1-898-264-4098</f>
        <v>-5259</v>
      </c>
      <c r="J1584" s="1" t="s">
        <v>170</v>
      </c>
      <c r="K1584" t="s">
        <v>148</v>
      </c>
      <c r="L1584" t="s">
        <v>149</v>
      </c>
      <c r="M1584" t="s">
        <v>150</v>
      </c>
      <c r="N1584" s="1" t="s">
        <v>86</v>
      </c>
      <c r="O1584" s="1" t="s">
        <v>49</v>
      </c>
      <c r="P1584" s="1">
        <v>11</v>
      </c>
      <c r="Q1584" t="s">
        <v>10352</v>
      </c>
      <c r="R1584" s="1" t="s">
        <v>10353</v>
      </c>
      <c r="S1584" s="1" t="s">
        <v>10354</v>
      </c>
      <c r="T1584" s="1">
        <v>84</v>
      </c>
      <c r="U1584" s="1">
        <v>51</v>
      </c>
      <c r="V1584" s="1">
        <v>33</v>
      </c>
    </row>
    <row r="1585" spans="1:22" x14ac:dyDescent="0.35">
      <c r="A1585" s="2">
        <v>44771</v>
      </c>
      <c r="B1585" s="3" t="s">
        <v>22</v>
      </c>
      <c r="C1585" t="s">
        <v>23</v>
      </c>
      <c r="D1585" t="s">
        <v>24</v>
      </c>
      <c r="E1585" t="s">
        <v>82</v>
      </c>
      <c r="F1585" t="s">
        <v>10355</v>
      </c>
      <c r="G1585" t="s">
        <v>10356</v>
      </c>
      <c r="H1585" t="s">
        <v>10357</v>
      </c>
      <c r="I1585" t="s">
        <v>10358</v>
      </c>
      <c r="J1585" s="1" t="s">
        <v>30</v>
      </c>
      <c r="K1585" t="s">
        <v>46</v>
      </c>
      <c r="L1585" t="s">
        <v>47</v>
      </c>
      <c r="M1585" t="s">
        <v>261</v>
      </c>
      <c r="N1585" s="1" t="s">
        <v>33</v>
      </c>
      <c r="O1585" s="1" t="s">
        <v>34</v>
      </c>
      <c r="P1585" s="1">
        <v>99</v>
      </c>
      <c r="Q1585" t="s">
        <v>934</v>
      </c>
      <c r="R1585" s="1" t="s">
        <v>10359</v>
      </c>
      <c r="S1585" s="1" t="s">
        <v>10360</v>
      </c>
      <c r="T1585" s="1">
        <v>357</v>
      </c>
      <c r="U1585" s="1">
        <v>292</v>
      </c>
      <c r="V1585" s="1">
        <v>65</v>
      </c>
    </row>
    <row r="1586" spans="1:22" x14ac:dyDescent="0.35">
      <c r="A1586" s="2">
        <v>44664</v>
      </c>
      <c r="B1586" s="3" t="s">
        <v>214</v>
      </c>
      <c r="C1586" t="s">
        <v>23</v>
      </c>
      <c r="D1586" t="s">
        <v>98</v>
      </c>
      <c r="E1586" t="s">
        <v>326</v>
      </c>
      <c r="F1586" t="s">
        <v>10361</v>
      </c>
      <c r="G1586" t="s">
        <v>10362</v>
      </c>
      <c r="H1586" t="s">
        <v>10363</v>
      </c>
      <c r="I1586" t="s">
        <v>10364</v>
      </c>
      <c r="J1586" s="1" t="s">
        <v>30</v>
      </c>
      <c r="K1586" t="s">
        <v>148</v>
      </c>
      <c r="L1586" t="s">
        <v>149</v>
      </c>
      <c r="M1586" t="s">
        <v>150</v>
      </c>
      <c r="N1586" s="1" t="s">
        <v>48</v>
      </c>
      <c r="O1586" s="1" t="s">
        <v>49</v>
      </c>
      <c r="P1586" s="1">
        <v>61</v>
      </c>
      <c r="Q1586" t="s">
        <v>10365</v>
      </c>
      <c r="R1586" s="1" t="s">
        <v>10366</v>
      </c>
      <c r="S1586" s="1" t="s">
        <v>10367</v>
      </c>
      <c r="T1586" s="1">
        <v>319</v>
      </c>
      <c r="U1586" s="1">
        <v>64</v>
      </c>
      <c r="V1586" s="1">
        <v>255</v>
      </c>
    </row>
    <row r="1587" spans="1:22" x14ac:dyDescent="0.35">
      <c r="A1587" s="2">
        <v>44931</v>
      </c>
      <c r="B1587" s="3" t="s">
        <v>118</v>
      </c>
      <c r="C1587" t="s">
        <v>69</v>
      </c>
      <c r="D1587" t="s">
        <v>119</v>
      </c>
      <c r="E1587" t="s">
        <v>265</v>
      </c>
      <c r="F1587" t="s">
        <v>10368</v>
      </c>
      <c r="G1587" t="s">
        <v>10369</v>
      </c>
      <c r="H1587" t="s">
        <v>10370</v>
      </c>
      <c r="I1587" t="s">
        <v>10371</v>
      </c>
      <c r="J1587" s="1" t="s">
        <v>170</v>
      </c>
      <c r="K1587" t="s">
        <v>252</v>
      </c>
      <c r="L1587" t="s">
        <v>253</v>
      </c>
      <c r="M1587">
        <f>1-838-976-6137</f>
        <v>-7950</v>
      </c>
      <c r="N1587" s="1" t="s">
        <v>33</v>
      </c>
      <c r="O1587" s="1" t="s">
        <v>34</v>
      </c>
      <c r="P1587" s="1">
        <v>90</v>
      </c>
      <c r="Q1587" t="s">
        <v>1848</v>
      </c>
      <c r="R1587" s="1" t="s">
        <v>10372</v>
      </c>
      <c r="S1587" s="1" t="s">
        <v>10373</v>
      </c>
      <c r="T1587" s="1">
        <v>349</v>
      </c>
      <c r="U1587" s="1">
        <v>315</v>
      </c>
      <c r="V1587" s="1">
        <v>34</v>
      </c>
    </row>
    <row r="1588" spans="1:22" x14ac:dyDescent="0.35">
      <c r="A1588" s="2">
        <v>45147</v>
      </c>
      <c r="B1588" s="3" t="s">
        <v>336</v>
      </c>
      <c r="C1588" t="s">
        <v>247</v>
      </c>
      <c r="D1588" t="s">
        <v>165</v>
      </c>
      <c r="E1588" t="s">
        <v>484</v>
      </c>
      <c r="F1588" t="s">
        <v>10374</v>
      </c>
      <c r="G1588" t="s">
        <v>10375</v>
      </c>
      <c r="H1588" t="s">
        <v>10376</v>
      </c>
      <c r="I1588" t="s">
        <v>10377</v>
      </c>
      <c r="J1588" s="1" t="s">
        <v>45</v>
      </c>
      <c r="K1588" t="s">
        <v>148</v>
      </c>
      <c r="L1588" t="s">
        <v>149</v>
      </c>
      <c r="N1588" s="1" t="s">
        <v>48</v>
      </c>
      <c r="O1588" s="1" t="s">
        <v>63</v>
      </c>
      <c r="P1588" s="1">
        <v>27</v>
      </c>
      <c r="Q1588" t="s">
        <v>10378</v>
      </c>
      <c r="R1588" s="1" t="s">
        <v>10379</v>
      </c>
      <c r="S1588" s="1" t="s">
        <v>10380</v>
      </c>
      <c r="T1588" s="1">
        <v>357</v>
      </c>
      <c r="U1588" s="1">
        <v>117</v>
      </c>
      <c r="V1588" s="1">
        <v>240</v>
      </c>
    </row>
    <row r="1589" spans="1:22" x14ac:dyDescent="0.35">
      <c r="A1589" s="2">
        <v>44833</v>
      </c>
      <c r="B1589" s="3" t="s">
        <v>140</v>
      </c>
      <c r="C1589" t="s">
        <v>141</v>
      </c>
      <c r="D1589" t="s">
        <v>142</v>
      </c>
      <c r="E1589" t="s">
        <v>361</v>
      </c>
      <c r="F1589" t="s">
        <v>10381</v>
      </c>
      <c r="G1589" t="s">
        <v>10382</v>
      </c>
      <c r="H1589" t="s">
        <v>10383</v>
      </c>
      <c r="I1589">
        <v>7593168894</v>
      </c>
      <c r="J1589" s="1" t="s">
        <v>170</v>
      </c>
      <c r="K1589" t="s">
        <v>566</v>
      </c>
      <c r="L1589" t="s">
        <v>567</v>
      </c>
      <c r="M1589" t="s">
        <v>568</v>
      </c>
      <c r="N1589" s="1" t="s">
        <v>78</v>
      </c>
      <c r="O1589" s="1" t="s">
        <v>34</v>
      </c>
      <c r="P1589" s="1">
        <v>17</v>
      </c>
      <c r="Q1589" t="s">
        <v>730</v>
      </c>
      <c r="R1589" s="1" t="s">
        <v>3563</v>
      </c>
      <c r="S1589" s="1" t="s">
        <v>10384</v>
      </c>
      <c r="T1589" s="1">
        <v>207</v>
      </c>
      <c r="U1589" s="1">
        <v>150</v>
      </c>
      <c r="V1589" s="1">
        <v>57</v>
      </c>
    </row>
    <row r="1590" spans="1:22" x14ac:dyDescent="0.35">
      <c r="A1590" s="2">
        <v>44908</v>
      </c>
      <c r="B1590" s="3" t="s">
        <v>22</v>
      </c>
      <c r="C1590" t="s">
        <v>23</v>
      </c>
      <c r="D1590" t="s">
        <v>24</v>
      </c>
      <c r="E1590" t="s">
        <v>82</v>
      </c>
      <c r="F1590" t="s">
        <v>10385</v>
      </c>
      <c r="G1590" t="s">
        <v>10386</v>
      </c>
      <c r="H1590" t="s">
        <v>10387</v>
      </c>
      <c r="I1590" t="s">
        <v>10388</v>
      </c>
      <c r="J1590" s="1" t="s">
        <v>45</v>
      </c>
      <c r="K1590" t="s">
        <v>31</v>
      </c>
      <c r="L1590" t="s">
        <v>32</v>
      </c>
      <c r="M1590">
        <v>6538306661</v>
      </c>
      <c r="N1590" s="1" t="s">
        <v>48</v>
      </c>
      <c r="O1590" s="1" t="s">
        <v>49</v>
      </c>
      <c r="P1590" s="1">
        <v>7</v>
      </c>
      <c r="Q1590" t="s">
        <v>10389</v>
      </c>
      <c r="R1590" s="1" t="s">
        <v>10390</v>
      </c>
      <c r="S1590" s="1" t="s">
        <v>10391</v>
      </c>
      <c r="T1590" s="1">
        <v>258</v>
      </c>
      <c r="U1590" s="1">
        <v>159</v>
      </c>
      <c r="V1590" s="1">
        <v>99</v>
      </c>
    </row>
    <row r="1591" spans="1:22" x14ac:dyDescent="0.35">
      <c r="A1591" s="2">
        <v>45037</v>
      </c>
      <c r="B1591" s="3" t="s">
        <v>22</v>
      </c>
      <c r="C1591" t="s">
        <v>23</v>
      </c>
      <c r="D1591" t="s">
        <v>24</v>
      </c>
      <c r="E1591" t="s">
        <v>265</v>
      </c>
      <c r="F1591" t="s">
        <v>10392</v>
      </c>
      <c r="G1591" t="s">
        <v>10393</v>
      </c>
      <c r="H1591" t="s">
        <v>10394</v>
      </c>
      <c r="I1591" t="s">
        <v>10395</v>
      </c>
      <c r="J1591" s="1" t="s">
        <v>45</v>
      </c>
      <c r="K1591" t="s">
        <v>148</v>
      </c>
      <c r="L1591" t="s">
        <v>149</v>
      </c>
      <c r="M1591" t="s">
        <v>150</v>
      </c>
      <c r="N1591" s="1" t="s">
        <v>93</v>
      </c>
      <c r="O1591" s="1" t="s">
        <v>34</v>
      </c>
      <c r="P1591" s="1">
        <v>91</v>
      </c>
      <c r="Q1591" t="s">
        <v>10396</v>
      </c>
      <c r="R1591" s="1" t="s">
        <v>10397</v>
      </c>
      <c r="S1591" s="1" t="s">
        <v>10398</v>
      </c>
      <c r="T1591" s="1">
        <v>431</v>
      </c>
      <c r="U1591" s="1">
        <v>303</v>
      </c>
      <c r="V1591" s="1">
        <v>128</v>
      </c>
    </row>
    <row r="1592" spans="1:22" x14ac:dyDescent="0.35">
      <c r="A1592" s="1" t="s">
        <v>10399</v>
      </c>
      <c r="B1592" s="3" t="s">
        <v>118</v>
      </c>
      <c r="C1592" t="s">
        <v>69</v>
      </c>
      <c r="D1592" t="s">
        <v>119</v>
      </c>
      <c r="E1592" t="s">
        <v>120</v>
      </c>
      <c r="F1592" t="s">
        <v>10400</v>
      </c>
      <c r="G1592" t="s">
        <v>10401</v>
      </c>
      <c r="H1592" t="s">
        <v>10402</v>
      </c>
      <c r="I1592" t="s">
        <v>10403</v>
      </c>
      <c r="J1592" s="1" t="s">
        <v>170</v>
      </c>
      <c r="K1592" t="s">
        <v>270</v>
      </c>
      <c r="L1592" t="s">
        <v>271</v>
      </c>
      <c r="M1592" t="s">
        <v>559</v>
      </c>
      <c r="N1592" s="1" t="s">
        <v>33</v>
      </c>
      <c r="O1592" s="1" t="s">
        <v>63</v>
      </c>
      <c r="P1592" s="1">
        <v>42</v>
      </c>
      <c r="Q1592" t="s">
        <v>10404</v>
      </c>
      <c r="R1592" s="1" t="s">
        <v>10405</v>
      </c>
      <c r="S1592" s="1" t="s">
        <v>10406</v>
      </c>
      <c r="T1592" s="1">
        <v>228</v>
      </c>
      <c r="U1592" s="1">
        <v>172</v>
      </c>
      <c r="V1592" s="1">
        <v>56</v>
      </c>
    </row>
    <row r="1593" spans="1:22" x14ac:dyDescent="0.35">
      <c r="A1593" s="1" t="s">
        <v>1648</v>
      </c>
      <c r="B1593" s="3" t="s">
        <v>529</v>
      </c>
      <c r="C1593" t="s">
        <v>23</v>
      </c>
      <c r="D1593" t="s">
        <v>98</v>
      </c>
      <c r="E1593" t="s">
        <v>265</v>
      </c>
      <c r="F1593" t="s">
        <v>10407</v>
      </c>
      <c r="G1593" t="s">
        <v>10408</v>
      </c>
      <c r="H1593" t="s">
        <v>10409</v>
      </c>
      <c r="I1593" t="s">
        <v>10410</v>
      </c>
      <c r="J1593" s="1" t="s">
        <v>30</v>
      </c>
      <c r="K1593" t="s">
        <v>75</v>
      </c>
      <c r="L1593" t="s">
        <v>76</v>
      </c>
      <c r="M1593" t="s">
        <v>77</v>
      </c>
      <c r="N1593" s="1" t="s">
        <v>33</v>
      </c>
      <c r="O1593" s="1" t="s">
        <v>49</v>
      </c>
      <c r="P1593" s="1">
        <v>10</v>
      </c>
      <c r="Q1593" t="s">
        <v>2530</v>
      </c>
      <c r="R1593" s="1" t="s">
        <v>9916</v>
      </c>
      <c r="S1593" s="1" t="s">
        <v>10411</v>
      </c>
      <c r="T1593" s="1">
        <v>75</v>
      </c>
      <c r="U1593" s="1">
        <v>22</v>
      </c>
      <c r="V1593" s="1">
        <v>53</v>
      </c>
    </row>
    <row r="1594" spans="1:22" x14ac:dyDescent="0.35">
      <c r="A1594" s="2">
        <v>44577</v>
      </c>
      <c r="B1594" s="3" t="s">
        <v>207</v>
      </c>
      <c r="C1594" t="s">
        <v>54</v>
      </c>
      <c r="D1594" t="s">
        <v>39</v>
      </c>
      <c r="E1594" t="s">
        <v>40</v>
      </c>
      <c r="F1594" t="s">
        <v>10412</v>
      </c>
      <c r="G1594" t="s">
        <v>10413</v>
      </c>
      <c r="H1594" t="s">
        <v>10414</v>
      </c>
      <c r="I1594" t="s">
        <v>10415</v>
      </c>
      <c r="J1594" s="1" t="s">
        <v>45</v>
      </c>
      <c r="K1594" t="s">
        <v>171</v>
      </c>
      <c r="L1594" t="s">
        <v>172</v>
      </c>
      <c r="M1594" t="s">
        <v>173</v>
      </c>
      <c r="N1594" s="1" t="s">
        <v>114</v>
      </c>
      <c r="O1594" s="1" t="s">
        <v>34</v>
      </c>
      <c r="P1594" s="1">
        <v>38</v>
      </c>
      <c r="Q1594" t="s">
        <v>10416</v>
      </c>
      <c r="R1594" s="1" t="s">
        <v>10417</v>
      </c>
      <c r="S1594" s="1" t="s">
        <v>10418</v>
      </c>
      <c r="T1594" s="1">
        <v>316</v>
      </c>
      <c r="U1594" s="1">
        <v>160</v>
      </c>
      <c r="V1594" s="1">
        <v>156</v>
      </c>
    </row>
    <row r="1595" spans="1:22" x14ac:dyDescent="0.35">
      <c r="A1595" s="2">
        <v>44207</v>
      </c>
      <c r="B1595" s="3" t="s">
        <v>97</v>
      </c>
      <c r="C1595" t="s">
        <v>54</v>
      </c>
      <c r="D1595" t="s">
        <v>98</v>
      </c>
      <c r="E1595" t="s">
        <v>154</v>
      </c>
      <c r="F1595" t="s">
        <v>10419</v>
      </c>
      <c r="G1595" t="s">
        <v>10420</v>
      </c>
      <c r="H1595" t="s">
        <v>10421</v>
      </c>
      <c r="I1595" t="s">
        <v>10422</v>
      </c>
      <c r="J1595" s="1" t="s">
        <v>45</v>
      </c>
      <c r="K1595" t="s">
        <v>133</v>
      </c>
      <c r="L1595" t="s">
        <v>134</v>
      </c>
      <c r="N1595" s="1" t="s">
        <v>114</v>
      </c>
      <c r="O1595" s="1" t="s">
        <v>34</v>
      </c>
      <c r="P1595" s="1">
        <v>31</v>
      </c>
      <c r="Q1595" t="s">
        <v>8842</v>
      </c>
      <c r="R1595" s="1" t="s">
        <v>10423</v>
      </c>
      <c r="S1595" s="1" t="s">
        <v>10424</v>
      </c>
      <c r="T1595" s="1">
        <v>446</v>
      </c>
      <c r="U1595" s="1">
        <v>27</v>
      </c>
      <c r="V1595" s="1">
        <v>419</v>
      </c>
    </row>
    <row r="1596" spans="1:22" x14ac:dyDescent="0.35">
      <c r="A1596" s="2">
        <v>44643</v>
      </c>
      <c r="B1596" s="3" t="s">
        <v>38</v>
      </c>
      <c r="C1596" t="s">
        <v>23</v>
      </c>
      <c r="D1596" t="s">
        <v>98</v>
      </c>
      <c r="E1596" t="s">
        <v>189</v>
      </c>
      <c r="F1596" t="s">
        <v>10425</v>
      </c>
      <c r="G1596" t="s">
        <v>10426</v>
      </c>
      <c r="H1596" t="s">
        <v>10427</v>
      </c>
      <c r="I1596" t="s">
        <v>10428</v>
      </c>
      <c r="J1596" s="1" t="s">
        <v>170</v>
      </c>
      <c r="K1596" t="s">
        <v>75</v>
      </c>
      <c r="L1596" t="s">
        <v>76</v>
      </c>
      <c r="M1596" t="s">
        <v>77</v>
      </c>
      <c r="N1596" s="1" t="s">
        <v>93</v>
      </c>
      <c r="O1596" s="1" t="s">
        <v>34</v>
      </c>
      <c r="P1596" s="1">
        <v>18</v>
      </c>
      <c r="Q1596" t="s">
        <v>596</v>
      </c>
      <c r="R1596" s="1" t="s">
        <v>10429</v>
      </c>
      <c r="S1596" s="1" t="s">
        <v>10430</v>
      </c>
      <c r="T1596" s="1">
        <v>86</v>
      </c>
      <c r="U1596" s="1">
        <v>19</v>
      </c>
      <c r="V1596" s="1">
        <v>67</v>
      </c>
    </row>
    <row r="1597" spans="1:22" x14ac:dyDescent="0.35">
      <c r="A1597" s="2">
        <v>45096</v>
      </c>
      <c r="B1597" s="3" t="s">
        <v>38</v>
      </c>
      <c r="C1597" t="s">
        <v>54</v>
      </c>
      <c r="D1597" t="s">
        <v>345</v>
      </c>
      <c r="E1597" t="s">
        <v>189</v>
      </c>
      <c r="F1597" t="s">
        <v>10431</v>
      </c>
      <c r="G1597" t="s">
        <v>10432</v>
      </c>
      <c r="H1597" t="s">
        <v>10433</v>
      </c>
      <c r="I1597">
        <f>1-711-844-5666</f>
        <v>-7220</v>
      </c>
      <c r="J1597" s="1" t="s">
        <v>170</v>
      </c>
      <c r="K1597" t="s">
        <v>566</v>
      </c>
      <c r="L1597" t="s">
        <v>567</v>
      </c>
      <c r="M1597" t="s">
        <v>568</v>
      </c>
      <c r="N1597" s="1" t="s">
        <v>78</v>
      </c>
      <c r="O1597" s="1" t="s">
        <v>34</v>
      </c>
      <c r="P1597" s="1">
        <v>21</v>
      </c>
      <c r="Q1597" t="s">
        <v>10434</v>
      </c>
      <c r="R1597" s="1" t="s">
        <v>10435</v>
      </c>
      <c r="S1597" s="1" t="s">
        <v>10436</v>
      </c>
      <c r="T1597" s="1">
        <v>60</v>
      </c>
      <c r="U1597" s="1">
        <v>34</v>
      </c>
      <c r="V1597" s="1">
        <v>26</v>
      </c>
    </row>
    <row r="1598" spans="1:22" x14ac:dyDescent="0.35">
      <c r="A1598" s="2">
        <v>44995</v>
      </c>
      <c r="B1598" s="3" t="s">
        <v>68</v>
      </c>
      <c r="C1598" t="s">
        <v>69</v>
      </c>
      <c r="D1598" t="s">
        <v>70</v>
      </c>
      <c r="E1598" t="s">
        <v>71</v>
      </c>
      <c r="F1598" t="s">
        <v>10437</v>
      </c>
      <c r="H1598" t="s">
        <v>10438</v>
      </c>
      <c r="I1598" t="s">
        <v>10439</v>
      </c>
      <c r="J1598" s="1" t="s">
        <v>170</v>
      </c>
      <c r="K1598" t="s">
        <v>183</v>
      </c>
      <c r="L1598" t="s">
        <v>184</v>
      </c>
      <c r="M1598" t="s">
        <v>185</v>
      </c>
      <c r="N1598" s="1" t="s">
        <v>78</v>
      </c>
      <c r="O1598" s="1" t="s">
        <v>34</v>
      </c>
      <c r="P1598" s="1">
        <v>71</v>
      </c>
      <c r="Q1598" t="s">
        <v>7570</v>
      </c>
      <c r="R1598" s="1" t="s">
        <v>8769</v>
      </c>
      <c r="S1598" s="1" t="s">
        <v>10440</v>
      </c>
      <c r="T1598" s="1">
        <v>273</v>
      </c>
      <c r="U1598" s="1">
        <v>163</v>
      </c>
      <c r="V1598" s="1">
        <v>110</v>
      </c>
    </row>
    <row r="1599" spans="1:22" x14ac:dyDescent="0.35">
      <c r="A1599" s="2">
        <v>45157</v>
      </c>
      <c r="B1599" s="3" t="s">
        <v>97</v>
      </c>
      <c r="C1599" t="s">
        <v>23</v>
      </c>
      <c r="D1599" t="s">
        <v>98</v>
      </c>
      <c r="E1599" t="s">
        <v>154</v>
      </c>
      <c r="F1599" t="s">
        <v>10441</v>
      </c>
      <c r="G1599" t="s">
        <v>10442</v>
      </c>
      <c r="H1599" t="s">
        <v>10443</v>
      </c>
      <c r="I1599" t="s">
        <v>10444</v>
      </c>
      <c r="J1599" s="1" t="s">
        <v>45</v>
      </c>
      <c r="K1599" t="s">
        <v>75</v>
      </c>
      <c r="L1599" t="s">
        <v>76</v>
      </c>
      <c r="M1599" t="s">
        <v>77</v>
      </c>
      <c r="N1599" s="1" t="s">
        <v>86</v>
      </c>
      <c r="O1599" s="1" t="s">
        <v>34</v>
      </c>
      <c r="P1599" s="1">
        <v>11</v>
      </c>
      <c r="Q1599" t="s">
        <v>5131</v>
      </c>
      <c r="R1599" s="1" t="s">
        <v>10445</v>
      </c>
      <c r="S1599" s="1" t="s">
        <v>10446</v>
      </c>
      <c r="T1599" s="1">
        <v>401</v>
      </c>
      <c r="U1599" s="1">
        <v>198</v>
      </c>
      <c r="V1599" s="1">
        <v>203</v>
      </c>
    </row>
    <row r="1600" spans="1:22" x14ac:dyDescent="0.35">
      <c r="A1600" s="2">
        <v>45144</v>
      </c>
      <c r="B1600" s="3" t="s">
        <v>97</v>
      </c>
      <c r="C1600" t="s">
        <v>23</v>
      </c>
      <c r="D1600" t="s">
        <v>98</v>
      </c>
      <c r="E1600" t="s">
        <v>154</v>
      </c>
      <c r="F1600" t="s">
        <v>10447</v>
      </c>
      <c r="G1600" t="s">
        <v>10448</v>
      </c>
      <c r="H1600" t="s">
        <v>10449</v>
      </c>
      <c r="I1600" t="s">
        <v>10450</v>
      </c>
      <c r="J1600" s="1" t="s">
        <v>45</v>
      </c>
      <c r="K1600" t="s">
        <v>381</v>
      </c>
      <c r="L1600" t="s">
        <v>382</v>
      </c>
      <c r="M1600" t="s">
        <v>383</v>
      </c>
      <c r="N1600" s="1" t="s">
        <v>114</v>
      </c>
      <c r="O1600" s="1" t="s">
        <v>49</v>
      </c>
      <c r="P1600" s="1">
        <v>28</v>
      </c>
      <c r="Q1600" t="s">
        <v>10451</v>
      </c>
      <c r="R1600" s="1" t="s">
        <v>10452</v>
      </c>
      <c r="S1600" s="1" t="s">
        <v>10453</v>
      </c>
      <c r="T1600" s="1">
        <v>330</v>
      </c>
      <c r="U1600" s="1">
        <v>190</v>
      </c>
      <c r="V1600" s="1">
        <v>140</v>
      </c>
    </row>
    <row r="1601" spans="1:22" x14ac:dyDescent="0.35">
      <c r="A1601" s="2">
        <v>44716</v>
      </c>
      <c r="B1601" s="3" t="s">
        <v>207</v>
      </c>
      <c r="C1601" t="s">
        <v>23</v>
      </c>
      <c r="D1601" t="s">
        <v>39</v>
      </c>
      <c r="E1601" t="s">
        <v>265</v>
      </c>
      <c r="F1601" t="s">
        <v>10454</v>
      </c>
      <c r="G1601" t="s">
        <v>10455</v>
      </c>
      <c r="H1601" t="s">
        <v>10456</v>
      </c>
      <c r="I1601" t="s">
        <v>10457</v>
      </c>
      <c r="J1601" s="1" t="s">
        <v>45</v>
      </c>
      <c r="K1601" t="s">
        <v>183</v>
      </c>
      <c r="L1601" t="s">
        <v>184</v>
      </c>
      <c r="M1601" t="s">
        <v>185</v>
      </c>
      <c r="N1601" s="1" t="s">
        <v>78</v>
      </c>
      <c r="O1601" s="1" t="s">
        <v>49</v>
      </c>
      <c r="P1601" s="1">
        <v>79</v>
      </c>
      <c r="Q1601" t="s">
        <v>4645</v>
      </c>
      <c r="R1601" s="1" t="s">
        <v>10458</v>
      </c>
      <c r="S1601" s="1" t="s">
        <v>10459</v>
      </c>
      <c r="T1601" s="1">
        <v>171</v>
      </c>
      <c r="U1601" s="1">
        <v>123</v>
      </c>
      <c r="V1601" s="1">
        <v>48</v>
      </c>
    </row>
    <row r="1602" spans="1:22" x14ac:dyDescent="0.35">
      <c r="A1602" s="2">
        <v>44699</v>
      </c>
      <c r="B1602" s="3" t="s">
        <v>140</v>
      </c>
      <c r="C1602" t="s">
        <v>141</v>
      </c>
      <c r="D1602" t="s">
        <v>142</v>
      </c>
      <c r="E1602" t="s">
        <v>361</v>
      </c>
      <c r="F1602" t="s">
        <v>10460</v>
      </c>
      <c r="G1602" t="s">
        <v>10461</v>
      </c>
      <c r="H1602" t="s">
        <v>10462</v>
      </c>
      <c r="I1602" t="s">
        <v>10463</v>
      </c>
      <c r="J1602" s="1" t="s">
        <v>30</v>
      </c>
      <c r="K1602" t="s">
        <v>381</v>
      </c>
      <c r="L1602" t="s">
        <v>382</v>
      </c>
      <c r="M1602" t="s">
        <v>383</v>
      </c>
      <c r="N1602" s="1" t="s">
        <v>78</v>
      </c>
      <c r="O1602" s="1" t="s">
        <v>63</v>
      </c>
      <c r="P1602" s="1">
        <v>68</v>
      </c>
      <c r="Q1602" t="s">
        <v>9359</v>
      </c>
      <c r="R1602" s="1" t="s">
        <v>10464</v>
      </c>
      <c r="S1602" s="1" t="s">
        <v>10465</v>
      </c>
      <c r="T1602" s="1">
        <v>322</v>
      </c>
      <c r="U1602" s="1">
        <v>14</v>
      </c>
      <c r="V1602" s="1">
        <v>308</v>
      </c>
    </row>
    <row r="1603" spans="1:22" x14ac:dyDescent="0.35">
      <c r="A1603" s="2">
        <v>44714</v>
      </c>
      <c r="B1603" s="3" t="s">
        <v>344</v>
      </c>
      <c r="C1603" t="s">
        <v>141</v>
      </c>
      <c r="D1603" t="s">
        <v>345</v>
      </c>
      <c r="E1603" t="s">
        <v>346</v>
      </c>
      <c r="F1603" t="s">
        <v>10466</v>
      </c>
      <c r="H1603" t="s">
        <v>10467</v>
      </c>
      <c r="I1603">
        <f>1-920-794-5417</f>
        <v>-7130</v>
      </c>
      <c r="J1603" s="1" t="s">
        <v>45</v>
      </c>
      <c r="K1603" t="s">
        <v>31</v>
      </c>
      <c r="L1603" t="s">
        <v>32</v>
      </c>
      <c r="M1603">
        <v>6538306661</v>
      </c>
      <c r="N1603" s="1" t="s">
        <v>48</v>
      </c>
      <c r="O1603" s="1" t="s">
        <v>63</v>
      </c>
      <c r="P1603" s="1">
        <v>78</v>
      </c>
      <c r="Q1603" t="s">
        <v>2026</v>
      </c>
      <c r="R1603" s="1" t="s">
        <v>10468</v>
      </c>
      <c r="S1603" s="1" t="s">
        <v>10469</v>
      </c>
      <c r="T1603" s="1">
        <v>397</v>
      </c>
      <c r="U1603" s="1">
        <v>203</v>
      </c>
      <c r="V1603" s="1">
        <v>194</v>
      </c>
    </row>
    <row r="1604" spans="1:22" x14ac:dyDescent="0.35">
      <c r="A1604" s="2">
        <v>44684</v>
      </c>
      <c r="B1604" s="3" t="s">
        <v>22</v>
      </c>
      <c r="C1604" t="s">
        <v>54</v>
      </c>
      <c r="D1604" t="s">
        <v>24</v>
      </c>
      <c r="E1604" t="s">
        <v>82</v>
      </c>
      <c r="F1604" t="s">
        <v>10470</v>
      </c>
      <c r="G1604" t="s">
        <v>10471</v>
      </c>
      <c r="H1604" t="s">
        <v>10472</v>
      </c>
      <c r="I1604" t="s">
        <v>10473</v>
      </c>
      <c r="J1604" s="1" t="s">
        <v>170</v>
      </c>
      <c r="K1604" t="s">
        <v>252</v>
      </c>
      <c r="L1604" t="s">
        <v>253</v>
      </c>
      <c r="M1604">
        <f>1-838-976-6137</f>
        <v>-7950</v>
      </c>
      <c r="N1604" s="1" t="s">
        <v>86</v>
      </c>
      <c r="O1604" s="1" t="s">
        <v>49</v>
      </c>
      <c r="P1604" s="1">
        <v>67</v>
      </c>
      <c r="Q1604" t="s">
        <v>10474</v>
      </c>
      <c r="R1604" s="1" t="s">
        <v>10475</v>
      </c>
      <c r="S1604" s="1" t="s">
        <v>10476</v>
      </c>
      <c r="T1604" s="1">
        <v>79</v>
      </c>
      <c r="U1604" s="1">
        <v>64</v>
      </c>
      <c r="V1604" s="1">
        <v>15</v>
      </c>
    </row>
    <row r="1605" spans="1:22" x14ac:dyDescent="0.35">
      <c r="A1605" s="2">
        <v>45133</v>
      </c>
      <c r="B1605" s="3" t="s">
        <v>207</v>
      </c>
      <c r="C1605" t="s">
        <v>23</v>
      </c>
      <c r="D1605" t="s">
        <v>39</v>
      </c>
      <c r="E1605" t="s">
        <v>265</v>
      </c>
      <c r="F1605" t="s">
        <v>10477</v>
      </c>
      <c r="G1605" t="s">
        <v>10478</v>
      </c>
      <c r="H1605" t="s">
        <v>10479</v>
      </c>
      <c r="I1605" t="s">
        <v>10480</v>
      </c>
      <c r="J1605" s="1" t="s">
        <v>30</v>
      </c>
      <c r="K1605" t="s">
        <v>252</v>
      </c>
      <c r="L1605" t="s">
        <v>253</v>
      </c>
      <c r="M1605">
        <f>1-838-976-6137</f>
        <v>-7950</v>
      </c>
      <c r="N1605" s="1" t="s">
        <v>78</v>
      </c>
      <c r="O1605" s="1" t="s">
        <v>63</v>
      </c>
      <c r="P1605" s="1">
        <v>47</v>
      </c>
      <c r="Q1605" t="s">
        <v>10481</v>
      </c>
      <c r="R1605" s="1" t="s">
        <v>10482</v>
      </c>
      <c r="S1605" s="1" t="s">
        <v>10483</v>
      </c>
      <c r="T1605" s="1">
        <v>415</v>
      </c>
      <c r="U1605" s="1">
        <v>77</v>
      </c>
      <c r="V1605" s="1">
        <v>338</v>
      </c>
    </row>
    <row r="1606" spans="1:22" x14ac:dyDescent="0.35">
      <c r="A1606" s="1" t="s">
        <v>10484</v>
      </c>
      <c r="B1606" s="3" t="s">
        <v>214</v>
      </c>
      <c r="C1606" t="s">
        <v>23</v>
      </c>
      <c r="D1606" t="s">
        <v>98</v>
      </c>
      <c r="E1606" t="s">
        <v>265</v>
      </c>
      <c r="F1606" t="s">
        <v>10485</v>
      </c>
      <c r="G1606" t="s">
        <v>10486</v>
      </c>
      <c r="H1606" t="s">
        <v>10487</v>
      </c>
      <c r="I1606" t="s">
        <v>10488</v>
      </c>
      <c r="J1606" s="1" t="s">
        <v>45</v>
      </c>
      <c r="K1606" t="s">
        <v>381</v>
      </c>
      <c r="L1606" t="s">
        <v>382</v>
      </c>
      <c r="M1606" t="s">
        <v>383</v>
      </c>
      <c r="N1606" s="1" t="s">
        <v>48</v>
      </c>
      <c r="O1606" s="1" t="s">
        <v>49</v>
      </c>
      <c r="P1606" s="1">
        <v>53</v>
      </c>
      <c r="Q1606" t="s">
        <v>2829</v>
      </c>
      <c r="R1606" s="1" t="s">
        <v>10489</v>
      </c>
      <c r="S1606" s="1" t="s">
        <v>10490</v>
      </c>
      <c r="T1606" s="1">
        <v>100</v>
      </c>
      <c r="U1606" s="1">
        <v>87</v>
      </c>
      <c r="V1606" s="1">
        <v>13</v>
      </c>
    </row>
    <row r="1607" spans="1:22" x14ac:dyDescent="0.35">
      <c r="A1607" s="2">
        <v>44964</v>
      </c>
      <c r="B1607" s="3" t="s">
        <v>38</v>
      </c>
      <c r="C1607" t="s">
        <v>54</v>
      </c>
      <c r="D1607" t="s">
        <v>409</v>
      </c>
      <c r="E1607" t="s">
        <v>410</v>
      </c>
      <c r="F1607" t="s">
        <v>10491</v>
      </c>
      <c r="G1607" t="s">
        <v>10492</v>
      </c>
      <c r="H1607" t="s">
        <v>10493</v>
      </c>
      <c r="I1607" t="s">
        <v>10494</v>
      </c>
      <c r="J1607" s="1" t="s">
        <v>45</v>
      </c>
      <c r="K1607" t="s">
        <v>303</v>
      </c>
      <c r="L1607" t="s">
        <v>304</v>
      </c>
      <c r="M1607" t="s">
        <v>305</v>
      </c>
      <c r="N1607" s="1" t="s">
        <v>48</v>
      </c>
      <c r="O1607" s="1" t="s">
        <v>49</v>
      </c>
      <c r="P1607" s="1">
        <v>65</v>
      </c>
      <c r="Q1607" t="s">
        <v>3111</v>
      </c>
      <c r="R1607" s="1" t="s">
        <v>10495</v>
      </c>
      <c r="S1607" s="1" t="s">
        <v>10496</v>
      </c>
      <c r="T1607" s="1">
        <v>102</v>
      </c>
      <c r="U1607" s="1">
        <v>15</v>
      </c>
      <c r="V1607" s="1">
        <v>87</v>
      </c>
    </row>
    <row r="1608" spans="1:22" x14ac:dyDescent="0.35">
      <c r="A1608" s="2">
        <v>45069</v>
      </c>
      <c r="B1608" s="3" t="s">
        <v>53</v>
      </c>
      <c r="C1608" t="s">
        <v>276</v>
      </c>
      <c r="D1608" t="s">
        <v>55</v>
      </c>
      <c r="E1608" t="s">
        <v>56</v>
      </c>
      <c r="F1608" t="s">
        <v>10497</v>
      </c>
      <c r="G1608" t="s">
        <v>10498</v>
      </c>
      <c r="H1608" t="s">
        <v>10499</v>
      </c>
      <c r="I1608" t="s">
        <v>10500</v>
      </c>
      <c r="J1608" s="1" t="s">
        <v>170</v>
      </c>
      <c r="K1608" t="s">
        <v>171</v>
      </c>
      <c r="L1608" t="s">
        <v>172</v>
      </c>
      <c r="M1608" t="s">
        <v>173</v>
      </c>
      <c r="N1608" s="1" t="s">
        <v>86</v>
      </c>
      <c r="O1608" s="1" t="s">
        <v>34</v>
      </c>
      <c r="P1608" s="1">
        <v>73</v>
      </c>
      <c r="Q1608" t="s">
        <v>2203</v>
      </c>
      <c r="R1608" s="1" t="s">
        <v>10501</v>
      </c>
      <c r="S1608" s="1" t="s">
        <v>10502</v>
      </c>
      <c r="T1608" s="1">
        <v>336</v>
      </c>
      <c r="U1608" s="1">
        <v>36</v>
      </c>
      <c r="V1608" s="1">
        <v>300</v>
      </c>
    </row>
    <row r="1609" spans="1:22" x14ac:dyDescent="0.35">
      <c r="A1609" s="2">
        <v>44550</v>
      </c>
      <c r="B1609" s="3" t="s">
        <v>344</v>
      </c>
      <c r="C1609" t="s">
        <v>141</v>
      </c>
      <c r="D1609" t="s">
        <v>345</v>
      </c>
      <c r="E1609" t="s">
        <v>346</v>
      </c>
      <c r="F1609" t="s">
        <v>10503</v>
      </c>
      <c r="G1609" t="s">
        <v>10504</v>
      </c>
      <c r="H1609" t="s">
        <v>10505</v>
      </c>
      <c r="I1609" t="s">
        <v>10506</v>
      </c>
      <c r="J1609" s="1" t="s">
        <v>45</v>
      </c>
      <c r="K1609" t="s">
        <v>75</v>
      </c>
      <c r="L1609" t="s">
        <v>76</v>
      </c>
      <c r="M1609" t="s">
        <v>77</v>
      </c>
      <c r="N1609" s="1" t="s">
        <v>33</v>
      </c>
      <c r="O1609" s="1" t="s">
        <v>49</v>
      </c>
      <c r="P1609" s="1">
        <v>2</v>
      </c>
      <c r="Q1609" t="s">
        <v>2080</v>
      </c>
      <c r="R1609" s="1" t="s">
        <v>10507</v>
      </c>
      <c r="S1609" s="1" t="s">
        <v>10508</v>
      </c>
      <c r="T1609" s="1">
        <v>337</v>
      </c>
      <c r="U1609" s="1">
        <v>283</v>
      </c>
      <c r="V1609" s="1">
        <v>54</v>
      </c>
    </row>
    <row r="1610" spans="1:22" x14ac:dyDescent="0.35">
      <c r="A1610" s="2">
        <v>44815</v>
      </c>
      <c r="B1610" s="3" t="s">
        <v>68</v>
      </c>
      <c r="C1610" t="s">
        <v>69</v>
      </c>
      <c r="D1610" t="s">
        <v>70</v>
      </c>
      <c r="E1610" t="s">
        <v>71</v>
      </c>
      <c r="F1610" t="s">
        <v>10509</v>
      </c>
      <c r="G1610" t="s">
        <v>10510</v>
      </c>
      <c r="H1610" t="s">
        <v>10511</v>
      </c>
      <c r="I1610" t="s">
        <v>10512</v>
      </c>
      <c r="J1610" s="1" t="s">
        <v>45</v>
      </c>
      <c r="K1610" t="s">
        <v>303</v>
      </c>
      <c r="L1610" t="s">
        <v>304</v>
      </c>
      <c r="M1610" t="s">
        <v>305</v>
      </c>
      <c r="N1610" s="1" t="s">
        <v>48</v>
      </c>
      <c r="O1610" s="1" t="s">
        <v>49</v>
      </c>
      <c r="P1610" s="1">
        <v>2</v>
      </c>
      <c r="Q1610" t="s">
        <v>10513</v>
      </c>
      <c r="R1610" s="1" t="s">
        <v>10514</v>
      </c>
      <c r="S1610" s="1" t="s">
        <v>10515</v>
      </c>
      <c r="T1610" s="1">
        <v>80</v>
      </c>
      <c r="U1610" s="1">
        <v>18</v>
      </c>
      <c r="V1610" s="1">
        <v>62</v>
      </c>
    </row>
    <row r="1611" spans="1:22" x14ac:dyDescent="0.35">
      <c r="A1611" s="2">
        <v>44825</v>
      </c>
      <c r="B1611" s="3" t="s">
        <v>214</v>
      </c>
      <c r="C1611" t="s">
        <v>23</v>
      </c>
      <c r="D1611" t="s">
        <v>98</v>
      </c>
      <c r="E1611" t="s">
        <v>326</v>
      </c>
      <c r="F1611" t="s">
        <v>10516</v>
      </c>
      <c r="G1611" t="s">
        <v>10517</v>
      </c>
      <c r="H1611" t="s">
        <v>10518</v>
      </c>
      <c r="I1611" t="s">
        <v>10519</v>
      </c>
      <c r="J1611" s="1" t="s">
        <v>170</v>
      </c>
      <c r="K1611" t="s">
        <v>31</v>
      </c>
      <c r="L1611" t="s">
        <v>32</v>
      </c>
      <c r="M1611">
        <v>6538306661</v>
      </c>
      <c r="N1611" s="1" t="s">
        <v>93</v>
      </c>
      <c r="O1611" s="1" t="s">
        <v>34</v>
      </c>
      <c r="P1611" s="1">
        <v>77</v>
      </c>
      <c r="Q1611" t="s">
        <v>1075</v>
      </c>
      <c r="R1611" s="1" t="s">
        <v>10520</v>
      </c>
      <c r="S1611" s="1" t="s">
        <v>10521</v>
      </c>
      <c r="T1611" s="1">
        <v>79</v>
      </c>
      <c r="U1611" s="1">
        <v>76</v>
      </c>
      <c r="V1611" s="1">
        <v>3</v>
      </c>
    </row>
    <row r="1612" spans="1:22" x14ac:dyDescent="0.35">
      <c r="A1612" s="2">
        <v>44550</v>
      </c>
      <c r="B1612" s="3" t="s">
        <v>275</v>
      </c>
      <c r="C1612" t="s">
        <v>276</v>
      </c>
      <c r="D1612" t="s">
        <v>277</v>
      </c>
      <c r="E1612" t="s">
        <v>278</v>
      </c>
      <c r="F1612" t="s">
        <v>10522</v>
      </c>
      <c r="G1612" t="s">
        <v>10523</v>
      </c>
      <c r="H1612" t="s">
        <v>10524</v>
      </c>
      <c r="I1612" t="s">
        <v>10525</v>
      </c>
      <c r="J1612" s="1" t="s">
        <v>45</v>
      </c>
      <c r="K1612" t="s">
        <v>111</v>
      </c>
      <c r="L1612" t="s">
        <v>112</v>
      </c>
      <c r="M1612" t="s">
        <v>113</v>
      </c>
      <c r="N1612" s="1" t="s">
        <v>48</v>
      </c>
      <c r="O1612" s="1" t="s">
        <v>63</v>
      </c>
      <c r="P1612" s="1">
        <v>24</v>
      </c>
      <c r="Q1612" t="s">
        <v>7352</v>
      </c>
      <c r="R1612" s="1" t="s">
        <v>10526</v>
      </c>
      <c r="S1612" s="1" t="s">
        <v>10527</v>
      </c>
      <c r="T1612" s="1">
        <v>279</v>
      </c>
      <c r="U1612" s="1">
        <v>207</v>
      </c>
      <c r="V1612" s="1">
        <v>72</v>
      </c>
    </row>
    <row r="1613" spans="1:22" x14ac:dyDescent="0.35">
      <c r="A1613" s="2">
        <v>44997</v>
      </c>
      <c r="B1613" s="3" t="s">
        <v>238</v>
      </c>
      <c r="C1613" t="s">
        <v>23</v>
      </c>
      <c r="D1613" t="s">
        <v>98</v>
      </c>
      <c r="E1613" t="s">
        <v>189</v>
      </c>
      <c r="F1613" t="s">
        <v>10528</v>
      </c>
      <c r="H1613" t="s">
        <v>10529</v>
      </c>
      <c r="I1613" t="s">
        <v>10530</v>
      </c>
      <c r="J1613" s="1" t="s">
        <v>45</v>
      </c>
      <c r="K1613" t="s">
        <v>133</v>
      </c>
      <c r="L1613" t="s">
        <v>134</v>
      </c>
      <c r="M1613" t="s">
        <v>135</v>
      </c>
      <c r="N1613" s="1" t="s">
        <v>33</v>
      </c>
      <c r="O1613" s="1" t="s">
        <v>49</v>
      </c>
      <c r="P1613" s="1">
        <v>15</v>
      </c>
      <c r="Q1613" t="s">
        <v>10531</v>
      </c>
      <c r="R1613" s="1" t="s">
        <v>10532</v>
      </c>
      <c r="S1613" s="1" t="s">
        <v>10533</v>
      </c>
      <c r="T1613" s="1">
        <v>150</v>
      </c>
      <c r="U1613" s="1">
        <v>61</v>
      </c>
      <c r="V1613" s="1">
        <v>89</v>
      </c>
    </row>
    <row r="1614" spans="1:22" x14ac:dyDescent="0.35">
      <c r="A1614" s="2">
        <v>44673</v>
      </c>
      <c r="B1614" s="3" t="s">
        <v>275</v>
      </c>
      <c r="C1614" t="s">
        <v>54</v>
      </c>
      <c r="D1614" t="s">
        <v>277</v>
      </c>
      <c r="E1614" t="s">
        <v>278</v>
      </c>
      <c r="F1614" t="s">
        <v>10534</v>
      </c>
      <c r="H1614" t="s">
        <v>10535</v>
      </c>
      <c r="I1614" t="s">
        <v>10536</v>
      </c>
      <c r="J1614" s="1" t="s">
        <v>45</v>
      </c>
      <c r="K1614" t="s">
        <v>534</v>
      </c>
      <c r="L1614" t="s">
        <v>535</v>
      </c>
      <c r="N1614" s="1" t="s">
        <v>48</v>
      </c>
      <c r="O1614" s="1" t="s">
        <v>49</v>
      </c>
      <c r="P1614" s="1">
        <v>1</v>
      </c>
      <c r="Q1614" t="s">
        <v>278</v>
      </c>
      <c r="R1614" s="1" t="s">
        <v>10537</v>
      </c>
      <c r="S1614" s="1" t="s">
        <v>10538</v>
      </c>
      <c r="T1614" s="1">
        <v>60</v>
      </c>
      <c r="U1614" s="1">
        <v>20</v>
      </c>
      <c r="V1614" s="1">
        <v>40</v>
      </c>
    </row>
    <row r="1615" spans="1:22" x14ac:dyDescent="0.35">
      <c r="A1615" s="2">
        <v>44894</v>
      </c>
      <c r="B1615" s="3" t="s">
        <v>207</v>
      </c>
      <c r="C1615" t="s">
        <v>23</v>
      </c>
      <c r="D1615" t="s">
        <v>39</v>
      </c>
      <c r="E1615" t="s">
        <v>40</v>
      </c>
      <c r="F1615" t="s">
        <v>10539</v>
      </c>
      <c r="G1615" t="s">
        <v>10540</v>
      </c>
      <c r="H1615" t="s">
        <v>10541</v>
      </c>
      <c r="I1615" t="s">
        <v>10542</v>
      </c>
      <c r="J1615" s="1" t="s">
        <v>30</v>
      </c>
      <c r="K1615" t="s">
        <v>148</v>
      </c>
      <c r="L1615" t="s">
        <v>149</v>
      </c>
      <c r="M1615" t="s">
        <v>150</v>
      </c>
      <c r="N1615" s="1" t="s">
        <v>93</v>
      </c>
      <c r="O1615" s="1" t="s">
        <v>34</v>
      </c>
      <c r="P1615" s="1">
        <v>91</v>
      </c>
      <c r="Q1615" t="s">
        <v>2761</v>
      </c>
      <c r="R1615" s="1" t="s">
        <v>10543</v>
      </c>
      <c r="S1615" s="1" t="s">
        <v>10544</v>
      </c>
      <c r="T1615" s="1">
        <v>103</v>
      </c>
      <c r="U1615" s="1">
        <v>87</v>
      </c>
      <c r="V1615" s="1">
        <v>16</v>
      </c>
    </row>
    <row r="1616" spans="1:22" x14ac:dyDescent="0.35">
      <c r="A1616" s="2">
        <v>44813</v>
      </c>
      <c r="B1616" s="3" t="s">
        <v>317</v>
      </c>
      <c r="C1616" t="s">
        <v>54</v>
      </c>
      <c r="D1616" t="s">
        <v>98</v>
      </c>
      <c r="E1616" t="s">
        <v>318</v>
      </c>
      <c r="F1616" t="s">
        <v>10545</v>
      </c>
      <c r="G1616" t="s">
        <v>10546</v>
      </c>
      <c r="H1616" t="s">
        <v>10547</v>
      </c>
      <c r="I1616" t="s">
        <v>10548</v>
      </c>
      <c r="J1616" s="1" t="s">
        <v>45</v>
      </c>
      <c r="K1616" t="s">
        <v>303</v>
      </c>
      <c r="L1616" t="s">
        <v>304</v>
      </c>
      <c r="M1616" t="s">
        <v>305</v>
      </c>
      <c r="N1616" s="1" t="s">
        <v>48</v>
      </c>
      <c r="O1616" s="1" t="s">
        <v>49</v>
      </c>
      <c r="P1616" s="1">
        <v>94</v>
      </c>
      <c r="Q1616" t="s">
        <v>10549</v>
      </c>
      <c r="R1616" s="1" t="s">
        <v>10550</v>
      </c>
      <c r="S1616" s="1" t="s">
        <v>10551</v>
      </c>
      <c r="T1616" s="1">
        <v>464</v>
      </c>
      <c r="U1616" s="1">
        <v>26</v>
      </c>
      <c r="V1616" s="1">
        <v>438</v>
      </c>
    </row>
    <row r="1617" spans="1:22" x14ac:dyDescent="0.35">
      <c r="A1617" s="1" t="s">
        <v>10552</v>
      </c>
      <c r="B1617" s="3" t="s">
        <v>418</v>
      </c>
      <c r="C1617" t="s">
        <v>69</v>
      </c>
      <c r="D1617" t="s">
        <v>419</v>
      </c>
      <c r="E1617" t="s">
        <v>521</v>
      </c>
      <c r="F1617" t="s">
        <v>10553</v>
      </c>
      <c r="G1617" t="s">
        <v>10554</v>
      </c>
      <c r="H1617" t="s">
        <v>10555</v>
      </c>
      <c r="I1617" t="s">
        <v>10556</v>
      </c>
      <c r="J1617" s="1" t="s">
        <v>170</v>
      </c>
      <c r="K1617" t="s">
        <v>330</v>
      </c>
      <c r="L1617" t="s">
        <v>331</v>
      </c>
      <c r="M1617" t="s">
        <v>332</v>
      </c>
      <c r="N1617" s="1" t="s">
        <v>33</v>
      </c>
      <c r="O1617" s="1" t="s">
        <v>34</v>
      </c>
      <c r="P1617" s="1">
        <v>92</v>
      </c>
      <c r="Q1617" t="s">
        <v>5967</v>
      </c>
      <c r="R1617" s="1" t="s">
        <v>10557</v>
      </c>
      <c r="S1617" s="1" t="s">
        <v>10558</v>
      </c>
      <c r="T1617" s="1">
        <v>132</v>
      </c>
      <c r="U1617" s="1">
        <v>26</v>
      </c>
      <c r="V1617" s="1">
        <v>106</v>
      </c>
    </row>
    <row r="1618" spans="1:22" x14ac:dyDescent="0.35">
      <c r="A1618" s="2">
        <v>44573</v>
      </c>
      <c r="B1618" s="3" t="s">
        <v>214</v>
      </c>
      <c r="C1618" t="s">
        <v>54</v>
      </c>
      <c r="D1618" t="s">
        <v>98</v>
      </c>
      <c r="E1618" t="s">
        <v>326</v>
      </c>
      <c r="F1618" t="s">
        <v>10559</v>
      </c>
      <c r="G1618" t="s">
        <v>10560</v>
      </c>
      <c r="H1618" t="s">
        <v>10561</v>
      </c>
      <c r="I1618" t="s">
        <v>10562</v>
      </c>
      <c r="J1618" s="1" t="s">
        <v>30</v>
      </c>
      <c r="K1618" t="s">
        <v>75</v>
      </c>
      <c r="L1618" t="s">
        <v>76</v>
      </c>
      <c r="M1618" t="s">
        <v>77</v>
      </c>
      <c r="N1618" s="1" t="s">
        <v>48</v>
      </c>
      <c r="O1618" s="1" t="s">
        <v>49</v>
      </c>
      <c r="P1618" s="1">
        <v>66</v>
      </c>
      <c r="Q1618" t="s">
        <v>7897</v>
      </c>
      <c r="R1618" s="1" t="s">
        <v>6370</v>
      </c>
      <c r="S1618" s="1" t="s">
        <v>10563</v>
      </c>
      <c r="T1618" s="1">
        <v>327</v>
      </c>
      <c r="U1618" s="1">
        <v>6</v>
      </c>
      <c r="V1618" s="1">
        <v>321</v>
      </c>
    </row>
    <row r="1619" spans="1:22" x14ac:dyDescent="0.35">
      <c r="A1619" s="2">
        <v>44587</v>
      </c>
      <c r="B1619" s="3" t="s">
        <v>118</v>
      </c>
      <c r="C1619" t="s">
        <v>69</v>
      </c>
      <c r="D1619" t="s">
        <v>119</v>
      </c>
      <c r="E1619" t="s">
        <v>120</v>
      </c>
      <c r="F1619" t="s">
        <v>10564</v>
      </c>
      <c r="G1619" t="s">
        <v>10565</v>
      </c>
      <c r="H1619" t="s">
        <v>10566</v>
      </c>
      <c r="I1619" t="s">
        <v>10567</v>
      </c>
      <c r="J1619" s="1" t="s">
        <v>45</v>
      </c>
      <c r="K1619" t="s">
        <v>303</v>
      </c>
      <c r="L1619" t="s">
        <v>304</v>
      </c>
      <c r="M1619" t="s">
        <v>305</v>
      </c>
      <c r="N1619" s="1" t="s">
        <v>93</v>
      </c>
      <c r="O1619" s="1" t="s">
        <v>34</v>
      </c>
      <c r="P1619" s="1">
        <v>71</v>
      </c>
      <c r="Q1619" t="s">
        <v>8505</v>
      </c>
      <c r="R1619" s="1" t="s">
        <v>10568</v>
      </c>
      <c r="S1619" s="1" t="s">
        <v>10569</v>
      </c>
      <c r="T1619" s="1">
        <v>357</v>
      </c>
      <c r="U1619" s="1">
        <v>51</v>
      </c>
      <c r="V1619" s="1">
        <v>306</v>
      </c>
    </row>
    <row r="1620" spans="1:22" x14ac:dyDescent="0.35">
      <c r="A1620" s="2">
        <v>44961</v>
      </c>
      <c r="B1620" s="3" t="s">
        <v>140</v>
      </c>
      <c r="C1620" t="s">
        <v>141</v>
      </c>
      <c r="D1620" t="s">
        <v>142</v>
      </c>
      <c r="E1620" t="s">
        <v>189</v>
      </c>
      <c r="F1620" t="s">
        <v>10570</v>
      </c>
      <c r="G1620" t="s">
        <v>10571</v>
      </c>
      <c r="H1620" t="s">
        <v>10572</v>
      </c>
      <c r="I1620" t="s">
        <v>10573</v>
      </c>
      <c r="J1620" s="1" t="s">
        <v>45</v>
      </c>
      <c r="K1620" t="s">
        <v>270</v>
      </c>
      <c r="L1620" t="s">
        <v>271</v>
      </c>
      <c r="M1620" t="s">
        <v>559</v>
      </c>
      <c r="N1620" s="1" t="s">
        <v>93</v>
      </c>
      <c r="O1620" s="1" t="s">
        <v>49</v>
      </c>
      <c r="P1620" s="1">
        <v>54</v>
      </c>
      <c r="Q1620" t="s">
        <v>5017</v>
      </c>
      <c r="R1620" s="1" t="s">
        <v>10574</v>
      </c>
      <c r="S1620" s="1" t="s">
        <v>10575</v>
      </c>
      <c r="T1620" s="1">
        <v>248</v>
      </c>
      <c r="U1620" s="1">
        <v>139</v>
      </c>
      <c r="V1620" s="1">
        <v>109</v>
      </c>
    </row>
    <row r="1621" spans="1:22" x14ac:dyDescent="0.35">
      <c r="A1621" s="2">
        <v>44925</v>
      </c>
      <c r="B1621" s="3" t="s">
        <v>492</v>
      </c>
      <c r="C1621" t="s">
        <v>276</v>
      </c>
      <c r="D1621" t="s">
        <v>409</v>
      </c>
      <c r="E1621" t="s">
        <v>410</v>
      </c>
      <c r="F1621" t="s">
        <v>10576</v>
      </c>
      <c r="G1621" t="s">
        <v>10577</v>
      </c>
      <c r="H1621" t="s">
        <v>10578</v>
      </c>
      <c r="I1621" t="s">
        <v>10579</v>
      </c>
      <c r="J1621" s="1" t="s">
        <v>30</v>
      </c>
      <c r="K1621" t="s">
        <v>148</v>
      </c>
      <c r="L1621" t="s">
        <v>149</v>
      </c>
      <c r="M1621" t="s">
        <v>150</v>
      </c>
      <c r="N1621" s="1" t="s">
        <v>86</v>
      </c>
      <c r="O1621" s="1" t="s">
        <v>63</v>
      </c>
      <c r="P1621" s="1">
        <v>68</v>
      </c>
      <c r="Q1621" t="s">
        <v>10580</v>
      </c>
      <c r="R1621" s="1" t="s">
        <v>4951</v>
      </c>
      <c r="S1621" s="1" t="s">
        <v>10581</v>
      </c>
      <c r="T1621" s="1">
        <v>321</v>
      </c>
      <c r="U1621" s="1">
        <v>242</v>
      </c>
      <c r="V1621" s="1">
        <v>79</v>
      </c>
    </row>
    <row r="1622" spans="1:22" x14ac:dyDescent="0.35">
      <c r="A1622" s="2">
        <v>44803</v>
      </c>
      <c r="B1622" s="3" t="s">
        <v>53</v>
      </c>
      <c r="C1622" t="s">
        <v>54</v>
      </c>
      <c r="D1622" t="s">
        <v>55</v>
      </c>
      <c r="E1622" t="s">
        <v>265</v>
      </c>
      <c r="F1622" t="s">
        <v>10582</v>
      </c>
      <c r="G1622" t="s">
        <v>10583</v>
      </c>
      <c r="H1622" t="s">
        <v>10584</v>
      </c>
      <c r="I1622" t="s">
        <v>10585</v>
      </c>
      <c r="J1622" s="1" t="s">
        <v>30</v>
      </c>
      <c r="K1622" t="s">
        <v>252</v>
      </c>
      <c r="L1622" t="s">
        <v>253</v>
      </c>
      <c r="M1622">
        <f>1-838-976-6137</f>
        <v>-7950</v>
      </c>
      <c r="N1622" s="1" t="s">
        <v>114</v>
      </c>
      <c r="O1622" s="1" t="s">
        <v>63</v>
      </c>
      <c r="P1622" s="1">
        <v>12</v>
      </c>
      <c r="Q1622" t="s">
        <v>6356</v>
      </c>
      <c r="R1622" s="1" t="s">
        <v>10586</v>
      </c>
      <c r="S1622" s="1" t="s">
        <v>10587</v>
      </c>
      <c r="T1622" s="1">
        <v>112</v>
      </c>
      <c r="U1622" s="1">
        <v>16</v>
      </c>
      <c r="V1622" s="1">
        <v>96</v>
      </c>
    </row>
    <row r="1623" spans="1:22" x14ac:dyDescent="0.35">
      <c r="A1623" s="2">
        <v>44965</v>
      </c>
      <c r="B1623" s="3" t="s">
        <v>222</v>
      </c>
      <c r="C1623" t="s">
        <v>141</v>
      </c>
      <c r="D1623" t="s">
        <v>223</v>
      </c>
      <c r="E1623" t="s">
        <v>189</v>
      </c>
      <c r="F1623" t="s">
        <v>10588</v>
      </c>
      <c r="G1623" t="s">
        <v>10589</v>
      </c>
      <c r="H1623" t="s">
        <v>10590</v>
      </c>
      <c r="I1623" t="s">
        <v>10591</v>
      </c>
      <c r="J1623" s="1" t="s">
        <v>170</v>
      </c>
      <c r="K1623" t="s">
        <v>111</v>
      </c>
      <c r="L1623" t="s">
        <v>112</v>
      </c>
      <c r="M1623" t="s">
        <v>113</v>
      </c>
      <c r="N1623" s="1" t="s">
        <v>33</v>
      </c>
      <c r="O1623" s="1" t="s">
        <v>49</v>
      </c>
      <c r="P1623" s="1">
        <v>52</v>
      </c>
      <c r="Q1623" t="s">
        <v>2217</v>
      </c>
      <c r="R1623" s="1" t="s">
        <v>10592</v>
      </c>
      <c r="S1623" s="1" t="s">
        <v>10593</v>
      </c>
      <c r="T1623" s="1">
        <v>88</v>
      </c>
      <c r="U1623" s="1">
        <v>20</v>
      </c>
      <c r="V1623" s="1">
        <v>68</v>
      </c>
    </row>
    <row r="1624" spans="1:22" x14ac:dyDescent="0.35">
      <c r="A1624" s="2">
        <v>45050</v>
      </c>
      <c r="B1624" s="3" t="s">
        <v>97</v>
      </c>
      <c r="C1624" t="s">
        <v>23</v>
      </c>
      <c r="D1624" t="s">
        <v>98</v>
      </c>
      <c r="E1624" t="s">
        <v>189</v>
      </c>
      <c r="F1624" t="s">
        <v>10594</v>
      </c>
      <c r="G1624" t="s">
        <v>10595</v>
      </c>
      <c r="H1624" t="s">
        <v>10596</v>
      </c>
      <c r="I1624">
        <v>3028290177</v>
      </c>
      <c r="J1624" s="1" t="s">
        <v>170</v>
      </c>
      <c r="K1624" t="s">
        <v>75</v>
      </c>
      <c r="L1624" t="s">
        <v>76</v>
      </c>
      <c r="M1624" t="s">
        <v>77</v>
      </c>
      <c r="N1624" s="1" t="s">
        <v>114</v>
      </c>
      <c r="O1624" s="1" t="s">
        <v>34</v>
      </c>
      <c r="P1624" s="1">
        <v>13</v>
      </c>
      <c r="Q1624" t="s">
        <v>10597</v>
      </c>
      <c r="R1624" s="1" t="s">
        <v>10598</v>
      </c>
      <c r="S1624" s="1" t="s">
        <v>10599</v>
      </c>
      <c r="T1624" s="1">
        <v>127</v>
      </c>
      <c r="U1624" s="1">
        <v>125</v>
      </c>
      <c r="V1624" s="1">
        <v>2</v>
      </c>
    </row>
    <row r="1625" spans="1:22" x14ac:dyDescent="0.35">
      <c r="A1625" s="2">
        <v>45075</v>
      </c>
      <c r="B1625" s="3" t="s">
        <v>68</v>
      </c>
      <c r="C1625" t="s">
        <v>69</v>
      </c>
      <c r="D1625" t="s">
        <v>70</v>
      </c>
      <c r="E1625" t="s">
        <v>71</v>
      </c>
      <c r="F1625" t="s">
        <v>10600</v>
      </c>
      <c r="G1625" t="s">
        <v>10601</v>
      </c>
      <c r="H1625" t="s">
        <v>10602</v>
      </c>
      <c r="I1625" t="s">
        <v>10603</v>
      </c>
      <c r="J1625" s="1" t="s">
        <v>170</v>
      </c>
      <c r="K1625" t="s">
        <v>381</v>
      </c>
      <c r="L1625" t="s">
        <v>382</v>
      </c>
      <c r="M1625" t="s">
        <v>383</v>
      </c>
      <c r="N1625" s="1" t="s">
        <v>33</v>
      </c>
      <c r="O1625" s="1" t="s">
        <v>63</v>
      </c>
      <c r="P1625" s="1">
        <v>64</v>
      </c>
      <c r="Q1625" t="s">
        <v>6063</v>
      </c>
      <c r="R1625" s="1" t="s">
        <v>10604</v>
      </c>
      <c r="S1625" s="1" t="s">
        <v>10605</v>
      </c>
      <c r="T1625" s="1">
        <v>489</v>
      </c>
      <c r="U1625" s="1">
        <v>169</v>
      </c>
      <c r="V1625" s="1">
        <v>320</v>
      </c>
    </row>
    <row r="1626" spans="1:22" x14ac:dyDescent="0.35">
      <c r="A1626" s="2">
        <v>45152</v>
      </c>
      <c r="B1626" s="3" t="s">
        <v>492</v>
      </c>
      <c r="C1626" t="s">
        <v>276</v>
      </c>
      <c r="D1626" t="s">
        <v>409</v>
      </c>
      <c r="E1626" t="s">
        <v>410</v>
      </c>
      <c r="F1626" t="s">
        <v>10606</v>
      </c>
      <c r="G1626" t="s">
        <v>10607</v>
      </c>
      <c r="H1626" t="s">
        <v>10608</v>
      </c>
      <c r="I1626" t="s">
        <v>10609</v>
      </c>
      <c r="J1626" s="1" t="s">
        <v>30</v>
      </c>
      <c r="K1626" t="s">
        <v>183</v>
      </c>
      <c r="L1626" t="s">
        <v>184</v>
      </c>
      <c r="M1626" t="s">
        <v>185</v>
      </c>
      <c r="N1626" s="1" t="s">
        <v>78</v>
      </c>
      <c r="O1626" s="1" t="s">
        <v>49</v>
      </c>
      <c r="P1626" s="1">
        <v>64</v>
      </c>
      <c r="Q1626" t="s">
        <v>1140</v>
      </c>
      <c r="R1626" s="1" t="s">
        <v>10610</v>
      </c>
      <c r="S1626" s="1" t="s">
        <v>10611</v>
      </c>
      <c r="T1626" s="1">
        <v>90</v>
      </c>
      <c r="U1626" s="1">
        <v>24</v>
      </c>
      <c r="V1626" s="1">
        <v>66</v>
      </c>
    </row>
    <row r="1627" spans="1:22" x14ac:dyDescent="0.35">
      <c r="A1627" s="2">
        <v>44859</v>
      </c>
      <c r="B1627" s="3" t="s">
        <v>336</v>
      </c>
      <c r="C1627" t="s">
        <v>247</v>
      </c>
      <c r="D1627" t="s">
        <v>165</v>
      </c>
      <c r="E1627" t="s">
        <v>484</v>
      </c>
      <c r="F1627" t="s">
        <v>10612</v>
      </c>
      <c r="G1627" t="s">
        <v>10613</v>
      </c>
      <c r="H1627" t="s">
        <v>10614</v>
      </c>
      <c r="I1627" t="s">
        <v>10615</v>
      </c>
      <c r="J1627" s="1" t="s">
        <v>45</v>
      </c>
      <c r="K1627" t="s">
        <v>124</v>
      </c>
      <c r="L1627" t="s">
        <v>125</v>
      </c>
      <c r="N1627" s="1" t="s">
        <v>78</v>
      </c>
      <c r="O1627" s="1" t="s">
        <v>34</v>
      </c>
      <c r="P1627" s="1">
        <v>30</v>
      </c>
      <c r="Q1627" t="s">
        <v>7921</v>
      </c>
      <c r="R1627" s="1" t="s">
        <v>10616</v>
      </c>
      <c r="S1627" s="1" t="s">
        <v>10617</v>
      </c>
      <c r="T1627" s="1">
        <v>432</v>
      </c>
      <c r="U1627" s="1">
        <v>234</v>
      </c>
      <c r="V1627" s="1">
        <v>198</v>
      </c>
    </row>
    <row r="1628" spans="1:22" x14ac:dyDescent="0.35">
      <c r="A1628" s="2">
        <v>45024</v>
      </c>
      <c r="B1628" s="3" t="s">
        <v>118</v>
      </c>
      <c r="C1628" t="s">
        <v>69</v>
      </c>
      <c r="D1628" t="s">
        <v>119</v>
      </c>
      <c r="E1628" t="s">
        <v>120</v>
      </c>
      <c r="F1628" t="s">
        <v>10618</v>
      </c>
      <c r="G1628" t="s">
        <v>10619</v>
      </c>
      <c r="H1628" t="s">
        <v>10620</v>
      </c>
      <c r="I1628" t="s">
        <v>10621</v>
      </c>
      <c r="J1628" s="1" t="s">
        <v>170</v>
      </c>
      <c r="K1628" t="s">
        <v>61</v>
      </c>
      <c r="L1628" t="s">
        <v>62</v>
      </c>
      <c r="M1628">
        <f>1-588-750-7646</f>
        <v>-8983</v>
      </c>
      <c r="N1628" s="1" t="s">
        <v>78</v>
      </c>
      <c r="O1628" s="1" t="s">
        <v>63</v>
      </c>
      <c r="P1628" s="1">
        <v>6</v>
      </c>
      <c r="Q1628" t="s">
        <v>4975</v>
      </c>
      <c r="R1628" s="1" t="s">
        <v>10622</v>
      </c>
      <c r="S1628" s="1" t="s">
        <v>10623</v>
      </c>
      <c r="T1628" s="1">
        <v>341</v>
      </c>
      <c r="U1628" s="1">
        <v>185</v>
      </c>
      <c r="V1628" s="1">
        <v>156</v>
      </c>
    </row>
    <row r="1629" spans="1:22" x14ac:dyDescent="0.35">
      <c r="A1629" s="2">
        <v>44497</v>
      </c>
      <c r="B1629" s="3" t="s">
        <v>222</v>
      </c>
      <c r="C1629" t="s">
        <v>141</v>
      </c>
      <c r="D1629" t="s">
        <v>223</v>
      </c>
      <c r="E1629" t="s">
        <v>224</v>
      </c>
      <c r="F1629" t="s">
        <v>10624</v>
      </c>
      <c r="G1629" t="s">
        <v>10625</v>
      </c>
      <c r="H1629" t="s">
        <v>10626</v>
      </c>
      <c r="I1629" t="s">
        <v>10627</v>
      </c>
      <c r="J1629" s="1" t="s">
        <v>45</v>
      </c>
      <c r="K1629" t="s">
        <v>46</v>
      </c>
      <c r="L1629" t="s">
        <v>47</v>
      </c>
      <c r="M1629" t="s">
        <v>261</v>
      </c>
      <c r="N1629" s="1" t="s">
        <v>86</v>
      </c>
      <c r="O1629" s="1" t="s">
        <v>34</v>
      </c>
      <c r="P1629" s="1">
        <v>50</v>
      </c>
      <c r="Q1629" t="s">
        <v>797</v>
      </c>
      <c r="R1629" s="1" t="s">
        <v>10628</v>
      </c>
      <c r="S1629" s="1" t="s">
        <v>10629</v>
      </c>
      <c r="T1629" s="1">
        <v>295</v>
      </c>
      <c r="U1629" s="1">
        <v>172</v>
      </c>
      <c r="V1629" s="1">
        <v>123</v>
      </c>
    </row>
    <row r="1630" spans="1:22" x14ac:dyDescent="0.35">
      <c r="A1630" s="2">
        <v>45153</v>
      </c>
      <c r="B1630" s="3" t="s">
        <v>38</v>
      </c>
      <c r="C1630" t="s">
        <v>276</v>
      </c>
      <c r="D1630" t="s">
        <v>409</v>
      </c>
      <c r="E1630" t="s">
        <v>189</v>
      </c>
      <c r="F1630" t="s">
        <v>10630</v>
      </c>
      <c r="G1630" t="s">
        <v>10631</v>
      </c>
      <c r="H1630" t="s">
        <v>10632</v>
      </c>
      <c r="I1630" t="s">
        <v>10633</v>
      </c>
      <c r="J1630" s="1" t="s">
        <v>170</v>
      </c>
      <c r="K1630" t="s">
        <v>194</v>
      </c>
      <c r="L1630" t="s">
        <v>195</v>
      </c>
      <c r="M1630" t="s">
        <v>196</v>
      </c>
      <c r="N1630" s="1" t="s">
        <v>93</v>
      </c>
      <c r="O1630" s="1" t="s">
        <v>63</v>
      </c>
      <c r="P1630" s="1">
        <v>6</v>
      </c>
      <c r="Q1630" t="s">
        <v>10634</v>
      </c>
      <c r="R1630" s="1" t="s">
        <v>10635</v>
      </c>
      <c r="S1630" s="1" t="s">
        <v>10636</v>
      </c>
      <c r="T1630" s="1">
        <v>308</v>
      </c>
      <c r="U1630" s="1">
        <v>165</v>
      </c>
      <c r="V1630" s="1">
        <v>143</v>
      </c>
    </row>
    <row r="1631" spans="1:22" x14ac:dyDescent="0.35">
      <c r="A1631" s="2">
        <v>44947</v>
      </c>
      <c r="B1631" s="3" t="s">
        <v>38</v>
      </c>
      <c r="C1631" t="s">
        <v>276</v>
      </c>
      <c r="D1631" t="s">
        <v>409</v>
      </c>
      <c r="E1631" t="s">
        <v>410</v>
      </c>
      <c r="F1631" t="s">
        <v>10637</v>
      </c>
      <c r="H1631" t="s">
        <v>10638</v>
      </c>
      <c r="I1631" t="s">
        <v>10639</v>
      </c>
      <c r="J1631" s="1" t="s">
        <v>30</v>
      </c>
      <c r="K1631" t="s">
        <v>330</v>
      </c>
      <c r="L1631" t="s">
        <v>331</v>
      </c>
      <c r="N1631" s="1" t="s">
        <v>78</v>
      </c>
      <c r="O1631" s="1" t="s">
        <v>34</v>
      </c>
      <c r="P1631" s="1">
        <v>36</v>
      </c>
      <c r="Q1631" t="s">
        <v>2693</v>
      </c>
      <c r="R1631" s="1" t="s">
        <v>6350</v>
      </c>
      <c r="S1631" s="1" t="s">
        <v>10640</v>
      </c>
      <c r="T1631" s="1">
        <v>345</v>
      </c>
      <c r="U1631" s="1">
        <v>27</v>
      </c>
      <c r="V1631" s="1">
        <v>318</v>
      </c>
    </row>
    <row r="1632" spans="1:22" x14ac:dyDescent="0.35">
      <c r="A1632" s="2">
        <v>44682</v>
      </c>
      <c r="B1632" s="3" t="s">
        <v>214</v>
      </c>
      <c r="C1632" t="s">
        <v>23</v>
      </c>
      <c r="D1632" t="s">
        <v>98</v>
      </c>
      <c r="E1632" t="s">
        <v>326</v>
      </c>
      <c r="F1632" t="s">
        <v>10641</v>
      </c>
      <c r="G1632" t="s">
        <v>10642</v>
      </c>
      <c r="H1632" t="s">
        <v>10643</v>
      </c>
      <c r="I1632" t="s">
        <v>10644</v>
      </c>
      <c r="J1632" s="1" t="s">
        <v>30</v>
      </c>
      <c r="K1632" t="s">
        <v>424</v>
      </c>
      <c r="L1632" t="s">
        <v>425</v>
      </c>
      <c r="M1632">
        <v>7724600682</v>
      </c>
      <c r="N1632" s="1" t="s">
        <v>86</v>
      </c>
      <c r="O1632" s="1" t="s">
        <v>49</v>
      </c>
      <c r="P1632" s="1">
        <v>6</v>
      </c>
      <c r="Q1632" t="s">
        <v>10645</v>
      </c>
      <c r="R1632" s="1" t="s">
        <v>10646</v>
      </c>
      <c r="S1632" s="1" t="s">
        <v>10647</v>
      </c>
      <c r="T1632" s="1">
        <v>353</v>
      </c>
      <c r="U1632" s="1">
        <v>236</v>
      </c>
      <c r="V1632" s="1">
        <v>117</v>
      </c>
    </row>
    <row r="1633" spans="1:22" x14ac:dyDescent="0.35">
      <c r="A1633" s="1" t="s">
        <v>10648</v>
      </c>
      <c r="B1633" s="3" t="s">
        <v>492</v>
      </c>
      <c r="C1633" t="s">
        <v>276</v>
      </c>
      <c r="D1633" t="s">
        <v>409</v>
      </c>
      <c r="E1633" t="s">
        <v>189</v>
      </c>
      <c r="F1633" t="s">
        <v>10649</v>
      </c>
      <c r="G1633" t="s">
        <v>10650</v>
      </c>
      <c r="H1633" t="s">
        <v>10651</v>
      </c>
      <c r="I1633" t="s">
        <v>10652</v>
      </c>
      <c r="J1633" s="1" t="s">
        <v>30</v>
      </c>
      <c r="K1633" t="s">
        <v>111</v>
      </c>
      <c r="L1633" t="s">
        <v>112</v>
      </c>
      <c r="M1633" t="s">
        <v>113</v>
      </c>
      <c r="N1633" s="1" t="s">
        <v>114</v>
      </c>
      <c r="O1633" s="1" t="s">
        <v>63</v>
      </c>
      <c r="P1633" s="1">
        <v>45</v>
      </c>
      <c r="Q1633" t="s">
        <v>776</v>
      </c>
      <c r="R1633" s="1" t="s">
        <v>10653</v>
      </c>
      <c r="S1633" s="1" t="s">
        <v>10654</v>
      </c>
      <c r="T1633" s="1">
        <v>411</v>
      </c>
      <c r="U1633" s="1">
        <v>404</v>
      </c>
      <c r="V1633" s="1">
        <v>7</v>
      </c>
    </row>
    <row r="1634" spans="1:22" x14ac:dyDescent="0.35">
      <c r="A1634" s="2">
        <v>44680</v>
      </c>
      <c r="B1634" s="3" t="s">
        <v>22</v>
      </c>
      <c r="C1634" t="s">
        <v>23</v>
      </c>
      <c r="D1634" t="s">
        <v>24</v>
      </c>
      <c r="E1634" t="s">
        <v>82</v>
      </c>
      <c r="F1634" t="s">
        <v>10655</v>
      </c>
      <c r="G1634" t="s">
        <v>10656</v>
      </c>
      <c r="H1634" t="s">
        <v>10657</v>
      </c>
      <c r="I1634" t="s">
        <v>10658</v>
      </c>
      <c r="J1634" s="1" t="s">
        <v>45</v>
      </c>
      <c r="K1634" t="s">
        <v>330</v>
      </c>
      <c r="L1634" t="s">
        <v>331</v>
      </c>
      <c r="M1634" t="s">
        <v>332</v>
      </c>
      <c r="N1634" s="1" t="s">
        <v>78</v>
      </c>
      <c r="O1634" s="1" t="s">
        <v>34</v>
      </c>
      <c r="P1634" s="1">
        <v>47</v>
      </c>
      <c r="Q1634" t="s">
        <v>8005</v>
      </c>
      <c r="R1634" s="1" t="s">
        <v>10659</v>
      </c>
      <c r="S1634" s="1" t="s">
        <v>10660</v>
      </c>
      <c r="T1634" s="1">
        <v>158</v>
      </c>
      <c r="U1634" s="1">
        <v>101</v>
      </c>
      <c r="V1634" s="1">
        <v>57</v>
      </c>
    </row>
    <row r="1635" spans="1:22" x14ac:dyDescent="0.35">
      <c r="A1635" s="2">
        <v>44783</v>
      </c>
      <c r="B1635" s="3" t="s">
        <v>317</v>
      </c>
      <c r="C1635" t="s">
        <v>23</v>
      </c>
      <c r="D1635" t="s">
        <v>98</v>
      </c>
      <c r="E1635" t="s">
        <v>318</v>
      </c>
      <c r="F1635" t="s">
        <v>10661</v>
      </c>
      <c r="G1635" t="s">
        <v>10662</v>
      </c>
      <c r="H1635" t="s">
        <v>10663</v>
      </c>
      <c r="I1635" t="s">
        <v>10664</v>
      </c>
      <c r="J1635" s="1" t="s">
        <v>170</v>
      </c>
      <c r="K1635" t="s">
        <v>61</v>
      </c>
      <c r="L1635" t="s">
        <v>62</v>
      </c>
      <c r="M1635">
        <f>1-588-750-7646</f>
        <v>-8983</v>
      </c>
      <c r="N1635" s="1" t="s">
        <v>33</v>
      </c>
      <c r="O1635" s="1" t="s">
        <v>34</v>
      </c>
      <c r="P1635" s="1">
        <v>24</v>
      </c>
      <c r="Q1635" t="s">
        <v>323</v>
      </c>
      <c r="R1635" s="1" t="s">
        <v>10665</v>
      </c>
      <c r="S1635" s="1" t="s">
        <v>10666</v>
      </c>
      <c r="T1635" s="1">
        <v>352</v>
      </c>
      <c r="U1635" s="1">
        <v>183</v>
      </c>
      <c r="V1635" s="1">
        <v>169</v>
      </c>
    </row>
    <row r="1636" spans="1:22" x14ac:dyDescent="0.35">
      <c r="A1636" s="2">
        <v>45166</v>
      </c>
      <c r="B1636" s="3" t="s">
        <v>177</v>
      </c>
      <c r="C1636" t="s">
        <v>141</v>
      </c>
      <c r="D1636" t="s">
        <v>142</v>
      </c>
      <c r="E1636" t="s">
        <v>178</v>
      </c>
      <c r="F1636" t="s">
        <v>10667</v>
      </c>
      <c r="G1636" t="s">
        <v>10668</v>
      </c>
      <c r="H1636" t="s">
        <v>10669</v>
      </c>
      <c r="I1636">
        <v>7612667477</v>
      </c>
      <c r="J1636" s="1" t="s">
        <v>30</v>
      </c>
      <c r="K1636" t="s">
        <v>424</v>
      </c>
      <c r="L1636" t="s">
        <v>425</v>
      </c>
      <c r="M1636">
        <v>7724600682</v>
      </c>
      <c r="N1636" s="1" t="s">
        <v>93</v>
      </c>
      <c r="O1636" s="1" t="s">
        <v>34</v>
      </c>
      <c r="P1636" s="1">
        <v>55</v>
      </c>
      <c r="Q1636" t="s">
        <v>10670</v>
      </c>
      <c r="R1636" s="1" t="s">
        <v>10671</v>
      </c>
      <c r="S1636" s="1" t="s">
        <v>10672</v>
      </c>
      <c r="T1636" s="1">
        <v>219</v>
      </c>
      <c r="U1636" s="1">
        <v>123</v>
      </c>
      <c r="V1636" s="1">
        <v>96</v>
      </c>
    </row>
    <row r="1637" spans="1:22" x14ac:dyDescent="0.35">
      <c r="A1637" s="2">
        <v>44605</v>
      </c>
      <c r="B1637" s="3" t="s">
        <v>22</v>
      </c>
      <c r="C1637" t="s">
        <v>23</v>
      </c>
      <c r="D1637" t="s">
        <v>24</v>
      </c>
      <c r="E1637" t="s">
        <v>265</v>
      </c>
      <c r="F1637" t="s">
        <v>10673</v>
      </c>
      <c r="G1637" t="s">
        <v>10674</v>
      </c>
      <c r="H1637" t="s">
        <v>10675</v>
      </c>
      <c r="I1637" t="s">
        <v>10676</v>
      </c>
      <c r="J1637" s="1" t="s">
        <v>45</v>
      </c>
      <c r="K1637" t="s">
        <v>75</v>
      </c>
      <c r="L1637" t="s">
        <v>76</v>
      </c>
      <c r="M1637" t="s">
        <v>77</v>
      </c>
      <c r="N1637" s="1" t="s">
        <v>33</v>
      </c>
      <c r="O1637" s="1" t="s">
        <v>49</v>
      </c>
      <c r="P1637" s="1">
        <v>98</v>
      </c>
      <c r="Q1637" t="s">
        <v>5313</v>
      </c>
      <c r="R1637" s="1" t="s">
        <v>10677</v>
      </c>
      <c r="S1637" s="1" t="s">
        <v>10678</v>
      </c>
      <c r="T1637" s="1">
        <v>193</v>
      </c>
      <c r="U1637" s="1">
        <v>10</v>
      </c>
      <c r="V1637" s="1">
        <v>183</v>
      </c>
    </row>
    <row r="1638" spans="1:22" x14ac:dyDescent="0.35">
      <c r="A1638" s="2">
        <v>44893</v>
      </c>
      <c r="B1638" s="3" t="s">
        <v>140</v>
      </c>
      <c r="C1638" t="s">
        <v>141</v>
      </c>
      <c r="D1638" t="s">
        <v>142</v>
      </c>
      <c r="E1638" t="s">
        <v>143</v>
      </c>
      <c r="F1638" t="s">
        <v>10679</v>
      </c>
      <c r="G1638" t="s">
        <v>10680</v>
      </c>
      <c r="H1638" t="s">
        <v>10681</v>
      </c>
      <c r="I1638" t="s">
        <v>10682</v>
      </c>
      <c r="J1638" s="1" t="s">
        <v>170</v>
      </c>
      <c r="K1638" t="s">
        <v>330</v>
      </c>
      <c r="L1638" t="s">
        <v>331</v>
      </c>
      <c r="M1638" t="s">
        <v>332</v>
      </c>
      <c r="N1638" s="1" t="s">
        <v>48</v>
      </c>
      <c r="O1638" s="1" t="s">
        <v>49</v>
      </c>
      <c r="P1638" s="1">
        <v>39</v>
      </c>
      <c r="Q1638" t="s">
        <v>10097</v>
      </c>
      <c r="R1638" s="1" t="s">
        <v>10683</v>
      </c>
      <c r="S1638" s="1" t="s">
        <v>10684</v>
      </c>
      <c r="T1638" s="1">
        <v>135</v>
      </c>
      <c r="U1638" s="1">
        <v>12</v>
      </c>
      <c r="V1638" s="1">
        <v>123</v>
      </c>
    </row>
    <row r="1639" spans="1:22" x14ac:dyDescent="0.35">
      <c r="A1639" s="2">
        <v>44561</v>
      </c>
      <c r="B1639" s="3" t="s">
        <v>257</v>
      </c>
      <c r="C1639" t="s">
        <v>141</v>
      </c>
      <c r="D1639" t="s">
        <v>223</v>
      </c>
      <c r="E1639" t="s">
        <v>309</v>
      </c>
      <c r="F1639" t="s">
        <v>10685</v>
      </c>
      <c r="G1639" t="s">
        <v>10686</v>
      </c>
      <c r="H1639" t="s">
        <v>10687</v>
      </c>
      <c r="I1639" t="s">
        <v>10688</v>
      </c>
      <c r="J1639" s="1" t="s">
        <v>30</v>
      </c>
      <c r="K1639" t="s">
        <v>124</v>
      </c>
      <c r="L1639" t="s">
        <v>125</v>
      </c>
      <c r="M1639" t="s">
        <v>126</v>
      </c>
      <c r="N1639" s="1" t="s">
        <v>48</v>
      </c>
      <c r="O1639" s="1" t="s">
        <v>49</v>
      </c>
      <c r="P1639" s="1">
        <v>81</v>
      </c>
      <c r="Q1639" t="s">
        <v>10689</v>
      </c>
      <c r="R1639" s="1" t="s">
        <v>10690</v>
      </c>
      <c r="S1639" s="1" t="s">
        <v>10691</v>
      </c>
      <c r="T1639" s="1">
        <v>193</v>
      </c>
      <c r="U1639" s="1">
        <v>86</v>
      </c>
      <c r="V1639" s="1">
        <v>107</v>
      </c>
    </row>
    <row r="1640" spans="1:22" x14ac:dyDescent="0.35">
      <c r="A1640" s="2">
        <v>44554</v>
      </c>
      <c r="B1640" s="3" t="s">
        <v>164</v>
      </c>
      <c r="C1640" t="s">
        <v>247</v>
      </c>
      <c r="D1640" t="s">
        <v>165</v>
      </c>
      <c r="E1640" t="s">
        <v>166</v>
      </c>
      <c r="F1640" t="s">
        <v>10692</v>
      </c>
      <c r="G1640" t="s">
        <v>10693</v>
      </c>
      <c r="H1640" t="s">
        <v>10694</v>
      </c>
      <c r="I1640" t="s">
        <v>10695</v>
      </c>
      <c r="J1640" s="1" t="s">
        <v>170</v>
      </c>
      <c r="K1640" t="s">
        <v>31</v>
      </c>
      <c r="L1640" t="s">
        <v>32</v>
      </c>
      <c r="M1640">
        <v>6538306661</v>
      </c>
      <c r="N1640" s="1" t="s">
        <v>33</v>
      </c>
      <c r="O1640" s="1" t="s">
        <v>34</v>
      </c>
      <c r="P1640" s="1">
        <v>45</v>
      </c>
      <c r="Q1640" t="s">
        <v>4918</v>
      </c>
      <c r="R1640" s="1" t="s">
        <v>10696</v>
      </c>
      <c r="S1640" s="1" t="s">
        <v>10697</v>
      </c>
      <c r="T1640" s="1">
        <v>158</v>
      </c>
      <c r="U1640" s="1">
        <v>130</v>
      </c>
      <c r="V1640" s="1">
        <v>28</v>
      </c>
    </row>
    <row r="1641" spans="1:22" x14ac:dyDescent="0.35">
      <c r="A1641" s="2">
        <v>44537</v>
      </c>
      <c r="B1641" s="3" t="s">
        <v>529</v>
      </c>
      <c r="C1641" t="s">
        <v>54</v>
      </c>
      <c r="D1641" t="s">
        <v>98</v>
      </c>
      <c r="E1641" t="s">
        <v>530</v>
      </c>
      <c r="F1641" t="s">
        <v>10698</v>
      </c>
      <c r="H1641" t="s">
        <v>10699</v>
      </c>
      <c r="I1641" t="s">
        <v>10700</v>
      </c>
      <c r="J1641" s="1" t="s">
        <v>170</v>
      </c>
      <c r="K1641" t="s">
        <v>270</v>
      </c>
      <c r="L1641" t="s">
        <v>271</v>
      </c>
      <c r="N1641" s="1" t="s">
        <v>48</v>
      </c>
      <c r="O1641" s="1" t="s">
        <v>34</v>
      </c>
      <c r="P1641" s="1">
        <v>5</v>
      </c>
      <c r="Q1641" t="s">
        <v>10701</v>
      </c>
      <c r="R1641" s="1" t="s">
        <v>10702</v>
      </c>
      <c r="S1641" s="1" t="s">
        <v>10703</v>
      </c>
      <c r="T1641" s="1">
        <v>424</v>
      </c>
      <c r="U1641" s="1">
        <v>229</v>
      </c>
      <c r="V1641" s="1">
        <v>195</v>
      </c>
    </row>
    <row r="1642" spans="1:22" x14ac:dyDescent="0.35">
      <c r="A1642" s="2">
        <v>44489</v>
      </c>
      <c r="B1642" s="3" t="s">
        <v>118</v>
      </c>
      <c r="C1642" t="s">
        <v>69</v>
      </c>
      <c r="D1642" t="s">
        <v>119</v>
      </c>
      <c r="E1642" t="s">
        <v>120</v>
      </c>
      <c r="F1642" t="s">
        <v>10704</v>
      </c>
      <c r="H1642" t="s">
        <v>10705</v>
      </c>
      <c r="I1642" t="s">
        <v>10706</v>
      </c>
      <c r="J1642" s="1" t="s">
        <v>30</v>
      </c>
      <c r="K1642" t="s">
        <v>381</v>
      </c>
      <c r="L1642" t="s">
        <v>382</v>
      </c>
      <c r="M1642" t="s">
        <v>383</v>
      </c>
      <c r="N1642" s="1" t="s">
        <v>48</v>
      </c>
      <c r="O1642" s="1" t="s">
        <v>49</v>
      </c>
      <c r="P1642" s="1">
        <v>78</v>
      </c>
      <c r="Q1642" t="s">
        <v>2555</v>
      </c>
      <c r="R1642" s="1" t="s">
        <v>10707</v>
      </c>
      <c r="S1642" s="1" t="s">
        <v>10708</v>
      </c>
      <c r="T1642" s="1">
        <v>197</v>
      </c>
      <c r="U1642" s="1">
        <v>52</v>
      </c>
      <c r="V1642" s="1">
        <v>145</v>
      </c>
    </row>
    <row r="1643" spans="1:22" x14ac:dyDescent="0.35">
      <c r="A1643" s="2">
        <v>44482</v>
      </c>
      <c r="B1643" s="3" t="s">
        <v>177</v>
      </c>
      <c r="C1643" t="s">
        <v>54</v>
      </c>
      <c r="D1643" t="s">
        <v>142</v>
      </c>
      <c r="E1643" t="s">
        <v>178</v>
      </c>
      <c r="F1643" t="s">
        <v>10709</v>
      </c>
      <c r="H1643" t="s">
        <v>10710</v>
      </c>
      <c r="I1643" t="s">
        <v>10711</v>
      </c>
      <c r="J1643" s="1" t="s">
        <v>30</v>
      </c>
      <c r="K1643" t="s">
        <v>303</v>
      </c>
      <c r="L1643" t="s">
        <v>304</v>
      </c>
      <c r="M1643" t="s">
        <v>305</v>
      </c>
      <c r="N1643" s="1" t="s">
        <v>93</v>
      </c>
      <c r="O1643" s="1" t="s">
        <v>63</v>
      </c>
      <c r="P1643" s="1">
        <v>80</v>
      </c>
      <c r="Q1643" t="s">
        <v>4090</v>
      </c>
      <c r="R1643" s="1" t="s">
        <v>10712</v>
      </c>
      <c r="S1643" s="1" t="s">
        <v>10713</v>
      </c>
      <c r="T1643" s="1">
        <v>445</v>
      </c>
      <c r="U1643" s="1">
        <v>87</v>
      </c>
      <c r="V1643" s="1">
        <v>358</v>
      </c>
    </row>
    <row r="1644" spans="1:22" x14ac:dyDescent="0.35">
      <c r="A1644" s="2">
        <v>44809</v>
      </c>
      <c r="B1644" s="3" t="s">
        <v>344</v>
      </c>
      <c r="C1644" t="s">
        <v>141</v>
      </c>
      <c r="D1644" t="s">
        <v>345</v>
      </c>
      <c r="E1644" t="s">
        <v>346</v>
      </c>
      <c r="F1644" t="s">
        <v>10714</v>
      </c>
      <c r="G1644" t="s">
        <v>10715</v>
      </c>
      <c r="H1644" t="s">
        <v>10716</v>
      </c>
      <c r="I1644" t="s">
        <v>10717</v>
      </c>
      <c r="J1644" s="1" t="s">
        <v>30</v>
      </c>
      <c r="K1644" t="s">
        <v>61</v>
      </c>
      <c r="L1644" t="s">
        <v>62</v>
      </c>
      <c r="M1644">
        <f>1-588-750-7646</f>
        <v>-8983</v>
      </c>
      <c r="N1644" s="1" t="s">
        <v>114</v>
      </c>
      <c r="O1644" s="1" t="s">
        <v>34</v>
      </c>
      <c r="P1644" s="1">
        <v>93</v>
      </c>
      <c r="Q1644" t="s">
        <v>9686</v>
      </c>
      <c r="R1644" s="1" t="s">
        <v>10718</v>
      </c>
      <c r="S1644" s="1" t="s">
        <v>10719</v>
      </c>
      <c r="T1644" s="1">
        <v>272</v>
      </c>
      <c r="U1644" s="1">
        <v>120</v>
      </c>
      <c r="V1644" s="1">
        <v>152</v>
      </c>
    </row>
    <row r="1645" spans="1:22" x14ac:dyDescent="0.35">
      <c r="A1645" s="2">
        <v>45181</v>
      </c>
      <c r="B1645" s="3" t="s">
        <v>177</v>
      </c>
      <c r="C1645" t="s">
        <v>54</v>
      </c>
      <c r="D1645" t="s">
        <v>142</v>
      </c>
      <c r="E1645" t="s">
        <v>178</v>
      </c>
      <c r="F1645" t="s">
        <v>10720</v>
      </c>
      <c r="G1645" t="s">
        <v>10721</v>
      </c>
      <c r="H1645" t="s">
        <v>10722</v>
      </c>
      <c r="I1645" t="s">
        <v>10723</v>
      </c>
      <c r="J1645" s="1" t="s">
        <v>45</v>
      </c>
      <c r="K1645" t="s">
        <v>75</v>
      </c>
      <c r="L1645" t="s">
        <v>76</v>
      </c>
      <c r="M1645" t="s">
        <v>77</v>
      </c>
      <c r="N1645" s="1" t="s">
        <v>33</v>
      </c>
      <c r="O1645" s="1" t="s">
        <v>34</v>
      </c>
      <c r="P1645" s="1">
        <v>27</v>
      </c>
      <c r="Q1645" t="s">
        <v>10724</v>
      </c>
      <c r="R1645" s="1" t="s">
        <v>10725</v>
      </c>
      <c r="S1645" s="1" t="s">
        <v>10726</v>
      </c>
      <c r="T1645" s="1">
        <v>88</v>
      </c>
      <c r="U1645" s="1">
        <v>73</v>
      </c>
      <c r="V1645" s="1">
        <v>15</v>
      </c>
    </row>
    <row r="1646" spans="1:22" x14ac:dyDescent="0.35">
      <c r="A1646" s="2">
        <v>44937</v>
      </c>
      <c r="B1646" s="3" t="s">
        <v>344</v>
      </c>
      <c r="C1646" t="s">
        <v>141</v>
      </c>
      <c r="D1646" t="s">
        <v>345</v>
      </c>
      <c r="E1646" t="s">
        <v>25</v>
      </c>
      <c r="F1646" t="s">
        <v>10727</v>
      </c>
      <c r="G1646" t="s">
        <v>10728</v>
      </c>
      <c r="H1646" t="s">
        <v>10729</v>
      </c>
      <c r="I1646" t="s">
        <v>10730</v>
      </c>
      <c r="J1646" s="1" t="s">
        <v>30</v>
      </c>
      <c r="K1646" t="s">
        <v>270</v>
      </c>
      <c r="L1646" t="s">
        <v>271</v>
      </c>
      <c r="N1646" s="1" t="s">
        <v>48</v>
      </c>
      <c r="O1646" s="1" t="s">
        <v>63</v>
      </c>
      <c r="P1646" s="1">
        <v>60</v>
      </c>
      <c r="Q1646" t="s">
        <v>10731</v>
      </c>
      <c r="R1646" s="1" t="s">
        <v>10732</v>
      </c>
      <c r="S1646" s="1" t="s">
        <v>10733</v>
      </c>
      <c r="T1646" s="1">
        <v>322</v>
      </c>
      <c r="U1646" s="1">
        <v>234</v>
      </c>
      <c r="V1646" s="1">
        <v>88</v>
      </c>
    </row>
    <row r="1647" spans="1:22" x14ac:dyDescent="0.35">
      <c r="A1647" s="2">
        <v>45136</v>
      </c>
      <c r="B1647" s="3" t="s">
        <v>214</v>
      </c>
      <c r="C1647" t="s">
        <v>23</v>
      </c>
      <c r="D1647" t="s">
        <v>98</v>
      </c>
      <c r="E1647" t="s">
        <v>326</v>
      </c>
      <c r="F1647" t="s">
        <v>10734</v>
      </c>
      <c r="G1647" t="s">
        <v>10735</v>
      </c>
      <c r="H1647" t="s">
        <v>10736</v>
      </c>
      <c r="I1647" t="s">
        <v>10737</v>
      </c>
      <c r="J1647" s="1" t="s">
        <v>45</v>
      </c>
      <c r="K1647" t="s">
        <v>424</v>
      </c>
      <c r="L1647" t="s">
        <v>425</v>
      </c>
      <c r="N1647" s="1" t="s">
        <v>93</v>
      </c>
      <c r="O1647" s="1" t="s">
        <v>34</v>
      </c>
      <c r="P1647" s="1">
        <v>91</v>
      </c>
      <c r="Q1647" t="s">
        <v>10738</v>
      </c>
      <c r="R1647" s="1" t="s">
        <v>1625</v>
      </c>
      <c r="S1647" s="1" t="s">
        <v>10739</v>
      </c>
      <c r="T1647" s="1">
        <v>369</v>
      </c>
      <c r="U1647" s="1">
        <v>196</v>
      </c>
      <c r="V1647" s="1">
        <v>173</v>
      </c>
    </row>
    <row r="1648" spans="1:22" x14ac:dyDescent="0.35">
      <c r="A1648" s="2">
        <v>45190</v>
      </c>
      <c r="B1648" s="3" t="s">
        <v>317</v>
      </c>
      <c r="C1648" t="s">
        <v>23</v>
      </c>
      <c r="D1648" t="s">
        <v>98</v>
      </c>
      <c r="E1648" t="s">
        <v>318</v>
      </c>
      <c r="F1648" t="s">
        <v>10740</v>
      </c>
      <c r="H1648" t="s">
        <v>10741</v>
      </c>
      <c r="I1648" t="s">
        <v>10742</v>
      </c>
      <c r="J1648" s="1" t="s">
        <v>45</v>
      </c>
      <c r="K1648" t="s">
        <v>46</v>
      </c>
      <c r="L1648" t="s">
        <v>47</v>
      </c>
      <c r="N1648" s="1" t="s">
        <v>48</v>
      </c>
      <c r="O1648" s="1" t="s">
        <v>49</v>
      </c>
      <c r="P1648" s="1">
        <v>44</v>
      </c>
      <c r="Q1648" t="s">
        <v>2184</v>
      </c>
      <c r="R1648" s="1" t="s">
        <v>10743</v>
      </c>
      <c r="S1648" s="1" t="s">
        <v>10744</v>
      </c>
      <c r="T1648" s="1">
        <v>366</v>
      </c>
      <c r="U1648" s="1">
        <v>14</v>
      </c>
      <c r="V1648" s="1">
        <v>352</v>
      </c>
    </row>
    <row r="1649" spans="1:22" x14ac:dyDescent="0.35">
      <c r="A1649" s="2">
        <v>44551</v>
      </c>
      <c r="B1649" s="3" t="s">
        <v>336</v>
      </c>
      <c r="C1649" t="s">
        <v>54</v>
      </c>
      <c r="D1649" t="s">
        <v>165</v>
      </c>
      <c r="E1649" t="s">
        <v>484</v>
      </c>
      <c r="F1649" t="s">
        <v>10745</v>
      </c>
      <c r="G1649" t="s">
        <v>10746</v>
      </c>
      <c r="H1649" t="s">
        <v>10747</v>
      </c>
      <c r="I1649" t="s">
        <v>10748</v>
      </c>
      <c r="J1649" s="1" t="s">
        <v>45</v>
      </c>
      <c r="K1649" t="s">
        <v>194</v>
      </c>
      <c r="L1649" t="s">
        <v>195</v>
      </c>
      <c r="N1649" s="1" t="s">
        <v>114</v>
      </c>
      <c r="O1649" s="1" t="s">
        <v>63</v>
      </c>
      <c r="P1649" s="1">
        <v>49</v>
      </c>
      <c r="Q1649" t="s">
        <v>3222</v>
      </c>
      <c r="R1649" s="1" t="s">
        <v>10749</v>
      </c>
      <c r="S1649" s="1" t="s">
        <v>10750</v>
      </c>
      <c r="T1649" s="1">
        <v>413</v>
      </c>
      <c r="U1649" s="1">
        <v>249</v>
      </c>
      <c r="V1649" s="1">
        <v>164</v>
      </c>
    </row>
    <row r="1650" spans="1:22" x14ac:dyDescent="0.35">
      <c r="A1650" s="2">
        <v>44664</v>
      </c>
      <c r="B1650" s="3" t="s">
        <v>38</v>
      </c>
      <c r="C1650" t="s">
        <v>69</v>
      </c>
      <c r="D1650" t="s">
        <v>119</v>
      </c>
      <c r="E1650" t="s">
        <v>120</v>
      </c>
      <c r="F1650" t="s">
        <v>10751</v>
      </c>
      <c r="G1650" t="s">
        <v>10752</v>
      </c>
      <c r="H1650" t="s">
        <v>10753</v>
      </c>
      <c r="I1650" t="s">
        <v>10754</v>
      </c>
      <c r="J1650" s="1" t="s">
        <v>170</v>
      </c>
      <c r="K1650" t="s">
        <v>566</v>
      </c>
      <c r="L1650" t="s">
        <v>567</v>
      </c>
      <c r="N1650" s="1" t="s">
        <v>48</v>
      </c>
      <c r="O1650" s="1" t="s">
        <v>34</v>
      </c>
      <c r="P1650" s="1">
        <v>67</v>
      </c>
      <c r="Q1650" t="s">
        <v>3397</v>
      </c>
      <c r="R1650" s="1" t="s">
        <v>10755</v>
      </c>
      <c r="S1650" s="1" t="s">
        <v>10756</v>
      </c>
      <c r="T1650" s="1">
        <v>84</v>
      </c>
      <c r="U1650" s="1">
        <v>49</v>
      </c>
      <c r="V1650" s="1">
        <v>35</v>
      </c>
    </row>
    <row r="1651" spans="1:22" x14ac:dyDescent="0.35">
      <c r="A1651" s="2">
        <v>45115</v>
      </c>
      <c r="B1651" s="3" t="s">
        <v>492</v>
      </c>
      <c r="C1651" t="s">
        <v>276</v>
      </c>
      <c r="D1651" t="s">
        <v>409</v>
      </c>
      <c r="E1651" t="s">
        <v>410</v>
      </c>
      <c r="F1651" t="s">
        <v>10757</v>
      </c>
      <c r="G1651" t="s">
        <v>10758</v>
      </c>
      <c r="H1651" t="s">
        <v>10759</v>
      </c>
      <c r="I1651" t="s">
        <v>10760</v>
      </c>
      <c r="J1651" s="1" t="s">
        <v>45</v>
      </c>
      <c r="K1651" t="s">
        <v>330</v>
      </c>
      <c r="L1651" t="s">
        <v>331</v>
      </c>
      <c r="N1651" s="1" t="s">
        <v>114</v>
      </c>
      <c r="O1651" s="1" t="s">
        <v>49</v>
      </c>
      <c r="P1651" s="1">
        <v>34</v>
      </c>
      <c r="Q1651" t="s">
        <v>5059</v>
      </c>
      <c r="R1651" s="1" t="s">
        <v>4874</v>
      </c>
      <c r="S1651" s="1" t="s">
        <v>10761</v>
      </c>
      <c r="T1651" s="1">
        <v>348</v>
      </c>
      <c r="U1651" s="1">
        <v>244</v>
      </c>
      <c r="V1651" s="1">
        <v>104</v>
      </c>
    </row>
    <row r="1652" spans="1:22" x14ac:dyDescent="0.35">
      <c r="A1652" s="2">
        <v>45146</v>
      </c>
      <c r="B1652" s="3" t="s">
        <v>492</v>
      </c>
      <c r="C1652" t="s">
        <v>276</v>
      </c>
      <c r="D1652" t="s">
        <v>409</v>
      </c>
      <c r="E1652" t="s">
        <v>410</v>
      </c>
      <c r="F1652" t="s">
        <v>10762</v>
      </c>
      <c r="G1652" t="s">
        <v>10763</v>
      </c>
      <c r="H1652" t="s">
        <v>10764</v>
      </c>
      <c r="I1652">
        <v>7507578682</v>
      </c>
      <c r="J1652" s="1" t="s">
        <v>45</v>
      </c>
      <c r="K1652" t="s">
        <v>75</v>
      </c>
      <c r="L1652" t="s">
        <v>76</v>
      </c>
      <c r="M1652" t="s">
        <v>77</v>
      </c>
      <c r="N1652" s="1" t="s">
        <v>86</v>
      </c>
      <c r="O1652" s="1" t="s">
        <v>63</v>
      </c>
      <c r="P1652" s="1">
        <v>64</v>
      </c>
      <c r="Q1652" t="s">
        <v>1140</v>
      </c>
      <c r="R1652" s="1" t="s">
        <v>5217</v>
      </c>
      <c r="S1652" s="1" t="s">
        <v>10765</v>
      </c>
      <c r="T1652" s="1">
        <v>205</v>
      </c>
      <c r="U1652" s="1">
        <v>118</v>
      </c>
      <c r="V1652" s="1">
        <v>87</v>
      </c>
    </row>
    <row r="1653" spans="1:22" x14ac:dyDescent="0.35">
      <c r="A1653" s="2">
        <v>44916</v>
      </c>
      <c r="B1653" s="3" t="s">
        <v>317</v>
      </c>
      <c r="C1653" t="s">
        <v>23</v>
      </c>
      <c r="D1653" t="s">
        <v>98</v>
      </c>
      <c r="E1653" t="s">
        <v>265</v>
      </c>
      <c r="F1653" t="s">
        <v>10766</v>
      </c>
      <c r="G1653" t="s">
        <v>10767</v>
      </c>
      <c r="H1653" t="s">
        <v>10768</v>
      </c>
      <c r="I1653">
        <v>2812329580</v>
      </c>
      <c r="J1653" s="1" t="s">
        <v>45</v>
      </c>
      <c r="K1653" t="s">
        <v>171</v>
      </c>
      <c r="L1653" t="s">
        <v>172</v>
      </c>
      <c r="M1653" t="s">
        <v>173</v>
      </c>
      <c r="N1653" s="1" t="s">
        <v>114</v>
      </c>
      <c r="O1653" s="1" t="s">
        <v>63</v>
      </c>
      <c r="P1653" s="1">
        <v>40</v>
      </c>
      <c r="Q1653" t="s">
        <v>3683</v>
      </c>
      <c r="R1653" s="1" t="s">
        <v>7245</v>
      </c>
      <c r="S1653" s="1" t="s">
        <v>10769</v>
      </c>
      <c r="T1653" s="1">
        <v>327</v>
      </c>
      <c r="U1653" s="1">
        <v>27</v>
      </c>
      <c r="V1653" s="1">
        <v>300</v>
      </c>
    </row>
    <row r="1654" spans="1:22" x14ac:dyDescent="0.35">
      <c r="A1654" s="2">
        <v>44814</v>
      </c>
      <c r="B1654" s="3" t="s">
        <v>22</v>
      </c>
      <c r="C1654" t="s">
        <v>23</v>
      </c>
      <c r="D1654" t="s">
        <v>24</v>
      </c>
      <c r="E1654" t="s">
        <v>82</v>
      </c>
      <c r="F1654" t="s">
        <v>10770</v>
      </c>
      <c r="G1654" t="s">
        <v>10771</v>
      </c>
      <c r="H1654" t="s">
        <v>10772</v>
      </c>
      <c r="I1654" t="s">
        <v>10773</v>
      </c>
      <c r="J1654" s="1" t="s">
        <v>30</v>
      </c>
      <c r="K1654" t="s">
        <v>31</v>
      </c>
      <c r="L1654" t="s">
        <v>32</v>
      </c>
      <c r="M1654">
        <v>6538306661</v>
      </c>
      <c r="N1654" s="1" t="s">
        <v>93</v>
      </c>
      <c r="O1654" s="1" t="s">
        <v>34</v>
      </c>
      <c r="P1654" s="1">
        <v>15</v>
      </c>
      <c r="Q1654" t="s">
        <v>10774</v>
      </c>
      <c r="R1654" s="1" t="s">
        <v>10775</v>
      </c>
      <c r="S1654" s="1" t="s">
        <v>10776</v>
      </c>
      <c r="T1654" s="1">
        <v>407</v>
      </c>
      <c r="U1654" s="1">
        <v>362</v>
      </c>
      <c r="V1654" s="1">
        <v>45</v>
      </c>
    </row>
    <row r="1655" spans="1:22" x14ac:dyDescent="0.35">
      <c r="A1655" s="2">
        <v>45167</v>
      </c>
      <c r="B1655" s="3" t="s">
        <v>418</v>
      </c>
      <c r="C1655" t="s">
        <v>69</v>
      </c>
      <c r="D1655" t="s">
        <v>419</v>
      </c>
      <c r="E1655" t="s">
        <v>521</v>
      </c>
      <c r="F1655" t="s">
        <v>10777</v>
      </c>
      <c r="G1655" t="s">
        <v>10778</v>
      </c>
      <c r="H1655" t="s">
        <v>10779</v>
      </c>
      <c r="I1655" t="s">
        <v>10780</v>
      </c>
      <c r="J1655" s="1" t="s">
        <v>45</v>
      </c>
      <c r="K1655" t="s">
        <v>75</v>
      </c>
      <c r="L1655" t="s">
        <v>76</v>
      </c>
      <c r="M1655" t="s">
        <v>77</v>
      </c>
      <c r="N1655" s="1" t="s">
        <v>86</v>
      </c>
      <c r="O1655" s="1" t="s">
        <v>49</v>
      </c>
      <c r="P1655" s="1">
        <v>1</v>
      </c>
      <c r="Q1655" t="s">
        <v>521</v>
      </c>
      <c r="R1655" s="1" t="s">
        <v>10781</v>
      </c>
      <c r="S1655" s="1" t="s">
        <v>10782</v>
      </c>
      <c r="T1655" s="1">
        <v>228</v>
      </c>
      <c r="U1655" s="1">
        <v>186</v>
      </c>
      <c r="V1655" s="1">
        <v>42</v>
      </c>
    </row>
    <row r="1656" spans="1:22" x14ac:dyDescent="0.35">
      <c r="A1656" s="2">
        <v>45171</v>
      </c>
      <c r="B1656" s="3" t="s">
        <v>68</v>
      </c>
      <c r="C1656" t="s">
        <v>69</v>
      </c>
      <c r="D1656" t="s">
        <v>70</v>
      </c>
      <c r="E1656" t="s">
        <v>1634</v>
      </c>
      <c r="F1656" t="s">
        <v>10783</v>
      </c>
      <c r="G1656" t="s">
        <v>10784</v>
      </c>
      <c r="H1656" t="s">
        <v>10785</v>
      </c>
      <c r="I1656" t="s">
        <v>10786</v>
      </c>
      <c r="J1656" s="1" t="s">
        <v>45</v>
      </c>
      <c r="K1656" t="s">
        <v>303</v>
      </c>
      <c r="L1656" t="s">
        <v>304</v>
      </c>
      <c r="M1656" t="s">
        <v>305</v>
      </c>
      <c r="N1656" s="1" t="s">
        <v>93</v>
      </c>
      <c r="O1656" s="1" t="s">
        <v>63</v>
      </c>
      <c r="P1656" s="1">
        <v>47</v>
      </c>
      <c r="Q1656" t="s">
        <v>5675</v>
      </c>
      <c r="R1656" s="1" t="s">
        <v>10787</v>
      </c>
      <c r="S1656" s="1" t="s">
        <v>10788</v>
      </c>
      <c r="T1656" s="1">
        <v>130</v>
      </c>
      <c r="U1656" s="1">
        <v>99</v>
      </c>
      <c r="V1656" s="1">
        <v>31</v>
      </c>
    </row>
    <row r="1657" spans="1:22" x14ac:dyDescent="0.35">
      <c r="A1657" s="2">
        <v>44518</v>
      </c>
      <c r="B1657" s="3" t="s">
        <v>336</v>
      </c>
      <c r="C1657" t="s">
        <v>54</v>
      </c>
      <c r="D1657" t="s">
        <v>165</v>
      </c>
      <c r="E1657" t="s">
        <v>484</v>
      </c>
      <c r="F1657" t="s">
        <v>10789</v>
      </c>
      <c r="G1657" t="s">
        <v>10790</v>
      </c>
      <c r="H1657" t="s">
        <v>10791</v>
      </c>
      <c r="I1657" t="s">
        <v>10792</v>
      </c>
      <c r="J1657" s="1" t="s">
        <v>170</v>
      </c>
      <c r="K1657" t="s">
        <v>75</v>
      </c>
      <c r="L1657" t="s">
        <v>76</v>
      </c>
      <c r="M1657" t="s">
        <v>77</v>
      </c>
      <c r="N1657" s="1" t="s">
        <v>48</v>
      </c>
      <c r="O1657" s="1" t="s">
        <v>34</v>
      </c>
      <c r="P1657" s="1">
        <v>87</v>
      </c>
      <c r="Q1657" t="s">
        <v>3160</v>
      </c>
      <c r="R1657" s="1" t="s">
        <v>10793</v>
      </c>
      <c r="S1657" s="1" t="s">
        <v>10794</v>
      </c>
      <c r="T1657" s="1">
        <v>354</v>
      </c>
      <c r="U1657" s="1">
        <v>108</v>
      </c>
      <c r="V1657" s="1">
        <v>246</v>
      </c>
    </row>
    <row r="1658" spans="1:22" x14ac:dyDescent="0.35">
      <c r="A1658" s="2">
        <v>44961</v>
      </c>
      <c r="B1658" s="3" t="s">
        <v>97</v>
      </c>
      <c r="C1658" t="s">
        <v>23</v>
      </c>
      <c r="D1658" t="s">
        <v>98</v>
      </c>
      <c r="E1658" t="s">
        <v>154</v>
      </c>
      <c r="F1658" t="s">
        <v>10795</v>
      </c>
      <c r="G1658" t="s">
        <v>10796</v>
      </c>
      <c r="H1658" t="s">
        <v>10797</v>
      </c>
      <c r="I1658" t="s">
        <v>10798</v>
      </c>
      <c r="J1658" s="1" t="s">
        <v>170</v>
      </c>
      <c r="K1658" t="s">
        <v>46</v>
      </c>
      <c r="L1658" t="s">
        <v>47</v>
      </c>
      <c r="M1658" t="s">
        <v>261</v>
      </c>
      <c r="N1658" s="1" t="s">
        <v>33</v>
      </c>
      <c r="O1658" s="1" t="s">
        <v>49</v>
      </c>
      <c r="P1658" s="1">
        <v>48</v>
      </c>
      <c r="Q1658" t="s">
        <v>10799</v>
      </c>
      <c r="R1658" s="1" t="s">
        <v>10800</v>
      </c>
      <c r="S1658" s="1" t="s">
        <v>10801</v>
      </c>
      <c r="T1658" s="1">
        <v>174</v>
      </c>
      <c r="U1658" s="1">
        <v>105</v>
      </c>
      <c r="V1658" s="1">
        <v>69</v>
      </c>
    </row>
    <row r="1659" spans="1:22" x14ac:dyDescent="0.35">
      <c r="A1659" s="2">
        <v>44581</v>
      </c>
      <c r="B1659" s="3" t="s">
        <v>257</v>
      </c>
      <c r="C1659" t="s">
        <v>141</v>
      </c>
      <c r="D1659" t="s">
        <v>223</v>
      </c>
      <c r="E1659" t="s">
        <v>189</v>
      </c>
      <c r="F1659" t="s">
        <v>10802</v>
      </c>
      <c r="G1659" t="s">
        <v>10803</v>
      </c>
      <c r="H1659" t="s">
        <v>10804</v>
      </c>
      <c r="I1659" t="s">
        <v>10805</v>
      </c>
      <c r="J1659" s="1" t="s">
        <v>45</v>
      </c>
      <c r="K1659" t="s">
        <v>270</v>
      </c>
      <c r="L1659" t="s">
        <v>271</v>
      </c>
      <c r="N1659" s="1" t="s">
        <v>93</v>
      </c>
      <c r="O1659" s="1" t="s">
        <v>63</v>
      </c>
      <c r="P1659" s="1">
        <v>43</v>
      </c>
      <c r="Q1659" t="s">
        <v>10806</v>
      </c>
      <c r="R1659" s="1" t="s">
        <v>10807</v>
      </c>
      <c r="S1659" s="1" t="s">
        <v>10808</v>
      </c>
      <c r="T1659" s="1">
        <v>341</v>
      </c>
      <c r="U1659" s="1">
        <v>305</v>
      </c>
      <c r="V1659" s="1">
        <v>36</v>
      </c>
    </row>
    <row r="1660" spans="1:22" x14ac:dyDescent="0.35">
      <c r="A1660" s="2">
        <v>44484</v>
      </c>
      <c r="B1660" s="3" t="s">
        <v>257</v>
      </c>
      <c r="C1660" t="s">
        <v>141</v>
      </c>
      <c r="D1660" t="s">
        <v>223</v>
      </c>
      <c r="E1660" t="s">
        <v>309</v>
      </c>
      <c r="F1660" t="s">
        <v>10809</v>
      </c>
      <c r="H1660" t="s">
        <v>10810</v>
      </c>
      <c r="I1660" t="s">
        <v>10811</v>
      </c>
      <c r="J1660" s="1" t="s">
        <v>45</v>
      </c>
      <c r="K1660" t="s">
        <v>171</v>
      </c>
      <c r="L1660" t="s">
        <v>172</v>
      </c>
      <c r="N1660" s="1" t="s">
        <v>78</v>
      </c>
      <c r="O1660" s="1" t="s">
        <v>49</v>
      </c>
      <c r="P1660" s="1">
        <v>52</v>
      </c>
      <c r="Q1660" t="s">
        <v>6076</v>
      </c>
      <c r="R1660" s="1" t="s">
        <v>10812</v>
      </c>
      <c r="S1660" s="1" t="s">
        <v>10813</v>
      </c>
      <c r="T1660" s="1">
        <v>196</v>
      </c>
      <c r="U1660" s="1">
        <v>81</v>
      </c>
      <c r="V1660" s="1">
        <v>115</v>
      </c>
    </row>
    <row r="1661" spans="1:22" x14ac:dyDescent="0.35">
      <c r="A1661" s="2">
        <v>44752</v>
      </c>
      <c r="B1661" s="3" t="s">
        <v>336</v>
      </c>
      <c r="C1661" t="s">
        <v>247</v>
      </c>
      <c r="D1661" t="s">
        <v>165</v>
      </c>
      <c r="E1661" t="s">
        <v>484</v>
      </c>
      <c r="F1661" t="s">
        <v>10814</v>
      </c>
      <c r="G1661" t="s">
        <v>10815</v>
      </c>
      <c r="H1661" t="s">
        <v>10816</v>
      </c>
      <c r="I1661" t="s">
        <v>10817</v>
      </c>
      <c r="J1661" s="1" t="s">
        <v>45</v>
      </c>
      <c r="K1661" t="s">
        <v>183</v>
      </c>
      <c r="L1661" t="s">
        <v>184</v>
      </c>
      <c r="M1661" t="s">
        <v>185</v>
      </c>
      <c r="N1661" s="1" t="s">
        <v>33</v>
      </c>
      <c r="O1661" s="1" t="s">
        <v>63</v>
      </c>
      <c r="P1661" s="1">
        <v>81</v>
      </c>
      <c r="Q1661" t="s">
        <v>10286</v>
      </c>
      <c r="R1661" s="1" t="s">
        <v>10818</v>
      </c>
      <c r="S1661" s="1" t="s">
        <v>10819</v>
      </c>
      <c r="T1661" s="1">
        <v>414</v>
      </c>
      <c r="U1661" s="1">
        <v>278</v>
      </c>
      <c r="V1661" s="1">
        <v>136</v>
      </c>
    </row>
    <row r="1662" spans="1:22" x14ac:dyDescent="0.35">
      <c r="A1662" s="2">
        <v>44926</v>
      </c>
      <c r="B1662" s="3" t="s">
        <v>38</v>
      </c>
      <c r="C1662" t="s">
        <v>54</v>
      </c>
      <c r="D1662" t="s">
        <v>39</v>
      </c>
      <c r="E1662" t="s">
        <v>40</v>
      </c>
      <c r="F1662" t="s">
        <v>10820</v>
      </c>
      <c r="G1662" t="s">
        <v>10821</v>
      </c>
      <c r="H1662" t="s">
        <v>10822</v>
      </c>
      <c r="I1662" t="s">
        <v>10823</v>
      </c>
      <c r="J1662" s="1" t="s">
        <v>30</v>
      </c>
      <c r="K1662" t="s">
        <v>566</v>
      </c>
      <c r="L1662" t="s">
        <v>567</v>
      </c>
      <c r="M1662" t="s">
        <v>568</v>
      </c>
      <c r="N1662" s="1" t="s">
        <v>78</v>
      </c>
      <c r="O1662" s="1" t="s">
        <v>63</v>
      </c>
      <c r="P1662" s="1">
        <v>25</v>
      </c>
      <c r="Q1662" t="s">
        <v>1442</v>
      </c>
      <c r="R1662" s="1" t="s">
        <v>10824</v>
      </c>
      <c r="S1662" s="1" t="s">
        <v>10825</v>
      </c>
      <c r="T1662" s="1">
        <v>110</v>
      </c>
      <c r="U1662" s="1">
        <v>30</v>
      </c>
      <c r="V1662" s="1">
        <v>80</v>
      </c>
    </row>
    <row r="1663" spans="1:22" x14ac:dyDescent="0.35">
      <c r="A1663" s="2">
        <v>45193</v>
      </c>
      <c r="B1663" s="3" t="s">
        <v>214</v>
      </c>
      <c r="C1663" t="s">
        <v>23</v>
      </c>
      <c r="D1663" t="s">
        <v>98</v>
      </c>
      <c r="E1663" t="s">
        <v>265</v>
      </c>
      <c r="F1663" t="s">
        <v>10826</v>
      </c>
      <c r="G1663" t="s">
        <v>10827</v>
      </c>
      <c r="H1663" t="s">
        <v>10828</v>
      </c>
      <c r="I1663" t="s">
        <v>10829</v>
      </c>
      <c r="J1663" s="1" t="s">
        <v>45</v>
      </c>
      <c r="K1663" t="s">
        <v>424</v>
      </c>
      <c r="L1663" t="s">
        <v>425</v>
      </c>
      <c r="M1663">
        <v>7724600682</v>
      </c>
      <c r="N1663" s="1" t="s">
        <v>33</v>
      </c>
      <c r="O1663" s="1" t="s">
        <v>49</v>
      </c>
      <c r="P1663" s="1">
        <v>92</v>
      </c>
      <c r="Q1663" t="s">
        <v>8615</v>
      </c>
      <c r="R1663" s="1" t="s">
        <v>10830</v>
      </c>
      <c r="S1663" s="1" t="s">
        <v>10831</v>
      </c>
      <c r="T1663" s="1">
        <v>364</v>
      </c>
      <c r="U1663" s="1">
        <v>270</v>
      </c>
      <c r="V1663" s="1">
        <v>94</v>
      </c>
    </row>
    <row r="1664" spans="1:22" x14ac:dyDescent="0.35">
      <c r="A1664" s="2">
        <v>44906</v>
      </c>
      <c r="B1664" s="3" t="s">
        <v>238</v>
      </c>
      <c r="C1664" t="s">
        <v>23</v>
      </c>
      <c r="D1664" t="s">
        <v>98</v>
      </c>
      <c r="E1664" t="s">
        <v>377</v>
      </c>
      <c r="F1664" t="s">
        <v>10832</v>
      </c>
      <c r="G1664" t="s">
        <v>10833</v>
      </c>
      <c r="H1664" t="s">
        <v>10834</v>
      </c>
      <c r="I1664" t="s">
        <v>10835</v>
      </c>
      <c r="J1664" s="1" t="s">
        <v>170</v>
      </c>
      <c r="K1664" t="s">
        <v>303</v>
      </c>
      <c r="L1664" t="s">
        <v>304</v>
      </c>
      <c r="N1664" s="1" t="s">
        <v>114</v>
      </c>
      <c r="O1664" s="1" t="s">
        <v>49</v>
      </c>
      <c r="P1664" s="1">
        <v>97</v>
      </c>
      <c r="Q1664" t="s">
        <v>10048</v>
      </c>
      <c r="R1664" s="1" t="s">
        <v>10836</v>
      </c>
      <c r="S1664" s="1" t="s">
        <v>10837</v>
      </c>
      <c r="T1664" s="1">
        <v>456</v>
      </c>
      <c r="U1664" s="1">
        <v>147</v>
      </c>
      <c r="V1664" s="1">
        <v>309</v>
      </c>
    </row>
    <row r="1665" spans="1:22" x14ac:dyDescent="0.35">
      <c r="A1665" s="2">
        <v>44610</v>
      </c>
      <c r="B1665" s="3" t="s">
        <v>418</v>
      </c>
      <c r="C1665" t="s">
        <v>69</v>
      </c>
      <c r="D1665" t="s">
        <v>419</v>
      </c>
      <c r="E1665" t="s">
        <v>521</v>
      </c>
      <c r="F1665" t="s">
        <v>10838</v>
      </c>
      <c r="G1665" t="s">
        <v>10839</v>
      </c>
      <c r="H1665" t="s">
        <v>10840</v>
      </c>
      <c r="I1665" t="s">
        <v>10841</v>
      </c>
      <c r="J1665" s="1" t="s">
        <v>30</v>
      </c>
      <c r="K1665" t="s">
        <v>330</v>
      </c>
      <c r="L1665" t="s">
        <v>331</v>
      </c>
      <c r="M1665" t="s">
        <v>332</v>
      </c>
      <c r="N1665" s="1" t="s">
        <v>93</v>
      </c>
      <c r="O1665" s="1" t="s">
        <v>49</v>
      </c>
      <c r="P1665" s="1">
        <v>71</v>
      </c>
      <c r="Q1665" t="s">
        <v>10842</v>
      </c>
      <c r="R1665" s="1" t="s">
        <v>10843</v>
      </c>
      <c r="S1665" s="1" t="s">
        <v>10844</v>
      </c>
      <c r="T1665" s="1">
        <v>57</v>
      </c>
      <c r="U1665" s="1">
        <v>46</v>
      </c>
      <c r="V1665" s="1">
        <v>11</v>
      </c>
    </row>
    <row r="1666" spans="1:22" x14ac:dyDescent="0.35">
      <c r="A1666" s="1" t="s">
        <v>10845</v>
      </c>
      <c r="B1666" s="3" t="s">
        <v>238</v>
      </c>
      <c r="C1666" t="s">
        <v>23</v>
      </c>
      <c r="D1666" t="s">
        <v>98</v>
      </c>
      <c r="E1666" t="s">
        <v>377</v>
      </c>
      <c r="F1666" t="s">
        <v>10846</v>
      </c>
      <c r="G1666" t="s">
        <v>10847</v>
      </c>
      <c r="H1666" t="s">
        <v>10848</v>
      </c>
      <c r="I1666" t="s">
        <v>10849</v>
      </c>
      <c r="J1666" s="1" t="s">
        <v>170</v>
      </c>
      <c r="K1666" t="s">
        <v>381</v>
      </c>
      <c r="L1666" t="s">
        <v>382</v>
      </c>
      <c r="M1666" t="s">
        <v>383</v>
      </c>
      <c r="N1666" s="1" t="s">
        <v>114</v>
      </c>
      <c r="O1666" s="1" t="s">
        <v>63</v>
      </c>
      <c r="P1666" s="1">
        <v>28</v>
      </c>
      <c r="Q1666" t="s">
        <v>10850</v>
      </c>
      <c r="R1666" s="1" t="s">
        <v>10851</v>
      </c>
      <c r="S1666" s="1" t="s">
        <v>10852</v>
      </c>
      <c r="T1666" s="1">
        <v>395</v>
      </c>
      <c r="U1666" s="1">
        <v>356</v>
      </c>
      <c r="V1666" s="1">
        <v>39</v>
      </c>
    </row>
    <row r="1667" spans="1:22" x14ac:dyDescent="0.35">
      <c r="A1667" s="2">
        <v>45024</v>
      </c>
      <c r="B1667" s="3" t="s">
        <v>214</v>
      </c>
      <c r="C1667" t="s">
        <v>23</v>
      </c>
      <c r="D1667" t="s">
        <v>98</v>
      </c>
      <c r="E1667" t="s">
        <v>215</v>
      </c>
      <c r="F1667" t="s">
        <v>10853</v>
      </c>
      <c r="G1667" t="s">
        <v>10854</v>
      </c>
      <c r="H1667" t="s">
        <v>10855</v>
      </c>
      <c r="I1667" t="s">
        <v>10856</v>
      </c>
      <c r="J1667" s="1" t="s">
        <v>30</v>
      </c>
      <c r="K1667" t="s">
        <v>303</v>
      </c>
      <c r="L1667" t="s">
        <v>304</v>
      </c>
      <c r="M1667" t="s">
        <v>305</v>
      </c>
      <c r="N1667" s="1" t="s">
        <v>33</v>
      </c>
      <c r="O1667" s="1" t="s">
        <v>63</v>
      </c>
      <c r="P1667" s="1">
        <v>52</v>
      </c>
      <c r="Q1667" t="s">
        <v>2907</v>
      </c>
      <c r="R1667" s="1" t="s">
        <v>10857</v>
      </c>
      <c r="S1667" s="1" t="s">
        <v>10858</v>
      </c>
      <c r="T1667" s="1">
        <v>258</v>
      </c>
      <c r="U1667" s="1">
        <v>141</v>
      </c>
      <c r="V1667" s="1">
        <v>117</v>
      </c>
    </row>
    <row r="1668" spans="1:22" x14ac:dyDescent="0.35">
      <c r="A1668" s="2">
        <v>44553</v>
      </c>
      <c r="B1668" s="3" t="s">
        <v>214</v>
      </c>
      <c r="C1668" t="s">
        <v>23</v>
      </c>
      <c r="D1668" t="s">
        <v>98</v>
      </c>
      <c r="E1668" t="s">
        <v>326</v>
      </c>
      <c r="F1668" t="s">
        <v>10859</v>
      </c>
      <c r="G1668" t="s">
        <v>10860</v>
      </c>
      <c r="H1668" t="s">
        <v>10861</v>
      </c>
      <c r="I1668" t="s">
        <v>10862</v>
      </c>
      <c r="J1668" s="1" t="s">
        <v>30</v>
      </c>
      <c r="K1668" t="s">
        <v>534</v>
      </c>
      <c r="L1668" t="s">
        <v>535</v>
      </c>
      <c r="M1668" t="s">
        <v>536</v>
      </c>
      <c r="N1668" s="1" t="s">
        <v>93</v>
      </c>
      <c r="O1668" s="1" t="s">
        <v>49</v>
      </c>
      <c r="P1668" s="1">
        <v>54</v>
      </c>
      <c r="Q1668" t="s">
        <v>10863</v>
      </c>
      <c r="R1668" s="1" t="s">
        <v>10864</v>
      </c>
      <c r="S1668" s="1" t="s">
        <v>10865</v>
      </c>
      <c r="T1668" s="1">
        <v>454</v>
      </c>
      <c r="U1668" s="1">
        <v>385</v>
      </c>
      <c r="V1668" s="1">
        <v>69</v>
      </c>
    </row>
    <row r="1669" spans="1:22" x14ac:dyDescent="0.35">
      <c r="A1669" s="2">
        <v>44728</v>
      </c>
      <c r="B1669" s="3" t="s">
        <v>53</v>
      </c>
      <c r="C1669" t="s">
        <v>276</v>
      </c>
      <c r="D1669" t="s">
        <v>55</v>
      </c>
      <c r="E1669" t="s">
        <v>25</v>
      </c>
      <c r="F1669" t="s">
        <v>10866</v>
      </c>
      <c r="H1669" t="s">
        <v>10867</v>
      </c>
      <c r="I1669" t="s">
        <v>10868</v>
      </c>
      <c r="J1669" s="1" t="s">
        <v>45</v>
      </c>
      <c r="K1669" t="s">
        <v>194</v>
      </c>
      <c r="L1669" t="s">
        <v>195</v>
      </c>
      <c r="M1669" t="s">
        <v>196</v>
      </c>
      <c r="N1669" s="1" t="s">
        <v>114</v>
      </c>
      <c r="O1669" s="1" t="s">
        <v>34</v>
      </c>
      <c r="P1669" s="1">
        <v>81</v>
      </c>
      <c r="Q1669" t="s">
        <v>2033</v>
      </c>
      <c r="R1669" s="1" t="s">
        <v>10869</v>
      </c>
      <c r="S1669" s="1" t="s">
        <v>10870</v>
      </c>
      <c r="T1669" s="1">
        <v>436</v>
      </c>
      <c r="U1669" s="1">
        <v>410</v>
      </c>
      <c r="V1669" s="1">
        <v>26</v>
      </c>
    </row>
    <row r="1670" spans="1:22" x14ac:dyDescent="0.35">
      <c r="A1670" s="2">
        <v>45112</v>
      </c>
      <c r="B1670" s="3" t="s">
        <v>53</v>
      </c>
      <c r="C1670" t="s">
        <v>276</v>
      </c>
      <c r="D1670" t="s">
        <v>55</v>
      </c>
      <c r="E1670" t="s">
        <v>56</v>
      </c>
      <c r="F1670" t="s">
        <v>10871</v>
      </c>
      <c r="G1670" t="s">
        <v>10872</v>
      </c>
      <c r="H1670" t="s">
        <v>10873</v>
      </c>
      <c r="I1670" t="s">
        <v>10874</v>
      </c>
      <c r="J1670" s="1" t="s">
        <v>45</v>
      </c>
      <c r="K1670" t="s">
        <v>171</v>
      </c>
      <c r="L1670" t="s">
        <v>172</v>
      </c>
      <c r="M1670" t="s">
        <v>173</v>
      </c>
      <c r="N1670" s="1" t="s">
        <v>78</v>
      </c>
      <c r="O1670" s="1" t="s">
        <v>34</v>
      </c>
      <c r="P1670" s="1">
        <v>67</v>
      </c>
      <c r="Q1670" t="s">
        <v>306</v>
      </c>
      <c r="R1670" s="1" t="s">
        <v>10875</v>
      </c>
      <c r="S1670" s="1" t="s">
        <v>10876</v>
      </c>
      <c r="T1670" s="1">
        <v>206</v>
      </c>
      <c r="U1670" s="1">
        <v>125</v>
      </c>
      <c r="V1670" s="1">
        <v>81</v>
      </c>
    </row>
    <row r="1671" spans="1:22" x14ac:dyDescent="0.35">
      <c r="A1671" s="2">
        <v>45144</v>
      </c>
      <c r="B1671" s="3" t="s">
        <v>238</v>
      </c>
      <c r="C1671" t="s">
        <v>23</v>
      </c>
      <c r="D1671" t="s">
        <v>98</v>
      </c>
      <c r="E1671" t="s">
        <v>239</v>
      </c>
      <c r="F1671" t="s">
        <v>10877</v>
      </c>
      <c r="G1671" t="s">
        <v>10878</v>
      </c>
      <c r="H1671" t="s">
        <v>10879</v>
      </c>
      <c r="I1671" t="s">
        <v>10880</v>
      </c>
      <c r="J1671" s="1" t="s">
        <v>170</v>
      </c>
      <c r="K1671" t="s">
        <v>424</v>
      </c>
      <c r="L1671" t="s">
        <v>425</v>
      </c>
      <c r="N1671" s="1" t="s">
        <v>86</v>
      </c>
      <c r="O1671" s="1" t="s">
        <v>34</v>
      </c>
      <c r="P1671" s="1">
        <v>99</v>
      </c>
      <c r="Q1671" t="s">
        <v>10881</v>
      </c>
      <c r="R1671" s="1" t="s">
        <v>10882</v>
      </c>
      <c r="S1671" s="1" t="s">
        <v>10883</v>
      </c>
      <c r="T1671" s="1">
        <v>111</v>
      </c>
      <c r="U1671" s="1">
        <v>37</v>
      </c>
      <c r="V1671" s="1">
        <v>74</v>
      </c>
    </row>
    <row r="1672" spans="1:22" x14ac:dyDescent="0.35">
      <c r="A1672" s="2">
        <v>45171</v>
      </c>
      <c r="B1672" s="3" t="s">
        <v>336</v>
      </c>
      <c r="C1672" t="s">
        <v>247</v>
      </c>
      <c r="D1672" t="s">
        <v>165</v>
      </c>
      <c r="E1672" t="s">
        <v>484</v>
      </c>
      <c r="F1672" t="s">
        <v>10884</v>
      </c>
      <c r="G1672" t="s">
        <v>10885</v>
      </c>
      <c r="H1672" t="s">
        <v>10886</v>
      </c>
      <c r="I1672">
        <v>9276232345</v>
      </c>
      <c r="J1672" s="1" t="s">
        <v>170</v>
      </c>
      <c r="K1672" t="s">
        <v>133</v>
      </c>
      <c r="L1672" t="s">
        <v>134</v>
      </c>
      <c r="M1672" t="s">
        <v>135</v>
      </c>
      <c r="N1672" s="1" t="s">
        <v>33</v>
      </c>
      <c r="O1672" s="1" t="s">
        <v>63</v>
      </c>
      <c r="P1672" s="1">
        <v>29</v>
      </c>
      <c r="Q1672" t="s">
        <v>10887</v>
      </c>
      <c r="R1672" s="1" t="s">
        <v>10888</v>
      </c>
      <c r="S1672" s="1" t="s">
        <v>10889</v>
      </c>
      <c r="T1672" s="1">
        <v>197</v>
      </c>
      <c r="U1672" s="1">
        <v>109</v>
      </c>
      <c r="V1672" s="1">
        <v>88</v>
      </c>
    </row>
    <row r="1673" spans="1:22" x14ac:dyDescent="0.35">
      <c r="A1673" s="2">
        <v>45128</v>
      </c>
      <c r="B1673" s="3" t="s">
        <v>214</v>
      </c>
      <c r="C1673" t="s">
        <v>23</v>
      </c>
      <c r="D1673" t="s">
        <v>98</v>
      </c>
      <c r="E1673" t="s">
        <v>326</v>
      </c>
      <c r="F1673" t="s">
        <v>10890</v>
      </c>
      <c r="G1673" t="s">
        <v>10891</v>
      </c>
      <c r="H1673" t="s">
        <v>10892</v>
      </c>
      <c r="I1673" t="s">
        <v>10893</v>
      </c>
      <c r="J1673" s="1" t="s">
        <v>170</v>
      </c>
      <c r="K1673" t="s">
        <v>566</v>
      </c>
      <c r="L1673" t="s">
        <v>567</v>
      </c>
      <c r="N1673" s="1" t="s">
        <v>33</v>
      </c>
      <c r="O1673" s="1" t="s">
        <v>49</v>
      </c>
      <c r="P1673" s="1">
        <v>74</v>
      </c>
      <c r="Q1673" t="s">
        <v>460</v>
      </c>
      <c r="R1673" s="1" t="s">
        <v>2777</v>
      </c>
      <c r="S1673" s="1" t="s">
        <v>10894</v>
      </c>
      <c r="T1673" s="1">
        <v>479</v>
      </c>
      <c r="U1673" s="1">
        <v>13</v>
      </c>
      <c r="V1673" s="1">
        <v>466</v>
      </c>
    </row>
    <row r="1674" spans="1:22" x14ac:dyDescent="0.35">
      <c r="A1674" s="2">
        <v>44746</v>
      </c>
      <c r="B1674" s="3" t="s">
        <v>418</v>
      </c>
      <c r="C1674" t="s">
        <v>69</v>
      </c>
      <c r="D1674" t="s">
        <v>419</v>
      </c>
      <c r="E1674" t="s">
        <v>521</v>
      </c>
      <c r="F1674" t="s">
        <v>10895</v>
      </c>
      <c r="G1674" t="s">
        <v>10896</v>
      </c>
      <c r="H1674" t="s">
        <v>10897</v>
      </c>
      <c r="I1674" t="s">
        <v>10898</v>
      </c>
      <c r="J1674" s="1" t="s">
        <v>30</v>
      </c>
      <c r="K1674" t="s">
        <v>270</v>
      </c>
      <c r="L1674" t="s">
        <v>271</v>
      </c>
      <c r="M1674" t="s">
        <v>559</v>
      </c>
      <c r="N1674" s="1" t="s">
        <v>33</v>
      </c>
      <c r="O1674" s="1" t="s">
        <v>49</v>
      </c>
      <c r="P1674" s="1">
        <v>27</v>
      </c>
      <c r="Q1674" t="s">
        <v>5727</v>
      </c>
      <c r="R1674" s="1" t="s">
        <v>10899</v>
      </c>
      <c r="S1674" s="1" t="s">
        <v>10900</v>
      </c>
      <c r="T1674" s="1">
        <v>275</v>
      </c>
      <c r="U1674" s="1">
        <v>275</v>
      </c>
      <c r="V1674" s="1">
        <v>0</v>
      </c>
    </row>
    <row r="1675" spans="1:22" x14ac:dyDescent="0.35">
      <c r="A1675" s="2">
        <v>44891</v>
      </c>
      <c r="B1675" s="3" t="s">
        <v>317</v>
      </c>
      <c r="C1675" t="s">
        <v>23</v>
      </c>
      <c r="D1675" t="s">
        <v>98</v>
      </c>
      <c r="E1675" t="s">
        <v>265</v>
      </c>
      <c r="F1675" t="s">
        <v>10901</v>
      </c>
      <c r="G1675" t="s">
        <v>10902</v>
      </c>
      <c r="H1675" t="s">
        <v>10903</v>
      </c>
      <c r="I1675" t="s">
        <v>10904</v>
      </c>
      <c r="J1675" s="1" t="s">
        <v>30</v>
      </c>
      <c r="K1675" t="s">
        <v>133</v>
      </c>
      <c r="L1675" t="s">
        <v>134</v>
      </c>
      <c r="M1675" t="s">
        <v>135</v>
      </c>
      <c r="N1675" s="1" t="s">
        <v>48</v>
      </c>
      <c r="O1675" s="1" t="s">
        <v>34</v>
      </c>
      <c r="P1675" s="1">
        <v>21</v>
      </c>
      <c r="Q1675" t="s">
        <v>6312</v>
      </c>
      <c r="R1675" s="1" t="s">
        <v>4478</v>
      </c>
      <c r="S1675" s="1" t="s">
        <v>10905</v>
      </c>
      <c r="T1675" s="1">
        <v>68</v>
      </c>
      <c r="U1675" s="1">
        <v>18</v>
      </c>
      <c r="V1675" s="1">
        <v>50</v>
      </c>
    </row>
    <row r="1676" spans="1:22" x14ac:dyDescent="0.35">
      <c r="A1676" s="2">
        <v>44951</v>
      </c>
      <c r="B1676" s="3" t="s">
        <v>207</v>
      </c>
      <c r="C1676" t="s">
        <v>23</v>
      </c>
      <c r="D1676" t="s">
        <v>39</v>
      </c>
      <c r="E1676" t="s">
        <v>541</v>
      </c>
      <c r="F1676" t="s">
        <v>10906</v>
      </c>
      <c r="G1676" t="s">
        <v>10907</v>
      </c>
      <c r="H1676" t="s">
        <v>10908</v>
      </c>
      <c r="I1676" t="s">
        <v>10909</v>
      </c>
      <c r="J1676" s="1" t="s">
        <v>170</v>
      </c>
      <c r="K1676" t="s">
        <v>31</v>
      </c>
      <c r="L1676" t="s">
        <v>32</v>
      </c>
      <c r="M1676">
        <v>6538306661</v>
      </c>
      <c r="N1676" s="1" t="s">
        <v>93</v>
      </c>
      <c r="O1676" s="1" t="s">
        <v>63</v>
      </c>
      <c r="P1676" s="1">
        <v>10</v>
      </c>
      <c r="Q1676" t="s">
        <v>10910</v>
      </c>
      <c r="R1676" s="1" t="s">
        <v>10911</v>
      </c>
      <c r="S1676" s="1" t="s">
        <v>10912</v>
      </c>
      <c r="T1676" s="1">
        <v>212</v>
      </c>
      <c r="U1676" s="1">
        <v>75</v>
      </c>
      <c r="V1676" s="1">
        <v>137</v>
      </c>
    </row>
    <row r="1677" spans="1:22" x14ac:dyDescent="0.35">
      <c r="A1677" s="2">
        <v>44498</v>
      </c>
      <c r="B1677" s="3" t="s">
        <v>207</v>
      </c>
      <c r="C1677" t="s">
        <v>23</v>
      </c>
      <c r="D1677" t="s">
        <v>39</v>
      </c>
      <c r="E1677" t="s">
        <v>541</v>
      </c>
      <c r="F1677" t="s">
        <v>10913</v>
      </c>
      <c r="G1677" t="s">
        <v>10914</v>
      </c>
      <c r="H1677" t="s">
        <v>10915</v>
      </c>
      <c r="I1677">
        <v>7767306834</v>
      </c>
      <c r="J1677" s="1" t="s">
        <v>45</v>
      </c>
      <c r="K1677" t="s">
        <v>381</v>
      </c>
      <c r="L1677" t="s">
        <v>382</v>
      </c>
      <c r="M1677" t="s">
        <v>383</v>
      </c>
      <c r="N1677" s="1" t="s">
        <v>48</v>
      </c>
      <c r="O1677" s="1" t="s">
        <v>49</v>
      </c>
      <c r="P1677" s="1">
        <v>88</v>
      </c>
      <c r="Q1677" t="s">
        <v>10916</v>
      </c>
      <c r="R1677" s="1" t="s">
        <v>10917</v>
      </c>
      <c r="S1677" s="1" t="s">
        <v>10918</v>
      </c>
      <c r="T1677" s="1">
        <v>410</v>
      </c>
      <c r="U1677" s="1">
        <v>277</v>
      </c>
      <c r="V1677" s="1">
        <v>133</v>
      </c>
    </row>
    <row r="1678" spans="1:22" x14ac:dyDescent="0.35">
      <c r="A1678" s="2">
        <v>44711</v>
      </c>
      <c r="B1678" s="3" t="s">
        <v>344</v>
      </c>
      <c r="C1678" t="s">
        <v>141</v>
      </c>
      <c r="D1678" t="s">
        <v>345</v>
      </c>
      <c r="E1678" t="s">
        <v>346</v>
      </c>
      <c r="F1678" t="s">
        <v>10919</v>
      </c>
      <c r="G1678" t="s">
        <v>10920</v>
      </c>
      <c r="H1678" t="s">
        <v>10921</v>
      </c>
      <c r="I1678" t="s">
        <v>10922</v>
      </c>
      <c r="J1678" s="1" t="s">
        <v>170</v>
      </c>
      <c r="K1678" t="s">
        <v>46</v>
      </c>
      <c r="L1678" t="s">
        <v>47</v>
      </c>
      <c r="M1678" t="s">
        <v>261</v>
      </c>
      <c r="N1678" s="1" t="s">
        <v>93</v>
      </c>
      <c r="O1678" s="1" t="s">
        <v>63</v>
      </c>
      <c r="P1678" s="1">
        <v>90</v>
      </c>
      <c r="Q1678" t="s">
        <v>603</v>
      </c>
      <c r="R1678" s="1" t="s">
        <v>10923</v>
      </c>
      <c r="S1678" s="1" t="s">
        <v>10924</v>
      </c>
      <c r="T1678" s="1">
        <v>435</v>
      </c>
      <c r="U1678" s="1">
        <v>288</v>
      </c>
      <c r="V1678" s="1">
        <v>147</v>
      </c>
    </row>
    <row r="1679" spans="1:22" x14ac:dyDescent="0.35">
      <c r="A1679" s="2">
        <v>44525</v>
      </c>
      <c r="B1679" s="3" t="s">
        <v>238</v>
      </c>
      <c r="C1679" t="s">
        <v>23</v>
      </c>
      <c r="D1679" t="s">
        <v>98</v>
      </c>
      <c r="E1679" t="s">
        <v>239</v>
      </c>
      <c r="F1679" t="s">
        <v>10925</v>
      </c>
      <c r="G1679" t="s">
        <v>10926</v>
      </c>
      <c r="H1679" t="s">
        <v>10927</v>
      </c>
      <c r="I1679">
        <f>1-510-823-2443</f>
        <v>-3775</v>
      </c>
      <c r="J1679" s="1" t="s">
        <v>170</v>
      </c>
      <c r="K1679" t="s">
        <v>75</v>
      </c>
      <c r="L1679" t="s">
        <v>76</v>
      </c>
      <c r="M1679" t="s">
        <v>77</v>
      </c>
      <c r="N1679" s="1" t="s">
        <v>86</v>
      </c>
      <c r="O1679" s="1" t="s">
        <v>49</v>
      </c>
      <c r="P1679" s="1">
        <v>99</v>
      </c>
      <c r="Q1679" t="s">
        <v>10881</v>
      </c>
      <c r="R1679" s="1" t="s">
        <v>10928</v>
      </c>
      <c r="S1679" s="1" t="s">
        <v>10929</v>
      </c>
      <c r="T1679" s="1">
        <v>355</v>
      </c>
      <c r="U1679" s="1">
        <v>225</v>
      </c>
      <c r="V1679" s="1">
        <v>130</v>
      </c>
    </row>
    <row r="1680" spans="1:22" x14ac:dyDescent="0.35">
      <c r="A1680" s="2">
        <v>45139</v>
      </c>
      <c r="B1680" s="3" t="s">
        <v>207</v>
      </c>
      <c r="C1680" t="s">
        <v>23</v>
      </c>
      <c r="D1680" t="s">
        <v>39</v>
      </c>
      <c r="E1680" t="s">
        <v>40</v>
      </c>
      <c r="F1680" t="s">
        <v>10930</v>
      </c>
      <c r="H1680" t="s">
        <v>10931</v>
      </c>
      <c r="I1680" t="s">
        <v>10932</v>
      </c>
      <c r="J1680" s="1" t="s">
        <v>170</v>
      </c>
      <c r="K1680" t="s">
        <v>194</v>
      </c>
      <c r="L1680" t="s">
        <v>195</v>
      </c>
      <c r="M1680" t="s">
        <v>196</v>
      </c>
      <c r="N1680" s="1" t="s">
        <v>86</v>
      </c>
      <c r="O1680" s="1" t="s">
        <v>34</v>
      </c>
      <c r="P1680" s="1">
        <v>7</v>
      </c>
      <c r="Q1680" t="s">
        <v>10933</v>
      </c>
      <c r="R1680" s="1" t="s">
        <v>10934</v>
      </c>
      <c r="S1680" s="1" t="s">
        <v>10935</v>
      </c>
      <c r="T1680" s="1">
        <v>406</v>
      </c>
      <c r="U1680" s="1">
        <v>333</v>
      </c>
      <c r="V1680" s="1">
        <v>73</v>
      </c>
    </row>
    <row r="1681" spans="1:22" x14ac:dyDescent="0.35">
      <c r="A1681" s="2">
        <v>44515</v>
      </c>
      <c r="B1681" s="3" t="s">
        <v>207</v>
      </c>
      <c r="C1681" t="s">
        <v>23</v>
      </c>
      <c r="D1681" t="s">
        <v>39</v>
      </c>
      <c r="E1681" t="s">
        <v>40</v>
      </c>
      <c r="F1681" t="s">
        <v>10936</v>
      </c>
      <c r="G1681" t="s">
        <v>10937</v>
      </c>
      <c r="H1681" t="s">
        <v>10938</v>
      </c>
      <c r="I1681" t="s">
        <v>10939</v>
      </c>
      <c r="J1681" s="1" t="s">
        <v>45</v>
      </c>
      <c r="K1681" t="s">
        <v>31</v>
      </c>
      <c r="L1681" t="s">
        <v>32</v>
      </c>
      <c r="M1681">
        <v>6538306661</v>
      </c>
      <c r="N1681" s="1" t="s">
        <v>86</v>
      </c>
      <c r="O1681" s="1" t="s">
        <v>34</v>
      </c>
      <c r="P1681" s="1">
        <v>67</v>
      </c>
      <c r="Q1681" t="s">
        <v>211</v>
      </c>
      <c r="R1681" s="1" t="s">
        <v>10940</v>
      </c>
      <c r="S1681" s="1" t="s">
        <v>10941</v>
      </c>
      <c r="T1681" s="1">
        <v>165</v>
      </c>
      <c r="U1681" s="1">
        <v>137</v>
      </c>
      <c r="V1681" s="1">
        <v>28</v>
      </c>
    </row>
    <row r="1682" spans="1:22" x14ac:dyDescent="0.35">
      <c r="A1682" s="2">
        <v>45143</v>
      </c>
      <c r="B1682" s="3" t="s">
        <v>53</v>
      </c>
      <c r="C1682" t="s">
        <v>276</v>
      </c>
      <c r="D1682" t="s">
        <v>55</v>
      </c>
      <c r="E1682" t="s">
        <v>56</v>
      </c>
      <c r="F1682" t="s">
        <v>10942</v>
      </c>
      <c r="G1682" t="s">
        <v>10943</v>
      </c>
      <c r="H1682" t="s">
        <v>10944</v>
      </c>
      <c r="I1682">
        <f>1-967-841-9242</f>
        <v>-11049</v>
      </c>
      <c r="J1682" s="1" t="s">
        <v>30</v>
      </c>
      <c r="K1682" t="s">
        <v>183</v>
      </c>
      <c r="L1682" t="s">
        <v>184</v>
      </c>
      <c r="M1682" t="s">
        <v>185</v>
      </c>
      <c r="N1682" s="1" t="s">
        <v>78</v>
      </c>
      <c r="O1682" s="1" t="s">
        <v>63</v>
      </c>
      <c r="P1682" s="1">
        <v>99</v>
      </c>
      <c r="Q1682" t="s">
        <v>3411</v>
      </c>
      <c r="R1682" s="1" t="s">
        <v>10945</v>
      </c>
      <c r="S1682" s="1" t="s">
        <v>10946</v>
      </c>
      <c r="T1682" s="1">
        <v>432</v>
      </c>
      <c r="U1682" s="1">
        <v>408</v>
      </c>
      <c r="V1682" s="1">
        <v>24</v>
      </c>
    </row>
    <row r="1683" spans="1:22" x14ac:dyDescent="0.35">
      <c r="A1683" s="2">
        <v>45181</v>
      </c>
      <c r="B1683" s="3" t="s">
        <v>207</v>
      </c>
      <c r="C1683" t="s">
        <v>54</v>
      </c>
      <c r="D1683" t="s">
        <v>39</v>
      </c>
      <c r="E1683" t="s">
        <v>40</v>
      </c>
      <c r="F1683" t="s">
        <v>10947</v>
      </c>
      <c r="G1683" t="s">
        <v>10948</v>
      </c>
      <c r="H1683" t="s">
        <v>10949</v>
      </c>
      <c r="I1683" t="s">
        <v>10950</v>
      </c>
      <c r="J1683" s="1" t="s">
        <v>170</v>
      </c>
      <c r="K1683" t="s">
        <v>566</v>
      </c>
      <c r="L1683" t="s">
        <v>567</v>
      </c>
      <c r="M1683" t="s">
        <v>568</v>
      </c>
      <c r="N1683" s="1" t="s">
        <v>33</v>
      </c>
      <c r="O1683" s="1" t="s">
        <v>63</v>
      </c>
      <c r="P1683" s="1">
        <v>46</v>
      </c>
      <c r="Q1683" t="s">
        <v>6389</v>
      </c>
      <c r="R1683" s="1" t="s">
        <v>4768</v>
      </c>
      <c r="S1683" s="1" t="s">
        <v>10951</v>
      </c>
      <c r="T1683" s="1">
        <v>108</v>
      </c>
      <c r="U1683" s="1">
        <v>10</v>
      </c>
      <c r="V1683" s="1">
        <v>98</v>
      </c>
    </row>
    <row r="1684" spans="1:22" x14ac:dyDescent="0.35">
      <c r="A1684" s="2">
        <v>44918</v>
      </c>
      <c r="B1684" s="3" t="s">
        <v>492</v>
      </c>
      <c r="C1684" t="s">
        <v>276</v>
      </c>
      <c r="D1684" t="s">
        <v>409</v>
      </c>
      <c r="E1684" t="s">
        <v>410</v>
      </c>
      <c r="F1684" t="s">
        <v>10952</v>
      </c>
      <c r="G1684" t="s">
        <v>10953</v>
      </c>
      <c r="H1684" t="s">
        <v>10954</v>
      </c>
      <c r="I1684">
        <v>9392664381</v>
      </c>
      <c r="J1684" s="1" t="s">
        <v>170</v>
      </c>
      <c r="K1684" t="s">
        <v>124</v>
      </c>
      <c r="L1684" t="s">
        <v>125</v>
      </c>
      <c r="M1684" t="s">
        <v>126</v>
      </c>
      <c r="N1684" s="1" t="s">
        <v>33</v>
      </c>
      <c r="O1684" s="1" t="s">
        <v>49</v>
      </c>
      <c r="P1684" s="1">
        <v>41</v>
      </c>
      <c r="Q1684" t="s">
        <v>5028</v>
      </c>
      <c r="R1684" s="1" t="s">
        <v>9210</v>
      </c>
      <c r="S1684" s="1" t="s">
        <v>10955</v>
      </c>
      <c r="T1684" s="1">
        <v>454</v>
      </c>
      <c r="U1684" s="1">
        <v>389</v>
      </c>
      <c r="V1684" s="1">
        <v>65</v>
      </c>
    </row>
    <row r="1685" spans="1:22" x14ac:dyDescent="0.35">
      <c r="A1685" s="2">
        <v>44640</v>
      </c>
      <c r="B1685" s="3" t="s">
        <v>257</v>
      </c>
      <c r="C1685" t="s">
        <v>141</v>
      </c>
      <c r="D1685" t="s">
        <v>223</v>
      </c>
      <c r="E1685" t="s">
        <v>309</v>
      </c>
      <c r="F1685" t="s">
        <v>10956</v>
      </c>
      <c r="G1685" t="s">
        <v>10957</v>
      </c>
      <c r="H1685" t="s">
        <v>10958</v>
      </c>
      <c r="I1685" t="s">
        <v>10959</v>
      </c>
      <c r="J1685" s="1" t="s">
        <v>30</v>
      </c>
      <c r="K1685" t="s">
        <v>75</v>
      </c>
      <c r="L1685" t="s">
        <v>76</v>
      </c>
      <c r="M1685" t="s">
        <v>77</v>
      </c>
      <c r="N1685" s="1" t="s">
        <v>78</v>
      </c>
      <c r="O1685" s="1" t="s">
        <v>63</v>
      </c>
      <c r="P1685" s="1">
        <v>90</v>
      </c>
      <c r="Q1685" t="s">
        <v>5773</v>
      </c>
      <c r="R1685" s="1" t="s">
        <v>10960</v>
      </c>
      <c r="S1685" s="1" t="s">
        <v>10961</v>
      </c>
      <c r="T1685" s="1">
        <v>124</v>
      </c>
      <c r="U1685" s="1">
        <v>47</v>
      </c>
      <c r="V1685" s="1">
        <v>77</v>
      </c>
    </row>
    <row r="1686" spans="1:22" x14ac:dyDescent="0.35">
      <c r="A1686" s="2">
        <v>45032</v>
      </c>
      <c r="B1686" s="3" t="s">
        <v>238</v>
      </c>
      <c r="C1686" t="s">
        <v>23</v>
      </c>
      <c r="D1686" t="s">
        <v>98</v>
      </c>
      <c r="E1686" t="s">
        <v>239</v>
      </c>
      <c r="F1686" t="s">
        <v>6178</v>
      </c>
      <c r="G1686" t="s">
        <v>10962</v>
      </c>
      <c r="H1686" t="s">
        <v>10963</v>
      </c>
      <c r="I1686" t="s">
        <v>10964</v>
      </c>
      <c r="J1686" s="1" t="s">
        <v>30</v>
      </c>
      <c r="K1686" t="s">
        <v>111</v>
      </c>
      <c r="L1686" t="s">
        <v>112</v>
      </c>
      <c r="M1686" t="s">
        <v>113</v>
      </c>
      <c r="N1686" s="1" t="s">
        <v>86</v>
      </c>
      <c r="O1686" s="1" t="s">
        <v>63</v>
      </c>
      <c r="P1686" s="1">
        <v>45</v>
      </c>
      <c r="Q1686" t="s">
        <v>10965</v>
      </c>
      <c r="R1686" s="1" t="s">
        <v>10966</v>
      </c>
      <c r="S1686" s="1" t="s">
        <v>10967</v>
      </c>
      <c r="T1686" s="1">
        <v>149</v>
      </c>
      <c r="U1686" s="1">
        <v>50</v>
      </c>
      <c r="V1686" s="1">
        <v>99</v>
      </c>
    </row>
    <row r="1687" spans="1:22" x14ac:dyDescent="0.35">
      <c r="A1687" s="2">
        <v>44684</v>
      </c>
      <c r="B1687" s="3" t="s">
        <v>22</v>
      </c>
      <c r="C1687" t="s">
        <v>23</v>
      </c>
      <c r="D1687" t="s">
        <v>24</v>
      </c>
      <c r="E1687" t="s">
        <v>82</v>
      </c>
      <c r="F1687" t="s">
        <v>10968</v>
      </c>
      <c r="G1687" t="s">
        <v>10969</v>
      </c>
      <c r="H1687" t="s">
        <v>10970</v>
      </c>
      <c r="I1687" t="s">
        <v>10971</v>
      </c>
      <c r="J1687" s="1" t="s">
        <v>30</v>
      </c>
      <c r="K1687" t="s">
        <v>171</v>
      </c>
      <c r="L1687" t="s">
        <v>172</v>
      </c>
      <c r="M1687" t="s">
        <v>173</v>
      </c>
      <c r="N1687" s="1" t="s">
        <v>86</v>
      </c>
      <c r="O1687" s="1" t="s">
        <v>34</v>
      </c>
      <c r="P1687" s="1">
        <v>8</v>
      </c>
      <c r="Q1687" t="s">
        <v>10972</v>
      </c>
      <c r="R1687" s="1" t="s">
        <v>10973</v>
      </c>
      <c r="S1687" s="1" t="s">
        <v>10974</v>
      </c>
      <c r="T1687" s="1">
        <v>99</v>
      </c>
      <c r="U1687" s="1">
        <v>77</v>
      </c>
      <c r="V1687" s="1">
        <v>22</v>
      </c>
    </row>
    <row r="1688" spans="1:22" x14ac:dyDescent="0.35">
      <c r="A1688" s="2">
        <v>45156</v>
      </c>
      <c r="B1688" s="3" t="s">
        <v>164</v>
      </c>
      <c r="C1688" t="s">
        <v>247</v>
      </c>
      <c r="D1688" t="s">
        <v>165</v>
      </c>
      <c r="E1688" t="s">
        <v>166</v>
      </c>
      <c r="F1688" t="s">
        <v>10975</v>
      </c>
      <c r="G1688" t="s">
        <v>10976</v>
      </c>
      <c r="H1688" t="s">
        <v>10977</v>
      </c>
      <c r="I1688" t="s">
        <v>10978</v>
      </c>
      <c r="J1688" s="1" t="s">
        <v>170</v>
      </c>
      <c r="K1688" t="s">
        <v>133</v>
      </c>
      <c r="L1688" t="s">
        <v>134</v>
      </c>
      <c r="M1688" t="s">
        <v>135</v>
      </c>
      <c r="N1688" s="1" t="s">
        <v>78</v>
      </c>
      <c r="O1688" s="1" t="s">
        <v>34</v>
      </c>
      <c r="P1688" s="1">
        <v>99</v>
      </c>
      <c r="Q1688" t="s">
        <v>10979</v>
      </c>
      <c r="R1688" s="1" t="s">
        <v>10980</v>
      </c>
      <c r="S1688" s="1" t="s">
        <v>10981</v>
      </c>
      <c r="T1688" s="1">
        <v>310</v>
      </c>
      <c r="U1688" s="1">
        <v>281</v>
      </c>
      <c r="V1688" s="1">
        <v>29</v>
      </c>
    </row>
    <row r="1689" spans="1:22" x14ac:dyDescent="0.35">
      <c r="A1689" s="2">
        <v>44658</v>
      </c>
      <c r="B1689" s="3" t="s">
        <v>275</v>
      </c>
      <c r="C1689" t="s">
        <v>276</v>
      </c>
      <c r="D1689" t="s">
        <v>277</v>
      </c>
      <c r="E1689" t="s">
        <v>25</v>
      </c>
      <c r="F1689" t="s">
        <v>10982</v>
      </c>
      <c r="G1689" t="s">
        <v>10983</v>
      </c>
      <c r="H1689" t="s">
        <v>10984</v>
      </c>
      <c r="I1689" t="s">
        <v>10985</v>
      </c>
      <c r="J1689" s="1" t="s">
        <v>45</v>
      </c>
      <c r="K1689" t="s">
        <v>566</v>
      </c>
      <c r="L1689" t="s">
        <v>567</v>
      </c>
      <c r="M1689" t="s">
        <v>568</v>
      </c>
      <c r="N1689" s="1" t="s">
        <v>86</v>
      </c>
      <c r="O1689" s="1" t="s">
        <v>34</v>
      </c>
      <c r="P1689" s="1">
        <v>85</v>
      </c>
      <c r="Q1689" t="s">
        <v>7871</v>
      </c>
      <c r="R1689" s="1" t="s">
        <v>10986</v>
      </c>
      <c r="S1689" s="1" t="s">
        <v>10987</v>
      </c>
      <c r="T1689" s="1">
        <v>347</v>
      </c>
      <c r="U1689" s="1">
        <v>293</v>
      </c>
      <c r="V1689" s="1">
        <v>54</v>
      </c>
    </row>
    <row r="1690" spans="1:22" x14ac:dyDescent="0.35">
      <c r="A1690" s="2">
        <v>44902</v>
      </c>
      <c r="B1690" s="3" t="s">
        <v>214</v>
      </c>
      <c r="C1690" t="s">
        <v>23</v>
      </c>
      <c r="D1690" t="s">
        <v>98</v>
      </c>
      <c r="E1690" t="s">
        <v>326</v>
      </c>
      <c r="F1690" t="s">
        <v>10988</v>
      </c>
      <c r="G1690" t="s">
        <v>10989</v>
      </c>
      <c r="H1690" t="s">
        <v>10990</v>
      </c>
      <c r="I1690" t="s">
        <v>10991</v>
      </c>
      <c r="J1690" s="1" t="s">
        <v>45</v>
      </c>
      <c r="K1690" t="s">
        <v>303</v>
      </c>
      <c r="L1690" t="s">
        <v>304</v>
      </c>
      <c r="M1690" t="s">
        <v>305</v>
      </c>
      <c r="N1690" s="1" t="s">
        <v>33</v>
      </c>
      <c r="O1690" s="1" t="s">
        <v>63</v>
      </c>
      <c r="P1690" s="1">
        <v>7</v>
      </c>
      <c r="Q1690" t="s">
        <v>10992</v>
      </c>
      <c r="R1690" s="1" t="s">
        <v>10993</v>
      </c>
      <c r="S1690" s="1" t="s">
        <v>10994</v>
      </c>
      <c r="T1690" s="1">
        <v>294</v>
      </c>
      <c r="U1690" s="1">
        <v>148</v>
      </c>
      <c r="V1690" s="1">
        <v>146</v>
      </c>
    </row>
    <row r="1691" spans="1:22" x14ac:dyDescent="0.35">
      <c r="A1691" s="2">
        <v>44606</v>
      </c>
      <c r="B1691" s="3" t="s">
        <v>118</v>
      </c>
      <c r="C1691" t="s">
        <v>69</v>
      </c>
      <c r="D1691" t="s">
        <v>119</v>
      </c>
      <c r="E1691" t="s">
        <v>265</v>
      </c>
      <c r="F1691" t="s">
        <v>10995</v>
      </c>
      <c r="G1691" t="s">
        <v>10996</v>
      </c>
      <c r="H1691" t="s">
        <v>10997</v>
      </c>
      <c r="I1691" t="s">
        <v>10998</v>
      </c>
      <c r="J1691" s="1" t="s">
        <v>30</v>
      </c>
      <c r="K1691" t="s">
        <v>111</v>
      </c>
      <c r="L1691" t="s">
        <v>112</v>
      </c>
      <c r="M1691" t="s">
        <v>113</v>
      </c>
      <c r="N1691" s="1" t="s">
        <v>48</v>
      </c>
      <c r="O1691" s="1" t="s">
        <v>34</v>
      </c>
      <c r="P1691" s="1">
        <v>49</v>
      </c>
      <c r="Q1691" t="s">
        <v>8191</v>
      </c>
      <c r="R1691" s="1" t="s">
        <v>10999</v>
      </c>
      <c r="S1691" s="1" t="s">
        <v>11000</v>
      </c>
      <c r="T1691" s="1">
        <v>474</v>
      </c>
      <c r="U1691" s="1">
        <v>235</v>
      </c>
      <c r="V1691" s="1">
        <v>239</v>
      </c>
    </row>
    <row r="1692" spans="1:22" x14ac:dyDescent="0.35">
      <c r="A1692" s="2">
        <v>44593</v>
      </c>
      <c r="B1692" s="3" t="s">
        <v>222</v>
      </c>
      <c r="C1692" t="s">
        <v>141</v>
      </c>
      <c r="D1692" t="s">
        <v>223</v>
      </c>
      <c r="E1692" t="s">
        <v>224</v>
      </c>
      <c r="F1692" t="s">
        <v>11001</v>
      </c>
      <c r="G1692" t="s">
        <v>11002</v>
      </c>
      <c r="H1692" t="s">
        <v>11003</v>
      </c>
      <c r="I1692" t="s">
        <v>11004</v>
      </c>
      <c r="J1692" s="1" t="s">
        <v>170</v>
      </c>
      <c r="K1692" t="s">
        <v>381</v>
      </c>
      <c r="L1692" t="s">
        <v>382</v>
      </c>
      <c r="M1692" t="s">
        <v>383</v>
      </c>
      <c r="N1692" s="1" t="s">
        <v>48</v>
      </c>
      <c r="O1692" s="1" t="s">
        <v>49</v>
      </c>
      <c r="P1692" s="1">
        <v>32</v>
      </c>
      <c r="Q1692" t="s">
        <v>3010</v>
      </c>
      <c r="R1692" s="1" t="s">
        <v>11005</v>
      </c>
      <c r="S1692" s="1" t="s">
        <v>11006</v>
      </c>
      <c r="T1692" s="1">
        <v>313</v>
      </c>
      <c r="U1692" s="1">
        <v>151</v>
      </c>
      <c r="V1692" s="1">
        <v>162</v>
      </c>
    </row>
    <row r="1693" spans="1:22" x14ac:dyDescent="0.35">
      <c r="A1693" s="2">
        <v>44498</v>
      </c>
      <c r="B1693" s="3" t="s">
        <v>68</v>
      </c>
      <c r="C1693" t="s">
        <v>69</v>
      </c>
      <c r="D1693" t="s">
        <v>70</v>
      </c>
      <c r="E1693" t="s">
        <v>71</v>
      </c>
      <c r="F1693" t="s">
        <v>11007</v>
      </c>
      <c r="G1693" t="s">
        <v>11008</v>
      </c>
      <c r="H1693" t="s">
        <v>11009</v>
      </c>
      <c r="I1693" t="s">
        <v>11010</v>
      </c>
      <c r="J1693" s="1" t="s">
        <v>30</v>
      </c>
      <c r="K1693" t="s">
        <v>381</v>
      </c>
      <c r="L1693" t="s">
        <v>382</v>
      </c>
      <c r="M1693" t="s">
        <v>383</v>
      </c>
      <c r="N1693" s="1" t="s">
        <v>33</v>
      </c>
      <c r="O1693" s="1" t="s">
        <v>49</v>
      </c>
      <c r="P1693" s="1">
        <v>84</v>
      </c>
      <c r="Q1693" t="s">
        <v>974</v>
      </c>
      <c r="R1693" s="1" t="s">
        <v>11011</v>
      </c>
      <c r="S1693" s="1" t="s">
        <v>11012</v>
      </c>
      <c r="T1693" s="1">
        <v>79</v>
      </c>
      <c r="U1693" s="1">
        <v>60</v>
      </c>
      <c r="V1693" s="1">
        <v>19</v>
      </c>
    </row>
    <row r="1694" spans="1:22" x14ac:dyDescent="0.35">
      <c r="A1694" s="2">
        <v>44696</v>
      </c>
      <c r="B1694" s="3" t="s">
        <v>140</v>
      </c>
      <c r="C1694" t="s">
        <v>141</v>
      </c>
      <c r="D1694" t="s">
        <v>142</v>
      </c>
      <c r="E1694" t="s">
        <v>361</v>
      </c>
      <c r="F1694" t="s">
        <v>11013</v>
      </c>
      <c r="G1694" t="s">
        <v>11014</v>
      </c>
      <c r="H1694" t="s">
        <v>11015</v>
      </c>
      <c r="I1694" t="s">
        <v>11016</v>
      </c>
      <c r="J1694" s="1" t="s">
        <v>45</v>
      </c>
      <c r="K1694" t="s">
        <v>159</v>
      </c>
      <c r="L1694" t="s">
        <v>160</v>
      </c>
      <c r="M1694" t="s">
        <v>161</v>
      </c>
      <c r="N1694" s="1" t="s">
        <v>93</v>
      </c>
      <c r="O1694" s="1" t="s">
        <v>49</v>
      </c>
      <c r="P1694" s="1">
        <v>34</v>
      </c>
      <c r="Q1694" t="s">
        <v>11017</v>
      </c>
      <c r="R1694" s="1" t="s">
        <v>11018</v>
      </c>
      <c r="S1694" s="1" t="s">
        <v>11019</v>
      </c>
      <c r="T1694" s="1">
        <v>60</v>
      </c>
      <c r="U1694" s="1">
        <v>50</v>
      </c>
      <c r="V1694" s="1">
        <v>10</v>
      </c>
    </row>
    <row r="1695" spans="1:22" x14ac:dyDescent="0.35">
      <c r="A1695" s="2">
        <v>45065</v>
      </c>
      <c r="B1695" s="3" t="s">
        <v>238</v>
      </c>
      <c r="C1695" t="s">
        <v>23</v>
      </c>
      <c r="D1695" t="s">
        <v>98</v>
      </c>
      <c r="E1695" t="s">
        <v>239</v>
      </c>
      <c r="F1695" t="s">
        <v>11020</v>
      </c>
      <c r="G1695" t="s">
        <v>11021</v>
      </c>
      <c r="H1695" t="s">
        <v>11022</v>
      </c>
      <c r="I1695" t="s">
        <v>11023</v>
      </c>
      <c r="J1695" s="1" t="s">
        <v>30</v>
      </c>
      <c r="K1695" t="s">
        <v>424</v>
      </c>
      <c r="L1695" t="s">
        <v>425</v>
      </c>
      <c r="M1695">
        <v>7724600682</v>
      </c>
      <c r="N1695" s="1" t="s">
        <v>78</v>
      </c>
      <c r="O1695" s="1" t="s">
        <v>34</v>
      </c>
      <c r="P1695" s="1">
        <v>83</v>
      </c>
      <c r="Q1695" t="s">
        <v>11024</v>
      </c>
      <c r="R1695" s="1" t="s">
        <v>11025</v>
      </c>
      <c r="S1695" s="1" t="s">
        <v>11026</v>
      </c>
      <c r="T1695" s="1">
        <v>408</v>
      </c>
      <c r="U1695" s="1">
        <v>276</v>
      </c>
      <c r="V1695" s="1">
        <v>132</v>
      </c>
    </row>
    <row r="1696" spans="1:22" x14ac:dyDescent="0.35">
      <c r="A1696" s="2">
        <v>45018</v>
      </c>
      <c r="B1696" s="3" t="s">
        <v>177</v>
      </c>
      <c r="C1696" t="s">
        <v>141</v>
      </c>
      <c r="D1696" t="s">
        <v>142</v>
      </c>
      <c r="E1696" t="s">
        <v>178</v>
      </c>
      <c r="F1696" t="s">
        <v>11027</v>
      </c>
      <c r="G1696" t="s">
        <v>11028</v>
      </c>
      <c r="H1696" t="s">
        <v>11029</v>
      </c>
      <c r="I1696" t="s">
        <v>11030</v>
      </c>
      <c r="J1696" s="1" t="s">
        <v>45</v>
      </c>
      <c r="K1696" t="s">
        <v>148</v>
      </c>
      <c r="L1696" t="s">
        <v>149</v>
      </c>
      <c r="M1696" t="s">
        <v>150</v>
      </c>
      <c r="N1696" s="1" t="s">
        <v>33</v>
      </c>
      <c r="O1696" s="1" t="s">
        <v>49</v>
      </c>
      <c r="P1696" s="1">
        <v>38</v>
      </c>
      <c r="Q1696" t="s">
        <v>11031</v>
      </c>
      <c r="R1696" s="1" t="s">
        <v>11032</v>
      </c>
      <c r="S1696" s="1" t="s">
        <v>11033</v>
      </c>
      <c r="T1696" s="1">
        <v>173</v>
      </c>
      <c r="U1696" s="1">
        <v>19</v>
      </c>
      <c r="V1696" s="1">
        <v>154</v>
      </c>
    </row>
    <row r="1697" spans="1:22" x14ac:dyDescent="0.35">
      <c r="A1697" s="1" t="s">
        <v>11034</v>
      </c>
      <c r="B1697" s="3" t="s">
        <v>38</v>
      </c>
      <c r="C1697" t="s">
        <v>23</v>
      </c>
      <c r="D1697" t="s">
        <v>24</v>
      </c>
      <c r="E1697" t="s">
        <v>265</v>
      </c>
      <c r="F1697" t="s">
        <v>11035</v>
      </c>
      <c r="G1697" t="s">
        <v>11036</v>
      </c>
      <c r="H1697" t="s">
        <v>11037</v>
      </c>
      <c r="I1697" t="s">
        <v>11038</v>
      </c>
      <c r="J1697" s="1" t="s">
        <v>45</v>
      </c>
      <c r="K1697" t="s">
        <v>252</v>
      </c>
      <c r="L1697" t="s">
        <v>253</v>
      </c>
      <c r="N1697" s="1" t="s">
        <v>78</v>
      </c>
      <c r="O1697" s="1" t="s">
        <v>49</v>
      </c>
      <c r="P1697" s="1">
        <v>70</v>
      </c>
      <c r="Q1697" t="s">
        <v>11039</v>
      </c>
      <c r="R1697" s="1" t="s">
        <v>11040</v>
      </c>
      <c r="S1697" s="1" t="s">
        <v>11041</v>
      </c>
      <c r="T1697" s="1">
        <v>337</v>
      </c>
      <c r="U1697" s="1">
        <v>73</v>
      </c>
      <c r="V1697" s="1">
        <v>264</v>
      </c>
    </row>
    <row r="1698" spans="1:22" x14ac:dyDescent="0.35">
      <c r="A1698" s="2">
        <v>44995</v>
      </c>
      <c r="B1698" s="3" t="s">
        <v>492</v>
      </c>
      <c r="C1698" t="s">
        <v>276</v>
      </c>
      <c r="D1698" t="s">
        <v>409</v>
      </c>
      <c r="E1698" t="s">
        <v>410</v>
      </c>
      <c r="F1698" t="s">
        <v>11042</v>
      </c>
      <c r="G1698" t="s">
        <v>11043</v>
      </c>
      <c r="H1698" t="s">
        <v>11044</v>
      </c>
      <c r="I1698" t="s">
        <v>11045</v>
      </c>
      <c r="J1698" s="1" t="s">
        <v>30</v>
      </c>
      <c r="K1698" t="s">
        <v>252</v>
      </c>
      <c r="L1698" t="s">
        <v>253</v>
      </c>
      <c r="M1698">
        <f>1-838-976-6137</f>
        <v>-7950</v>
      </c>
      <c r="N1698" s="1" t="s">
        <v>48</v>
      </c>
      <c r="O1698" s="1" t="s">
        <v>34</v>
      </c>
      <c r="P1698" s="1">
        <v>85</v>
      </c>
      <c r="Q1698" t="s">
        <v>11046</v>
      </c>
      <c r="R1698" s="1" t="s">
        <v>11047</v>
      </c>
      <c r="S1698" s="1" t="s">
        <v>11048</v>
      </c>
      <c r="T1698" s="1">
        <v>236</v>
      </c>
      <c r="U1698" s="1">
        <v>216</v>
      </c>
      <c r="V1698" s="1">
        <v>20</v>
      </c>
    </row>
    <row r="1699" spans="1:22" x14ac:dyDescent="0.35">
      <c r="A1699" s="2">
        <v>45061</v>
      </c>
      <c r="B1699" s="3" t="s">
        <v>214</v>
      </c>
      <c r="C1699" t="s">
        <v>23</v>
      </c>
      <c r="D1699" t="s">
        <v>98</v>
      </c>
      <c r="E1699" t="s">
        <v>326</v>
      </c>
      <c r="F1699" t="s">
        <v>11049</v>
      </c>
      <c r="G1699" t="s">
        <v>11050</v>
      </c>
      <c r="H1699" t="s">
        <v>11051</v>
      </c>
      <c r="I1699" t="s">
        <v>11052</v>
      </c>
      <c r="J1699" s="1" t="s">
        <v>170</v>
      </c>
      <c r="K1699" t="s">
        <v>183</v>
      </c>
      <c r="L1699" t="s">
        <v>184</v>
      </c>
      <c r="N1699" s="1" t="s">
        <v>78</v>
      </c>
      <c r="O1699" s="1" t="s">
        <v>49</v>
      </c>
      <c r="P1699" s="1">
        <v>89</v>
      </c>
      <c r="Q1699" t="s">
        <v>11053</v>
      </c>
      <c r="R1699" s="1" t="s">
        <v>11054</v>
      </c>
      <c r="S1699" s="1" t="s">
        <v>11055</v>
      </c>
      <c r="T1699" s="1">
        <v>196</v>
      </c>
      <c r="U1699" s="1">
        <v>107</v>
      </c>
      <c r="V1699" s="1">
        <v>89</v>
      </c>
    </row>
    <row r="1700" spans="1:22" x14ac:dyDescent="0.35">
      <c r="A1700" s="2">
        <v>44704</v>
      </c>
      <c r="B1700" s="3" t="s">
        <v>68</v>
      </c>
      <c r="C1700" t="s">
        <v>69</v>
      </c>
      <c r="D1700" t="s">
        <v>70</v>
      </c>
      <c r="E1700" t="s">
        <v>265</v>
      </c>
      <c r="F1700" t="s">
        <v>11056</v>
      </c>
      <c r="G1700" t="s">
        <v>11057</v>
      </c>
      <c r="H1700" t="s">
        <v>11058</v>
      </c>
      <c r="I1700" t="s">
        <v>11059</v>
      </c>
      <c r="J1700" s="1" t="s">
        <v>45</v>
      </c>
      <c r="K1700" t="s">
        <v>566</v>
      </c>
      <c r="L1700" t="s">
        <v>567</v>
      </c>
      <c r="M1700" t="s">
        <v>568</v>
      </c>
      <c r="N1700" s="1" t="s">
        <v>114</v>
      </c>
      <c r="O1700" s="1" t="s">
        <v>49</v>
      </c>
      <c r="P1700" s="1">
        <v>18</v>
      </c>
      <c r="Q1700" t="s">
        <v>11060</v>
      </c>
      <c r="R1700" s="1" t="s">
        <v>11061</v>
      </c>
      <c r="S1700" s="1" t="s">
        <v>11062</v>
      </c>
      <c r="T1700" s="1">
        <v>480</v>
      </c>
      <c r="U1700" s="1">
        <v>463</v>
      </c>
      <c r="V1700" s="1">
        <v>17</v>
      </c>
    </row>
    <row r="1701" spans="1:22" x14ac:dyDescent="0.35">
      <c r="A1701" s="2">
        <v>44817</v>
      </c>
      <c r="B1701" s="3" t="s">
        <v>38</v>
      </c>
      <c r="C1701" t="s">
        <v>276</v>
      </c>
      <c r="D1701" t="s">
        <v>409</v>
      </c>
      <c r="E1701" t="s">
        <v>25</v>
      </c>
      <c r="F1701" t="s">
        <v>11063</v>
      </c>
      <c r="G1701" t="s">
        <v>11064</v>
      </c>
      <c r="H1701" t="s">
        <v>11065</v>
      </c>
      <c r="I1701" t="s">
        <v>11066</v>
      </c>
      <c r="J1701" s="1" t="s">
        <v>45</v>
      </c>
      <c r="K1701" t="s">
        <v>381</v>
      </c>
      <c r="L1701" t="s">
        <v>382</v>
      </c>
      <c r="N1701" s="1" t="s">
        <v>86</v>
      </c>
      <c r="O1701" s="1" t="s">
        <v>34</v>
      </c>
      <c r="P1701" s="1">
        <v>35</v>
      </c>
      <c r="Q1701" t="s">
        <v>1735</v>
      </c>
      <c r="R1701" s="1" t="s">
        <v>11067</v>
      </c>
      <c r="S1701" s="1" t="s">
        <v>11068</v>
      </c>
      <c r="T1701" s="1">
        <v>192</v>
      </c>
      <c r="U1701" s="1">
        <v>166</v>
      </c>
      <c r="V1701" s="1">
        <v>26</v>
      </c>
    </row>
    <row r="1702" spans="1:22" x14ac:dyDescent="0.35">
      <c r="A1702" s="2">
        <v>44482</v>
      </c>
      <c r="B1702" s="3" t="s">
        <v>68</v>
      </c>
      <c r="C1702" t="s">
        <v>69</v>
      </c>
      <c r="D1702" t="s">
        <v>70</v>
      </c>
      <c r="E1702" t="s">
        <v>25</v>
      </c>
      <c r="F1702" t="s">
        <v>11069</v>
      </c>
      <c r="G1702" t="s">
        <v>11070</v>
      </c>
      <c r="H1702" t="s">
        <v>11071</v>
      </c>
      <c r="I1702" t="s">
        <v>11072</v>
      </c>
      <c r="J1702" s="1" t="s">
        <v>45</v>
      </c>
      <c r="K1702" t="s">
        <v>133</v>
      </c>
      <c r="L1702" t="s">
        <v>134</v>
      </c>
      <c r="N1702" s="1" t="s">
        <v>93</v>
      </c>
      <c r="O1702" s="1" t="s">
        <v>34</v>
      </c>
      <c r="P1702" s="1">
        <v>5</v>
      </c>
      <c r="Q1702" t="s">
        <v>7290</v>
      </c>
      <c r="R1702" s="1" t="s">
        <v>11073</v>
      </c>
      <c r="S1702" s="1" t="s">
        <v>11074</v>
      </c>
      <c r="T1702" s="1">
        <v>412</v>
      </c>
      <c r="U1702" s="1">
        <v>303</v>
      </c>
      <c r="V1702" s="1">
        <v>109</v>
      </c>
    </row>
    <row r="1703" spans="1:22" x14ac:dyDescent="0.35">
      <c r="A1703" s="2">
        <v>45164</v>
      </c>
      <c r="B1703" s="3" t="s">
        <v>275</v>
      </c>
      <c r="C1703" t="s">
        <v>276</v>
      </c>
      <c r="D1703" t="s">
        <v>277</v>
      </c>
      <c r="E1703" t="s">
        <v>278</v>
      </c>
      <c r="F1703" t="s">
        <v>11075</v>
      </c>
      <c r="G1703" t="s">
        <v>11076</v>
      </c>
      <c r="H1703" t="s">
        <v>11077</v>
      </c>
      <c r="I1703" t="s">
        <v>11078</v>
      </c>
      <c r="J1703" s="1" t="s">
        <v>45</v>
      </c>
      <c r="K1703" t="s">
        <v>46</v>
      </c>
      <c r="L1703" t="s">
        <v>47</v>
      </c>
      <c r="M1703" t="s">
        <v>261</v>
      </c>
      <c r="N1703" s="1" t="s">
        <v>78</v>
      </c>
      <c r="O1703" s="1" t="s">
        <v>49</v>
      </c>
      <c r="P1703" s="1">
        <v>24</v>
      </c>
      <c r="Q1703" t="s">
        <v>7352</v>
      </c>
      <c r="R1703" s="1" t="s">
        <v>11079</v>
      </c>
      <c r="S1703" s="1" t="s">
        <v>11080</v>
      </c>
      <c r="T1703" s="1">
        <v>178</v>
      </c>
      <c r="U1703" s="1">
        <v>154</v>
      </c>
      <c r="V1703" s="1">
        <v>24</v>
      </c>
    </row>
    <row r="1704" spans="1:22" x14ac:dyDescent="0.35">
      <c r="A1704" s="2">
        <v>44873</v>
      </c>
      <c r="B1704" s="3" t="s">
        <v>53</v>
      </c>
      <c r="C1704" t="s">
        <v>276</v>
      </c>
      <c r="D1704" t="s">
        <v>55</v>
      </c>
      <c r="E1704" t="s">
        <v>56</v>
      </c>
      <c r="F1704" t="s">
        <v>11081</v>
      </c>
      <c r="H1704" t="s">
        <v>11082</v>
      </c>
      <c r="I1704" t="s">
        <v>11083</v>
      </c>
      <c r="J1704" s="1" t="s">
        <v>170</v>
      </c>
      <c r="K1704" t="s">
        <v>330</v>
      </c>
      <c r="L1704" t="s">
        <v>331</v>
      </c>
      <c r="M1704" t="s">
        <v>332</v>
      </c>
      <c r="N1704" s="1" t="s">
        <v>48</v>
      </c>
      <c r="O1704" s="1" t="s">
        <v>49</v>
      </c>
      <c r="P1704" s="1">
        <v>74</v>
      </c>
      <c r="Q1704" t="s">
        <v>2887</v>
      </c>
      <c r="R1704" s="1" t="s">
        <v>11084</v>
      </c>
      <c r="S1704" s="1" t="s">
        <v>11085</v>
      </c>
      <c r="T1704" s="1">
        <v>447</v>
      </c>
      <c r="U1704" s="1">
        <v>27</v>
      </c>
      <c r="V1704" s="1">
        <v>420</v>
      </c>
    </row>
    <row r="1705" spans="1:22" x14ac:dyDescent="0.35">
      <c r="A1705" s="2">
        <v>44587</v>
      </c>
      <c r="B1705" s="3" t="s">
        <v>177</v>
      </c>
      <c r="C1705" t="s">
        <v>141</v>
      </c>
      <c r="D1705" t="s">
        <v>142</v>
      </c>
      <c r="E1705" t="s">
        <v>189</v>
      </c>
      <c r="F1705" t="s">
        <v>11086</v>
      </c>
      <c r="G1705" t="s">
        <v>11087</v>
      </c>
      <c r="H1705" t="s">
        <v>11088</v>
      </c>
      <c r="I1705" t="s">
        <v>11089</v>
      </c>
      <c r="J1705" s="1" t="s">
        <v>45</v>
      </c>
      <c r="K1705" t="s">
        <v>566</v>
      </c>
      <c r="L1705" t="s">
        <v>567</v>
      </c>
      <c r="M1705" t="s">
        <v>568</v>
      </c>
      <c r="N1705" s="1" t="s">
        <v>78</v>
      </c>
      <c r="O1705" s="1" t="s">
        <v>49</v>
      </c>
      <c r="P1705" s="1">
        <v>69</v>
      </c>
      <c r="Q1705" t="s">
        <v>2392</v>
      </c>
      <c r="R1705" s="1" t="s">
        <v>11090</v>
      </c>
      <c r="S1705" s="1" t="s">
        <v>11091</v>
      </c>
      <c r="T1705" s="1">
        <v>471</v>
      </c>
      <c r="U1705" s="1">
        <v>423</v>
      </c>
      <c r="V1705" s="1">
        <v>48</v>
      </c>
    </row>
    <row r="1706" spans="1:22" x14ac:dyDescent="0.35">
      <c r="A1706" s="2">
        <v>44725</v>
      </c>
      <c r="B1706" s="3" t="s">
        <v>214</v>
      </c>
      <c r="C1706" t="s">
        <v>23</v>
      </c>
      <c r="D1706" t="s">
        <v>98</v>
      </c>
      <c r="E1706" t="s">
        <v>326</v>
      </c>
      <c r="F1706" t="s">
        <v>11092</v>
      </c>
      <c r="G1706" t="s">
        <v>11093</v>
      </c>
      <c r="H1706" t="s">
        <v>11094</v>
      </c>
      <c r="I1706">
        <v>4263185095</v>
      </c>
      <c r="J1706" s="1" t="s">
        <v>170</v>
      </c>
      <c r="K1706" t="s">
        <v>148</v>
      </c>
      <c r="L1706" t="s">
        <v>149</v>
      </c>
      <c r="M1706" t="s">
        <v>150</v>
      </c>
      <c r="N1706" s="1" t="s">
        <v>78</v>
      </c>
      <c r="O1706" s="1" t="s">
        <v>63</v>
      </c>
      <c r="P1706" s="1">
        <v>92</v>
      </c>
      <c r="Q1706" t="s">
        <v>8615</v>
      </c>
      <c r="R1706" s="1" t="s">
        <v>11095</v>
      </c>
      <c r="S1706" s="1" t="s">
        <v>11096</v>
      </c>
      <c r="T1706" s="1">
        <v>428</v>
      </c>
      <c r="U1706" s="1">
        <v>394</v>
      </c>
      <c r="V1706" s="1">
        <v>34</v>
      </c>
    </row>
    <row r="1707" spans="1:22" x14ac:dyDescent="0.35">
      <c r="A1707" s="2">
        <v>45167</v>
      </c>
      <c r="B1707" s="3" t="s">
        <v>529</v>
      </c>
      <c r="C1707" t="s">
        <v>23</v>
      </c>
      <c r="D1707" t="s">
        <v>98</v>
      </c>
      <c r="E1707" t="s">
        <v>530</v>
      </c>
      <c r="F1707" t="s">
        <v>11097</v>
      </c>
      <c r="G1707" t="s">
        <v>11098</v>
      </c>
      <c r="H1707" t="s">
        <v>11099</v>
      </c>
      <c r="I1707" t="s">
        <v>11100</v>
      </c>
      <c r="J1707" s="1" t="s">
        <v>45</v>
      </c>
      <c r="K1707" t="s">
        <v>31</v>
      </c>
      <c r="L1707" t="s">
        <v>32</v>
      </c>
      <c r="M1707">
        <v>6538306661</v>
      </c>
      <c r="N1707" s="1" t="s">
        <v>86</v>
      </c>
      <c r="O1707" s="1" t="s">
        <v>49</v>
      </c>
      <c r="P1707" s="1">
        <v>42</v>
      </c>
      <c r="Q1707" t="s">
        <v>11101</v>
      </c>
      <c r="R1707" s="1" t="s">
        <v>9761</v>
      </c>
      <c r="S1707" s="1" t="s">
        <v>11102</v>
      </c>
      <c r="T1707" s="1">
        <v>62</v>
      </c>
      <c r="U1707" s="1">
        <v>31</v>
      </c>
      <c r="V1707" s="1">
        <v>31</v>
      </c>
    </row>
    <row r="1708" spans="1:22" x14ac:dyDescent="0.35">
      <c r="A1708" s="2">
        <v>44630</v>
      </c>
      <c r="B1708" s="3" t="s">
        <v>418</v>
      </c>
      <c r="C1708" t="s">
        <v>54</v>
      </c>
      <c r="D1708" t="s">
        <v>419</v>
      </c>
      <c r="E1708" t="s">
        <v>521</v>
      </c>
      <c r="F1708" t="s">
        <v>11103</v>
      </c>
      <c r="H1708" t="s">
        <v>11104</v>
      </c>
      <c r="I1708" t="s">
        <v>11105</v>
      </c>
      <c r="J1708" s="1" t="s">
        <v>45</v>
      </c>
      <c r="K1708" t="s">
        <v>183</v>
      </c>
      <c r="L1708" t="s">
        <v>184</v>
      </c>
      <c r="M1708" t="s">
        <v>185</v>
      </c>
      <c r="N1708" s="1" t="s">
        <v>78</v>
      </c>
      <c r="O1708" s="1" t="s">
        <v>63</v>
      </c>
      <c r="P1708" s="1">
        <v>11</v>
      </c>
      <c r="Q1708" t="s">
        <v>11106</v>
      </c>
      <c r="R1708" s="1" t="s">
        <v>11107</v>
      </c>
      <c r="S1708" s="1" t="s">
        <v>11108</v>
      </c>
      <c r="T1708" s="1">
        <v>229</v>
      </c>
      <c r="U1708" s="1">
        <v>202</v>
      </c>
      <c r="V1708" s="1">
        <v>27</v>
      </c>
    </row>
    <row r="1709" spans="1:22" x14ac:dyDescent="0.35">
      <c r="A1709" s="2">
        <v>44882</v>
      </c>
      <c r="B1709" s="3" t="s">
        <v>344</v>
      </c>
      <c r="C1709" t="s">
        <v>141</v>
      </c>
      <c r="D1709" t="s">
        <v>345</v>
      </c>
      <c r="E1709" t="s">
        <v>25</v>
      </c>
      <c r="F1709" t="s">
        <v>6509</v>
      </c>
      <c r="G1709" t="s">
        <v>11109</v>
      </c>
      <c r="H1709" t="s">
        <v>11110</v>
      </c>
      <c r="I1709" t="s">
        <v>11111</v>
      </c>
      <c r="J1709" s="1" t="s">
        <v>170</v>
      </c>
      <c r="K1709" t="s">
        <v>133</v>
      </c>
      <c r="L1709" t="s">
        <v>134</v>
      </c>
      <c r="M1709" t="s">
        <v>135</v>
      </c>
      <c r="N1709" s="1" t="s">
        <v>78</v>
      </c>
      <c r="O1709" s="1" t="s">
        <v>49</v>
      </c>
      <c r="P1709" s="1">
        <v>61</v>
      </c>
      <c r="Q1709" t="s">
        <v>4282</v>
      </c>
      <c r="R1709" s="1" t="s">
        <v>11112</v>
      </c>
      <c r="S1709" s="1" t="s">
        <v>11113</v>
      </c>
      <c r="T1709" s="1">
        <v>75</v>
      </c>
      <c r="U1709" s="1">
        <v>5</v>
      </c>
      <c r="V1709" s="1">
        <v>70</v>
      </c>
    </row>
    <row r="1710" spans="1:22" x14ac:dyDescent="0.35">
      <c r="A1710" s="2">
        <v>44992</v>
      </c>
      <c r="B1710" s="3" t="s">
        <v>177</v>
      </c>
      <c r="C1710" t="s">
        <v>141</v>
      </c>
      <c r="D1710" t="s">
        <v>142</v>
      </c>
      <c r="E1710" t="s">
        <v>178</v>
      </c>
      <c r="F1710" t="s">
        <v>11114</v>
      </c>
      <c r="G1710" t="s">
        <v>11115</v>
      </c>
      <c r="H1710" t="s">
        <v>11116</v>
      </c>
      <c r="I1710" t="s">
        <v>11117</v>
      </c>
      <c r="J1710" s="1" t="s">
        <v>170</v>
      </c>
      <c r="K1710" t="s">
        <v>194</v>
      </c>
      <c r="L1710" t="s">
        <v>195</v>
      </c>
      <c r="M1710" t="s">
        <v>196</v>
      </c>
      <c r="N1710" s="1" t="s">
        <v>114</v>
      </c>
      <c r="O1710" s="1" t="s">
        <v>34</v>
      </c>
      <c r="P1710" s="1">
        <v>65</v>
      </c>
      <c r="Q1710" t="s">
        <v>8142</v>
      </c>
      <c r="R1710" s="1" t="s">
        <v>11118</v>
      </c>
      <c r="S1710" s="1" t="s">
        <v>11119</v>
      </c>
      <c r="T1710" s="1">
        <v>315</v>
      </c>
      <c r="U1710" s="1">
        <v>231</v>
      </c>
      <c r="V1710" s="1">
        <v>84</v>
      </c>
    </row>
    <row r="1711" spans="1:22" x14ac:dyDescent="0.35">
      <c r="A1711" s="2">
        <v>45263</v>
      </c>
      <c r="B1711" s="3" t="s">
        <v>140</v>
      </c>
      <c r="C1711" t="s">
        <v>141</v>
      </c>
      <c r="D1711" t="s">
        <v>142</v>
      </c>
      <c r="E1711" t="s">
        <v>361</v>
      </c>
      <c r="F1711" t="s">
        <v>11120</v>
      </c>
      <c r="G1711" t="s">
        <v>11121</v>
      </c>
      <c r="H1711" t="s">
        <v>11122</v>
      </c>
      <c r="I1711" t="s">
        <v>11123</v>
      </c>
      <c r="J1711" s="1" t="s">
        <v>45</v>
      </c>
      <c r="K1711" t="s">
        <v>381</v>
      </c>
      <c r="L1711" t="s">
        <v>382</v>
      </c>
      <c r="M1711" t="s">
        <v>383</v>
      </c>
      <c r="N1711" s="1" t="s">
        <v>86</v>
      </c>
      <c r="O1711" s="1" t="s">
        <v>49</v>
      </c>
      <c r="P1711" s="1">
        <v>98</v>
      </c>
      <c r="Q1711" t="s">
        <v>11124</v>
      </c>
      <c r="R1711" s="1" t="s">
        <v>11125</v>
      </c>
      <c r="S1711" s="1" t="s">
        <v>11126</v>
      </c>
      <c r="T1711" s="1">
        <v>405</v>
      </c>
      <c r="U1711" s="1">
        <v>395</v>
      </c>
      <c r="V1711" s="1">
        <v>10</v>
      </c>
    </row>
    <row r="1712" spans="1:22" x14ac:dyDescent="0.35">
      <c r="A1712" s="2">
        <v>44706</v>
      </c>
      <c r="B1712" s="3" t="s">
        <v>257</v>
      </c>
      <c r="C1712" t="s">
        <v>141</v>
      </c>
      <c r="D1712" t="s">
        <v>223</v>
      </c>
      <c r="E1712" t="s">
        <v>309</v>
      </c>
      <c r="F1712" t="s">
        <v>11127</v>
      </c>
      <c r="G1712" t="s">
        <v>11128</v>
      </c>
      <c r="H1712" t="s">
        <v>11129</v>
      </c>
      <c r="I1712" t="s">
        <v>11130</v>
      </c>
      <c r="J1712" s="1" t="s">
        <v>170</v>
      </c>
      <c r="K1712" t="s">
        <v>252</v>
      </c>
      <c r="L1712" t="s">
        <v>253</v>
      </c>
      <c r="N1712" s="1" t="s">
        <v>78</v>
      </c>
      <c r="O1712" s="1" t="s">
        <v>63</v>
      </c>
      <c r="P1712" s="1">
        <v>60</v>
      </c>
      <c r="Q1712" t="s">
        <v>6382</v>
      </c>
      <c r="R1712" s="1" t="s">
        <v>11131</v>
      </c>
      <c r="S1712" s="1" t="s">
        <v>11132</v>
      </c>
      <c r="T1712" s="1">
        <v>286</v>
      </c>
      <c r="U1712" s="1">
        <v>107</v>
      </c>
      <c r="V1712" s="1">
        <v>179</v>
      </c>
    </row>
    <row r="1713" spans="1:22" x14ac:dyDescent="0.35">
      <c r="A1713" s="2">
        <v>45189</v>
      </c>
      <c r="B1713" s="3" t="s">
        <v>529</v>
      </c>
      <c r="C1713" t="s">
        <v>23</v>
      </c>
      <c r="D1713" t="s">
        <v>98</v>
      </c>
      <c r="E1713" t="s">
        <v>530</v>
      </c>
      <c r="F1713" t="s">
        <v>11133</v>
      </c>
      <c r="G1713" t="s">
        <v>11134</v>
      </c>
      <c r="H1713" t="s">
        <v>11135</v>
      </c>
      <c r="I1713" t="s">
        <v>11136</v>
      </c>
      <c r="J1713" s="1" t="s">
        <v>45</v>
      </c>
      <c r="K1713" t="s">
        <v>194</v>
      </c>
      <c r="L1713" t="s">
        <v>195</v>
      </c>
      <c r="N1713" s="1" t="s">
        <v>48</v>
      </c>
      <c r="O1713" s="1" t="s">
        <v>49</v>
      </c>
      <c r="P1713" s="1">
        <v>89</v>
      </c>
      <c r="Q1713" t="s">
        <v>11137</v>
      </c>
      <c r="R1713" s="1" t="s">
        <v>11138</v>
      </c>
      <c r="S1713" s="1" t="s">
        <v>11139</v>
      </c>
      <c r="T1713" s="1">
        <v>126</v>
      </c>
      <c r="U1713" s="1">
        <v>57</v>
      </c>
      <c r="V1713" s="1">
        <v>69</v>
      </c>
    </row>
    <row r="1714" spans="1:22" x14ac:dyDescent="0.35">
      <c r="A1714" s="2">
        <v>45193</v>
      </c>
      <c r="B1714" s="3" t="s">
        <v>214</v>
      </c>
      <c r="C1714" t="s">
        <v>23</v>
      </c>
      <c r="D1714" t="s">
        <v>98</v>
      </c>
      <c r="E1714" t="s">
        <v>326</v>
      </c>
      <c r="F1714" t="s">
        <v>11140</v>
      </c>
      <c r="G1714" t="s">
        <v>11141</v>
      </c>
      <c r="H1714" t="s">
        <v>11142</v>
      </c>
      <c r="I1714" t="s">
        <v>11143</v>
      </c>
      <c r="J1714" s="1" t="s">
        <v>170</v>
      </c>
      <c r="K1714" t="s">
        <v>303</v>
      </c>
      <c r="L1714" t="s">
        <v>304</v>
      </c>
      <c r="M1714" t="s">
        <v>305</v>
      </c>
      <c r="N1714" s="1" t="s">
        <v>86</v>
      </c>
      <c r="O1714" s="1" t="s">
        <v>34</v>
      </c>
      <c r="P1714" s="1">
        <v>9</v>
      </c>
      <c r="Q1714" t="s">
        <v>11144</v>
      </c>
      <c r="R1714" s="1" t="s">
        <v>11145</v>
      </c>
      <c r="S1714" s="1" t="s">
        <v>11146</v>
      </c>
      <c r="T1714" s="1">
        <v>270</v>
      </c>
      <c r="U1714" s="1">
        <v>241</v>
      </c>
      <c r="V1714" s="1">
        <v>29</v>
      </c>
    </row>
    <row r="1715" spans="1:22" x14ac:dyDescent="0.35">
      <c r="A1715" s="2">
        <v>44941</v>
      </c>
      <c r="B1715" s="3" t="s">
        <v>118</v>
      </c>
      <c r="C1715" t="s">
        <v>69</v>
      </c>
      <c r="D1715" t="s">
        <v>119</v>
      </c>
      <c r="E1715" t="s">
        <v>120</v>
      </c>
      <c r="F1715" t="s">
        <v>11147</v>
      </c>
      <c r="G1715" t="s">
        <v>11148</v>
      </c>
      <c r="H1715" t="s">
        <v>11149</v>
      </c>
      <c r="I1715" t="s">
        <v>11150</v>
      </c>
      <c r="J1715" s="1" t="s">
        <v>45</v>
      </c>
      <c r="K1715" t="s">
        <v>381</v>
      </c>
      <c r="L1715" t="s">
        <v>382</v>
      </c>
      <c r="M1715" t="s">
        <v>383</v>
      </c>
      <c r="N1715" s="1" t="s">
        <v>93</v>
      </c>
      <c r="O1715" s="1" t="s">
        <v>63</v>
      </c>
      <c r="P1715" s="1">
        <v>35</v>
      </c>
      <c r="Q1715" t="s">
        <v>5538</v>
      </c>
      <c r="R1715" s="1" t="s">
        <v>11151</v>
      </c>
      <c r="S1715" s="1" t="s">
        <v>11152</v>
      </c>
      <c r="T1715" s="1">
        <v>262</v>
      </c>
      <c r="U1715" s="1">
        <v>228</v>
      </c>
      <c r="V1715" s="1">
        <v>34</v>
      </c>
    </row>
    <row r="1716" spans="1:22" x14ac:dyDescent="0.35">
      <c r="A1716" s="2">
        <v>44784</v>
      </c>
      <c r="B1716" s="3" t="s">
        <v>275</v>
      </c>
      <c r="C1716" t="s">
        <v>276</v>
      </c>
      <c r="D1716" t="s">
        <v>277</v>
      </c>
      <c r="E1716" t="s">
        <v>278</v>
      </c>
      <c r="F1716" t="s">
        <v>11153</v>
      </c>
      <c r="G1716" t="s">
        <v>11154</v>
      </c>
      <c r="H1716" t="s">
        <v>11155</v>
      </c>
      <c r="I1716" t="s">
        <v>11156</v>
      </c>
      <c r="J1716" s="1" t="s">
        <v>170</v>
      </c>
      <c r="K1716" t="s">
        <v>183</v>
      </c>
      <c r="L1716" t="s">
        <v>184</v>
      </c>
      <c r="M1716" t="s">
        <v>185</v>
      </c>
      <c r="N1716" s="1" t="s">
        <v>33</v>
      </c>
      <c r="O1716" s="1" t="s">
        <v>49</v>
      </c>
      <c r="P1716" s="1">
        <v>84</v>
      </c>
      <c r="Q1716" t="s">
        <v>11157</v>
      </c>
      <c r="R1716" s="1" t="s">
        <v>11158</v>
      </c>
      <c r="S1716" s="1" t="s">
        <v>11159</v>
      </c>
      <c r="T1716" s="1">
        <v>366</v>
      </c>
      <c r="U1716" s="1">
        <v>112</v>
      </c>
      <c r="V1716" s="1">
        <v>254</v>
      </c>
    </row>
    <row r="1717" spans="1:22" x14ac:dyDescent="0.35">
      <c r="A1717" s="2">
        <v>45029</v>
      </c>
      <c r="B1717" s="3" t="s">
        <v>275</v>
      </c>
      <c r="C1717" t="s">
        <v>276</v>
      </c>
      <c r="D1717" t="s">
        <v>277</v>
      </c>
      <c r="E1717" t="s">
        <v>2220</v>
      </c>
      <c r="F1717" t="s">
        <v>11160</v>
      </c>
      <c r="G1717" t="s">
        <v>11161</v>
      </c>
      <c r="H1717" t="s">
        <v>11162</v>
      </c>
      <c r="I1717">
        <v>9696102083</v>
      </c>
      <c r="J1717" s="1" t="s">
        <v>170</v>
      </c>
      <c r="K1717" t="s">
        <v>303</v>
      </c>
      <c r="L1717" t="s">
        <v>304</v>
      </c>
      <c r="M1717" t="s">
        <v>305</v>
      </c>
      <c r="N1717" s="1" t="s">
        <v>48</v>
      </c>
      <c r="O1717" s="1" t="s">
        <v>34</v>
      </c>
      <c r="P1717" s="1">
        <v>23</v>
      </c>
      <c r="Q1717" t="s">
        <v>11163</v>
      </c>
      <c r="R1717" s="1" t="s">
        <v>11164</v>
      </c>
      <c r="S1717" s="1" t="s">
        <v>11165</v>
      </c>
      <c r="T1717" s="1">
        <v>145</v>
      </c>
      <c r="U1717" s="1">
        <v>35</v>
      </c>
      <c r="V1717" s="1">
        <v>110</v>
      </c>
    </row>
    <row r="1718" spans="1:22" x14ac:dyDescent="0.35">
      <c r="A1718" s="2">
        <v>45058</v>
      </c>
      <c r="B1718" s="3" t="s">
        <v>336</v>
      </c>
      <c r="C1718" t="s">
        <v>247</v>
      </c>
      <c r="D1718" t="s">
        <v>165</v>
      </c>
      <c r="E1718" t="s">
        <v>484</v>
      </c>
      <c r="F1718" t="s">
        <v>11166</v>
      </c>
      <c r="H1718" t="s">
        <v>11167</v>
      </c>
      <c r="I1718" t="s">
        <v>11168</v>
      </c>
      <c r="J1718" s="1" t="s">
        <v>45</v>
      </c>
      <c r="K1718" t="s">
        <v>270</v>
      </c>
      <c r="L1718" t="s">
        <v>271</v>
      </c>
      <c r="M1718" t="s">
        <v>559</v>
      </c>
      <c r="N1718" s="1" t="s">
        <v>48</v>
      </c>
      <c r="O1718" s="1" t="s">
        <v>63</v>
      </c>
      <c r="P1718" s="1">
        <v>30</v>
      </c>
      <c r="Q1718" t="s">
        <v>7921</v>
      </c>
      <c r="R1718" s="1" t="s">
        <v>6501</v>
      </c>
      <c r="S1718" s="1" t="s">
        <v>11169</v>
      </c>
      <c r="T1718" s="1">
        <v>342</v>
      </c>
      <c r="U1718" s="1">
        <v>294</v>
      </c>
      <c r="V1718" s="1">
        <v>48</v>
      </c>
    </row>
    <row r="1719" spans="1:22" x14ac:dyDescent="0.35">
      <c r="A1719" s="2">
        <v>44683</v>
      </c>
      <c r="B1719" s="3" t="s">
        <v>238</v>
      </c>
      <c r="C1719" t="s">
        <v>23</v>
      </c>
      <c r="D1719" t="s">
        <v>98</v>
      </c>
      <c r="E1719" t="s">
        <v>239</v>
      </c>
      <c r="F1719" t="s">
        <v>11170</v>
      </c>
      <c r="G1719" t="s">
        <v>11171</v>
      </c>
      <c r="H1719" t="s">
        <v>11172</v>
      </c>
      <c r="I1719" t="s">
        <v>11173</v>
      </c>
      <c r="J1719" s="1" t="s">
        <v>30</v>
      </c>
      <c r="K1719" t="s">
        <v>159</v>
      </c>
      <c r="L1719" t="s">
        <v>160</v>
      </c>
      <c r="M1719" t="s">
        <v>161</v>
      </c>
      <c r="N1719" s="1" t="s">
        <v>33</v>
      </c>
      <c r="O1719" s="1" t="s">
        <v>49</v>
      </c>
      <c r="P1719" s="1">
        <v>26</v>
      </c>
      <c r="Q1719" t="s">
        <v>3744</v>
      </c>
      <c r="R1719" s="1" t="s">
        <v>11174</v>
      </c>
      <c r="S1719" s="1" t="s">
        <v>11175</v>
      </c>
      <c r="T1719" s="1">
        <v>202</v>
      </c>
      <c r="U1719" s="1">
        <v>59</v>
      </c>
      <c r="V1719" s="1">
        <v>143</v>
      </c>
    </row>
    <row r="1720" spans="1:22" x14ac:dyDescent="0.35">
      <c r="A1720" s="2">
        <v>44604</v>
      </c>
      <c r="B1720" s="3" t="s">
        <v>214</v>
      </c>
      <c r="C1720" t="s">
        <v>23</v>
      </c>
      <c r="D1720" t="s">
        <v>98</v>
      </c>
      <c r="E1720" t="s">
        <v>326</v>
      </c>
      <c r="F1720" t="s">
        <v>11176</v>
      </c>
      <c r="G1720" t="s">
        <v>11177</v>
      </c>
      <c r="H1720" t="s">
        <v>11178</v>
      </c>
      <c r="I1720" t="s">
        <v>11179</v>
      </c>
      <c r="J1720" s="1" t="s">
        <v>30</v>
      </c>
      <c r="K1720" t="s">
        <v>252</v>
      </c>
      <c r="L1720" t="s">
        <v>253</v>
      </c>
      <c r="M1720">
        <f>1-838-976-6137</f>
        <v>-7950</v>
      </c>
      <c r="N1720" s="1" t="s">
        <v>48</v>
      </c>
      <c r="O1720" s="1" t="s">
        <v>63</v>
      </c>
      <c r="P1720" s="1">
        <v>86</v>
      </c>
      <c r="Q1720" t="s">
        <v>4055</v>
      </c>
      <c r="R1720" s="1" t="s">
        <v>11180</v>
      </c>
      <c r="S1720" s="1" t="s">
        <v>11181</v>
      </c>
      <c r="T1720" s="1">
        <v>343</v>
      </c>
      <c r="U1720" s="1">
        <v>84</v>
      </c>
      <c r="V1720" s="1">
        <v>259</v>
      </c>
    </row>
    <row r="1721" spans="1:22" x14ac:dyDescent="0.35">
      <c r="A1721" s="2">
        <v>44627</v>
      </c>
      <c r="B1721" s="3" t="s">
        <v>207</v>
      </c>
      <c r="C1721" t="s">
        <v>23</v>
      </c>
      <c r="D1721" t="s">
        <v>39</v>
      </c>
      <c r="E1721" t="s">
        <v>40</v>
      </c>
      <c r="F1721" t="s">
        <v>11182</v>
      </c>
      <c r="G1721" t="s">
        <v>11183</v>
      </c>
      <c r="H1721" t="s">
        <v>11184</v>
      </c>
      <c r="I1721" t="s">
        <v>11185</v>
      </c>
      <c r="J1721" s="1" t="s">
        <v>170</v>
      </c>
      <c r="K1721" t="s">
        <v>124</v>
      </c>
      <c r="L1721" t="s">
        <v>125</v>
      </c>
      <c r="M1721" t="s">
        <v>126</v>
      </c>
      <c r="N1721" s="1" t="s">
        <v>86</v>
      </c>
      <c r="O1721" s="1" t="s">
        <v>63</v>
      </c>
      <c r="P1721" s="1">
        <v>51</v>
      </c>
      <c r="Q1721" t="s">
        <v>7264</v>
      </c>
      <c r="R1721" s="1" t="s">
        <v>11186</v>
      </c>
      <c r="S1721" s="1" t="s">
        <v>11187</v>
      </c>
      <c r="T1721" s="1">
        <v>120</v>
      </c>
      <c r="U1721" s="1">
        <v>24</v>
      </c>
      <c r="V1721" s="1">
        <v>96</v>
      </c>
    </row>
    <row r="1722" spans="1:22" x14ac:dyDescent="0.35">
      <c r="A1722" s="2">
        <v>44793</v>
      </c>
      <c r="B1722" s="3" t="s">
        <v>164</v>
      </c>
      <c r="C1722" t="s">
        <v>247</v>
      </c>
      <c r="D1722" t="s">
        <v>165</v>
      </c>
      <c r="E1722" t="s">
        <v>166</v>
      </c>
      <c r="F1722" t="s">
        <v>11188</v>
      </c>
      <c r="G1722" t="s">
        <v>11189</v>
      </c>
      <c r="H1722" t="s">
        <v>11190</v>
      </c>
      <c r="I1722" t="s">
        <v>11191</v>
      </c>
      <c r="J1722" s="1" t="s">
        <v>30</v>
      </c>
      <c r="K1722" t="s">
        <v>124</v>
      </c>
      <c r="L1722" t="s">
        <v>125</v>
      </c>
      <c r="M1722" t="s">
        <v>126</v>
      </c>
      <c r="N1722" s="1" t="s">
        <v>114</v>
      </c>
      <c r="O1722" s="1" t="s">
        <v>63</v>
      </c>
      <c r="P1722" s="1">
        <v>84</v>
      </c>
      <c r="Q1722" t="s">
        <v>7639</v>
      </c>
      <c r="R1722" s="1" t="s">
        <v>11192</v>
      </c>
      <c r="S1722" s="1" t="s">
        <v>11193</v>
      </c>
      <c r="T1722" s="1">
        <v>326</v>
      </c>
      <c r="U1722" s="1">
        <v>299</v>
      </c>
      <c r="V1722" s="1">
        <v>27</v>
      </c>
    </row>
    <row r="1723" spans="1:22" x14ac:dyDescent="0.35">
      <c r="A1723" s="1" t="s">
        <v>11194</v>
      </c>
      <c r="B1723" s="3" t="s">
        <v>97</v>
      </c>
      <c r="C1723" t="s">
        <v>23</v>
      </c>
      <c r="D1723" t="s">
        <v>98</v>
      </c>
      <c r="E1723" t="s">
        <v>189</v>
      </c>
      <c r="F1723" t="s">
        <v>11195</v>
      </c>
      <c r="G1723" t="s">
        <v>11196</v>
      </c>
      <c r="H1723" t="s">
        <v>11197</v>
      </c>
      <c r="I1723" t="s">
        <v>11198</v>
      </c>
      <c r="J1723" s="1" t="s">
        <v>45</v>
      </c>
      <c r="K1723" t="s">
        <v>133</v>
      </c>
      <c r="L1723" t="s">
        <v>134</v>
      </c>
      <c r="M1723" t="s">
        <v>135</v>
      </c>
      <c r="N1723" s="1" t="s">
        <v>78</v>
      </c>
      <c r="O1723" s="1" t="s">
        <v>49</v>
      </c>
      <c r="P1723" s="1">
        <v>88</v>
      </c>
      <c r="Q1723" t="s">
        <v>701</v>
      </c>
      <c r="R1723" s="1" t="s">
        <v>11199</v>
      </c>
      <c r="S1723" s="1" t="s">
        <v>11200</v>
      </c>
      <c r="T1723" s="1">
        <v>184</v>
      </c>
      <c r="U1723" s="1">
        <v>29</v>
      </c>
      <c r="V1723" s="1">
        <v>155</v>
      </c>
    </row>
    <row r="1724" spans="1:22" x14ac:dyDescent="0.35">
      <c r="A1724" s="2">
        <v>45106</v>
      </c>
      <c r="B1724" s="3" t="s">
        <v>336</v>
      </c>
      <c r="C1724" t="s">
        <v>247</v>
      </c>
      <c r="D1724" t="s">
        <v>165</v>
      </c>
      <c r="E1724" t="s">
        <v>484</v>
      </c>
      <c r="F1724" t="s">
        <v>11201</v>
      </c>
      <c r="H1724" t="s">
        <v>11202</v>
      </c>
      <c r="I1724" t="s">
        <v>11203</v>
      </c>
      <c r="J1724" s="1" t="s">
        <v>45</v>
      </c>
      <c r="K1724" t="s">
        <v>303</v>
      </c>
      <c r="L1724" t="s">
        <v>304</v>
      </c>
      <c r="M1724" t="s">
        <v>305</v>
      </c>
      <c r="N1724" s="1" t="s">
        <v>33</v>
      </c>
      <c r="O1724" s="1" t="s">
        <v>63</v>
      </c>
      <c r="P1724" s="1">
        <v>83</v>
      </c>
      <c r="Q1724" t="s">
        <v>11204</v>
      </c>
      <c r="R1724" s="1" t="s">
        <v>11205</v>
      </c>
      <c r="S1724" s="1" t="s">
        <v>11206</v>
      </c>
      <c r="T1724" s="1">
        <v>121</v>
      </c>
      <c r="U1724" s="1">
        <v>64</v>
      </c>
      <c r="V1724" s="1">
        <v>57</v>
      </c>
    </row>
    <row r="1725" spans="1:22" x14ac:dyDescent="0.35">
      <c r="A1725" s="2">
        <v>44614</v>
      </c>
      <c r="B1725" s="3" t="s">
        <v>22</v>
      </c>
      <c r="C1725" t="s">
        <v>23</v>
      </c>
      <c r="D1725" t="s">
        <v>24</v>
      </c>
      <c r="E1725" t="s">
        <v>265</v>
      </c>
      <c r="F1725" t="s">
        <v>11207</v>
      </c>
      <c r="G1725" t="s">
        <v>11208</v>
      </c>
      <c r="H1725" t="s">
        <v>11209</v>
      </c>
      <c r="I1725" t="s">
        <v>11210</v>
      </c>
      <c r="J1725" s="1" t="s">
        <v>30</v>
      </c>
      <c r="K1725" t="s">
        <v>124</v>
      </c>
      <c r="L1725" t="s">
        <v>125</v>
      </c>
      <c r="N1725" s="1" t="s">
        <v>33</v>
      </c>
      <c r="O1725" s="1" t="s">
        <v>49</v>
      </c>
      <c r="P1725" s="1">
        <v>49</v>
      </c>
      <c r="Q1725" t="s">
        <v>35</v>
      </c>
      <c r="R1725" s="1" t="s">
        <v>11211</v>
      </c>
      <c r="S1725" s="1" t="s">
        <v>11212</v>
      </c>
      <c r="T1725" s="1">
        <v>395</v>
      </c>
      <c r="U1725" s="1">
        <v>302</v>
      </c>
      <c r="V1725" s="1">
        <v>93</v>
      </c>
    </row>
    <row r="1726" spans="1:22" x14ac:dyDescent="0.35">
      <c r="A1726" s="2">
        <v>44876</v>
      </c>
      <c r="B1726" s="3" t="s">
        <v>492</v>
      </c>
      <c r="C1726" t="s">
        <v>276</v>
      </c>
      <c r="D1726" t="s">
        <v>409</v>
      </c>
      <c r="E1726" t="s">
        <v>265</v>
      </c>
      <c r="F1726" t="s">
        <v>11213</v>
      </c>
      <c r="G1726" t="s">
        <v>11214</v>
      </c>
      <c r="H1726" t="s">
        <v>11215</v>
      </c>
      <c r="I1726" t="s">
        <v>11216</v>
      </c>
      <c r="J1726" s="1" t="s">
        <v>30</v>
      </c>
      <c r="K1726" t="s">
        <v>159</v>
      </c>
      <c r="L1726" t="s">
        <v>160</v>
      </c>
      <c r="M1726" t="s">
        <v>161</v>
      </c>
      <c r="N1726" s="1" t="s">
        <v>114</v>
      </c>
      <c r="O1726" s="1" t="s">
        <v>63</v>
      </c>
      <c r="P1726" s="1">
        <v>94</v>
      </c>
      <c r="Q1726" t="s">
        <v>4035</v>
      </c>
      <c r="R1726" s="1" t="s">
        <v>11217</v>
      </c>
      <c r="S1726" s="1" t="s">
        <v>11218</v>
      </c>
      <c r="T1726" s="1">
        <v>490</v>
      </c>
      <c r="U1726" s="1">
        <v>66</v>
      </c>
      <c r="V1726" s="1">
        <v>424</v>
      </c>
    </row>
    <row r="1727" spans="1:22" x14ac:dyDescent="0.35">
      <c r="A1727" s="2">
        <v>45085</v>
      </c>
      <c r="B1727" s="3" t="s">
        <v>317</v>
      </c>
      <c r="C1727" t="s">
        <v>23</v>
      </c>
      <c r="D1727" t="s">
        <v>98</v>
      </c>
      <c r="E1727" t="s">
        <v>318</v>
      </c>
      <c r="F1727" t="s">
        <v>11219</v>
      </c>
      <c r="G1727" t="s">
        <v>11220</v>
      </c>
      <c r="H1727" t="s">
        <v>11221</v>
      </c>
      <c r="I1727" t="s">
        <v>11222</v>
      </c>
      <c r="J1727" s="1" t="s">
        <v>45</v>
      </c>
      <c r="K1727" t="s">
        <v>31</v>
      </c>
      <c r="L1727" t="s">
        <v>32</v>
      </c>
      <c r="M1727">
        <v>6538306661</v>
      </c>
      <c r="N1727" s="1" t="s">
        <v>114</v>
      </c>
      <c r="O1727" s="1" t="s">
        <v>34</v>
      </c>
      <c r="P1727" s="1">
        <v>64</v>
      </c>
      <c r="Q1727" t="s">
        <v>11223</v>
      </c>
      <c r="R1727" s="1" t="s">
        <v>11224</v>
      </c>
      <c r="S1727" s="1" t="s">
        <v>11225</v>
      </c>
      <c r="T1727" s="1">
        <v>91</v>
      </c>
      <c r="U1727" s="1">
        <v>59</v>
      </c>
      <c r="V1727" s="1">
        <v>32</v>
      </c>
    </row>
    <row r="1728" spans="1:22" x14ac:dyDescent="0.35">
      <c r="A1728" s="2">
        <v>44490</v>
      </c>
      <c r="B1728" s="3" t="s">
        <v>222</v>
      </c>
      <c r="C1728" t="s">
        <v>141</v>
      </c>
      <c r="D1728" t="s">
        <v>223</v>
      </c>
      <c r="E1728" t="s">
        <v>1332</v>
      </c>
      <c r="F1728" t="s">
        <v>11226</v>
      </c>
      <c r="G1728" t="s">
        <v>11227</v>
      </c>
      <c r="H1728" t="s">
        <v>11228</v>
      </c>
      <c r="I1728" t="s">
        <v>11229</v>
      </c>
      <c r="J1728" s="1" t="s">
        <v>30</v>
      </c>
      <c r="K1728" t="s">
        <v>303</v>
      </c>
      <c r="L1728" t="s">
        <v>304</v>
      </c>
      <c r="M1728" t="s">
        <v>305</v>
      </c>
      <c r="N1728" s="1" t="s">
        <v>114</v>
      </c>
      <c r="O1728" s="1" t="s">
        <v>34</v>
      </c>
      <c r="P1728" s="1">
        <v>68</v>
      </c>
      <c r="Q1728" t="s">
        <v>11230</v>
      </c>
      <c r="R1728" s="1" t="s">
        <v>11231</v>
      </c>
      <c r="S1728" s="1" t="s">
        <v>11232</v>
      </c>
      <c r="T1728" s="1">
        <v>440</v>
      </c>
      <c r="U1728" s="1">
        <v>439</v>
      </c>
      <c r="V1728" s="1">
        <v>1</v>
      </c>
    </row>
    <row r="1729" spans="1:22" x14ac:dyDescent="0.35">
      <c r="A1729" s="2">
        <v>44951</v>
      </c>
      <c r="B1729" s="3" t="s">
        <v>177</v>
      </c>
      <c r="C1729" t="s">
        <v>141</v>
      </c>
      <c r="D1729" t="s">
        <v>142</v>
      </c>
      <c r="E1729" t="s">
        <v>178</v>
      </c>
      <c r="F1729" t="s">
        <v>11233</v>
      </c>
      <c r="G1729" t="s">
        <v>11234</v>
      </c>
      <c r="H1729" t="s">
        <v>11235</v>
      </c>
      <c r="I1729">
        <f>1-951-872-7323</f>
        <v>-9145</v>
      </c>
      <c r="J1729" s="1" t="s">
        <v>30</v>
      </c>
      <c r="K1729" t="s">
        <v>111</v>
      </c>
      <c r="L1729" t="s">
        <v>112</v>
      </c>
      <c r="M1729" t="s">
        <v>113</v>
      </c>
      <c r="N1729" s="1" t="s">
        <v>93</v>
      </c>
      <c r="O1729" s="1" t="s">
        <v>49</v>
      </c>
      <c r="P1729" s="1">
        <v>79</v>
      </c>
      <c r="Q1729" t="s">
        <v>11236</v>
      </c>
      <c r="R1729" s="1" t="s">
        <v>5132</v>
      </c>
      <c r="S1729" s="1" t="s">
        <v>11237</v>
      </c>
      <c r="T1729" s="1">
        <v>66</v>
      </c>
      <c r="U1729" s="1">
        <v>24</v>
      </c>
      <c r="V1729" s="1">
        <v>42</v>
      </c>
    </row>
    <row r="1730" spans="1:22" x14ac:dyDescent="0.35">
      <c r="A1730" s="2">
        <v>44984</v>
      </c>
      <c r="B1730" s="3" t="s">
        <v>222</v>
      </c>
      <c r="C1730" t="s">
        <v>141</v>
      </c>
      <c r="D1730" t="s">
        <v>223</v>
      </c>
      <c r="E1730" t="s">
        <v>224</v>
      </c>
      <c r="F1730" t="s">
        <v>11238</v>
      </c>
      <c r="G1730" t="s">
        <v>11239</v>
      </c>
      <c r="H1730" t="s">
        <v>11240</v>
      </c>
      <c r="I1730" t="s">
        <v>11241</v>
      </c>
      <c r="J1730" s="1" t="s">
        <v>170</v>
      </c>
      <c r="K1730" t="s">
        <v>75</v>
      </c>
      <c r="L1730" t="s">
        <v>76</v>
      </c>
      <c r="M1730" t="s">
        <v>77</v>
      </c>
      <c r="N1730" s="1" t="s">
        <v>114</v>
      </c>
      <c r="O1730" s="1" t="s">
        <v>34</v>
      </c>
      <c r="P1730" s="1">
        <v>34</v>
      </c>
      <c r="Q1730" t="s">
        <v>11242</v>
      </c>
      <c r="R1730" s="1" t="s">
        <v>11243</v>
      </c>
      <c r="S1730" s="1" t="s">
        <v>11244</v>
      </c>
      <c r="T1730" s="1">
        <v>354</v>
      </c>
      <c r="U1730" s="1">
        <v>241</v>
      </c>
      <c r="V1730" s="1">
        <v>113</v>
      </c>
    </row>
    <row r="1731" spans="1:22" x14ac:dyDescent="0.35">
      <c r="A1731" s="2">
        <v>44957</v>
      </c>
      <c r="B1731" s="3" t="s">
        <v>118</v>
      </c>
      <c r="C1731" t="s">
        <v>69</v>
      </c>
      <c r="D1731" t="s">
        <v>119</v>
      </c>
      <c r="E1731" t="s">
        <v>120</v>
      </c>
      <c r="F1731" t="s">
        <v>11245</v>
      </c>
      <c r="G1731" t="s">
        <v>11246</v>
      </c>
      <c r="H1731" t="s">
        <v>11247</v>
      </c>
      <c r="I1731">
        <v>9604925748</v>
      </c>
      <c r="J1731" s="1" t="s">
        <v>45</v>
      </c>
      <c r="K1731" t="s">
        <v>183</v>
      </c>
      <c r="L1731" t="s">
        <v>184</v>
      </c>
      <c r="M1731" t="s">
        <v>185</v>
      </c>
      <c r="N1731" s="1" t="s">
        <v>93</v>
      </c>
      <c r="O1731" s="1" t="s">
        <v>49</v>
      </c>
      <c r="P1731" s="1">
        <v>23</v>
      </c>
      <c r="Q1731" t="s">
        <v>1176</v>
      </c>
      <c r="R1731" s="1" t="s">
        <v>4912</v>
      </c>
      <c r="S1731" s="1" t="s">
        <v>11248</v>
      </c>
      <c r="T1731" s="1">
        <v>100</v>
      </c>
      <c r="U1731" s="1">
        <v>68</v>
      </c>
      <c r="V1731" s="1">
        <v>32</v>
      </c>
    </row>
    <row r="1732" spans="1:22" x14ac:dyDescent="0.35">
      <c r="A1732" s="2">
        <v>44832</v>
      </c>
      <c r="B1732" s="3" t="s">
        <v>257</v>
      </c>
      <c r="C1732" t="s">
        <v>141</v>
      </c>
      <c r="D1732" t="s">
        <v>223</v>
      </c>
      <c r="E1732" t="s">
        <v>309</v>
      </c>
      <c r="F1732" t="s">
        <v>11249</v>
      </c>
      <c r="G1732" t="s">
        <v>11250</v>
      </c>
      <c r="H1732" t="s">
        <v>11251</v>
      </c>
      <c r="I1732" t="s">
        <v>11252</v>
      </c>
      <c r="J1732" s="1" t="s">
        <v>170</v>
      </c>
      <c r="K1732" t="s">
        <v>46</v>
      </c>
      <c r="L1732" t="s">
        <v>47</v>
      </c>
      <c r="M1732" t="s">
        <v>261</v>
      </c>
      <c r="N1732" s="1" t="s">
        <v>33</v>
      </c>
      <c r="O1732" s="1" t="s">
        <v>63</v>
      </c>
      <c r="P1732" s="1">
        <v>53</v>
      </c>
      <c r="Q1732" t="s">
        <v>639</v>
      </c>
      <c r="R1732" s="1" t="s">
        <v>11253</v>
      </c>
      <c r="S1732" s="1" t="s">
        <v>11254</v>
      </c>
      <c r="T1732" s="1">
        <v>493</v>
      </c>
      <c r="U1732" s="1">
        <v>60</v>
      </c>
      <c r="V1732" s="1">
        <v>433</v>
      </c>
    </row>
    <row r="1733" spans="1:22" x14ac:dyDescent="0.35">
      <c r="A1733" s="2">
        <v>45032</v>
      </c>
      <c r="B1733" s="3" t="s">
        <v>118</v>
      </c>
      <c r="C1733" t="s">
        <v>69</v>
      </c>
      <c r="D1733" t="s">
        <v>119</v>
      </c>
      <c r="E1733" t="s">
        <v>25</v>
      </c>
      <c r="F1733" t="s">
        <v>11255</v>
      </c>
      <c r="G1733" t="s">
        <v>11256</v>
      </c>
      <c r="H1733" t="s">
        <v>11257</v>
      </c>
      <c r="I1733" t="s">
        <v>11258</v>
      </c>
      <c r="J1733" s="1" t="s">
        <v>45</v>
      </c>
      <c r="K1733" t="s">
        <v>133</v>
      </c>
      <c r="L1733" t="s">
        <v>134</v>
      </c>
      <c r="M1733" t="s">
        <v>135</v>
      </c>
      <c r="N1733" s="1" t="s">
        <v>33</v>
      </c>
      <c r="O1733" s="1" t="s">
        <v>34</v>
      </c>
      <c r="P1733" s="1">
        <v>18</v>
      </c>
      <c r="Q1733" t="s">
        <v>11259</v>
      </c>
      <c r="R1733" s="1" t="s">
        <v>5488</v>
      </c>
      <c r="S1733" s="1" t="s">
        <v>11260</v>
      </c>
      <c r="T1733" s="1">
        <v>381</v>
      </c>
      <c r="U1733" s="1">
        <v>176</v>
      </c>
      <c r="V1733" s="1">
        <v>205</v>
      </c>
    </row>
    <row r="1734" spans="1:22" x14ac:dyDescent="0.35">
      <c r="A1734" s="2">
        <v>45169</v>
      </c>
      <c r="B1734" s="3" t="s">
        <v>336</v>
      </c>
      <c r="C1734" t="s">
        <v>247</v>
      </c>
      <c r="D1734" t="s">
        <v>165</v>
      </c>
      <c r="E1734" t="s">
        <v>484</v>
      </c>
      <c r="F1734" t="s">
        <v>11261</v>
      </c>
      <c r="G1734" t="s">
        <v>11262</v>
      </c>
      <c r="H1734" t="s">
        <v>11263</v>
      </c>
      <c r="I1734">
        <v>8522021252</v>
      </c>
      <c r="J1734" s="1" t="s">
        <v>30</v>
      </c>
      <c r="K1734" t="s">
        <v>111</v>
      </c>
      <c r="L1734" t="s">
        <v>112</v>
      </c>
      <c r="M1734" t="s">
        <v>113</v>
      </c>
      <c r="N1734" s="1" t="s">
        <v>33</v>
      </c>
      <c r="O1734" s="1" t="s">
        <v>63</v>
      </c>
      <c r="P1734" s="1">
        <v>48</v>
      </c>
      <c r="Q1734" t="s">
        <v>11264</v>
      </c>
      <c r="R1734" s="1" t="s">
        <v>11265</v>
      </c>
      <c r="S1734" s="1" t="s">
        <v>11266</v>
      </c>
      <c r="T1734" s="1">
        <v>232</v>
      </c>
      <c r="U1734" s="1">
        <v>52</v>
      </c>
      <c r="V1734" s="1">
        <v>180</v>
      </c>
    </row>
    <row r="1735" spans="1:22" x14ac:dyDescent="0.35">
      <c r="A1735" s="1" t="s">
        <v>11267</v>
      </c>
      <c r="B1735" s="3" t="s">
        <v>222</v>
      </c>
      <c r="C1735" t="s">
        <v>141</v>
      </c>
      <c r="D1735" t="s">
        <v>223</v>
      </c>
      <c r="E1735" t="s">
        <v>224</v>
      </c>
      <c r="F1735" t="s">
        <v>11268</v>
      </c>
      <c r="G1735" t="s">
        <v>11269</v>
      </c>
      <c r="H1735" t="s">
        <v>11270</v>
      </c>
      <c r="I1735" t="s">
        <v>11271</v>
      </c>
      <c r="J1735" s="1" t="s">
        <v>30</v>
      </c>
      <c r="K1735" t="s">
        <v>303</v>
      </c>
      <c r="L1735" t="s">
        <v>304</v>
      </c>
      <c r="M1735" t="s">
        <v>305</v>
      </c>
      <c r="N1735" s="1" t="s">
        <v>48</v>
      </c>
      <c r="O1735" s="1" t="s">
        <v>49</v>
      </c>
      <c r="P1735" s="1">
        <v>42</v>
      </c>
      <c r="Q1735" t="s">
        <v>2849</v>
      </c>
      <c r="R1735" s="1" t="s">
        <v>11272</v>
      </c>
      <c r="S1735" s="1" t="s">
        <v>11273</v>
      </c>
      <c r="T1735" s="1">
        <v>427</v>
      </c>
      <c r="U1735" s="1">
        <v>114</v>
      </c>
      <c r="V1735" s="1">
        <v>313</v>
      </c>
    </row>
    <row r="1736" spans="1:22" x14ac:dyDescent="0.35">
      <c r="A1736" s="2">
        <v>44894</v>
      </c>
      <c r="B1736" s="3" t="s">
        <v>207</v>
      </c>
      <c r="C1736" t="s">
        <v>23</v>
      </c>
      <c r="D1736" t="s">
        <v>39</v>
      </c>
      <c r="E1736" t="s">
        <v>541</v>
      </c>
      <c r="F1736" t="s">
        <v>11274</v>
      </c>
      <c r="G1736" t="s">
        <v>11275</v>
      </c>
      <c r="H1736" t="s">
        <v>11276</v>
      </c>
      <c r="I1736" t="s">
        <v>11277</v>
      </c>
      <c r="J1736" s="1" t="s">
        <v>30</v>
      </c>
      <c r="K1736" t="s">
        <v>133</v>
      </c>
      <c r="L1736" t="s">
        <v>134</v>
      </c>
      <c r="M1736" t="s">
        <v>135</v>
      </c>
      <c r="N1736" s="1" t="s">
        <v>33</v>
      </c>
      <c r="O1736" s="1" t="s">
        <v>34</v>
      </c>
      <c r="P1736" s="1">
        <v>11</v>
      </c>
      <c r="Q1736" t="s">
        <v>511</v>
      </c>
      <c r="R1736" s="1" t="s">
        <v>11278</v>
      </c>
      <c r="S1736" s="1" t="s">
        <v>11279</v>
      </c>
      <c r="T1736" s="1">
        <v>321</v>
      </c>
      <c r="U1736" s="1">
        <v>99</v>
      </c>
      <c r="V1736" s="1">
        <v>222</v>
      </c>
    </row>
    <row r="1737" spans="1:22" x14ac:dyDescent="0.35">
      <c r="A1737" s="2">
        <v>45150</v>
      </c>
      <c r="B1737" s="3" t="s">
        <v>68</v>
      </c>
      <c r="C1737" t="s">
        <v>54</v>
      </c>
      <c r="D1737" t="s">
        <v>70</v>
      </c>
      <c r="E1737" t="s">
        <v>1634</v>
      </c>
      <c r="F1737" t="s">
        <v>11280</v>
      </c>
      <c r="G1737" t="s">
        <v>11281</v>
      </c>
      <c r="H1737" t="s">
        <v>11282</v>
      </c>
      <c r="I1737" t="s">
        <v>11283</v>
      </c>
      <c r="J1737" s="1" t="s">
        <v>30</v>
      </c>
      <c r="K1737" t="s">
        <v>534</v>
      </c>
      <c r="L1737" t="s">
        <v>535</v>
      </c>
      <c r="M1737" t="s">
        <v>536</v>
      </c>
      <c r="N1737" s="1" t="s">
        <v>78</v>
      </c>
      <c r="O1737" s="1" t="s">
        <v>63</v>
      </c>
      <c r="P1737" s="1">
        <v>45</v>
      </c>
      <c r="Q1737" t="s">
        <v>2499</v>
      </c>
      <c r="R1737" s="1" t="s">
        <v>11284</v>
      </c>
      <c r="S1737" s="1" t="s">
        <v>11285</v>
      </c>
      <c r="T1737" s="1">
        <v>367</v>
      </c>
      <c r="U1737" s="1">
        <v>266</v>
      </c>
      <c r="V1737" s="1">
        <v>101</v>
      </c>
    </row>
    <row r="1738" spans="1:22" x14ac:dyDescent="0.35">
      <c r="A1738" s="2">
        <v>45203</v>
      </c>
      <c r="B1738" s="3" t="s">
        <v>53</v>
      </c>
      <c r="C1738" t="s">
        <v>276</v>
      </c>
      <c r="D1738" t="s">
        <v>55</v>
      </c>
      <c r="E1738" t="s">
        <v>56</v>
      </c>
      <c r="F1738" t="s">
        <v>11286</v>
      </c>
      <c r="G1738" t="s">
        <v>11287</v>
      </c>
      <c r="H1738" t="s">
        <v>11288</v>
      </c>
      <c r="I1738" t="s">
        <v>11289</v>
      </c>
      <c r="J1738" s="1" t="s">
        <v>30</v>
      </c>
      <c r="K1738" t="s">
        <v>124</v>
      </c>
      <c r="L1738" t="s">
        <v>125</v>
      </c>
      <c r="M1738" t="s">
        <v>126</v>
      </c>
      <c r="N1738" s="1" t="s">
        <v>48</v>
      </c>
      <c r="O1738" s="1" t="s">
        <v>63</v>
      </c>
      <c r="P1738" s="1">
        <v>40</v>
      </c>
      <c r="Q1738" t="s">
        <v>11290</v>
      </c>
      <c r="R1738" s="1" t="s">
        <v>11291</v>
      </c>
      <c r="S1738" s="1" t="s">
        <v>11292</v>
      </c>
      <c r="T1738" s="1">
        <v>54</v>
      </c>
      <c r="U1738" s="1">
        <v>18</v>
      </c>
      <c r="V1738" s="1">
        <v>36</v>
      </c>
    </row>
    <row r="1739" spans="1:22" x14ac:dyDescent="0.35">
      <c r="A1739" s="2">
        <v>44957</v>
      </c>
      <c r="B1739" s="3" t="s">
        <v>317</v>
      </c>
      <c r="C1739" t="s">
        <v>23</v>
      </c>
      <c r="D1739" t="s">
        <v>98</v>
      </c>
      <c r="E1739" t="s">
        <v>318</v>
      </c>
      <c r="F1739" t="s">
        <v>11293</v>
      </c>
      <c r="G1739" t="s">
        <v>11294</v>
      </c>
      <c r="H1739" t="s">
        <v>11295</v>
      </c>
      <c r="I1739" t="s">
        <v>11296</v>
      </c>
      <c r="J1739" s="1" t="s">
        <v>170</v>
      </c>
      <c r="K1739" t="s">
        <v>303</v>
      </c>
      <c r="L1739" t="s">
        <v>304</v>
      </c>
      <c r="M1739" t="s">
        <v>305</v>
      </c>
      <c r="N1739" s="1" t="s">
        <v>86</v>
      </c>
      <c r="O1739" s="1" t="s">
        <v>49</v>
      </c>
      <c r="P1739" s="1">
        <v>95</v>
      </c>
      <c r="Q1739" t="s">
        <v>5272</v>
      </c>
      <c r="R1739" s="1" t="s">
        <v>11297</v>
      </c>
      <c r="S1739" s="1" t="s">
        <v>11298</v>
      </c>
      <c r="T1739" s="1">
        <v>399</v>
      </c>
      <c r="U1739" s="1">
        <v>103</v>
      </c>
      <c r="V1739" s="1">
        <v>296</v>
      </c>
    </row>
    <row r="1740" spans="1:22" x14ac:dyDescent="0.35">
      <c r="A1740" s="2">
        <v>45177</v>
      </c>
      <c r="B1740" s="3" t="s">
        <v>214</v>
      </c>
      <c r="C1740" t="s">
        <v>23</v>
      </c>
      <c r="D1740" t="s">
        <v>98</v>
      </c>
      <c r="E1740" t="s">
        <v>326</v>
      </c>
      <c r="F1740" t="s">
        <v>11299</v>
      </c>
      <c r="G1740" t="s">
        <v>11300</v>
      </c>
      <c r="H1740" t="s">
        <v>11301</v>
      </c>
      <c r="I1740" t="s">
        <v>11302</v>
      </c>
      <c r="J1740" s="1" t="s">
        <v>170</v>
      </c>
      <c r="K1740" t="s">
        <v>31</v>
      </c>
      <c r="L1740" t="s">
        <v>32</v>
      </c>
      <c r="M1740">
        <v>6538306661</v>
      </c>
      <c r="N1740" s="1" t="s">
        <v>93</v>
      </c>
      <c r="O1740" s="1" t="s">
        <v>49</v>
      </c>
      <c r="P1740" s="1">
        <v>94</v>
      </c>
      <c r="Q1740" t="s">
        <v>5258</v>
      </c>
      <c r="R1740" s="1" t="s">
        <v>11303</v>
      </c>
      <c r="S1740" s="1" t="s">
        <v>11304</v>
      </c>
      <c r="T1740" s="1">
        <v>468</v>
      </c>
      <c r="U1740" s="1">
        <v>439</v>
      </c>
      <c r="V1740" s="1">
        <v>29</v>
      </c>
    </row>
    <row r="1741" spans="1:22" x14ac:dyDescent="0.35">
      <c r="A1741" s="2">
        <v>45175</v>
      </c>
      <c r="B1741" s="3" t="s">
        <v>336</v>
      </c>
      <c r="C1741" t="s">
        <v>247</v>
      </c>
      <c r="D1741" t="s">
        <v>165</v>
      </c>
      <c r="E1741" t="s">
        <v>25</v>
      </c>
      <c r="F1741" t="s">
        <v>11305</v>
      </c>
      <c r="G1741" t="s">
        <v>11306</v>
      </c>
      <c r="H1741" t="s">
        <v>11307</v>
      </c>
      <c r="I1741" t="s">
        <v>11308</v>
      </c>
      <c r="J1741" s="1" t="s">
        <v>45</v>
      </c>
      <c r="K1741" t="s">
        <v>381</v>
      </c>
      <c r="L1741" t="s">
        <v>382</v>
      </c>
      <c r="M1741" t="s">
        <v>383</v>
      </c>
      <c r="N1741" s="1" t="s">
        <v>86</v>
      </c>
      <c r="O1741" s="1" t="s">
        <v>63</v>
      </c>
      <c r="P1741" s="1">
        <v>8</v>
      </c>
      <c r="Q1741" t="s">
        <v>11309</v>
      </c>
      <c r="R1741" s="1" t="s">
        <v>11310</v>
      </c>
      <c r="S1741" s="1" t="s">
        <v>11311</v>
      </c>
      <c r="T1741" s="1">
        <v>302</v>
      </c>
      <c r="U1741" s="1">
        <v>55</v>
      </c>
      <c r="V1741" s="1">
        <v>247</v>
      </c>
    </row>
    <row r="1742" spans="1:22" x14ac:dyDescent="0.35">
      <c r="A1742" s="2">
        <v>45062</v>
      </c>
      <c r="B1742" s="3" t="s">
        <v>164</v>
      </c>
      <c r="C1742" t="s">
        <v>247</v>
      </c>
      <c r="D1742" t="s">
        <v>165</v>
      </c>
      <c r="E1742" t="s">
        <v>166</v>
      </c>
      <c r="F1742" t="s">
        <v>11312</v>
      </c>
      <c r="G1742" t="s">
        <v>11313</v>
      </c>
      <c r="H1742" t="s">
        <v>11314</v>
      </c>
      <c r="I1742" t="s">
        <v>11315</v>
      </c>
      <c r="J1742" s="1" t="s">
        <v>30</v>
      </c>
      <c r="K1742" t="s">
        <v>303</v>
      </c>
      <c r="L1742" t="s">
        <v>304</v>
      </c>
      <c r="M1742" t="s">
        <v>305</v>
      </c>
      <c r="N1742" s="1" t="s">
        <v>78</v>
      </c>
      <c r="O1742" s="1" t="s">
        <v>49</v>
      </c>
      <c r="P1742" s="1">
        <v>66</v>
      </c>
      <c r="Q1742" t="s">
        <v>8629</v>
      </c>
      <c r="R1742" s="1" t="s">
        <v>11316</v>
      </c>
      <c r="S1742" s="1" t="s">
        <v>11317</v>
      </c>
      <c r="T1742" s="1">
        <v>286</v>
      </c>
      <c r="U1742" s="1">
        <v>273</v>
      </c>
      <c r="V1742" s="1">
        <v>13</v>
      </c>
    </row>
    <row r="1743" spans="1:22" x14ac:dyDescent="0.35">
      <c r="A1743" s="2">
        <v>45053</v>
      </c>
      <c r="B1743" s="3" t="s">
        <v>238</v>
      </c>
      <c r="C1743" t="s">
        <v>54</v>
      </c>
      <c r="D1743" t="s">
        <v>98</v>
      </c>
      <c r="E1743" t="s">
        <v>377</v>
      </c>
      <c r="F1743" t="s">
        <v>11318</v>
      </c>
      <c r="H1743" t="s">
        <v>11319</v>
      </c>
      <c r="I1743" t="s">
        <v>11320</v>
      </c>
      <c r="J1743" s="1" t="s">
        <v>170</v>
      </c>
      <c r="K1743" t="s">
        <v>194</v>
      </c>
      <c r="L1743" t="s">
        <v>195</v>
      </c>
      <c r="M1743" t="s">
        <v>196</v>
      </c>
      <c r="N1743" s="1" t="s">
        <v>33</v>
      </c>
      <c r="O1743" s="1" t="s">
        <v>49</v>
      </c>
      <c r="P1743" s="1">
        <v>82</v>
      </c>
      <c r="Q1743" t="s">
        <v>2131</v>
      </c>
      <c r="R1743" s="1" t="s">
        <v>11321</v>
      </c>
      <c r="S1743" s="1" t="s">
        <v>11322</v>
      </c>
      <c r="T1743" s="1">
        <v>449</v>
      </c>
      <c r="U1743" s="1">
        <v>341</v>
      </c>
      <c r="V1743" s="1">
        <v>108</v>
      </c>
    </row>
    <row r="1744" spans="1:22" x14ac:dyDescent="0.35">
      <c r="A1744" s="2">
        <v>44963</v>
      </c>
      <c r="B1744" s="3" t="s">
        <v>492</v>
      </c>
      <c r="C1744" t="s">
        <v>276</v>
      </c>
      <c r="D1744" t="s">
        <v>409</v>
      </c>
      <c r="E1744" t="s">
        <v>410</v>
      </c>
      <c r="F1744" t="s">
        <v>11323</v>
      </c>
      <c r="G1744" t="s">
        <v>11324</v>
      </c>
      <c r="H1744" t="s">
        <v>11325</v>
      </c>
      <c r="I1744" t="s">
        <v>11326</v>
      </c>
      <c r="J1744" s="1" t="s">
        <v>30</v>
      </c>
      <c r="K1744" t="s">
        <v>133</v>
      </c>
      <c r="L1744" t="s">
        <v>134</v>
      </c>
      <c r="M1744" t="s">
        <v>135</v>
      </c>
      <c r="N1744" s="1" t="s">
        <v>93</v>
      </c>
      <c r="O1744" s="1" t="s">
        <v>63</v>
      </c>
      <c r="P1744" s="1">
        <v>47</v>
      </c>
      <c r="Q1744" t="s">
        <v>1015</v>
      </c>
      <c r="R1744" s="1" t="s">
        <v>7781</v>
      </c>
      <c r="S1744" s="1" t="s">
        <v>11327</v>
      </c>
      <c r="T1744" s="1">
        <v>67</v>
      </c>
      <c r="U1744" s="1">
        <v>52</v>
      </c>
      <c r="V1744" s="1">
        <v>15</v>
      </c>
    </row>
    <row r="1745" spans="1:22" x14ac:dyDescent="0.35">
      <c r="A1745" s="2">
        <v>45155</v>
      </c>
      <c r="B1745" s="3" t="s">
        <v>344</v>
      </c>
      <c r="C1745" t="s">
        <v>141</v>
      </c>
      <c r="D1745" t="s">
        <v>345</v>
      </c>
      <c r="E1745" t="s">
        <v>346</v>
      </c>
      <c r="F1745" t="s">
        <v>11328</v>
      </c>
      <c r="G1745" t="s">
        <v>11329</v>
      </c>
      <c r="H1745" t="s">
        <v>11330</v>
      </c>
      <c r="I1745" t="s">
        <v>11331</v>
      </c>
      <c r="J1745" s="1" t="s">
        <v>170</v>
      </c>
      <c r="K1745" t="s">
        <v>534</v>
      </c>
      <c r="L1745" t="s">
        <v>535</v>
      </c>
      <c r="M1745" t="s">
        <v>536</v>
      </c>
      <c r="N1745" s="1" t="s">
        <v>48</v>
      </c>
      <c r="O1745" s="1" t="s">
        <v>49</v>
      </c>
      <c r="P1745" s="1">
        <v>31</v>
      </c>
      <c r="Q1745" t="s">
        <v>5929</v>
      </c>
      <c r="R1745" s="1" t="s">
        <v>11332</v>
      </c>
      <c r="S1745" s="1" t="s">
        <v>11333</v>
      </c>
      <c r="T1745" s="1">
        <v>92</v>
      </c>
      <c r="U1745" s="1">
        <v>33</v>
      </c>
      <c r="V1745" s="1">
        <v>59</v>
      </c>
    </row>
    <row r="1746" spans="1:22" x14ac:dyDescent="0.35">
      <c r="A1746" s="2">
        <v>44934</v>
      </c>
      <c r="B1746" s="3" t="s">
        <v>177</v>
      </c>
      <c r="C1746" t="s">
        <v>141</v>
      </c>
      <c r="D1746" t="s">
        <v>142</v>
      </c>
      <c r="E1746" t="s">
        <v>189</v>
      </c>
      <c r="F1746" t="s">
        <v>11334</v>
      </c>
      <c r="G1746" t="s">
        <v>11335</v>
      </c>
      <c r="H1746" t="s">
        <v>11336</v>
      </c>
      <c r="I1746" t="s">
        <v>11337</v>
      </c>
      <c r="J1746" s="1" t="s">
        <v>45</v>
      </c>
      <c r="K1746" t="s">
        <v>303</v>
      </c>
      <c r="L1746" t="s">
        <v>304</v>
      </c>
      <c r="M1746" t="s">
        <v>305</v>
      </c>
      <c r="N1746" s="1" t="s">
        <v>114</v>
      </c>
      <c r="O1746" s="1" t="s">
        <v>49</v>
      </c>
      <c r="P1746" s="1">
        <v>66</v>
      </c>
      <c r="Q1746" t="s">
        <v>9365</v>
      </c>
      <c r="R1746" s="1" t="s">
        <v>11338</v>
      </c>
      <c r="S1746" s="1" t="s">
        <v>11339</v>
      </c>
      <c r="T1746" s="1">
        <v>440</v>
      </c>
      <c r="U1746" s="1">
        <v>113</v>
      </c>
      <c r="V1746" s="1">
        <v>327</v>
      </c>
    </row>
    <row r="1747" spans="1:22" x14ac:dyDescent="0.35">
      <c r="A1747" s="2">
        <v>44905</v>
      </c>
      <c r="B1747" s="3" t="s">
        <v>118</v>
      </c>
      <c r="C1747" t="s">
        <v>69</v>
      </c>
      <c r="D1747" t="s">
        <v>119</v>
      </c>
      <c r="E1747" t="s">
        <v>120</v>
      </c>
      <c r="F1747" t="s">
        <v>11340</v>
      </c>
      <c r="G1747" t="s">
        <v>11341</v>
      </c>
      <c r="H1747" t="s">
        <v>11342</v>
      </c>
      <c r="I1747" t="s">
        <v>11343</v>
      </c>
      <c r="J1747" s="1" t="s">
        <v>30</v>
      </c>
      <c r="K1747" t="s">
        <v>46</v>
      </c>
      <c r="L1747" t="s">
        <v>47</v>
      </c>
      <c r="M1747" t="s">
        <v>261</v>
      </c>
      <c r="N1747" s="1" t="s">
        <v>93</v>
      </c>
      <c r="O1747" s="1" t="s">
        <v>34</v>
      </c>
      <c r="P1747" s="1">
        <v>49</v>
      </c>
      <c r="Q1747" t="s">
        <v>8191</v>
      </c>
      <c r="R1747" s="1" t="s">
        <v>2803</v>
      </c>
      <c r="S1747" s="1" t="s">
        <v>11344</v>
      </c>
      <c r="T1747" s="1">
        <v>484</v>
      </c>
      <c r="U1747" s="1">
        <v>152</v>
      </c>
      <c r="V1747" s="1">
        <v>332</v>
      </c>
    </row>
    <row r="1748" spans="1:22" x14ac:dyDescent="0.35">
      <c r="A1748" s="2">
        <v>44688</v>
      </c>
      <c r="B1748" s="3" t="s">
        <v>38</v>
      </c>
      <c r="C1748" t="s">
        <v>54</v>
      </c>
      <c r="D1748" t="s">
        <v>24</v>
      </c>
      <c r="E1748" t="s">
        <v>265</v>
      </c>
      <c r="F1748" t="s">
        <v>11345</v>
      </c>
      <c r="G1748" t="s">
        <v>11346</v>
      </c>
      <c r="H1748" t="s">
        <v>11347</v>
      </c>
      <c r="I1748">
        <f>1-822-265-2187</f>
        <v>-3273</v>
      </c>
      <c r="J1748" s="1" t="s">
        <v>45</v>
      </c>
      <c r="K1748" t="s">
        <v>171</v>
      </c>
      <c r="L1748" t="s">
        <v>172</v>
      </c>
      <c r="N1748" s="1" t="s">
        <v>93</v>
      </c>
      <c r="O1748" s="1" t="s">
        <v>34</v>
      </c>
      <c r="P1748" s="1">
        <v>21</v>
      </c>
      <c r="Q1748" t="s">
        <v>646</v>
      </c>
      <c r="R1748" s="1" t="s">
        <v>11348</v>
      </c>
      <c r="S1748" s="1" t="s">
        <v>11349</v>
      </c>
      <c r="T1748" s="1">
        <v>441</v>
      </c>
      <c r="U1748" s="1">
        <v>289</v>
      </c>
      <c r="V1748" s="1">
        <v>152</v>
      </c>
    </row>
    <row r="1749" spans="1:22" x14ac:dyDescent="0.35">
      <c r="A1749" s="2">
        <v>44691</v>
      </c>
      <c r="B1749" s="3" t="s">
        <v>118</v>
      </c>
      <c r="C1749" t="s">
        <v>69</v>
      </c>
      <c r="D1749" t="s">
        <v>119</v>
      </c>
      <c r="E1749" t="s">
        <v>120</v>
      </c>
      <c r="F1749" t="s">
        <v>11350</v>
      </c>
      <c r="G1749" t="s">
        <v>11351</v>
      </c>
      <c r="H1749" t="s">
        <v>11352</v>
      </c>
      <c r="I1749" t="s">
        <v>11353</v>
      </c>
      <c r="J1749" s="1" t="s">
        <v>30</v>
      </c>
      <c r="K1749" t="s">
        <v>330</v>
      </c>
      <c r="L1749" t="s">
        <v>331</v>
      </c>
      <c r="M1749" t="s">
        <v>332</v>
      </c>
      <c r="N1749" s="1" t="s">
        <v>78</v>
      </c>
      <c r="O1749" s="1" t="s">
        <v>63</v>
      </c>
      <c r="P1749" s="1">
        <v>99</v>
      </c>
      <c r="Q1749" t="s">
        <v>11354</v>
      </c>
      <c r="R1749" s="1" t="s">
        <v>11355</v>
      </c>
      <c r="S1749" s="1" t="s">
        <v>11356</v>
      </c>
      <c r="T1749" s="1">
        <v>383</v>
      </c>
      <c r="U1749" s="1">
        <v>44</v>
      </c>
      <c r="V1749" s="1">
        <v>339</v>
      </c>
    </row>
    <row r="1750" spans="1:22" x14ac:dyDescent="0.35">
      <c r="A1750" s="2">
        <v>45197</v>
      </c>
      <c r="B1750" s="3" t="s">
        <v>22</v>
      </c>
      <c r="C1750" t="s">
        <v>23</v>
      </c>
      <c r="D1750" t="s">
        <v>24</v>
      </c>
      <c r="E1750" t="s">
        <v>82</v>
      </c>
      <c r="F1750" t="s">
        <v>11357</v>
      </c>
      <c r="G1750" t="s">
        <v>11358</v>
      </c>
      <c r="H1750" t="s">
        <v>11359</v>
      </c>
      <c r="I1750" t="s">
        <v>11360</v>
      </c>
      <c r="J1750" s="1" t="s">
        <v>170</v>
      </c>
      <c r="K1750" t="s">
        <v>46</v>
      </c>
      <c r="L1750" t="s">
        <v>47</v>
      </c>
      <c r="M1750" t="s">
        <v>261</v>
      </c>
      <c r="N1750" s="1" t="s">
        <v>48</v>
      </c>
      <c r="O1750" s="1" t="s">
        <v>63</v>
      </c>
      <c r="P1750" s="1">
        <v>4</v>
      </c>
      <c r="Q1750" t="s">
        <v>11361</v>
      </c>
      <c r="R1750" s="1" t="s">
        <v>11362</v>
      </c>
      <c r="S1750" s="1" t="s">
        <v>11363</v>
      </c>
      <c r="T1750" s="1">
        <v>289</v>
      </c>
      <c r="U1750" s="1">
        <v>187</v>
      </c>
      <c r="V1750" s="1">
        <v>102</v>
      </c>
    </row>
    <row r="1751" spans="1:22" x14ac:dyDescent="0.35">
      <c r="A1751" s="2">
        <v>44695</v>
      </c>
      <c r="B1751" s="3" t="s">
        <v>38</v>
      </c>
      <c r="C1751" t="s">
        <v>23</v>
      </c>
      <c r="D1751" t="s">
        <v>98</v>
      </c>
      <c r="E1751" t="s">
        <v>189</v>
      </c>
      <c r="F1751" t="s">
        <v>11364</v>
      </c>
      <c r="G1751" t="s">
        <v>11365</v>
      </c>
      <c r="H1751" t="s">
        <v>11366</v>
      </c>
      <c r="I1751" t="s">
        <v>11367</v>
      </c>
      <c r="J1751" s="1" t="s">
        <v>45</v>
      </c>
      <c r="K1751" t="s">
        <v>159</v>
      </c>
      <c r="L1751" t="s">
        <v>160</v>
      </c>
      <c r="M1751" t="s">
        <v>161</v>
      </c>
      <c r="N1751" s="1" t="s">
        <v>48</v>
      </c>
      <c r="O1751" s="1" t="s">
        <v>63</v>
      </c>
      <c r="P1751" s="1">
        <v>52</v>
      </c>
      <c r="Q1751" t="s">
        <v>2754</v>
      </c>
      <c r="R1751" s="1" t="s">
        <v>11368</v>
      </c>
      <c r="S1751" s="1" t="s">
        <v>11369</v>
      </c>
      <c r="T1751" s="1">
        <v>367</v>
      </c>
      <c r="U1751" s="1">
        <v>218</v>
      </c>
      <c r="V1751" s="1">
        <v>149</v>
      </c>
    </row>
    <row r="1752" spans="1:22" x14ac:dyDescent="0.35">
      <c r="A1752" s="2">
        <v>45018</v>
      </c>
      <c r="B1752" s="3" t="s">
        <v>38</v>
      </c>
      <c r="C1752" t="s">
        <v>23</v>
      </c>
      <c r="D1752" t="s">
        <v>98</v>
      </c>
      <c r="E1752" t="s">
        <v>318</v>
      </c>
      <c r="F1752" t="s">
        <v>11370</v>
      </c>
      <c r="G1752" t="s">
        <v>11371</v>
      </c>
      <c r="H1752" t="s">
        <v>11372</v>
      </c>
      <c r="I1752" t="s">
        <v>11373</v>
      </c>
      <c r="J1752" s="1" t="s">
        <v>170</v>
      </c>
      <c r="K1752" t="s">
        <v>148</v>
      </c>
      <c r="L1752" t="s">
        <v>149</v>
      </c>
      <c r="M1752" t="s">
        <v>150</v>
      </c>
      <c r="N1752" s="1" t="s">
        <v>78</v>
      </c>
      <c r="O1752" s="1" t="s">
        <v>34</v>
      </c>
      <c r="P1752" s="1">
        <v>18</v>
      </c>
      <c r="Q1752" t="s">
        <v>11374</v>
      </c>
      <c r="R1752" s="1" t="s">
        <v>11375</v>
      </c>
      <c r="S1752" s="1" t="s">
        <v>11376</v>
      </c>
      <c r="T1752" s="1">
        <v>347</v>
      </c>
      <c r="U1752" s="1">
        <v>284</v>
      </c>
      <c r="V1752" s="1">
        <v>63</v>
      </c>
    </row>
    <row r="1753" spans="1:22" x14ac:dyDescent="0.35">
      <c r="A1753" s="1" t="s">
        <v>8901</v>
      </c>
      <c r="B1753" s="3" t="s">
        <v>38</v>
      </c>
      <c r="C1753" t="s">
        <v>276</v>
      </c>
      <c r="D1753" t="s">
        <v>277</v>
      </c>
      <c r="E1753" t="s">
        <v>278</v>
      </c>
      <c r="F1753" t="s">
        <v>11377</v>
      </c>
      <c r="G1753" t="s">
        <v>11378</v>
      </c>
      <c r="H1753" t="s">
        <v>11379</v>
      </c>
      <c r="I1753" t="s">
        <v>11380</v>
      </c>
      <c r="J1753" s="1" t="s">
        <v>45</v>
      </c>
      <c r="K1753" t="s">
        <v>31</v>
      </c>
      <c r="L1753" t="s">
        <v>32</v>
      </c>
      <c r="M1753">
        <v>6538306661</v>
      </c>
      <c r="N1753" s="1" t="s">
        <v>48</v>
      </c>
      <c r="O1753" s="1" t="s">
        <v>49</v>
      </c>
      <c r="P1753" s="1">
        <v>3</v>
      </c>
      <c r="Q1753" t="s">
        <v>6631</v>
      </c>
      <c r="R1753" s="1" t="s">
        <v>10550</v>
      </c>
      <c r="S1753" s="1" t="s">
        <v>11381</v>
      </c>
      <c r="T1753" s="1">
        <v>479</v>
      </c>
      <c r="U1753" s="1">
        <v>473</v>
      </c>
      <c r="V1753" s="1">
        <v>6</v>
      </c>
    </row>
    <row r="1754" spans="1:22" x14ac:dyDescent="0.35">
      <c r="A1754" s="2">
        <v>44267</v>
      </c>
      <c r="B1754" s="3" t="s">
        <v>529</v>
      </c>
      <c r="C1754" t="s">
        <v>23</v>
      </c>
      <c r="D1754" t="s">
        <v>98</v>
      </c>
      <c r="E1754" t="s">
        <v>530</v>
      </c>
      <c r="F1754" t="s">
        <v>11382</v>
      </c>
      <c r="G1754" t="s">
        <v>11383</v>
      </c>
      <c r="H1754" t="s">
        <v>11384</v>
      </c>
      <c r="I1754" t="s">
        <v>11385</v>
      </c>
      <c r="J1754" s="1" t="s">
        <v>45</v>
      </c>
      <c r="K1754" t="s">
        <v>303</v>
      </c>
      <c r="L1754" t="s">
        <v>304</v>
      </c>
      <c r="M1754" t="s">
        <v>305</v>
      </c>
      <c r="N1754" s="1" t="s">
        <v>93</v>
      </c>
      <c r="O1754" s="1" t="s">
        <v>34</v>
      </c>
      <c r="P1754" s="1">
        <v>87</v>
      </c>
      <c r="Q1754" t="s">
        <v>6049</v>
      </c>
      <c r="R1754" s="1" t="s">
        <v>8400</v>
      </c>
      <c r="S1754" s="1" t="s">
        <v>11386</v>
      </c>
      <c r="T1754" s="1">
        <v>282</v>
      </c>
      <c r="U1754" s="1">
        <v>195</v>
      </c>
      <c r="V1754" s="1">
        <v>87</v>
      </c>
    </row>
    <row r="1755" spans="1:22" x14ac:dyDescent="0.35">
      <c r="A1755" s="2">
        <v>44679</v>
      </c>
      <c r="B1755" s="3" t="s">
        <v>53</v>
      </c>
      <c r="C1755" t="s">
        <v>276</v>
      </c>
      <c r="D1755" t="s">
        <v>55</v>
      </c>
      <c r="E1755" t="s">
        <v>56</v>
      </c>
      <c r="F1755" t="s">
        <v>11387</v>
      </c>
      <c r="G1755" t="s">
        <v>11388</v>
      </c>
      <c r="H1755" t="s">
        <v>11389</v>
      </c>
      <c r="I1755" t="s">
        <v>11390</v>
      </c>
      <c r="J1755" s="1" t="s">
        <v>170</v>
      </c>
      <c r="K1755" t="s">
        <v>171</v>
      </c>
      <c r="L1755" t="s">
        <v>172</v>
      </c>
      <c r="M1755" t="s">
        <v>173</v>
      </c>
      <c r="N1755" s="1" t="s">
        <v>78</v>
      </c>
      <c r="O1755" s="1" t="s">
        <v>34</v>
      </c>
      <c r="P1755" s="1">
        <v>17</v>
      </c>
      <c r="Q1755" t="s">
        <v>6599</v>
      </c>
      <c r="R1755" s="1" t="s">
        <v>11391</v>
      </c>
      <c r="S1755" s="1" t="s">
        <v>11392</v>
      </c>
      <c r="T1755" s="1">
        <v>349</v>
      </c>
      <c r="U1755" s="1">
        <v>220</v>
      </c>
      <c r="V1755" s="1">
        <v>129</v>
      </c>
    </row>
    <row r="1756" spans="1:22" x14ac:dyDescent="0.35">
      <c r="A1756" s="2">
        <v>44741</v>
      </c>
      <c r="B1756" s="3" t="s">
        <v>38</v>
      </c>
      <c r="C1756" t="s">
        <v>247</v>
      </c>
      <c r="D1756" t="s">
        <v>165</v>
      </c>
      <c r="E1756" t="s">
        <v>166</v>
      </c>
      <c r="F1756" t="s">
        <v>11393</v>
      </c>
      <c r="G1756" t="s">
        <v>11394</v>
      </c>
      <c r="H1756" t="s">
        <v>11395</v>
      </c>
      <c r="I1756" t="s">
        <v>11396</v>
      </c>
      <c r="J1756" s="1" t="s">
        <v>30</v>
      </c>
      <c r="K1756" t="s">
        <v>330</v>
      </c>
      <c r="L1756" t="s">
        <v>331</v>
      </c>
      <c r="M1756" t="s">
        <v>332</v>
      </c>
      <c r="N1756" s="1" t="s">
        <v>86</v>
      </c>
      <c r="O1756" s="1" t="s">
        <v>63</v>
      </c>
      <c r="P1756" s="1">
        <v>3</v>
      </c>
      <c r="Q1756" t="s">
        <v>11397</v>
      </c>
      <c r="R1756" s="1" t="s">
        <v>11398</v>
      </c>
      <c r="S1756" s="1" t="s">
        <v>11399</v>
      </c>
      <c r="T1756" s="1">
        <v>477</v>
      </c>
      <c r="U1756" s="1">
        <v>403</v>
      </c>
      <c r="V1756" s="1">
        <v>74</v>
      </c>
    </row>
    <row r="1757" spans="1:22" x14ac:dyDescent="0.35">
      <c r="A1757" s="2">
        <v>44504</v>
      </c>
      <c r="B1757" s="3" t="s">
        <v>317</v>
      </c>
      <c r="C1757" t="s">
        <v>23</v>
      </c>
      <c r="D1757" t="s">
        <v>98</v>
      </c>
      <c r="E1757" t="s">
        <v>318</v>
      </c>
      <c r="F1757" t="s">
        <v>11400</v>
      </c>
      <c r="G1757" t="s">
        <v>11401</v>
      </c>
      <c r="H1757" t="s">
        <v>11402</v>
      </c>
      <c r="I1757" t="s">
        <v>11403</v>
      </c>
      <c r="J1757" s="1" t="s">
        <v>45</v>
      </c>
      <c r="K1757" t="s">
        <v>46</v>
      </c>
      <c r="L1757" t="s">
        <v>47</v>
      </c>
      <c r="M1757" t="s">
        <v>261</v>
      </c>
      <c r="N1757" s="1" t="s">
        <v>33</v>
      </c>
      <c r="O1757" s="1" t="s">
        <v>63</v>
      </c>
      <c r="P1757" s="1">
        <v>26</v>
      </c>
      <c r="Q1757" t="s">
        <v>11404</v>
      </c>
      <c r="R1757" s="1" t="s">
        <v>11405</v>
      </c>
      <c r="S1757" s="1" t="s">
        <v>11406</v>
      </c>
      <c r="T1757" s="1">
        <v>456</v>
      </c>
      <c r="U1757" s="1">
        <v>218</v>
      </c>
      <c r="V1757" s="1">
        <v>238</v>
      </c>
    </row>
    <row r="1758" spans="1:22" x14ac:dyDescent="0.35">
      <c r="A1758" s="2">
        <v>44736</v>
      </c>
      <c r="B1758" s="3" t="s">
        <v>53</v>
      </c>
      <c r="C1758" t="s">
        <v>276</v>
      </c>
      <c r="D1758" t="s">
        <v>55</v>
      </c>
      <c r="E1758" t="s">
        <v>56</v>
      </c>
      <c r="F1758" t="s">
        <v>11407</v>
      </c>
      <c r="G1758" t="s">
        <v>11408</v>
      </c>
      <c r="H1758" t="s">
        <v>11409</v>
      </c>
      <c r="I1758" t="s">
        <v>11410</v>
      </c>
      <c r="J1758" s="1" t="s">
        <v>45</v>
      </c>
      <c r="K1758" t="s">
        <v>194</v>
      </c>
      <c r="L1758" t="s">
        <v>195</v>
      </c>
      <c r="M1758" t="s">
        <v>196</v>
      </c>
      <c r="N1758" s="1" t="s">
        <v>78</v>
      </c>
      <c r="O1758" s="1" t="s">
        <v>63</v>
      </c>
      <c r="P1758" s="1">
        <v>95</v>
      </c>
      <c r="Q1758" t="s">
        <v>2595</v>
      </c>
      <c r="R1758" s="1" t="s">
        <v>11411</v>
      </c>
      <c r="S1758" s="1" t="s">
        <v>11412</v>
      </c>
      <c r="T1758" s="1">
        <v>122</v>
      </c>
      <c r="U1758" s="1">
        <v>121</v>
      </c>
      <c r="V1758" s="1">
        <v>1</v>
      </c>
    </row>
    <row r="1759" spans="1:22" x14ac:dyDescent="0.35">
      <c r="A1759" s="2">
        <v>45189</v>
      </c>
      <c r="B1759" s="3" t="s">
        <v>529</v>
      </c>
      <c r="C1759" t="s">
        <v>23</v>
      </c>
      <c r="D1759" t="s">
        <v>98</v>
      </c>
      <c r="E1759" t="s">
        <v>530</v>
      </c>
      <c r="F1759" t="s">
        <v>11413</v>
      </c>
      <c r="G1759" t="s">
        <v>11414</v>
      </c>
      <c r="H1759" t="s">
        <v>11415</v>
      </c>
      <c r="I1759">
        <v>2495185799</v>
      </c>
      <c r="J1759" s="1" t="s">
        <v>170</v>
      </c>
      <c r="K1759" t="s">
        <v>111</v>
      </c>
      <c r="L1759" t="s">
        <v>112</v>
      </c>
      <c r="M1759" t="s">
        <v>113</v>
      </c>
      <c r="N1759" s="1" t="s">
        <v>78</v>
      </c>
      <c r="O1759" s="1" t="s">
        <v>63</v>
      </c>
      <c r="P1759" s="1">
        <v>26</v>
      </c>
      <c r="Q1759" t="s">
        <v>11416</v>
      </c>
      <c r="R1759" s="1" t="s">
        <v>11417</v>
      </c>
      <c r="S1759" s="1" t="s">
        <v>11418</v>
      </c>
      <c r="T1759" s="1">
        <v>394</v>
      </c>
      <c r="U1759" s="1">
        <v>58</v>
      </c>
      <c r="V1759" s="1">
        <v>336</v>
      </c>
    </row>
    <row r="1760" spans="1:22" x14ac:dyDescent="0.35">
      <c r="A1760" s="2">
        <v>44790</v>
      </c>
      <c r="B1760" s="3" t="s">
        <v>222</v>
      </c>
      <c r="C1760" t="s">
        <v>141</v>
      </c>
      <c r="D1760" t="s">
        <v>223</v>
      </c>
      <c r="E1760" t="s">
        <v>224</v>
      </c>
      <c r="F1760" t="s">
        <v>11419</v>
      </c>
      <c r="H1760" t="s">
        <v>11420</v>
      </c>
      <c r="I1760" t="s">
        <v>11421</v>
      </c>
      <c r="J1760" s="1" t="s">
        <v>30</v>
      </c>
      <c r="K1760" t="s">
        <v>534</v>
      </c>
      <c r="L1760" t="s">
        <v>535</v>
      </c>
      <c r="M1760" t="s">
        <v>536</v>
      </c>
      <c r="N1760" s="1" t="s">
        <v>33</v>
      </c>
      <c r="O1760" s="1" t="s">
        <v>34</v>
      </c>
      <c r="P1760" s="1">
        <v>19</v>
      </c>
      <c r="Q1760" t="s">
        <v>11422</v>
      </c>
      <c r="R1760" s="1" t="s">
        <v>11423</v>
      </c>
      <c r="S1760" s="1" t="s">
        <v>11424</v>
      </c>
      <c r="T1760" s="1">
        <v>51</v>
      </c>
      <c r="U1760" s="1">
        <v>39</v>
      </c>
      <c r="V1760" s="1">
        <v>12</v>
      </c>
    </row>
    <row r="1761" spans="1:22" x14ac:dyDescent="0.35">
      <c r="A1761" s="2">
        <v>44751</v>
      </c>
      <c r="B1761" s="3" t="s">
        <v>97</v>
      </c>
      <c r="C1761" t="s">
        <v>23</v>
      </c>
      <c r="D1761" t="s">
        <v>98</v>
      </c>
      <c r="E1761" t="s">
        <v>154</v>
      </c>
      <c r="F1761" t="s">
        <v>11425</v>
      </c>
      <c r="G1761" t="s">
        <v>11426</v>
      </c>
      <c r="H1761" t="s">
        <v>11427</v>
      </c>
      <c r="I1761">
        <v>9533969365</v>
      </c>
      <c r="J1761" s="1" t="s">
        <v>45</v>
      </c>
      <c r="K1761" t="s">
        <v>330</v>
      </c>
      <c r="L1761" t="s">
        <v>331</v>
      </c>
      <c r="M1761" t="s">
        <v>332</v>
      </c>
      <c r="N1761" s="1" t="s">
        <v>86</v>
      </c>
      <c r="O1761" s="1" t="s">
        <v>49</v>
      </c>
      <c r="P1761" s="1">
        <v>71</v>
      </c>
      <c r="Q1761" t="s">
        <v>1435</v>
      </c>
      <c r="R1761" s="1" t="s">
        <v>11428</v>
      </c>
      <c r="S1761" s="1" t="s">
        <v>11429</v>
      </c>
      <c r="T1761" s="1">
        <v>361</v>
      </c>
      <c r="U1761" s="1">
        <v>73</v>
      </c>
      <c r="V1761" s="1">
        <v>288</v>
      </c>
    </row>
    <row r="1762" spans="1:22" x14ac:dyDescent="0.35">
      <c r="A1762" s="2">
        <v>44940</v>
      </c>
      <c r="B1762" s="3" t="s">
        <v>214</v>
      </c>
      <c r="C1762" t="s">
        <v>23</v>
      </c>
      <c r="D1762" t="s">
        <v>98</v>
      </c>
      <c r="E1762" t="s">
        <v>326</v>
      </c>
      <c r="F1762" t="s">
        <v>11430</v>
      </c>
      <c r="G1762" t="s">
        <v>11431</v>
      </c>
      <c r="H1762" t="s">
        <v>11432</v>
      </c>
      <c r="I1762" t="s">
        <v>11433</v>
      </c>
      <c r="J1762" s="1" t="s">
        <v>45</v>
      </c>
      <c r="K1762" t="s">
        <v>270</v>
      </c>
      <c r="L1762" t="s">
        <v>271</v>
      </c>
      <c r="M1762" t="s">
        <v>559</v>
      </c>
      <c r="N1762" s="1" t="s">
        <v>93</v>
      </c>
      <c r="O1762" s="1" t="s">
        <v>49</v>
      </c>
      <c r="P1762" s="1">
        <v>67</v>
      </c>
      <c r="Q1762" t="s">
        <v>7539</v>
      </c>
      <c r="R1762" s="1" t="s">
        <v>11434</v>
      </c>
      <c r="S1762" s="1" t="s">
        <v>11435</v>
      </c>
      <c r="T1762" s="1">
        <v>150</v>
      </c>
      <c r="U1762" s="1">
        <v>107</v>
      </c>
      <c r="V1762" s="1">
        <v>43</v>
      </c>
    </row>
    <row r="1763" spans="1:22" x14ac:dyDescent="0.35">
      <c r="A1763" s="2">
        <v>44809</v>
      </c>
      <c r="B1763" s="3" t="s">
        <v>317</v>
      </c>
      <c r="C1763" t="s">
        <v>23</v>
      </c>
      <c r="D1763" t="s">
        <v>98</v>
      </c>
      <c r="E1763" t="s">
        <v>318</v>
      </c>
      <c r="F1763" t="s">
        <v>11436</v>
      </c>
      <c r="G1763" t="s">
        <v>11437</v>
      </c>
      <c r="H1763" t="s">
        <v>11438</v>
      </c>
      <c r="I1763" t="s">
        <v>11439</v>
      </c>
      <c r="J1763" s="1" t="s">
        <v>30</v>
      </c>
      <c r="K1763" t="s">
        <v>424</v>
      </c>
      <c r="L1763" t="s">
        <v>425</v>
      </c>
      <c r="M1763">
        <v>7724600682</v>
      </c>
      <c r="N1763" s="1" t="s">
        <v>78</v>
      </c>
      <c r="O1763" s="1" t="s">
        <v>49</v>
      </c>
      <c r="P1763" s="1">
        <v>22</v>
      </c>
      <c r="Q1763" t="s">
        <v>6236</v>
      </c>
      <c r="R1763" s="1" t="s">
        <v>11440</v>
      </c>
      <c r="S1763" s="1" t="s">
        <v>11441</v>
      </c>
      <c r="T1763" s="1">
        <v>460</v>
      </c>
      <c r="U1763" s="1">
        <v>424</v>
      </c>
      <c r="V1763" s="1">
        <v>36</v>
      </c>
    </row>
    <row r="1764" spans="1:22" x14ac:dyDescent="0.35">
      <c r="A1764" s="2">
        <v>44907</v>
      </c>
      <c r="B1764" s="3" t="s">
        <v>529</v>
      </c>
      <c r="C1764" t="s">
        <v>23</v>
      </c>
      <c r="D1764" t="s">
        <v>98</v>
      </c>
      <c r="E1764" t="s">
        <v>530</v>
      </c>
      <c r="F1764" t="s">
        <v>11442</v>
      </c>
      <c r="G1764" t="s">
        <v>11443</v>
      </c>
      <c r="H1764" t="s">
        <v>11444</v>
      </c>
      <c r="I1764" t="s">
        <v>11445</v>
      </c>
      <c r="J1764" s="1" t="s">
        <v>30</v>
      </c>
      <c r="K1764" t="s">
        <v>183</v>
      </c>
      <c r="L1764" t="s">
        <v>184</v>
      </c>
      <c r="N1764" s="1" t="s">
        <v>93</v>
      </c>
      <c r="O1764" s="1" t="s">
        <v>34</v>
      </c>
      <c r="P1764" s="1">
        <v>59</v>
      </c>
      <c r="Q1764" t="s">
        <v>8849</v>
      </c>
      <c r="R1764" s="1" t="s">
        <v>11446</v>
      </c>
      <c r="S1764" s="1" t="s">
        <v>11447</v>
      </c>
      <c r="T1764" s="1">
        <v>267</v>
      </c>
      <c r="U1764" s="1">
        <v>53</v>
      </c>
      <c r="V1764" s="1">
        <v>214</v>
      </c>
    </row>
    <row r="1765" spans="1:22" x14ac:dyDescent="0.35">
      <c r="A1765" s="2">
        <v>44676</v>
      </c>
      <c r="B1765" s="3" t="s">
        <v>275</v>
      </c>
      <c r="C1765" t="s">
        <v>276</v>
      </c>
      <c r="D1765" t="s">
        <v>277</v>
      </c>
      <c r="E1765" t="s">
        <v>189</v>
      </c>
      <c r="F1765" t="s">
        <v>11448</v>
      </c>
      <c r="G1765" t="s">
        <v>11449</v>
      </c>
      <c r="H1765" t="s">
        <v>11450</v>
      </c>
      <c r="I1765" t="s">
        <v>11451</v>
      </c>
      <c r="J1765" s="1" t="s">
        <v>170</v>
      </c>
      <c r="K1765" t="s">
        <v>303</v>
      </c>
      <c r="L1765" t="s">
        <v>304</v>
      </c>
      <c r="M1765" t="s">
        <v>305</v>
      </c>
      <c r="N1765" s="1" t="s">
        <v>114</v>
      </c>
      <c r="O1765" s="1" t="s">
        <v>63</v>
      </c>
      <c r="P1765" s="1">
        <v>85</v>
      </c>
      <c r="Q1765" t="s">
        <v>7871</v>
      </c>
      <c r="R1765" s="1" t="s">
        <v>11452</v>
      </c>
      <c r="S1765" s="1" t="s">
        <v>11453</v>
      </c>
      <c r="T1765" s="1">
        <v>346</v>
      </c>
      <c r="U1765" s="1">
        <v>203</v>
      </c>
      <c r="V1765" s="1">
        <v>143</v>
      </c>
    </row>
    <row r="1766" spans="1:22" x14ac:dyDescent="0.35">
      <c r="A1766" s="2">
        <v>44629</v>
      </c>
      <c r="B1766" s="3" t="s">
        <v>207</v>
      </c>
      <c r="C1766" t="s">
        <v>23</v>
      </c>
      <c r="D1766" t="s">
        <v>39</v>
      </c>
      <c r="E1766" t="s">
        <v>40</v>
      </c>
      <c r="F1766" t="s">
        <v>11454</v>
      </c>
      <c r="G1766" t="s">
        <v>11455</v>
      </c>
      <c r="H1766" t="s">
        <v>11456</v>
      </c>
      <c r="I1766" t="s">
        <v>11457</v>
      </c>
      <c r="J1766" s="1" t="s">
        <v>45</v>
      </c>
      <c r="K1766" t="s">
        <v>171</v>
      </c>
      <c r="L1766" t="s">
        <v>172</v>
      </c>
      <c r="M1766" t="s">
        <v>173</v>
      </c>
      <c r="N1766" s="1" t="s">
        <v>114</v>
      </c>
      <c r="O1766" s="1" t="s">
        <v>34</v>
      </c>
      <c r="P1766" s="1">
        <v>50</v>
      </c>
      <c r="Q1766" t="s">
        <v>2921</v>
      </c>
      <c r="R1766" s="1" t="s">
        <v>11458</v>
      </c>
      <c r="S1766" s="1" t="s">
        <v>11459</v>
      </c>
      <c r="T1766" s="1">
        <v>145</v>
      </c>
      <c r="U1766" s="1">
        <v>79</v>
      </c>
      <c r="V1766" s="1">
        <v>66</v>
      </c>
    </row>
    <row r="1767" spans="1:22" x14ac:dyDescent="0.35">
      <c r="A1767" s="2">
        <v>44937</v>
      </c>
      <c r="B1767" s="3" t="s">
        <v>492</v>
      </c>
      <c r="C1767" t="s">
        <v>276</v>
      </c>
      <c r="D1767" t="s">
        <v>409</v>
      </c>
      <c r="E1767" t="s">
        <v>410</v>
      </c>
      <c r="F1767" t="s">
        <v>11460</v>
      </c>
      <c r="G1767" t="s">
        <v>11461</v>
      </c>
      <c r="H1767" t="s">
        <v>11462</v>
      </c>
      <c r="I1767">
        <f>1-994-604-1033</f>
        <v>-2630</v>
      </c>
      <c r="J1767" s="1" t="s">
        <v>45</v>
      </c>
      <c r="K1767" t="s">
        <v>159</v>
      </c>
      <c r="L1767" t="s">
        <v>160</v>
      </c>
      <c r="M1767" t="s">
        <v>161</v>
      </c>
      <c r="N1767" s="1" t="s">
        <v>86</v>
      </c>
      <c r="O1767" s="1" t="s">
        <v>63</v>
      </c>
      <c r="P1767" s="1">
        <v>96</v>
      </c>
      <c r="Q1767" t="s">
        <v>9940</v>
      </c>
      <c r="R1767" s="1" t="s">
        <v>11463</v>
      </c>
      <c r="S1767" s="1" t="s">
        <v>11464</v>
      </c>
      <c r="T1767" s="1">
        <v>186</v>
      </c>
      <c r="U1767" s="1">
        <v>81</v>
      </c>
      <c r="V1767" s="1">
        <v>105</v>
      </c>
    </row>
    <row r="1768" spans="1:22" x14ac:dyDescent="0.35">
      <c r="A1768" s="2">
        <v>44788</v>
      </c>
      <c r="B1768" s="3" t="s">
        <v>344</v>
      </c>
      <c r="C1768" t="s">
        <v>141</v>
      </c>
      <c r="D1768" t="s">
        <v>345</v>
      </c>
      <c r="E1768" t="s">
        <v>346</v>
      </c>
      <c r="F1768" t="s">
        <v>11465</v>
      </c>
      <c r="G1768" t="s">
        <v>11466</v>
      </c>
      <c r="H1768" t="s">
        <v>11467</v>
      </c>
      <c r="I1768" t="s">
        <v>11468</v>
      </c>
      <c r="J1768" s="1" t="s">
        <v>45</v>
      </c>
      <c r="K1768" t="s">
        <v>183</v>
      </c>
      <c r="L1768" t="s">
        <v>184</v>
      </c>
      <c r="M1768" t="s">
        <v>185</v>
      </c>
      <c r="N1768" s="1" t="s">
        <v>93</v>
      </c>
      <c r="O1768" s="1" t="s">
        <v>49</v>
      </c>
      <c r="P1768" s="1">
        <v>75</v>
      </c>
      <c r="Q1768" t="s">
        <v>7792</v>
      </c>
      <c r="R1768" s="1" t="s">
        <v>11469</v>
      </c>
      <c r="S1768" s="1" t="s">
        <v>11470</v>
      </c>
      <c r="T1768" s="1">
        <v>105</v>
      </c>
      <c r="U1768" s="1">
        <v>69</v>
      </c>
      <c r="V1768" s="1">
        <v>36</v>
      </c>
    </row>
    <row r="1769" spans="1:22" x14ac:dyDescent="0.35">
      <c r="A1769" s="1" t="s">
        <v>11471</v>
      </c>
      <c r="B1769" s="3" t="s">
        <v>22</v>
      </c>
      <c r="C1769" t="s">
        <v>23</v>
      </c>
      <c r="D1769" t="s">
        <v>24</v>
      </c>
      <c r="E1769" t="s">
        <v>82</v>
      </c>
      <c r="F1769" t="s">
        <v>11472</v>
      </c>
      <c r="H1769" t="s">
        <v>11473</v>
      </c>
      <c r="I1769" t="s">
        <v>11474</v>
      </c>
      <c r="J1769" s="1" t="s">
        <v>45</v>
      </c>
      <c r="K1769" t="s">
        <v>566</v>
      </c>
      <c r="L1769" t="s">
        <v>567</v>
      </c>
      <c r="N1769" s="1" t="s">
        <v>93</v>
      </c>
      <c r="O1769" s="1" t="s">
        <v>63</v>
      </c>
      <c r="P1769" s="1">
        <v>42</v>
      </c>
      <c r="Q1769" t="s">
        <v>2418</v>
      </c>
      <c r="R1769" s="1" t="s">
        <v>11475</v>
      </c>
      <c r="S1769" s="1" t="s">
        <v>11476</v>
      </c>
      <c r="T1769" s="1">
        <v>102</v>
      </c>
      <c r="U1769" s="1">
        <v>32</v>
      </c>
      <c r="V1769" s="1">
        <v>70</v>
      </c>
    </row>
    <row r="1770" spans="1:22" x14ac:dyDescent="0.35">
      <c r="A1770" s="2">
        <v>45114</v>
      </c>
      <c r="B1770" s="3" t="s">
        <v>418</v>
      </c>
      <c r="C1770" t="s">
        <v>69</v>
      </c>
      <c r="D1770" t="s">
        <v>419</v>
      </c>
      <c r="E1770" t="s">
        <v>521</v>
      </c>
      <c r="F1770" t="s">
        <v>11477</v>
      </c>
      <c r="G1770" t="s">
        <v>11478</v>
      </c>
      <c r="H1770" t="s">
        <v>11479</v>
      </c>
      <c r="I1770" t="s">
        <v>11480</v>
      </c>
      <c r="J1770" s="1" t="s">
        <v>170</v>
      </c>
      <c r="K1770" t="s">
        <v>75</v>
      </c>
      <c r="L1770" t="s">
        <v>76</v>
      </c>
      <c r="M1770" t="s">
        <v>77</v>
      </c>
      <c r="N1770" s="1" t="s">
        <v>86</v>
      </c>
      <c r="O1770" s="1" t="s">
        <v>63</v>
      </c>
      <c r="P1770" s="1">
        <v>7</v>
      </c>
      <c r="Q1770" t="s">
        <v>3548</v>
      </c>
      <c r="R1770" s="1" t="s">
        <v>11481</v>
      </c>
      <c r="S1770" s="1" t="s">
        <v>11482</v>
      </c>
      <c r="T1770" s="1">
        <v>282</v>
      </c>
      <c r="U1770" s="1">
        <v>10</v>
      </c>
      <c r="V1770" s="1">
        <v>272</v>
      </c>
    </row>
    <row r="1771" spans="1:22" x14ac:dyDescent="0.35">
      <c r="A1771" s="2">
        <v>44833</v>
      </c>
      <c r="B1771" s="3" t="s">
        <v>177</v>
      </c>
      <c r="C1771" t="s">
        <v>141</v>
      </c>
      <c r="D1771" t="s">
        <v>142</v>
      </c>
      <c r="E1771" t="s">
        <v>265</v>
      </c>
      <c r="F1771" t="s">
        <v>11483</v>
      </c>
      <c r="G1771" t="s">
        <v>11484</v>
      </c>
      <c r="H1771" t="s">
        <v>11485</v>
      </c>
      <c r="I1771" t="s">
        <v>11486</v>
      </c>
      <c r="J1771" s="1" t="s">
        <v>30</v>
      </c>
      <c r="K1771" t="s">
        <v>566</v>
      </c>
      <c r="L1771" t="s">
        <v>567</v>
      </c>
      <c r="M1771" t="s">
        <v>568</v>
      </c>
      <c r="N1771" s="1" t="s">
        <v>48</v>
      </c>
      <c r="O1771" s="1" t="s">
        <v>49</v>
      </c>
      <c r="P1771" s="1">
        <v>53</v>
      </c>
      <c r="Q1771" t="s">
        <v>11487</v>
      </c>
      <c r="R1771" s="1" t="s">
        <v>11488</v>
      </c>
      <c r="S1771" s="1" t="s">
        <v>11489</v>
      </c>
      <c r="T1771" s="1">
        <v>214</v>
      </c>
      <c r="U1771" s="1">
        <v>148</v>
      </c>
      <c r="V1771" s="1">
        <v>66</v>
      </c>
    </row>
    <row r="1772" spans="1:22" x14ac:dyDescent="0.35">
      <c r="A1772" s="2">
        <v>45084</v>
      </c>
      <c r="B1772" s="3" t="s">
        <v>492</v>
      </c>
      <c r="C1772" t="s">
        <v>276</v>
      </c>
      <c r="D1772" t="s">
        <v>409</v>
      </c>
      <c r="E1772" t="s">
        <v>265</v>
      </c>
      <c r="F1772" t="s">
        <v>11490</v>
      </c>
      <c r="G1772" t="s">
        <v>11491</v>
      </c>
      <c r="H1772" t="s">
        <v>11492</v>
      </c>
      <c r="I1772" t="s">
        <v>11493</v>
      </c>
      <c r="J1772" s="1" t="s">
        <v>45</v>
      </c>
      <c r="K1772" t="s">
        <v>566</v>
      </c>
      <c r="L1772" t="s">
        <v>567</v>
      </c>
      <c r="M1772" t="s">
        <v>568</v>
      </c>
      <c r="N1772" s="1" t="s">
        <v>86</v>
      </c>
      <c r="O1772" s="1" t="s">
        <v>34</v>
      </c>
      <c r="P1772" s="1">
        <v>18</v>
      </c>
      <c r="Q1772" t="s">
        <v>11494</v>
      </c>
      <c r="R1772" s="1" t="s">
        <v>6977</v>
      </c>
      <c r="S1772" s="1" t="s">
        <v>11495</v>
      </c>
      <c r="T1772" s="1">
        <v>398</v>
      </c>
      <c r="U1772" s="1">
        <v>90</v>
      </c>
      <c r="V1772" s="1">
        <v>308</v>
      </c>
    </row>
    <row r="1773" spans="1:22" x14ac:dyDescent="0.35">
      <c r="A1773" s="2">
        <v>44871</v>
      </c>
      <c r="B1773" s="3" t="s">
        <v>275</v>
      </c>
      <c r="C1773" t="s">
        <v>276</v>
      </c>
      <c r="D1773" t="s">
        <v>277</v>
      </c>
      <c r="E1773" t="s">
        <v>2220</v>
      </c>
      <c r="F1773" t="s">
        <v>11496</v>
      </c>
      <c r="G1773" t="s">
        <v>11497</v>
      </c>
      <c r="H1773" t="s">
        <v>11498</v>
      </c>
      <c r="I1773" t="s">
        <v>11499</v>
      </c>
      <c r="J1773" s="1" t="s">
        <v>30</v>
      </c>
      <c r="K1773" t="s">
        <v>270</v>
      </c>
      <c r="L1773" t="s">
        <v>271</v>
      </c>
      <c r="M1773" t="s">
        <v>559</v>
      </c>
      <c r="N1773" s="1" t="s">
        <v>93</v>
      </c>
      <c r="O1773" s="1" t="s">
        <v>49</v>
      </c>
      <c r="P1773" s="1">
        <v>82</v>
      </c>
      <c r="Q1773" t="s">
        <v>5810</v>
      </c>
      <c r="R1773" s="1" t="s">
        <v>11500</v>
      </c>
      <c r="S1773" s="1" t="s">
        <v>11501</v>
      </c>
      <c r="T1773" s="1">
        <v>302</v>
      </c>
      <c r="U1773" s="1">
        <v>210</v>
      </c>
      <c r="V1773" s="1">
        <v>92</v>
      </c>
    </row>
    <row r="1774" spans="1:22" x14ac:dyDescent="0.35">
      <c r="A1774" s="2">
        <v>44672</v>
      </c>
      <c r="B1774" s="3" t="s">
        <v>38</v>
      </c>
      <c r="C1774" t="s">
        <v>141</v>
      </c>
      <c r="D1774" t="s">
        <v>142</v>
      </c>
      <c r="E1774" t="s">
        <v>361</v>
      </c>
      <c r="F1774" t="s">
        <v>11502</v>
      </c>
      <c r="G1774" t="s">
        <v>11503</v>
      </c>
      <c r="H1774" t="s">
        <v>11504</v>
      </c>
      <c r="I1774">
        <v>2484412298</v>
      </c>
      <c r="J1774" s="1" t="s">
        <v>30</v>
      </c>
      <c r="K1774" t="s">
        <v>381</v>
      </c>
      <c r="L1774" t="s">
        <v>382</v>
      </c>
      <c r="M1774" t="s">
        <v>383</v>
      </c>
      <c r="N1774" s="1" t="s">
        <v>93</v>
      </c>
      <c r="O1774" s="1" t="s">
        <v>63</v>
      </c>
      <c r="P1774" s="1">
        <v>38</v>
      </c>
      <c r="Q1774" t="s">
        <v>374</v>
      </c>
      <c r="R1774" s="1" t="s">
        <v>11505</v>
      </c>
      <c r="S1774" s="1" t="s">
        <v>11506</v>
      </c>
      <c r="T1774" s="1">
        <v>150</v>
      </c>
      <c r="U1774" s="1">
        <v>59</v>
      </c>
      <c r="V1774" s="1">
        <v>91</v>
      </c>
    </row>
    <row r="1775" spans="1:22" x14ac:dyDescent="0.35">
      <c r="A1775" s="1" t="s">
        <v>11507</v>
      </c>
      <c r="B1775" s="3" t="s">
        <v>140</v>
      </c>
      <c r="C1775" t="s">
        <v>141</v>
      </c>
      <c r="D1775" t="s">
        <v>142</v>
      </c>
      <c r="E1775" t="s">
        <v>143</v>
      </c>
      <c r="F1775" t="s">
        <v>11508</v>
      </c>
      <c r="G1775" t="s">
        <v>11509</v>
      </c>
      <c r="H1775" t="s">
        <v>11510</v>
      </c>
      <c r="I1775" t="s">
        <v>11511</v>
      </c>
      <c r="J1775" s="1" t="s">
        <v>170</v>
      </c>
      <c r="K1775" t="s">
        <v>534</v>
      </c>
      <c r="L1775" t="s">
        <v>535</v>
      </c>
      <c r="M1775" t="s">
        <v>536</v>
      </c>
      <c r="N1775" s="1" t="s">
        <v>86</v>
      </c>
      <c r="O1775" s="1" t="s">
        <v>63</v>
      </c>
      <c r="P1775" s="1">
        <v>44</v>
      </c>
      <c r="Q1775" t="s">
        <v>11512</v>
      </c>
      <c r="R1775" s="1" t="s">
        <v>11513</v>
      </c>
      <c r="S1775" s="1" t="s">
        <v>11514</v>
      </c>
      <c r="T1775" s="1">
        <v>312</v>
      </c>
      <c r="U1775" s="1">
        <v>263</v>
      </c>
      <c r="V1775" s="1">
        <v>49</v>
      </c>
    </row>
    <row r="1776" spans="1:22" x14ac:dyDescent="0.35">
      <c r="A1776" s="2">
        <v>44661</v>
      </c>
      <c r="B1776" s="3" t="s">
        <v>38</v>
      </c>
      <c r="C1776" t="s">
        <v>276</v>
      </c>
      <c r="D1776" t="s">
        <v>277</v>
      </c>
      <c r="E1776" t="s">
        <v>25</v>
      </c>
      <c r="F1776" t="s">
        <v>11515</v>
      </c>
      <c r="H1776" t="s">
        <v>11516</v>
      </c>
      <c r="I1776" t="s">
        <v>11517</v>
      </c>
      <c r="J1776" s="1" t="s">
        <v>45</v>
      </c>
      <c r="K1776" t="s">
        <v>133</v>
      </c>
      <c r="L1776" t="s">
        <v>134</v>
      </c>
      <c r="M1776" t="s">
        <v>135</v>
      </c>
      <c r="N1776" s="1" t="s">
        <v>48</v>
      </c>
      <c r="O1776" s="1" t="s">
        <v>34</v>
      </c>
      <c r="P1776" s="1">
        <v>1</v>
      </c>
      <c r="Q1776" t="s">
        <v>278</v>
      </c>
      <c r="R1776" s="1" t="s">
        <v>11518</v>
      </c>
      <c r="S1776" s="1" t="s">
        <v>11519</v>
      </c>
      <c r="T1776" s="1">
        <v>431</v>
      </c>
      <c r="U1776" s="1">
        <v>23</v>
      </c>
      <c r="V1776" s="1">
        <v>408</v>
      </c>
    </row>
    <row r="1777" spans="1:22" x14ac:dyDescent="0.35">
      <c r="A1777" s="2">
        <v>44552</v>
      </c>
      <c r="B1777" s="3" t="s">
        <v>336</v>
      </c>
      <c r="C1777" t="s">
        <v>247</v>
      </c>
      <c r="D1777" t="s">
        <v>165</v>
      </c>
      <c r="E1777" t="s">
        <v>484</v>
      </c>
      <c r="F1777" t="s">
        <v>11520</v>
      </c>
      <c r="G1777" t="s">
        <v>11521</v>
      </c>
      <c r="H1777" t="s">
        <v>11522</v>
      </c>
      <c r="I1777" t="s">
        <v>11523</v>
      </c>
      <c r="J1777" s="1" t="s">
        <v>45</v>
      </c>
      <c r="K1777" t="s">
        <v>124</v>
      </c>
      <c r="L1777" t="s">
        <v>125</v>
      </c>
      <c r="M1777" t="s">
        <v>126</v>
      </c>
      <c r="N1777" s="1" t="s">
        <v>48</v>
      </c>
      <c r="O1777" s="1" t="s">
        <v>49</v>
      </c>
      <c r="P1777" s="1">
        <v>44</v>
      </c>
      <c r="Q1777" t="s">
        <v>9328</v>
      </c>
      <c r="R1777" s="1" t="s">
        <v>11524</v>
      </c>
      <c r="S1777" s="1" t="s">
        <v>11525</v>
      </c>
      <c r="T1777" s="1">
        <v>268</v>
      </c>
      <c r="U1777" s="1">
        <v>75</v>
      </c>
      <c r="V1777" s="1">
        <v>193</v>
      </c>
    </row>
    <row r="1778" spans="1:22" x14ac:dyDescent="0.35">
      <c r="A1778" s="2">
        <v>45004</v>
      </c>
      <c r="B1778" s="3" t="s">
        <v>275</v>
      </c>
      <c r="C1778" t="s">
        <v>276</v>
      </c>
      <c r="D1778" t="s">
        <v>277</v>
      </c>
      <c r="E1778" t="s">
        <v>278</v>
      </c>
      <c r="F1778" t="s">
        <v>11526</v>
      </c>
      <c r="G1778" t="s">
        <v>11527</v>
      </c>
      <c r="H1778" t="s">
        <v>11528</v>
      </c>
      <c r="I1778" t="s">
        <v>11529</v>
      </c>
      <c r="J1778" s="1" t="s">
        <v>45</v>
      </c>
      <c r="K1778" t="s">
        <v>124</v>
      </c>
      <c r="L1778" t="s">
        <v>125</v>
      </c>
      <c r="M1778" t="s">
        <v>126</v>
      </c>
      <c r="N1778" s="1" t="s">
        <v>86</v>
      </c>
      <c r="O1778" s="1" t="s">
        <v>49</v>
      </c>
      <c r="P1778" s="1">
        <v>13</v>
      </c>
      <c r="Q1778" t="s">
        <v>1127</v>
      </c>
      <c r="R1778" s="1" t="s">
        <v>11530</v>
      </c>
      <c r="S1778" s="1" t="s">
        <v>11531</v>
      </c>
      <c r="T1778" s="1">
        <v>274</v>
      </c>
      <c r="U1778" s="1">
        <v>211</v>
      </c>
      <c r="V1778" s="1">
        <v>63</v>
      </c>
    </row>
    <row r="1779" spans="1:22" x14ac:dyDescent="0.35">
      <c r="A1779" s="2">
        <v>44943</v>
      </c>
      <c r="B1779" s="3" t="s">
        <v>275</v>
      </c>
      <c r="C1779" t="s">
        <v>276</v>
      </c>
      <c r="D1779" t="s">
        <v>277</v>
      </c>
      <c r="E1779" t="s">
        <v>278</v>
      </c>
      <c r="F1779" t="s">
        <v>11532</v>
      </c>
      <c r="G1779" t="s">
        <v>11533</v>
      </c>
      <c r="H1779" t="s">
        <v>11534</v>
      </c>
      <c r="I1779" t="s">
        <v>11535</v>
      </c>
      <c r="J1779" s="1" t="s">
        <v>30</v>
      </c>
      <c r="K1779" t="s">
        <v>424</v>
      </c>
      <c r="L1779" t="s">
        <v>425</v>
      </c>
      <c r="M1779">
        <v>7724600682</v>
      </c>
      <c r="N1779" s="1" t="s">
        <v>114</v>
      </c>
      <c r="O1779" s="1" t="s">
        <v>34</v>
      </c>
      <c r="P1779" s="1">
        <v>36</v>
      </c>
      <c r="Q1779" t="s">
        <v>11536</v>
      </c>
      <c r="R1779" s="1" t="s">
        <v>11537</v>
      </c>
      <c r="S1779" s="1" t="s">
        <v>11538</v>
      </c>
      <c r="T1779" s="1">
        <v>51</v>
      </c>
      <c r="U1779" s="1">
        <v>24</v>
      </c>
      <c r="V1779" s="1">
        <v>27</v>
      </c>
    </row>
    <row r="1780" spans="1:22" x14ac:dyDescent="0.35">
      <c r="A1780" s="2">
        <v>45107</v>
      </c>
      <c r="B1780" s="3" t="s">
        <v>140</v>
      </c>
      <c r="C1780" t="s">
        <v>141</v>
      </c>
      <c r="D1780" t="s">
        <v>142</v>
      </c>
      <c r="E1780" t="s">
        <v>361</v>
      </c>
      <c r="F1780" t="s">
        <v>11539</v>
      </c>
      <c r="G1780" t="s">
        <v>11540</v>
      </c>
      <c r="H1780" t="s">
        <v>11541</v>
      </c>
      <c r="I1780" t="s">
        <v>11542</v>
      </c>
      <c r="J1780" s="1" t="s">
        <v>45</v>
      </c>
      <c r="K1780" t="s">
        <v>75</v>
      </c>
      <c r="L1780" t="s">
        <v>76</v>
      </c>
      <c r="M1780" t="s">
        <v>77</v>
      </c>
      <c r="N1780" s="1" t="s">
        <v>78</v>
      </c>
      <c r="O1780" s="1" t="s">
        <v>34</v>
      </c>
      <c r="P1780" s="1">
        <v>100</v>
      </c>
      <c r="Q1780" t="s">
        <v>143</v>
      </c>
      <c r="R1780" s="1" t="s">
        <v>11543</v>
      </c>
      <c r="S1780" s="1" t="s">
        <v>11544</v>
      </c>
      <c r="T1780" s="1">
        <v>372</v>
      </c>
      <c r="U1780" s="1">
        <v>366</v>
      </c>
      <c r="V1780" s="1">
        <v>6</v>
      </c>
    </row>
    <row r="1781" spans="1:22" x14ac:dyDescent="0.35">
      <c r="A1781" s="2">
        <v>44776</v>
      </c>
      <c r="B1781" s="3" t="s">
        <v>97</v>
      </c>
      <c r="C1781" t="s">
        <v>23</v>
      </c>
      <c r="D1781" t="s">
        <v>98</v>
      </c>
      <c r="E1781" t="s">
        <v>154</v>
      </c>
      <c r="F1781" t="s">
        <v>11545</v>
      </c>
      <c r="G1781" t="s">
        <v>11546</v>
      </c>
      <c r="H1781" t="s">
        <v>11547</v>
      </c>
      <c r="I1781" t="s">
        <v>11548</v>
      </c>
      <c r="J1781" s="1" t="s">
        <v>45</v>
      </c>
      <c r="K1781" t="s">
        <v>381</v>
      </c>
      <c r="L1781" t="s">
        <v>382</v>
      </c>
      <c r="M1781" t="s">
        <v>383</v>
      </c>
      <c r="N1781" s="1" t="s">
        <v>78</v>
      </c>
      <c r="O1781" s="1" t="s">
        <v>34</v>
      </c>
      <c r="P1781" s="1">
        <v>47</v>
      </c>
      <c r="Q1781" t="s">
        <v>5412</v>
      </c>
      <c r="R1781" s="1" t="s">
        <v>2688</v>
      </c>
      <c r="S1781" s="1" t="s">
        <v>11549</v>
      </c>
      <c r="T1781" s="1">
        <v>296</v>
      </c>
      <c r="U1781" s="1">
        <v>292</v>
      </c>
      <c r="V1781" s="1">
        <v>4</v>
      </c>
    </row>
    <row r="1782" spans="1:22" x14ac:dyDescent="0.35">
      <c r="A1782" s="2">
        <v>44719</v>
      </c>
      <c r="B1782" s="3" t="s">
        <v>53</v>
      </c>
      <c r="C1782" t="s">
        <v>276</v>
      </c>
      <c r="D1782" t="s">
        <v>55</v>
      </c>
      <c r="E1782" t="s">
        <v>56</v>
      </c>
      <c r="F1782" t="s">
        <v>11550</v>
      </c>
      <c r="G1782" t="s">
        <v>11551</v>
      </c>
      <c r="H1782" t="s">
        <v>11552</v>
      </c>
      <c r="I1782" t="s">
        <v>11553</v>
      </c>
      <c r="J1782" s="1" t="s">
        <v>30</v>
      </c>
      <c r="K1782" t="s">
        <v>159</v>
      </c>
      <c r="L1782" t="s">
        <v>160</v>
      </c>
      <c r="M1782" t="s">
        <v>161</v>
      </c>
      <c r="N1782" s="1" t="s">
        <v>93</v>
      </c>
      <c r="O1782" s="1" t="s">
        <v>49</v>
      </c>
      <c r="P1782" s="1">
        <v>20</v>
      </c>
      <c r="Q1782" t="s">
        <v>2088</v>
      </c>
      <c r="R1782" s="1" t="s">
        <v>11554</v>
      </c>
      <c r="S1782" s="1" t="s">
        <v>11555</v>
      </c>
      <c r="T1782" s="1">
        <v>115</v>
      </c>
      <c r="U1782" s="1">
        <v>42</v>
      </c>
      <c r="V1782" s="1">
        <v>73</v>
      </c>
    </row>
    <row r="1783" spans="1:22" x14ac:dyDescent="0.35">
      <c r="A1783" s="2">
        <v>44653</v>
      </c>
      <c r="B1783" s="3" t="s">
        <v>317</v>
      </c>
      <c r="C1783" t="s">
        <v>23</v>
      </c>
      <c r="D1783" t="s">
        <v>98</v>
      </c>
      <c r="E1783" t="s">
        <v>318</v>
      </c>
      <c r="F1783" t="s">
        <v>11556</v>
      </c>
      <c r="G1783" t="s">
        <v>11557</v>
      </c>
      <c r="H1783" t="s">
        <v>11558</v>
      </c>
      <c r="I1783" t="s">
        <v>11559</v>
      </c>
      <c r="J1783" s="1" t="s">
        <v>170</v>
      </c>
      <c r="K1783" t="s">
        <v>31</v>
      </c>
      <c r="L1783" t="s">
        <v>32</v>
      </c>
      <c r="M1783">
        <v>6538306661</v>
      </c>
      <c r="N1783" s="1" t="s">
        <v>93</v>
      </c>
      <c r="O1783" s="1" t="s">
        <v>63</v>
      </c>
      <c r="P1783" s="1">
        <v>67</v>
      </c>
      <c r="Q1783" t="s">
        <v>11560</v>
      </c>
      <c r="R1783" s="1" t="s">
        <v>11561</v>
      </c>
      <c r="S1783" s="1" t="s">
        <v>11562</v>
      </c>
      <c r="T1783" s="1">
        <v>181</v>
      </c>
      <c r="U1783" s="1">
        <v>128</v>
      </c>
      <c r="V1783" s="1">
        <v>53</v>
      </c>
    </row>
    <row r="1784" spans="1:22" x14ac:dyDescent="0.35">
      <c r="A1784" s="2">
        <v>44497</v>
      </c>
      <c r="B1784" s="3" t="s">
        <v>529</v>
      </c>
      <c r="C1784" t="s">
        <v>54</v>
      </c>
      <c r="D1784" t="s">
        <v>98</v>
      </c>
      <c r="E1784" t="s">
        <v>530</v>
      </c>
      <c r="F1784" t="s">
        <v>11563</v>
      </c>
      <c r="H1784" t="s">
        <v>11564</v>
      </c>
      <c r="I1784">
        <v>5055182448</v>
      </c>
      <c r="J1784" s="1" t="s">
        <v>170</v>
      </c>
      <c r="K1784" t="s">
        <v>330</v>
      </c>
      <c r="L1784" t="s">
        <v>331</v>
      </c>
      <c r="M1784" t="s">
        <v>332</v>
      </c>
      <c r="N1784" s="1" t="s">
        <v>78</v>
      </c>
      <c r="O1784" s="1" t="s">
        <v>49</v>
      </c>
      <c r="P1784" s="1">
        <v>68</v>
      </c>
      <c r="Q1784" t="s">
        <v>5578</v>
      </c>
      <c r="R1784" s="1" t="s">
        <v>11565</v>
      </c>
      <c r="S1784" s="1" t="s">
        <v>11566</v>
      </c>
      <c r="T1784" s="1">
        <v>445</v>
      </c>
      <c r="U1784" s="1">
        <v>147</v>
      </c>
      <c r="V1784" s="1">
        <v>298</v>
      </c>
    </row>
    <row r="1785" spans="1:22" x14ac:dyDescent="0.35">
      <c r="A1785" s="2">
        <v>44873</v>
      </c>
      <c r="B1785" s="3" t="s">
        <v>177</v>
      </c>
      <c r="C1785" t="s">
        <v>141</v>
      </c>
      <c r="D1785" t="s">
        <v>142</v>
      </c>
      <c r="E1785" t="s">
        <v>178</v>
      </c>
      <c r="F1785" t="s">
        <v>11567</v>
      </c>
      <c r="G1785" t="s">
        <v>11568</v>
      </c>
      <c r="H1785" t="s">
        <v>11569</v>
      </c>
      <c r="I1785" t="s">
        <v>11570</v>
      </c>
      <c r="J1785" s="1" t="s">
        <v>45</v>
      </c>
      <c r="K1785" t="s">
        <v>124</v>
      </c>
      <c r="L1785" t="s">
        <v>125</v>
      </c>
      <c r="M1785" t="s">
        <v>126</v>
      </c>
      <c r="N1785" s="1" t="s">
        <v>93</v>
      </c>
      <c r="O1785" s="1" t="s">
        <v>49</v>
      </c>
      <c r="P1785" s="1">
        <v>58</v>
      </c>
      <c r="Q1785" t="s">
        <v>2588</v>
      </c>
      <c r="R1785" s="1" t="s">
        <v>11571</v>
      </c>
      <c r="S1785" s="1" t="s">
        <v>11572</v>
      </c>
      <c r="T1785" s="1">
        <v>289</v>
      </c>
      <c r="U1785" s="1">
        <v>109</v>
      </c>
      <c r="V1785" s="1">
        <v>180</v>
      </c>
    </row>
    <row r="1786" spans="1:22" x14ac:dyDescent="0.35">
      <c r="A1786" s="2">
        <v>44730</v>
      </c>
      <c r="B1786" s="3" t="s">
        <v>140</v>
      </c>
      <c r="C1786" t="s">
        <v>141</v>
      </c>
      <c r="D1786" t="s">
        <v>142</v>
      </c>
      <c r="E1786" t="s">
        <v>361</v>
      </c>
      <c r="F1786" t="s">
        <v>11573</v>
      </c>
      <c r="H1786" t="s">
        <v>11574</v>
      </c>
      <c r="I1786" t="s">
        <v>11575</v>
      </c>
      <c r="J1786" s="1" t="s">
        <v>45</v>
      </c>
      <c r="K1786" t="s">
        <v>252</v>
      </c>
      <c r="L1786" t="s">
        <v>253</v>
      </c>
      <c r="M1786">
        <f>1-838-976-6137</f>
        <v>-7950</v>
      </c>
      <c r="N1786" s="1" t="s">
        <v>78</v>
      </c>
      <c r="O1786" s="1" t="s">
        <v>34</v>
      </c>
      <c r="P1786" s="1">
        <v>45</v>
      </c>
      <c r="Q1786" t="s">
        <v>1537</v>
      </c>
      <c r="R1786" s="1" t="s">
        <v>11576</v>
      </c>
      <c r="S1786" s="1" t="s">
        <v>11577</v>
      </c>
      <c r="T1786" s="1">
        <v>410</v>
      </c>
      <c r="U1786" s="1">
        <v>118</v>
      </c>
      <c r="V1786" s="1">
        <v>292</v>
      </c>
    </row>
    <row r="1787" spans="1:22" x14ac:dyDescent="0.35">
      <c r="A1787" s="1" t="s">
        <v>11578</v>
      </c>
      <c r="B1787" s="3" t="s">
        <v>238</v>
      </c>
      <c r="C1787" t="s">
        <v>23</v>
      </c>
      <c r="D1787" t="s">
        <v>98</v>
      </c>
      <c r="E1787" t="s">
        <v>25</v>
      </c>
      <c r="F1787" t="s">
        <v>11579</v>
      </c>
      <c r="H1787" t="s">
        <v>11580</v>
      </c>
      <c r="I1787">
        <v>2557358192</v>
      </c>
      <c r="J1787" s="1" t="s">
        <v>170</v>
      </c>
      <c r="K1787" t="s">
        <v>183</v>
      </c>
      <c r="L1787" t="s">
        <v>184</v>
      </c>
      <c r="M1787" t="s">
        <v>185</v>
      </c>
      <c r="N1787" s="1" t="s">
        <v>114</v>
      </c>
      <c r="O1787" s="1" t="s">
        <v>34</v>
      </c>
      <c r="P1787" s="1">
        <v>75</v>
      </c>
      <c r="Q1787" t="s">
        <v>11581</v>
      </c>
      <c r="R1787" s="1" t="s">
        <v>11582</v>
      </c>
      <c r="S1787" s="1" t="s">
        <v>11583</v>
      </c>
      <c r="T1787" s="1">
        <v>226</v>
      </c>
      <c r="U1787" s="1">
        <v>85</v>
      </c>
      <c r="V1787" s="1">
        <v>141</v>
      </c>
    </row>
    <row r="1788" spans="1:22" x14ac:dyDescent="0.35">
      <c r="A1788" s="2">
        <v>44483</v>
      </c>
      <c r="B1788" s="3" t="s">
        <v>38</v>
      </c>
      <c r="C1788" t="s">
        <v>69</v>
      </c>
      <c r="D1788" t="s">
        <v>419</v>
      </c>
      <c r="E1788" t="s">
        <v>521</v>
      </c>
      <c r="F1788" t="s">
        <v>11584</v>
      </c>
      <c r="G1788" t="s">
        <v>11585</v>
      </c>
      <c r="H1788" t="s">
        <v>11586</v>
      </c>
      <c r="I1788" t="s">
        <v>11587</v>
      </c>
      <c r="J1788" s="1" t="s">
        <v>170</v>
      </c>
      <c r="K1788" t="s">
        <v>381</v>
      </c>
      <c r="L1788" t="s">
        <v>382</v>
      </c>
      <c r="N1788" s="1" t="s">
        <v>114</v>
      </c>
      <c r="O1788" s="1" t="s">
        <v>63</v>
      </c>
      <c r="P1788" s="1">
        <v>46</v>
      </c>
      <c r="Q1788" t="s">
        <v>1183</v>
      </c>
      <c r="R1788" s="1" t="s">
        <v>11588</v>
      </c>
      <c r="S1788" s="1" t="s">
        <v>11589</v>
      </c>
      <c r="T1788" s="1">
        <v>169</v>
      </c>
      <c r="U1788" s="1">
        <v>165</v>
      </c>
      <c r="V1788" s="1">
        <v>4</v>
      </c>
    </row>
    <row r="1789" spans="1:22" x14ac:dyDescent="0.35">
      <c r="A1789" s="2">
        <v>44575</v>
      </c>
      <c r="B1789" s="3" t="s">
        <v>97</v>
      </c>
      <c r="C1789" t="s">
        <v>23</v>
      </c>
      <c r="D1789" t="s">
        <v>98</v>
      </c>
      <c r="E1789" t="s">
        <v>154</v>
      </c>
      <c r="F1789" t="s">
        <v>11590</v>
      </c>
      <c r="G1789" t="s">
        <v>11591</v>
      </c>
      <c r="H1789" t="s">
        <v>11592</v>
      </c>
      <c r="I1789" t="s">
        <v>11593</v>
      </c>
      <c r="J1789" s="1" t="s">
        <v>30</v>
      </c>
      <c r="K1789" t="s">
        <v>252</v>
      </c>
      <c r="L1789" t="s">
        <v>253</v>
      </c>
      <c r="M1789">
        <f>1-838-976-6137</f>
        <v>-7950</v>
      </c>
      <c r="N1789" s="1" t="s">
        <v>86</v>
      </c>
      <c r="O1789" s="1" t="s">
        <v>49</v>
      </c>
      <c r="P1789" s="1">
        <v>90</v>
      </c>
      <c r="Q1789" t="s">
        <v>11594</v>
      </c>
      <c r="R1789" s="1" t="s">
        <v>11595</v>
      </c>
      <c r="S1789" s="1" t="s">
        <v>11596</v>
      </c>
      <c r="T1789" s="1">
        <v>223</v>
      </c>
      <c r="U1789" s="1">
        <v>208</v>
      </c>
      <c r="V1789" s="1">
        <v>15</v>
      </c>
    </row>
    <row r="1790" spans="1:22" x14ac:dyDescent="0.35">
      <c r="A1790" s="2">
        <v>44668</v>
      </c>
      <c r="B1790" s="3" t="s">
        <v>38</v>
      </c>
      <c r="C1790" t="s">
        <v>247</v>
      </c>
      <c r="D1790" t="s">
        <v>165</v>
      </c>
      <c r="E1790" t="s">
        <v>484</v>
      </c>
      <c r="F1790" t="s">
        <v>11597</v>
      </c>
      <c r="G1790" t="s">
        <v>11598</v>
      </c>
      <c r="H1790" t="s">
        <v>11599</v>
      </c>
      <c r="I1790" t="s">
        <v>11600</v>
      </c>
      <c r="J1790" s="1" t="s">
        <v>30</v>
      </c>
      <c r="K1790" t="s">
        <v>252</v>
      </c>
      <c r="L1790" t="s">
        <v>253</v>
      </c>
      <c r="M1790">
        <f>1-838-976-6137</f>
        <v>-7950</v>
      </c>
      <c r="N1790" s="1" t="s">
        <v>33</v>
      </c>
      <c r="O1790" s="1" t="s">
        <v>34</v>
      </c>
      <c r="P1790" s="1">
        <v>54</v>
      </c>
      <c r="Q1790" t="s">
        <v>11601</v>
      </c>
      <c r="R1790" s="1" t="s">
        <v>11602</v>
      </c>
      <c r="S1790" s="1" t="s">
        <v>11603</v>
      </c>
      <c r="T1790" s="1">
        <v>446</v>
      </c>
      <c r="U1790" s="1">
        <v>193</v>
      </c>
      <c r="V1790" s="1">
        <v>253</v>
      </c>
    </row>
    <row r="1791" spans="1:22" x14ac:dyDescent="0.35">
      <c r="A1791" s="2">
        <v>44603</v>
      </c>
      <c r="B1791" s="3" t="s">
        <v>238</v>
      </c>
      <c r="C1791" t="s">
        <v>23</v>
      </c>
      <c r="D1791" t="s">
        <v>98</v>
      </c>
      <c r="E1791" t="s">
        <v>239</v>
      </c>
      <c r="F1791" t="s">
        <v>8383</v>
      </c>
      <c r="H1791" t="s">
        <v>11604</v>
      </c>
      <c r="I1791" t="s">
        <v>11605</v>
      </c>
      <c r="J1791" s="1" t="s">
        <v>30</v>
      </c>
      <c r="K1791" t="s">
        <v>111</v>
      </c>
      <c r="L1791" t="s">
        <v>112</v>
      </c>
      <c r="N1791" s="1" t="s">
        <v>78</v>
      </c>
      <c r="O1791" s="1" t="s">
        <v>63</v>
      </c>
      <c r="P1791" s="1">
        <v>30</v>
      </c>
      <c r="Q1791" t="s">
        <v>1502</v>
      </c>
      <c r="R1791" s="1" t="s">
        <v>11606</v>
      </c>
      <c r="S1791" s="1" t="s">
        <v>11607</v>
      </c>
      <c r="T1791" s="1">
        <v>434</v>
      </c>
      <c r="U1791" s="1">
        <v>326</v>
      </c>
      <c r="V1791" s="1">
        <v>108</v>
      </c>
    </row>
    <row r="1792" spans="1:22" x14ac:dyDescent="0.35">
      <c r="A1792" s="1" t="s">
        <v>11608</v>
      </c>
      <c r="B1792" s="3" t="s">
        <v>257</v>
      </c>
      <c r="C1792" t="s">
        <v>141</v>
      </c>
      <c r="D1792" t="s">
        <v>223</v>
      </c>
      <c r="E1792" t="s">
        <v>5713</v>
      </c>
      <c r="F1792" t="s">
        <v>11609</v>
      </c>
      <c r="G1792" t="s">
        <v>11610</v>
      </c>
      <c r="H1792" t="s">
        <v>11611</v>
      </c>
      <c r="I1792">
        <f>1-834-795-364</f>
        <v>-1992</v>
      </c>
      <c r="J1792" s="1" t="s">
        <v>30</v>
      </c>
      <c r="K1792" t="s">
        <v>148</v>
      </c>
      <c r="L1792" t="s">
        <v>149</v>
      </c>
      <c r="M1792" t="s">
        <v>150</v>
      </c>
      <c r="N1792" s="1" t="s">
        <v>33</v>
      </c>
      <c r="O1792" s="1" t="s">
        <v>49</v>
      </c>
      <c r="P1792" s="1">
        <v>30</v>
      </c>
      <c r="Q1792" t="s">
        <v>9821</v>
      </c>
      <c r="R1792" s="1" t="s">
        <v>10775</v>
      </c>
      <c r="S1792" s="1" t="s">
        <v>11612</v>
      </c>
      <c r="T1792" s="1">
        <v>429</v>
      </c>
      <c r="U1792" s="1">
        <v>19</v>
      </c>
      <c r="V1792" s="1">
        <v>410</v>
      </c>
    </row>
    <row r="1793" spans="1:22" x14ac:dyDescent="0.35">
      <c r="A1793" s="2">
        <v>44834</v>
      </c>
      <c r="B1793" s="3" t="s">
        <v>177</v>
      </c>
      <c r="C1793" t="s">
        <v>141</v>
      </c>
      <c r="D1793" t="s">
        <v>142</v>
      </c>
      <c r="E1793" t="s">
        <v>178</v>
      </c>
      <c r="F1793" t="s">
        <v>11613</v>
      </c>
      <c r="G1793" t="s">
        <v>11614</v>
      </c>
      <c r="H1793" t="s">
        <v>11615</v>
      </c>
      <c r="I1793" t="s">
        <v>11616</v>
      </c>
      <c r="J1793" s="1" t="s">
        <v>170</v>
      </c>
      <c r="K1793" t="s">
        <v>183</v>
      </c>
      <c r="L1793" t="s">
        <v>184</v>
      </c>
      <c r="N1793" s="1" t="s">
        <v>78</v>
      </c>
      <c r="O1793" s="1" t="s">
        <v>34</v>
      </c>
      <c r="P1793" s="1">
        <v>48</v>
      </c>
      <c r="Q1793" t="s">
        <v>1133</v>
      </c>
      <c r="R1793" s="1" t="s">
        <v>11617</v>
      </c>
      <c r="S1793" s="1" t="s">
        <v>11618</v>
      </c>
      <c r="T1793" s="1">
        <v>278</v>
      </c>
      <c r="U1793" s="1">
        <v>274</v>
      </c>
      <c r="V1793" s="1">
        <v>4</v>
      </c>
    </row>
    <row r="1794" spans="1:22" x14ac:dyDescent="0.35">
      <c r="A1794" s="2">
        <v>44524</v>
      </c>
      <c r="B1794" s="3" t="s">
        <v>38</v>
      </c>
      <c r="C1794" t="s">
        <v>23</v>
      </c>
      <c r="D1794" t="s">
        <v>98</v>
      </c>
      <c r="E1794" t="s">
        <v>530</v>
      </c>
      <c r="F1794" t="s">
        <v>11619</v>
      </c>
      <c r="G1794" t="s">
        <v>11620</v>
      </c>
      <c r="H1794" t="s">
        <v>11621</v>
      </c>
      <c r="I1794" t="s">
        <v>11622</v>
      </c>
      <c r="J1794" s="1" t="s">
        <v>45</v>
      </c>
      <c r="K1794" t="s">
        <v>111</v>
      </c>
      <c r="L1794" t="s">
        <v>112</v>
      </c>
      <c r="M1794" t="s">
        <v>113</v>
      </c>
      <c r="N1794" s="1" t="s">
        <v>93</v>
      </c>
      <c r="O1794" s="1" t="s">
        <v>63</v>
      </c>
      <c r="P1794" s="1">
        <v>58</v>
      </c>
      <c r="Q1794" t="s">
        <v>11623</v>
      </c>
      <c r="R1794" s="1" t="s">
        <v>11624</v>
      </c>
      <c r="S1794" s="1" t="s">
        <v>11625</v>
      </c>
      <c r="T1794" s="1">
        <v>253</v>
      </c>
      <c r="U1794" s="1">
        <v>85</v>
      </c>
      <c r="V1794" s="1">
        <v>168</v>
      </c>
    </row>
    <row r="1795" spans="1:22" x14ac:dyDescent="0.35">
      <c r="A1795" s="2">
        <v>44951</v>
      </c>
      <c r="B1795" s="3" t="s">
        <v>238</v>
      </c>
      <c r="C1795" t="s">
        <v>23</v>
      </c>
      <c r="D1795" t="s">
        <v>98</v>
      </c>
      <c r="E1795" t="s">
        <v>239</v>
      </c>
      <c r="F1795" t="s">
        <v>11626</v>
      </c>
      <c r="H1795" t="s">
        <v>11627</v>
      </c>
      <c r="I1795" t="s">
        <v>11628</v>
      </c>
      <c r="J1795" s="1" t="s">
        <v>170</v>
      </c>
      <c r="K1795" t="s">
        <v>194</v>
      </c>
      <c r="L1795" t="s">
        <v>195</v>
      </c>
      <c r="M1795" t="s">
        <v>196</v>
      </c>
      <c r="N1795" s="1" t="s">
        <v>33</v>
      </c>
      <c r="O1795" s="1" t="s">
        <v>34</v>
      </c>
      <c r="P1795" s="1">
        <v>28</v>
      </c>
      <c r="Q1795" t="s">
        <v>10850</v>
      </c>
      <c r="R1795" s="1" t="s">
        <v>11629</v>
      </c>
      <c r="S1795" s="1" t="s">
        <v>11630</v>
      </c>
      <c r="T1795" s="1">
        <v>50</v>
      </c>
      <c r="U1795" s="1">
        <v>2</v>
      </c>
      <c r="V1795" s="1">
        <v>48</v>
      </c>
    </row>
    <row r="1796" spans="1:22" x14ac:dyDescent="0.35">
      <c r="A1796" s="1" t="s">
        <v>11631</v>
      </c>
      <c r="B1796" s="3" t="s">
        <v>257</v>
      </c>
      <c r="C1796" t="s">
        <v>141</v>
      </c>
      <c r="D1796" t="s">
        <v>223</v>
      </c>
      <c r="E1796" t="s">
        <v>265</v>
      </c>
      <c r="F1796" t="s">
        <v>11632</v>
      </c>
      <c r="G1796" t="s">
        <v>11633</v>
      </c>
      <c r="H1796" t="s">
        <v>11634</v>
      </c>
      <c r="I1796">
        <f>1-265-432-2867</f>
        <v>-3563</v>
      </c>
      <c r="J1796" s="1" t="s">
        <v>30</v>
      </c>
      <c r="K1796" t="s">
        <v>31</v>
      </c>
      <c r="L1796" t="s">
        <v>32</v>
      </c>
      <c r="M1796">
        <v>6538306661</v>
      </c>
      <c r="N1796" s="1" t="s">
        <v>78</v>
      </c>
      <c r="O1796" s="1" t="s">
        <v>49</v>
      </c>
      <c r="P1796" s="1">
        <v>44</v>
      </c>
      <c r="Q1796" t="s">
        <v>9863</v>
      </c>
      <c r="R1796" s="1" t="s">
        <v>11635</v>
      </c>
      <c r="S1796" s="1" t="s">
        <v>11636</v>
      </c>
      <c r="T1796" s="1">
        <v>152</v>
      </c>
      <c r="U1796" s="1">
        <v>145</v>
      </c>
      <c r="V1796" s="1">
        <v>7</v>
      </c>
    </row>
    <row r="1797" spans="1:22" x14ac:dyDescent="0.35">
      <c r="A1797" s="2">
        <v>44691</v>
      </c>
      <c r="B1797" s="3" t="s">
        <v>118</v>
      </c>
      <c r="C1797" t="s">
        <v>69</v>
      </c>
      <c r="D1797" t="s">
        <v>119</v>
      </c>
      <c r="E1797" t="s">
        <v>120</v>
      </c>
      <c r="F1797" t="s">
        <v>11637</v>
      </c>
      <c r="G1797" t="s">
        <v>11638</v>
      </c>
      <c r="H1797" t="s">
        <v>11639</v>
      </c>
      <c r="I1797">
        <f>1-817-958-8334</f>
        <v>-10108</v>
      </c>
      <c r="J1797" s="1" t="s">
        <v>45</v>
      </c>
      <c r="K1797" t="s">
        <v>270</v>
      </c>
      <c r="L1797" t="s">
        <v>271</v>
      </c>
      <c r="N1797" s="1" t="s">
        <v>33</v>
      </c>
      <c r="O1797" s="1" t="s">
        <v>49</v>
      </c>
      <c r="P1797" s="1">
        <v>52</v>
      </c>
      <c r="Q1797" t="s">
        <v>11640</v>
      </c>
      <c r="R1797" s="1" t="s">
        <v>11641</v>
      </c>
      <c r="S1797" s="1" t="s">
        <v>11642</v>
      </c>
      <c r="T1797" s="1">
        <v>154</v>
      </c>
      <c r="U1797" s="1">
        <v>138</v>
      </c>
      <c r="V1797" s="1">
        <v>16</v>
      </c>
    </row>
    <row r="1798" spans="1:22" x14ac:dyDescent="0.35">
      <c r="A1798" s="2">
        <v>44690</v>
      </c>
      <c r="B1798" s="3" t="s">
        <v>207</v>
      </c>
      <c r="C1798" t="s">
        <v>23</v>
      </c>
      <c r="D1798" t="s">
        <v>39</v>
      </c>
      <c r="E1798" t="s">
        <v>40</v>
      </c>
      <c r="F1798" t="s">
        <v>11643</v>
      </c>
      <c r="H1798" t="s">
        <v>11644</v>
      </c>
      <c r="I1798" t="s">
        <v>11645</v>
      </c>
      <c r="J1798" s="1" t="s">
        <v>170</v>
      </c>
      <c r="K1798" t="s">
        <v>148</v>
      </c>
      <c r="L1798" t="s">
        <v>149</v>
      </c>
      <c r="M1798" t="s">
        <v>150</v>
      </c>
      <c r="N1798" s="1" t="s">
        <v>33</v>
      </c>
      <c r="O1798" s="1" t="s">
        <v>49</v>
      </c>
      <c r="P1798" s="1">
        <v>73</v>
      </c>
      <c r="Q1798" t="s">
        <v>50</v>
      </c>
      <c r="R1798" s="1" t="s">
        <v>11646</v>
      </c>
      <c r="S1798" s="1" t="s">
        <v>11647</v>
      </c>
      <c r="T1798" s="1">
        <v>481</v>
      </c>
      <c r="U1798" s="1">
        <v>284</v>
      </c>
      <c r="V1798" s="1">
        <v>197</v>
      </c>
    </row>
    <row r="1799" spans="1:22" x14ac:dyDescent="0.35">
      <c r="A1799" s="2">
        <v>44514</v>
      </c>
      <c r="B1799" s="3" t="s">
        <v>53</v>
      </c>
      <c r="C1799" t="s">
        <v>276</v>
      </c>
      <c r="D1799" t="s">
        <v>55</v>
      </c>
      <c r="E1799" t="s">
        <v>2513</v>
      </c>
      <c r="F1799" t="s">
        <v>11648</v>
      </c>
      <c r="G1799" t="s">
        <v>11649</v>
      </c>
      <c r="H1799" t="s">
        <v>11650</v>
      </c>
      <c r="I1799" t="s">
        <v>11651</v>
      </c>
      <c r="J1799" s="1" t="s">
        <v>30</v>
      </c>
      <c r="K1799" t="s">
        <v>75</v>
      </c>
      <c r="L1799" t="s">
        <v>76</v>
      </c>
      <c r="M1799" t="s">
        <v>77</v>
      </c>
      <c r="N1799" s="1" t="s">
        <v>33</v>
      </c>
      <c r="O1799" s="1" t="s">
        <v>63</v>
      </c>
      <c r="P1799" s="1">
        <v>82</v>
      </c>
      <c r="Q1799" t="s">
        <v>11652</v>
      </c>
      <c r="R1799" s="1" t="s">
        <v>11653</v>
      </c>
      <c r="S1799" s="1" t="s">
        <v>11654</v>
      </c>
      <c r="T1799" s="1">
        <v>247</v>
      </c>
      <c r="U1799" s="1">
        <v>223</v>
      </c>
      <c r="V1799" s="1">
        <v>24</v>
      </c>
    </row>
    <row r="1800" spans="1:22" x14ac:dyDescent="0.35">
      <c r="A1800" s="2">
        <v>45048</v>
      </c>
      <c r="B1800" s="3" t="s">
        <v>418</v>
      </c>
      <c r="C1800" t="s">
        <v>54</v>
      </c>
      <c r="D1800" t="s">
        <v>419</v>
      </c>
      <c r="E1800" t="s">
        <v>521</v>
      </c>
      <c r="F1800" t="s">
        <v>11655</v>
      </c>
      <c r="G1800" t="s">
        <v>11656</v>
      </c>
      <c r="H1800" t="s">
        <v>11657</v>
      </c>
      <c r="I1800" t="s">
        <v>11658</v>
      </c>
      <c r="J1800" s="1" t="s">
        <v>30</v>
      </c>
      <c r="K1800" t="s">
        <v>381</v>
      </c>
      <c r="L1800" t="s">
        <v>382</v>
      </c>
      <c r="M1800" t="s">
        <v>383</v>
      </c>
      <c r="N1800" s="1" t="s">
        <v>86</v>
      </c>
      <c r="O1800" s="1" t="s">
        <v>63</v>
      </c>
      <c r="P1800" s="1">
        <v>93</v>
      </c>
      <c r="Q1800" t="s">
        <v>3522</v>
      </c>
      <c r="R1800" s="1" t="s">
        <v>11659</v>
      </c>
      <c r="S1800" s="1" t="s">
        <v>11660</v>
      </c>
      <c r="T1800" s="1">
        <v>105</v>
      </c>
      <c r="U1800" s="1">
        <v>26</v>
      </c>
      <c r="V1800" s="1">
        <v>79</v>
      </c>
    </row>
    <row r="1801" spans="1:22" x14ac:dyDescent="0.35">
      <c r="A1801" s="2">
        <v>44831</v>
      </c>
      <c r="B1801" s="3" t="s">
        <v>257</v>
      </c>
      <c r="C1801" t="s">
        <v>141</v>
      </c>
      <c r="D1801" t="s">
        <v>223</v>
      </c>
      <c r="E1801" t="s">
        <v>5713</v>
      </c>
      <c r="F1801" t="s">
        <v>11661</v>
      </c>
      <c r="G1801" t="s">
        <v>11662</v>
      </c>
      <c r="H1801" t="s">
        <v>11663</v>
      </c>
      <c r="I1801" t="s">
        <v>11664</v>
      </c>
      <c r="J1801" s="1" t="s">
        <v>170</v>
      </c>
      <c r="K1801" t="s">
        <v>159</v>
      </c>
      <c r="L1801" t="s">
        <v>160</v>
      </c>
      <c r="M1801" t="s">
        <v>161</v>
      </c>
      <c r="N1801" s="1" t="s">
        <v>114</v>
      </c>
      <c r="O1801" s="1" t="s">
        <v>49</v>
      </c>
      <c r="P1801" s="1">
        <v>83</v>
      </c>
      <c r="Q1801" t="s">
        <v>9814</v>
      </c>
      <c r="R1801" s="1" t="s">
        <v>11665</v>
      </c>
      <c r="S1801" s="1" t="s">
        <v>11666</v>
      </c>
      <c r="T1801" s="1">
        <v>368</v>
      </c>
      <c r="U1801" s="1">
        <v>8</v>
      </c>
      <c r="V1801" s="1">
        <v>360</v>
      </c>
    </row>
    <row r="1802" spans="1:22" x14ac:dyDescent="0.35">
      <c r="A1802" s="2">
        <v>44631</v>
      </c>
      <c r="B1802" s="3" t="s">
        <v>177</v>
      </c>
      <c r="C1802" t="s">
        <v>141</v>
      </c>
      <c r="D1802" t="s">
        <v>142</v>
      </c>
      <c r="E1802" t="s">
        <v>178</v>
      </c>
      <c r="F1802" t="s">
        <v>11667</v>
      </c>
      <c r="G1802" t="s">
        <v>11668</v>
      </c>
      <c r="H1802" t="s">
        <v>11669</v>
      </c>
      <c r="I1802" t="s">
        <v>11670</v>
      </c>
      <c r="J1802" s="1" t="s">
        <v>45</v>
      </c>
      <c r="K1802" t="s">
        <v>46</v>
      </c>
      <c r="L1802" t="s">
        <v>47</v>
      </c>
      <c r="M1802" t="s">
        <v>261</v>
      </c>
      <c r="N1802" s="1" t="s">
        <v>86</v>
      </c>
      <c r="O1802" s="1" t="s">
        <v>63</v>
      </c>
      <c r="P1802" s="1">
        <v>37</v>
      </c>
      <c r="Q1802" t="s">
        <v>3385</v>
      </c>
      <c r="R1802" s="1" t="s">
        <v>11671</v>
      </c>
      <c r="S1802" s="1" t="s">
        <v>11672</v>
      </c>
      <c r="T1802" s="1">
        <v>341</v>
      </c>
      <c r="U1802" s="1">
        <v>2</v>
      </c>
      <c r="V1802" s="1">
        <v>339</v>
      </c>
    </row>
    <row r="1803" spans="1:22" x14ac:dyDescent="0.35">
      <c r="A1803" s="2">
        <v>44607</v>
      </c>
      <c r="B1803" s="3" t="s">
        <v>38</v>
      </c>
      <c r="C1803" t="s">
        <v>247</v>
      </c>
      <c r="D1803" t="s">
        <v>165</v>
      </c>
      <c r="E1803" t="s">
        <v>166</v>
      </c>
      <c r="F1803" t="s">
        <v>11673</v>
      </c>
      <c r="G1803" t="s">
        <v>11674</v>
      </c>
      <c r="H1803" t="s">
        <v>11675</v>
      </c>
      <c r="I1803" t="s">
        <v>11676</v>
      </c>
      <c r="J1803" s="1" t="s">
        <v>170</v>
      </c>
      <c r="K1803" t="s">
        <v>111</v>
      </c>
      <c r="L1803" t="s">
        <v>112</v>
      </c>
      <c r="N1803" s="1" t="s">
        <v>33</v>
      </c>
      <c r="O1803" s="1" t="s">
        <v>34</v>
      </c>
      <c r="P1803" s="1">
        <v>66</v>
      </c>
      <c r="Q1803" t="s">
        <v>8629</v>
      </c>
      <c r="R1803" s="1" t="s">
        <v>7475</v>
      </c>
      <c r="S1803" s="1" t="s">
        <v>11677</v>
      </c>
      <c r="T1803" s="1">
        <v>197</v>
      </c>
      <c r="U1803" s="1">
        <v>123</v>
      </c>
      <c r="V1803" s="1">
        <v>74</v>
      </c>
    </row>
    <row r="1804" spans="1:22" x14ac:dyDescent="0.35">
      <c r="A1804" s="2">
        <v>44994</v>
      </c>
      <c r="B1804" s="3" t="s">
        <v>177</v>
      </c>
      <c r="C1804" t="s">
        <v>141</v>
      </c>
      <c r="D1804" t="s">
        <v>142</v>
      </c>
      <c r="E1804" t="s">
        <v>178</v>
      </c>
      <c r="F1804" t="s">
        <v>11678</v>
      </c>
      <c r="G1804" t="s">
        <v>11679</v>
      </c>
      <c r="H1804" t="s">
        <v>11680</v>
      </c>
      <c r="I1804" t="s">
        <v>11681</v>
      </c>
      <c r="J1804" s="1" t="s">
        <v>30</v>
      </c>
      <c r="K1804" t="s">
        <v>252</v>
      </c>
      <c r="L1804" t="s">
        <v>253</v>
      </c>
      <c r="M1804">
        <f>1-838-976-6137</f>
        <v>-7950</v>
      </c>
      <c r="N1804" s="1" t="s">
        <v>86</v>
      </c>
      <c r="O1804" s="1" t="s">
        <v>34</v>
      </c>
      <c r="P1804" s="1">
        <v>35</v>
      </c>
      <c r="Q1804" t="s">
        <v>11682</v>
      </c>
      <c r="R1804" s="1" t="s">
        <v>11683</v>
      </c>
      <c r="S1804" s="1" t="s">
        <v>11684</v>
      </c>
      <c r="T1804" s="1">
        <v>228</v>
      </c>
      <c r="U1804" s="1">
        <v>94</v>
      </c>
      <c r="V1804" s="1">
        <v>134</v>
      </c>
    </row>
    <row r="1805" spans="1:22" x14ac:dyDescent="0.35">
      <c r="A1805" s="2">
        <v>45018</v>
      </c>
      <c r="B1805" s="3" t="s">
        <v>118</v>
      </c>
      <c r="C1805" t="s">
        <v>69</v>
      </c>
      <c r="D1805" t="s">
        <v>119</v>
      </c>
      <c r="E1805" t="s">
        <v>120</v>
      </c>
      <c r="F1805" t="s">
        <v>11685</v>
      </c>
      <c r="G1805" t="s">
        <v>11686</v>
      </c>
      <c r="H1805" t="s">
        <v>11687</v>
      </c>
      <c r="I1805">
        <f>1-635-298-8263</f>
        <v>-9195</v>
      </c>
      <c r="J1805" s="1" t="s">
        <v>30</v>
      </c>
      <c r="K1805" t="s">
        <v>183</v>
      </c>
      <c r="L1805" t="s">
        <v>184</v>
      </c>
      <c r="M1805" t="s">
        <v>185</v>
      </c>
      <c r="N1805" s="1" t="s">
        <v>93</v>
      </c>
      <c r="O1805" s="1" t="s">
        <v>63</v>
      </c>
      <c r="P1805" s="1">
        <v>85</v>
      </c>
      <c r="Q1805" t="s">
        <v>582</v>
      </c>
      <c r="R1805" s="1" t="s">
        <v>11688</v>
      </c>
      <c r="S1805" s="1" t="s">
        <v>11689</v>
      </c>
      <c r="T1805" s="1">
        <v>337</v>
      </c>
      <c r="U1805" s="1">
        <v>3</v>
      </c>
      <c r="V1805" s="1">
        <v>334</v>
      </c>
    </row>
    <row r="1806" spans="1:22" x14ac:dyDescent="0.35">
      <c r="A1806" s="2">
        <v>45131</v>
      </c>
      <c r="B1806" s="3" t="s">
        <v>257</v>
      </c>
      <c r="C1806" t="s">
        <v>141</v>
      </c>
      <c r="D1806" t="s">
        <v>223</v>
      </c>
      <c r="E1806" t="s">
        <v>25</v>
      </c>
      <c r="F1806" t="s">
        <v>11690</v>
      </c>
      <c r="G1806" t="s">
        <v>11691</v>
      </c>
      <c r="H1806" t="s">
        <v>11692</v>
      </c>
      <c r="I1806" t="s">
        <v>11693</v>
      </c>
      <c r="J1806" s="1" t="s">
        <v>45</v>
      </c>
      <c r="K1806" t="s">
        <v>148</v>
      </c>
      <c r="L1806" t="s">
        <v>149</v>
      </c>
      <c r="M1806" t="s">
        <v>150</v>
      </c>
      <c r="N1806" s="1" t="s">
        <v>78</v>
      </c>
      <c r="O1806" s="1" t="s">
        <v>34</v>
      </c>
      <c r="P1806" s="1">
        <v>99</v>
      </c>
      <c r="Q1806" t="s">
        <v>4418</v>
      </c>
      <c r="R1806" s="1" t="s">
        <v>11694</v>
      </c>
      <c r="S1806" s="1" t="s">
        <v>11695</v>
      </c>
      <c r="T1806" s="1">
        <v>424</v>
      </c>
      <c r="U1806" s="1">
        <v>208</v>
      </c>
      <c r="V1806" s="1">
        <v>216</v>
      </c>
    </row>
    <row r="1807" spans="1:22" x14ac:dyDescent="0.35">
      <c r="A1807" s="2">
        <v>45167</v>
      </c>
      <c r="B1807" s="3" t="s">
        <v>207</v>
      </c>
      <c r="C1807" t="s">
        <v>23</v>
      </c>
      <c r="D1807" t="s">
        <v>39</v>
      </c>
      <c r="E1807" t="s">
        <v>40</v>
      </c>
      <c r="F1807" t="s">
        <v>11696</v>
      </c>
      <c r="G1807" t="s">
        <v>11697</v>
      </c>
      <c r="H1807" t="s">
        <v>11698</v>
      </c>
      <c r="I1807" t="s">
        <v>11699</v>
      </c>
      <c r="J1807" s="1" t="s">
        <v>170</v>
      </c>
      <c r="K1807" t="s">
        <v>148</v>
      </c>
      <c r="L1807" t="s">
        <v>149</v>
      </c>
      <c r="M1807" t="s">
        <v>150</v>
      </c>
      <c r="N1807" s="1" t="s">
        <v>114</v>
      </c>
      <c r="O1807" s="1" t="s">
        <v>63</v>
      </c>
      <c r="P1807" s="1">
        <v>85</v>
      </c>
      <c r="Q1807" t="s">
        <v>1855</v>
      </c>
      <c r="R1807" s="1" t="s">
        <v>11700</v>
      </c>
      <c r="S1807" s="1" t="s">
        <v>11701</v>
      </c>
      <c r="T1807" s="1">
        <v>177</v>
      </c>
      <c r="U1807" s="1">
        <v>156</v>
      </c>
      <c r="V1807" s="1">
        <v>21</v>
      </c>
    </row>
    <row r="1808" spans="1:22" x14ac:dyDescent="0.35">
      <c r="A1808" s="2">
        <v>44812</v>
      </c>
      <c r="B1808" s="3" t="s">
        <v>336</v>
      </c>
      <c r="C1808" t="s">
        <v>247</v>
      </c>
      <c r="D1808" t="s">
        <v>165</v>
      </c>
      <c r="E1808" t="s">
        <v>484</v>
      </c>
      <c r="F1808" t="s">
        <v>11702</v>
      </c>
      <c r="G1808" t="s">
        <v>11703</v>
      </c>
      <c r="H1808" t="s">
        <v>11704</v>
      </c>
      <c r="I1808" t="s">
        <v>11705</v>
      </c>
      <c r="J1808" s="1" t="s">
        <v>30</v>
      </c>
      <c r="K1808" t="s">
        <v>566</v>
      </c>
      <c r="L1808" t="s">
        <v>567</v>
      </c>
      <c r="N1808" s="1" t="s">
        <v>48</v>
      </c>
      <c r="O1808" s="1" t="s">
        <v>63</v>
      </c>
      <c r="P1808" s="1">
        <v>79</v>
      </c>
      <c r="Q1808" t="s">
        <v>3404</v>
      </c>
      <c r="R1808" s="1" t="s">
        <v>11706</v>
      </c>
      <c r="S1808" s="1" t="s">
        <v>11707</v>
      </c>
      <c r="T1808" s="1">
        <v>400</v>
      </c>
      <c r="U1808" s="1">
        <v>148</v>
      </c>
      <c r="V1808" s="1">
        <v>252</v>
      </c>
    </row>
    <row r="1809" spans="1:22" x14ac:dyDescent="0.35">
      <c r="A1809" s="2">
        <v>44707</v>
      </c>
      <c r="B1809" s="3" t="s">
        <v>207</v>
      </c>
      <c r="C1809" t="s">
        <v>23</v>
      </c>
      <c r="D1809" t="s">
        <v>39</v>
      </c>
      <c r="E1809" t="s">
        <v>40</v>
      </c>
      <c r="F1809" t="s">
        <v>11708</v>
      </c>
      <c r="G1809" t="s">
        <v>11709</v>
      </c>
      <c r="H1809" t="s">
        <v>11710</v>
      </c>
      <c r="I1809" t="s">
        <v>11711</v>
      </c>
      <c r="J1809" s="1" t="s">
        <v>170</v>
      </c>
      <c r="K1809" t="s">
        <v>381</v>
      </c>
      <c r="L1809" t="s">
        <v>382</v>
      </c>
      <c r="M1809" t="s">
        <v>383</v>
      </c>
      <c r="N1809" s="1" t="s">
        <v>48</v>
      </c>
      <c r="O1809" s="1" t="s">
        <v>49</v>
      </c>
      <c r="P1809" s="1">
        <v>10</v>
      </c>
      <c r="Q1809" t="s">
        <v>10910</v>
      </c>
      <c r="R1809" s="1" t="s">
        <v>11712</v>
      </c>
      <c r="S1809" s="1" t="s">
        <v>11713</v>
      </c>
      <c r="T1809" s="1">
        <v>383</v>
      </c>
      <c r="U1809" s="1">
        <v>315</v>
      </c>
      <c r="V1809" s="1">
        <v>68</v>
      </c>
    </row>
    <row r="1810" spans="1:22" x14ac:dyDescent="0.35">
      <c r="A1810" s="2">
        <v>45268</v>
      </c>
      <c r="B1810" s="3" t="s">
        <v>336</v>
      </c>
      <c r="C1810" t="s">
        <v>247</v>
      </c>
      <c r="D1810" t="s">
        <v>165</v>
      </c>
      <c r="E1810" t="s">
        <v>484</v>
      </c>
      <c r="F1810" t="s">
        <v>11714</v>
      </c>
      <c r="G1810" t="s">
        <v>11715</v>
      </c>
      <c r="H1810" t="s">
        <v>11716</v>
      </c>
      <c r="I1810" t="s">
        <v>11717</v>
      </c>
      <c r="J1810" s="1" t="s">
        <v>45</v>
      </c>
      <c r="K1810" t="s">
        <v>171</v>
      </c>
      <c r="L1810" t="s">
        <v>172</v>
      </c>
      <c r="M1810" t="s">
        <v>173</v>
      </c>
      <c r="N1810" s="1" t="s">
        <v>48</v>
      </c>
      <c r="O1810" s="1" t="s">
        <v>49</v>
      </c>
      <c r="P1810" s="1">
        <v>38</v>
      </c>
      <c r="Q1810" t="s">
        <v>10150</v>
      </c>
      <c r="R1810" s="1" t="s">
        <v>11718</v>
      </c>
      <c r="S1810" s="1" t="s">
        <v>11719</v>
      </c>
      <c r="T1810" s="1">
        <v>201</v>
      </c>
      <c r="U1810" s="1">
        <v>68</v>
      </c>
      <c r="V1810" s="1">
        <v>133</v>
      </c>
    </row>
    <row r="1811" spans="1:22" x14ac:dyDescent="0.35">
      <c r="A1811" s="2">
        <v>45074</v>
      </c>
      <c r="B1811" s="3" t="s">
        <v>38</v>
      </c>
      <c r="C1811" t="s">
        <v>141</v>
      </c>
      <c r="D1811" t="s">
        <v>142</v>
      </c>
      <c r="E1811" t="s">
        <v>178</v>
      </c>
      <c r="F1811" t="s">
        <v>11720</v>
      </c>
      <c r="G1811" t="s">
        <v>11721</v>
      </c>
      <c r="H1811" t="s">
        <v>11722</v>
      </c>
      <c r="I1811" t="s">
        <v>11723</v>
      </c>
      <c r="J1811" s="1" t="s">
        <v>170</v>
      </c>
      <c r="K1811" t="s">
        <v>159</v>
      </c>
      <c r="L1811" t="s">
        <v>160</v>
      </c>
      <c r="M1811" t="s">
        <v>161</v>
      </c>
      <c r="N1811" s="1" t="s">
        <v>86</v>
      </c>
      <c r="O1811" s="1" t="s">
        <v>63</v>
      </c>
      <c r="P1811" s="1">
        <v>14</v>
      </c>
      <c r="Q1811" t="s">
        <v>7215</v>
      </c>
      <c r="R1811" s="1" t="s">
        <v>11724</v>
      </c>
      <c r="S1811" s="1" t="s">
        <v>11725</v>
      </c>
      <c r="T1811" s="1">
        <v>396</v>
      </c>
      <c r="U1811" s="1">
        <v>224</v>
      </c>
      <c r="V1811" s="1">
        <v>172</v>
      </c>
    </row>
    <row r="1812" spans="1:22" x14ac:dyDescent="0.35">
      <c r="A1812" s="2">
        <v>45177</v>
      </c>
      <c r="B1812" s="3" t="s">
        <v>275</v>
      </c>
      <c r="C1812" t="s">
        <v>276</v>
      </c>
      <c r="D1812" t="s">
        <v>277</v>
      </c>
      <c r="E1812" t="s">
        <v>2220</v>
      </c>
      <c r="F1812" t="s">
        <v>11726</v>
      </c>
      <c r="G1812" t="s">
        <v>11727</v>
      </c>
      <c r="H1812" t="s">
        <v>11728</v>
      </c>
      <c r="I1812" t="s">
        <v>11729</v>
      </c>
      <c r="J1812" s="1" t="s">
        <v>30</v>
      </c>
      <c r="K1812" t="s">
        <v>424</v>
      </c>
      <c r="L1812" t="s">
        <v>425</v>
      </c>
      <c r="M1812">
        <v>7724600682</v>
      </c>
      <c r="N1812" s="1" t="s">
        <v>78</v>
      </c>
      <c r="O1812" s="1" t="s">
        <v>63</v>
      </c>
      <c r="P1812" s="1">
        <v>66</v>
      </c>
      <c r="Q1812" t="s">
        <v>11730</v>
      </c>
      <c r="R1812" s="1" t="s">
        <v>11731</v>
      </c>
      <c r="S1812" s="1" t="s">
        <v>11732</v>
      </c>
      <c r="T1812" s="1">
        <v>500</v>
      </c>
      <c r="U1812" s="1">
        <v>386</v>
      </c>
      <c r="V1812" s="1">
        <v>114</v>
      </c>
    </row>
    <row r="1813" spans="1:22" x14ac:dyDescent="0.35">
      <c r="A1813" s="2">
        <v>44665</v>
      </c>
      <c r="B1813" s="3" t="s">
        <v>164</v>
      </c>
      <c r="C1813" t="s">
        <v>247</v>
      </c>
      <c r="D1813" t="s">
        <v>165</v>
      </c>
      <c r="E1813" t="s">
        <v>189</v>
      </c>
      <c r="F1813" t="s">
        <v>11733</v>
      </c>
      <c r="G1813" t="s">
        <v>11734</v>
      </c>
      <c r="H1813" t="s">
        <v>11735</v>
      </c>
      <c r="I1813" t="s">
        <v>11736</v>
      </c>
      <c r="J1813" s="1" t="s">
        <v>170</v>
      </c>
      <c r="K1813" t="s">
        <v>270</v>
      </c>
      <c r="L1813" t="s">
        <v>271</v>
      </c>
      <c r="M1813" t="s">
        <v>559</v>
      </c>
      <c r="N1813" s="1" t="s">
        <v>33</v>
      </c>
      <c r="O1813" s="1" t="s">
        <v>63</v>
      </c>
      <c r="P1813" s="1">
        <v>35</v>
      </c>
      <c r="Q1813" t="s">
        <v>11737</v>
      </c>
      <c r="R1813" s="1" t="s">
        <v>11738</v>
      </c>
      <c r="S1813" s="1" t="s">
        <v>11739</v>
      </c>
      <c r="T1813" s="1">
        <v>177</v>
      </c>
      <c r="U1813" s="1">
        <v>94</v>
      </c>
      <c r="V1813" s="1">
        <v>83</v>
      </c>
    </row>
    <row r="1814" spans="1:22" x14ac:dyDescent="0.35">
      <c r="A1814" s="2">
        <v>45070</v>
      </c>
      <c r="B1814" s="3" t="s">
        <v>207</v>
      </c>
      <c r="C1814" t="s">
        <v>54</v>
      </c>
      <c r="D1814" t="s">
        <v>39</v>
      </c>
      <c r="E1814" t="s">
        <v>40</v>
      </c>
      <c r="F1814" t="s">
        <v>11740</v>
      </c>
      <c r="G1814" t="s">
        <v>11741</v>
      </c>
      <c r="H1814" t="s">
        <v>11742</v>
      </c>
      <c r="I1814" t="s">
        <v>11743</v>
      </c>
      <c r="J1814" s="1" t="s">
        <v>170</v>
      </c>
      <c r="K1814" t="s">
        <v>252</v>
      </c>
      <c r="L1814" t="s">
        <v>253</v>
      </c>
      <c r="M1814">
        <f>1-838-976-6137</f>
        <v>-7950</v>
      </c>
      <c r="N1814" s="1" t="s">
        <v>78</v>
      </c>
      <c r="O1814" s="1" t="s">
        <v>49</v>
      </c>
      <c r="P1814" s="1">
        <v>80</v>
      </c>
      <c r="Q1814" t="s">
        <v>11744</v>
      </c>
      <c r="R1814" s="1" t="s">
        <v>11745</v>
      </c>
      <c r="S1814" s="1" t="s">
        <v>11746</v>
      </c>
      <c r="T1814" s="1">
        <v>214</v>
      </c>
      <c r="U1814" s="1">
        <v>70</v>
      </c>
      <c r="V1814" s="1">
        <v>144</v>
      </c>
    </row>
    <row r="1815" spans="1:22" x14ac:dyDescent="0.35">
      <c r="A1815" s="2">
        <v>44690</v>
      </c>
      <c r="B1815" s="3" t="s">
        <v>53</v>
      </c>
      <c r="C1815" t="s">
        <v>276</v>
      </c>
      <c r="D1815" t="s">
        <v>55</v>
      </c>
      <c r="E1815" t="s">
        <v>56</v>
      </c>
      <c r="F1815" t="s">
        <v>11747</v>
      </c>
      <c r="G1815" t="s">
        <v>11748</v>
      </c>
      <c r="H1815" t="s">
        <v>11749</v>
      </c>
      <c r="I1815">
        <v>4108165753</v>
      </c>
      <c r="J1815" s="1" t="s">
        <v>30</v>
      </c>
      <c r="K1815" t="s">
        <v>252</v>
      </c>
      <c r="L1815" t="s">
        <v>253</v>
      </c>
      <c r="M1815">
        <f>1-838-976-6137</f>
        <v>-7950</v>
      </c>
      <c r="N1815" s="1" t="s">
        <v>114</v>
      </c>
      <c r="O1815" s="1" t="s">
        <v>49</v>
      </c>
      <c r="P1815" s="1">
        <v>40</v>
      </c>
      <c r="Q1815" t="s">
        <v>11290</v>
      </c>
      <c r="R1815" s="1" t="s">
        <v>11750</v>
      </c>
      <c r="S1815" s="1" t="s">
        <v>11751</v>
      </c>
      <c r="T1815" s="1">
        <v>219</v>
      </c>
      <c r="U1815" s="1">
        <v>86</v>
      </c>
      <c r="V1815" s="1">
        <v>133</v>
      </c>
    </row>
    <row r="1816" spans="1:22" x14ac:dyDescent="0.35">
      <c r="A1816" s="2">
        <v>44754</v>
      </c>
      <c r="B1816" s="3" t="s">
        <v>118</v>
      </c>
      <c r="C1816" t="s">
        <v>69</v>
      </c>
      <c r="D1816" t="s">
        <v>119</v>
      </c>
      <c r="E1816" t="s">
        <v>120</v>
      </c>
      <c r="F1816" t="s">
        <v>11752</v>
      </c>
      <c r="G1816" t="s">
        <v>11753</v>
      </c>
      <c r="H1816" t="s">
        <v>11754</v>
      </c>
      <c r="I1816">
        <v>8054643405</v>
      </c>
      <c r="J1816" s="1" t="s">
        <v>30</v>
      </c>
      <c r="K1816" t="s">
        <v>252</v>
      </c>
      <c r="L1816" t="s">
        <v>253</v>
      </c>
      <c r="M1816">
        <f>1-838-976-6137</f>
        <v>-7950</v>
      </c>
      <c r="N1816" s="1" t="s">
        <v>86</v>
      </c>
      <c r="O1816" s="1" t="s">
        <v>34</v>
      </c>
      <c r="P1816" s="1">
        <v>50</v>
      </c>
      <c r="Q1816" t="s">
        <v>11755</v>
      </c>
      <c r="R1816" s="1" t="s">
        <v>11756</v>
      </c>
      <c r="S1816" s="1" t="s">
        <v>11757</v>
      </c>
      <c r="T1816" s="1">
        <v>162</v>
      </c>
      <c r="U1816" s="1">
        <v>152</v>
      </c>
      <c r="V1816" s="1">
        <v>10</v>
      </c>
    </row>
    <row r="1817" spans="1:22" x14ac:dyDescent="0.35">
      <c r="A1817" s="2">
        <v>44808</v>
      </c>
      <c r="B1817" s="3" t="s">
        <v>492</v>
      </c>
      <c r="C1817" t="s">
        <v>276</v>
      </c>
      <c r="D1817" t="s">
        <v>409</v>
      </c>
      <c r="E1817" t="s">
        <v>410</v>
      </c>
      <c r="F1817" t="s">
        <v>11758</v>
      </c>
      <c r="G1817" t="s">
        <v>11759</v>
      </c>
      <c r="H1817" t="s">
        <v>11760</v>
      </c>
      <c r="I1817" t="s">
        <v>11761</v>
      </c>
      <c r="J1817" s="1" t="s">
        <v>30</v>
      </c>
      <c r="K1817" t="s">
        <v>424</v>
      </c>
      <c r="L1817" t="s">
        <v>425</v>
      </c>
      <c r="M1817">
        <v>7724600682</v>
      </c>
      <c r="N1817" s="1" t="s">
        <v>78</v>
      </c>
      <c r="O1817" s="1" t="s">
        <v>34</v>
      </c>
      <c r="P1817" s="1">
        <v>17</v>
      </c>
      <c r="Q1817" t="s">
        <v>11762</v>
      </c>
      <c r="R1817" s="1" t="s">
        <v>11763</v>
      </c>
      <c r="S1817" s="1" t="s">
        <v>11764</v>
      </c>
      <c r="T1817" s="1">
        <v>281</v>
      </c>
      <c r="U1817" s="1">
        <v>260</v>
      </c>
      <c r="V1817" s="1">
        <v>21</v>
      </c>
    </row>
    <row r="1818" spans="1:22" x14ac:dyDescent="0.35">
      <c r="A1818" s="2">
        <v>44808</v>
      </c>
      <c r="B1818" s="3" t="s">
        <v>164</v>
      </c>
      <c r="C1818" t="s">
        <v>247</v>
      </c>
      <c r="D1818" t="s">
        <v>165</v>
      </c>
      <c r="E1818" t="s">
        <v>2368</v>
      </c>
      <c r="F1818" t="s">
        <v>11765</v>
      </c>
      <c r="G1818" t="s">
        <v>11766</v>
      </c>
      <c r="H1818" t="s">
        <v>11767</v>
      </c>
      <c r="I1818" t="s">
        <v>11768</v>
      </c>
      <c r="J1818" s="1" t="s">
        <v>170</v>
      </c>
      <c r="K1818" t="s">
        <v>534</v>
      </c>
      <c r="L1818" t="s">
        <v>535</v>
      </c>
      <c r="M1818" t="s">
        <v>536</v>
      </c>
      <c r="N1818" s="1" t="s">
        <v>86</v>
      </c>
      <c r="O1818" s="1" t="s">
        <v>63</v>
      </c>
      <c r="P1818" s="1">
        <v>67</v>
      </c>
      <c r="Q1818" t="s">
        <v>3272</v>
      </c>
      <c r="R1818" s="1" t="s">
        <v>11769</v>
      </c>
      <c r="S1818" s="1" t="s">
        <v>11770</v>
      </c>
      <c r="T1818" s="1">
        <v>181</v>
      </c>
      <c r="U1818" s="1">
        <v>51</v>
      </c>
      <c r="V1818" s="1">
        <v>130</v>
      </c>
    </row>
    <row r="1819" spans="1:22" x14ac:dyDescent="0.35">
      <c r="A1819" s="2">
        <v>44611</v>
      </c>
      <c r="B1819" s="3" t="s">
        <v>492</v>
      </c>
      <c r="C1819" t="s">
        <v>276</v>
      </c>
      <c r="D1819" t="s">
        <v>409</v>
      </c>
      <c r="E1819" t="s">
        <v>410</v>
      </c>
      <c r="F1819" t="s">
        <v>11771</v>
      </c>
      <c r="G1819" t="s">
        <v>11772</v>
      </c>
      <c r="H1819" t="s">
        <v>11773</v>
      </c>
      <c r="I1819" t="s">
        <v>11774</v>
      </c>
      <c r="J1819" s="1" t="s">
        <v>170</v>
      </c>
      <c r="K1819" t="s">
        <v>46</v>
      </c>
      <c r="L1819" t="s">
        <v>47</v>
      </c>
      <c r="M1819" t="s">
        <v>261</v>
      </c>
      <c r="N1819" s="1" t="s">
        <v>78</v>
      </c>
      <c r="O1819" s="1" t="s">
        <v>49</v>
      </c>
      <c r="P1819" s="1">
        <v>59</v>
      </c>
      <c r="Q1819" t="s">
        <v>3627</v>
      </c>
      <c r="R1819" s="1" t="s">
        <v>7297</v>
      </c>
      <c r="S1819" s="1" t="s">
        <v>11775</v>
      </c>
      <c r="T1819" s="1">
        <v>160</v>
      </c>
      <c r="U1819" s="1">
        <v>13</v>
      </c>
      <c r="V1819" s="1">
        <v>147</v>
      </c>
    </row>
    <row r="1820" spans="1:22" x14ac:dyDescent="0.35">
      <c r="A1820" s="2">
        <v>45073</v>
      </c>
      <c r="B1820" s="3" t="s">
        <v>418</v>
      </c>
      <c r="C1820" t="s">
        <v>69</v>
      </c>
      <c r="D1820" t="s">
        <v>419</v>
      </c>
      <c r="E1820" t="s">
        <v>908</v>
      </c>
      <c r="F1820" t="s">
        <v>11776</v>
      </c>
      <c r="G1820" t="s">
        <v>11777</v>
      </c>
      <c r="H1820" t="s">
        <v>11778</v>
      </c>
      <c r="I1820" t="s">
        <v>11779</v>
      </c>
      <c r="J1820" s="1" t="s">
        <v>30</v>
      </c>
      <c r="K1820" t="s">
        <v>133</v>
      </c>
      <c r="L1820" t="s">
        <v>134</v>
      </c>
      <c r="M1820" t="s">
        <v>135</v>
      </c>
      <c r="N1820" s="1" t="s">
        <v>86</v>
      </c>
      <c r="O1820" s="1" t="s">
        <v>49</v>
      </c>
      <c r="P1820" s="1">
        <v>15</v>
      </c>
      <c r="Q1820" t="s">
        <v>3798</v>
      </c>
      <c r="R1820" s="1" t="s">
        <v>11780</v>
      </c>
      <c r="S1820" s="1" t="s">
        <v>11781</v>
      </c>
      <c r="T1820" s="1">
        <v>83</v>
      </c>
      <c r="U1820" s="1">
        <v>10</v>
      </c>
      <c r="V1820" s="1">
        <v>73</v>
      </c>
    </row>
    <row r="1821" spans="1:22" x14ac:dyDescent="0.35">
      <c r="A1821" s="1" t="s">
        <v>1716</v>
      </c>
      <c r="B1821" s="3" t="s">
        <v>257</v>
      </c>
      <c r="C1821" t="s">
        <v>141</v>
      </c>
      <c r="D1821" t="s">
        <v>223</v>
      </c>
      <c r="E1821" t="s">
        <v>309</v>
      </c>
      <c r="F1821" t="s">
        <v>11782</v>
      </c>
      <c r="G1821" t="s">
        <v>11783</v>
      </c>
      <c r="H1821" t="s">
        <v>11784</v>
      </c>
      <c r="I1821" t="s">
        <v>11785</v>
      </c>
      <c r="J1821" s="1" t="s">
        <v>30</v>
      </c>
      <c r="K1821" t="s">
        <v>183</v>
      </c>
      <c r="L1821" t="s">
        <v>184</v>
      </c>
      <c r="N1821" s="1" t="s">
        <v>114</v>
      </c>
      <c r="O1821" s="1" t="s">
        <v>34</v>
      </c>
      <c r="P1821" s="1">
        <v>34</v>
      </c>
      <c r="Q1821" t="s">
        <v>3983</v>
      </c>
      <c r="R1821" s="1" t="s">
        <v>11786</v>
      </c>
      <c r="S1821" s="1" t="s">
        <v>11787</v>
      </c>
      <c r="T1821" s="1">
        <v>110</v>
      </c>
      <c r="U1821" s="1">
        <v>81</v>
      </c>
      <c r="V1821" s="1">
        <v>29</v>
      </c>
    </row>
    <row r="1822" spans="1:22" x14ac:dyDescent="0.35">
      <c r="A1822" s="2">
        <v>45176</v>
      </c>
      <c r="B1822" s="3" t="s">
        <v>53</v>
      </c>
      <c r="C1822" t="s">
        <v>276</v>
      </c>
      <c r="D1822" t="s">
        <v>55</v>
      </c>
      <c r="E1822" t="s">
        <v>2513</v>
      </c>
      <c r="F1822" t="s">
        <v>11788</v>
      </c>
      <c r="G1822" t="s">
        <v>11789</v>
      </c>
      <c r="H1822" t="s">
        <v>11790</v>
      </c>
      <c r="I1822" t="s">
        <v>11791</v>
      </c>
      <c r="J1822" s="1" t="s">
        <v>170</v>
      </c>
      <c r="K1822" t="s">
        <v>534</v>
      </c>
      <c r="L1822" t="s">
        <v>535</v>
      </c>
      <c r="M1822" t="s">
        <v>536</v>
      </c>
      <c r="N1822" s="1" t="s">
        <v>48</v>
      </c>
      <c r="O1822" s="1" t="s">
        <v>49</v>
      </c>
      <c r="P1822" s="1">
        <v>91</v>
      </c>
      <c r="Q1822" t="s">
        <v>2265</v>
      </c>
      <c r="R1822" s="1" t="s">
        <v>11792</v>
      </c>
      <c r="S1822" s="1" t="s">
        <v>11793</v>
      </c>
      <c r="T1822" s="1">
        <v>423</v>
      </c>
      <c r="U1822" s="1">
        <v>354</v>
      </c>
      <c r="V1822" s="1">
        <v>69</v>
      </c>
    </row>
    <row r="1823" spans="1:22" x14ac:dyDescent="0.35">
      <c r="A1823" s="2">
        <v>44966</v>
      </c>
      <c r="B1823" s="3" t="s">
        <v>68</v>
      </c>
      <c r="C1823" t="s">
        <v>54</v>
      </c>
      <c r="D1823" t="s">
        <v>70</v>
      </c>
      <c r="E1823" t="s">
        <v>71</v>
      </c>
      <c r="F1823" t="s">
        <v>11794</v>
      </c>
      <c r="G1823" t="s">
        <v>11795</v>
      </c>
      <c r="H1823" t="s">
        <v>11796</v>
      </c>
      <c r="I1823" t="s">
        <v>11797</v>
      </c>
      <c r="J1823" s="1" t="s">
        <v>170</v>
      </c>
      <c r="K1823" t="s">
        <v>75</v>
      </c>
      <c r="L1823" t="s">
        <v>76</v>
      </c>
      <c r="M1823" t="s">
        <v>77</v>
      </c>
      <c r="N1823" s="1" t="s">
        <v>33</v>
      </c>
      <c r="O1823" s="1" t="s">
        <v>34</v>
      </c>
      <c r="P1823" s="1">
        <v>81</v>
      </c>
      <c r="Q1823" t="s">
        <v>11798</v>
      </c>
      <c r="R1823" s="1" t="s">
        <v>11799</v>
      </c>
      <c r="S1823" s="1" t="s">
        <v>11800</v>
      </c>
      <c r="T1823" s="1">
        <v>205</v>
      </c>
      <c r="U1823" s="1">
        <v>88</v>
      </c>
      <c r="V1823" s="1">
        <v>117</v>
      </c>
    </row>
    <row r="1824" spans="1:22" x14ac:dyDescent="0.35">
      <c r="A1824" s="2">
        <v>44512</v>
      </c>
      <c r="B1824" s="3" t="s">
        <v>317</v>
      </c>
      <c r="C1824" t="s">
        <v>23</v>
      </c>
      <c r="D1824" t="s">
        <v>98</v>
      </c>
      <c r="E1824" t="s">
        <v>1277</v>
      </c>
      <c r="F1824" t="s">
        <v>11801</v>
      </c>
      <c r="G1824" t="s">
        <v>11802</v>
      </c>
      <c r="H1824" t="s">
        <v>11803</v>
      </c>
      <c r="I1824" t="s">
        <v>11804</v>
      </c>
      <c r="J1824" s="1" t="s">
        <v>30</v>
      </c>
      <c r="K1824" t="s">
        <v>46</v>
      </c>
      <c r="L1824" t="s">
        <v>47</v>
      </c>
      <c r="M1824" t="s">
        <v>261</v>
      </c>
      <c r="N1824" s="1" t="s">
        <v>33</v>
      </c>
      <c r="O1824" s="1" t="s">
        <v>34</v>
      </c>
      <c r="P1824" s="1">
        <v>13</v>
      </c>
      <c r="Q1824" t="s">
        <v>4244</v>
      </c>
      <c r="R1824" s="1" t="s">
        <v>11805</v>
      </c>
      <c r="S1824" s="1" t="s">
        <v>11806</v>
      </c>
      <c r="T1824" s="1">
        <v>139</v>
      </c>
      <c r="U1824" s="1">
        <v>75</v>
      </c>
      <c r="V1824" s="1">
        <v>64</v>
      </c>
    </row>
    <row r="1825" spans="1:22" x14ac:dyDescent="0.35">
      <c r="A1825" s="2">
        <v>45108</v>
      </c>
      <c r="B1825" s="3" t="s">
        <v>22</v>
      </c>
      <c r="C1825" t="s">
        <v>23</v>
      </c>
      <c r="D1825" t="s">
        <v>24</v>
      </c>
      <c r="E1825" t="s">
        <v>189</v>
      </c>
      <c r="F1825" t="s">
        <v>11807</v>
      </c>
      <c r="G1825" t="s">
        <v>11808</v>
      </c>
      <c r="H1825" t="s">
        <v>11809</v>
      </c>
      <c r="I1825" t="s">
        <v>11810</v>
      </c>
      <c r="J1825" s="1" t="s">
        <v>30</v>
      </c>
      <c r="K1825" t="s">
        <v>133</v>
      </c>
      <c r="L1825" t="s">
        <v>134</v>
      </c>
      <c r="M1825" t="s">
        <v>135</v>
      </c>
      <c r="N1825" s="1" t="s">
        <v>33</v>
      </c>
      <c r="O1825" s="1" t="s">
        <v>49</v>
      </c>
      <c r="P1825" s="1">
        <v>65</v>
      </c>
      <c r="Q1825" t="s">
        <v>11811</v>
      </c>
      <c r="R1825" s="1" t="s">
        <v>11812</v>
      </c>
      <c r="S1825" s="1" t="s">
        <v>11813</v>
      </c>
      <c r="T1825" s="1">
        <v>216</v>
      </c>
      <c r="U1825" s="1">
        <v>17</v>
      </c>
      <c r="V1825" s="1">
        <v>199</v>
      </c>
    </row>
    <row r="1826" spans="1:22" x14ac:dyDescent="0.35">
      <c r="A1826" s="2">
        <v>44540</v>
      </c>
      <c r="B1826" s="3" t="s">
        <v>238</v>
      </c>
      <c r="C1826" t="s">
        <v>54</v>
      </c>
      <c r="D1826" t="s">
        <v>98</v>
      </c>
      <c r="E1826" t="s">
        <v>25</v>
      </c>
      <c r="F1826" t="s">
        <v>11814</v>
      </c>
      <c r="G1826" t="s">
        <v>11815</v>
      </c>
      <c r="H1826" t="s">
        <v>11816</v>
      </c>
      <c r="I1826" t="s">
        <v>11817</v>
      </c>
      <c r="J1826" s="1" t="s">
        <v>170</v>
      </c>
      <c r="K1826" t="s">
        <v>566</v>
      </c>
      <c r="L1826" t="s">
        <v>567</v>
      </c>
      <c r="M1826" t="s">
        <v>568</v>
      </c>
      <c r="N1826" s="1" t="s">
        <v>78</v>
      </c>
      <c r="O1826" s="1" t="s">
        <v>34</v>
      </c>
      <c r="P1826" s="1">
        <v>14</v>
      </c>
      <c r="Q1826" t="s">
        <v>11818</v>
      </c>
      <c r="R1826" s="1" t="s">
        <v>11819</v>
      </c>
      <c r="S1826" s="1" t="s">
        <v>11820</v>
      </c>
      <c r="T1826" s="1">
        <v>318</v>
      </c>
      <c r="U1826" s="1">
        <v>169</v>
      </c>
      <c r="V1826" s="1">
        <v>149</v>
      </c>
    </row>
    <row r="1827" spans="1:22" x14ac:dyDescent="0.35">
      <c r="A1827" s="2">
        <v>44726</v>
      </c>
      <c r="B1827" s="3" t="s">
        <v>177</v>
      </c>
      <c r="C1827" t="s">
        <v>141</v>
      </c>
      <c r="D1827" t="s">
        <v>142</v>
      </c>
      <c r="E1827" t="s">
        <v>265</v>
      </c>
      <c r="F1827" t="s">
        <v>11821</v>
      </c>
      <c r="G1827" t="s">
        <v>11822</v>
      </c>
      <c r="H1827" t="s">
        <v>11823</v>
      </c>
      <c r="I1827" t="s">
        <v>11824</v>
      </c>
      <c r="J1827" s="1" t="s">
        <v>170</v>
      </c>
      <c r="K1827" t="s">
        <v>61</v>
      </c>
      <c r="L1827" t="s">
        <v>62</v>
      </c>
      <c r="M1827">
        <f>1-588-750-7646</f>
        <v>-8983</v>
      </c>
      <c r="N1827" s="1" t="s">
        <v>48</v>
      </c>
      <c r="O1827" s="1" t="s">
        <v>34</v>
      </c>
      <c r="P1827" s="1">
        <v>7</v>
      </c>
      <c r="Q1827" t="s">
        <v>11825</v>
      </c>
      <c r="R1827" s="1" t="s">
        <v>11826</v>
      </c>
      <c r="S1827" s="1" t="s">
        <v>11827</v>
      </c>
      <c r="T1827" s="1">
        <v>432</v>
      </c>
      <c r="U1827" s="1">
        <v>225</v>
      </c>
      <c r="V1827" s="1">
        <v>207</v>
      </c>
    </row>
    <row r="1828" spans="1:22" x14ac:dyDescent="0.35">
      <c r="A1828" s="2">
        <v>44482</v>
      </c>
      <c r="B1828" s="3" t="s">
        <v>238</v>
      </c>
      <c r="C1828" t="s">
        <v>23</v>
      </c>
      <c r="D1828" t="s">
        <v>98</v>
      </c>
      <c r="E1828" t="s">
        <v>377</v>
      </c>
      <c r="F1828" t="s">
        <v>11828</v>
      </c>
      <c r="G1828" t="s">
        <v>11829</v>
      </c>
      <c r="H1828" t="s">
        <v>11830</v>
      </c>
      <c r="I1828" t="s">
        <v>11831</v>
      </c>
      <c r="J1828" s="1" t="s">
        <v>30</v>
      </c>
      <c r="K1828" t="s">
        <v>61</v>
      </c>
      <c r="L1828" t="s">
        <v>62</v>
      </c>
      <c r="M1828">
        <f>1-588-750-7646</f>
        <v>-8983</v>
      </c>
      <c r="N1828" s="1" t="s">
        <v>78</v>
      </c>
      <c r="O1828" s="1" t="s">
        <v>63</v>
      </c>
      <c r="P1828" s="1">
        <v>1</v>
      </c>
      <c r="Q1828" t="s">
        <v>239</v>
      </c>
      <c r="R1828" s="1" t="s">
        <v>11832</v>
      </c>
      <c r="S1828" s="1" t="s">
        <v>11833</v>
      </c>
      <c r="T1828" s="1">
        <v>235</v>
      </c>
      <c r="U1828" s="1">
        <v>173</v>
      </c>
      <c r="V1828" s="1">
        <v>62</v>
      </c>
    </row>
    <row r="1829" spans="1:22" x14ac:dyDescent="0.35">
      <c r="A1829" s="2">
        <v>45128</v>
      </c>
      <c r="B1829" s="3" t="s">
        <v>336</v>
      </c>
      <c r="C1829" t="s">
        <v>247</v>
      </c>
      <c r="D1829" t="s">
        <v>165</v>
      </c>
      <c r="E1829" t="s">
        <v>484</v>
      </c>
      <c r="F1829" t="s">
        <v>11834</v>
      </c>
      <c r="G1829" t="s">
        <v>11835</v>
      </c>
      <c r="H1829" t="s">
        <v>11836</v>
      </c>
      <c r="I1829" t="s">
        <v>11837</v>
      </c>
      <c r="J1829" s="1" t="s">
        <v>30</v>
      </c>
      <c r="K1829" t="s">
        <v>534</v>
      </c>
      <c r="L1829" t="s">
        <v>535</v>
      </c>
      <c r="M1829" t="s">
        <v>536</v>
      </c>
      <c r="N1829" s="1" t="s">
        <v>33</v>
      </c>
      <c r="O1829" s="1" t="s">
        <v>63</v>
      </c>
      <c r="P1829" s="1">
        <v>47</v>
      </c>
      <c r="Q1829" t="s">
        <v>11838</v>
      </c>
      <c r="R1829" s="1" t="s">
        <v>11839</v>
      </c>
      <c r="S1829" s="1" t="s">
        <v>11840</v>
      </c>
      <c r="T1829" s="1">
        <v>109</v>
      </c>
      <c r="U1829" s="1">
        <v>84</v>
      </c>
      <c r="V1829" s="1">
        <v>25</v>
      </c>
    </row>
    <row r="1830" spans="1:22" x14ac:dyDescent="0.35">
      <c r="A1830" s="2">
        <v>44599</v>
      </c>
      <c r="B1830" s="3" t="s">
        <v>118</v>
      </c>
      <c r="C1830" t="s">
        <v>69</v>
      </c>
      <c r="D1830" t="s">
        <v>119</v>
      </c>
      <c r="E1830" t="s">
        <v>25</v>
      </c>
      <c r="F1830" t="s">
        <v>11841</v>
      </c>
      <c r="G1830" t="s">
        <v>11842</v>
      </c>
      <c r="H1830" t="s">
        <v>11843</v>
      </c>
      <c r="I1830" t="s">
        <v>11844</v>
      </c>
      <c r="J1830" s="1" t="s">
        <v>30</v>
      </c>
      <c r="K1830" t="s">
        <v>171</v>
      </c>
      <c r="L1830" t="s">
        <v>172</v>
      </c>
      <c r="M1830" t="s">
        <v>173</v>
      </c>
      <c r="N1830" s="1" t="s">
        <v>114</v>
      </c>
      <c r="O1830" s="1" t="s">
        <v>49</v>
      </c>
      <c r="P1830" s="1">
        <v>18</v>
      </c>
      <c r="Q1830" t="s">
        <v>11259</v>
      </c>
      <c r="R1830" s="1" t="s">
        <v>11845</v>
      </c>
      <c r="S1830" s="1" t="s">
        <v>11846</v>
      </c>
      <c r="T1830" s="1">
        <v>119</v>
      </c>
      <c r="U1830" s="1">
        <v>23</v>
      </c>
      <c r="V1830" s="1">
        <v>96</v>
      </c>
    </row>
    <row r="1831" spans="1:22" x14ac:dyDescent="0.35">
      <c r="A1831" s="2">
        <v>45075</v>
      </c>
      <c r="B1831" s="3" t="s">
        <v>336</v>
      </c>
      <c r="C1831" t="s">
        <v>247</v>
      </c>
      <c r="D1831" t="s">
        <v>165</v>
      </c>
      <c r="E1831" t="s">
        <v>484</v>
      </c>
      <c r="F1831" t="s">
        <v>4725</v>
      </c>
      <c r="G1831" t="s">
        <v>11847</v>
      </c>
      <c r="H1831" t="s">
        <v>11848</v>
      </c>
      <c r="I1831" t="s">
        <v>11849</v>
      </c>
      <c r="J1831" s="1" t="s">
        <v>45</v>
      </c>
      <c r="K1831" t="s">
        <v>148</v>
      </c>
      <c r="L1831" t="s">
        <v>149</v>
      </c>
      <c r="M1831" t="s">
        <v>150</v>
      </c>
      <c r="N1831" s="1" t="s">
        <v>114</v>
      </c>
      <c r="O1831" s="1" t="s">
        <v>49</v>
      </c>
      <c r="P1831" s="1">
        <v>17</v>
      </c>
      <c r="Q1831" t="s">
        <v>11850</v>
      </c>
      <c r="R1831" s="1" t="s">
        <v>11851</v>
      </c>
      <c r="S1831" s="1" t="s">
        <v>11852</v>
      </c>
      <c r="T1831" s="1">
        <v>328</v>
      </c>
      <c r="U1831" s="1">
        <v>39</v>
      </c>
      <c r="V1831" s="1">
        <v>289</v>
      </c>
    </row>
    <row r="1832" spans="1:22" x14ac:dyDescent="0.35">
      <c r="A1832" s="2">
        <v>44819</v>
      </c>
      <c r="B1832" s="3" t="s">
        <v>177</v>
      </c>
      <c r="C1832" t="s">
        <v>141</v>
      </c>
      <c r="D1832" t="s">
        <v>142</v>
      </c>
      <c r="E1832" t="s">
        <v>178</v>
      </c>
      <c r="F1832" t="s">
        <v>11853</v>
      </c>
      <c r="G1832" t="s">
        <v>11854</v>
      </c>
      <c r="H1832" t="s">
        <v>11855</v>
      </c>
      <c r="I1832" t="s">
        <v>11856</v>
      </c>
      <c r="J1832" s="1" t="s">
        <v>45</v>
      </c>
      <c r="K1832" t="s">
        <v>303</v>
      </c>
      <c r="L1832" t="s">
        <v>304</v>
      </c>
      <c r="M1832" t="s">
        <v>305</v>
      </c>
      <c r="N1832" s="1" t="s">
        <v>78</v>
      </c>
      <c r="O1832" s="1" t="s">
        <v>63</v>
      </c>
      <c r="P1832" s="1">
        <v>62</v>
      </c>
      <c r="Q1832" t="s">
        <v>11857</v>
      </c>
      <c r="R1832" s="1" t="s">
        <v>11858</v>
      </c>
      <c r="S1832" s="1" t="s">
        <v>11859</v>
      </c>
      <c r="T1832" s="1">
        <v>354</v>
      </c>
      <c r="U1832" s="1">
        <v>206</v>
      </c>
      <c r="V1832" s="1">
        <v>148</v>
      </c>
    </row>
    <row r="1833" spans="1:22" x14ac:dyDescent="0.35">
      <c r="A1833" s="2">
        <v>45109</v>
      </c>
      <c r="B1833" s="3" t="s">
        <v>97</v>
      </c>
      <c r="C1833" t="s">
        <v>23</v>
      </c>
      <c r="D1833" t="s">
        <v>98</v>
      </c>
      <c r="E1833" t="s">
        <v>154</v>
      </c>
      <c r="F1833" t="s">
        <v>10342</v>
      </c>
      <c r="G1833" t="s">
        <v>11860</v>
      </c>
      <c r="H1833" t="s">
        <v>11861</v>
      </c>
      <c r="I1833" t="s">
        <v>11862</v>
      </c>
      <c r="J1833" s="1" t="s">
        <v>30</v>
      </c>
      <c r="K1833" t="s">
        <v>424</v>
      </c>
      <c r="L1833" t="s">
        <v>425</v>
      </c>
      <c r="M1833">
        <v>7724600682</v>
      </c>
      <c r="N1833" s="1" t="s">
        <v>114</v>
      </c>
      <c r="O1833" s="1" t="s">
        <v>49</v>
      </c>
      <c r="P1833" s="1">
        <v>34</v>
      </c>
      <c r="Q1833" t="s">
        <v>11863</v>
      </c>
      <c r="R1833" s="1" t="s">
        <v>11864</v>
      </c>
      <c r="S1833" s="1" t="s">
        <v>11865</v>
      </c>
      <c r="T1833" s="1">
        <v>417</v>
      </c>
      <c r="U1833" s="1">
        <v>316</v>
      </c>
      <c r="V1833" s="1">
        <v>101</v>
      </c>
    </row>
    <row r="1834" spans="1:22" x14ac:dyDescent="0.35">
      <c r="A1834" s="2">
        <v>44823</v>
      </c>
      <c r="B1834" s="3" t="s">
        <v>140</v>
      </c>
      <c r="C1834" t="s">
        <v>141</v>
      </c>
      <c r="D1834" t="s">
        <v>142</v>
      </c>
      <c r="E1834" t="s">
        <v>361</v>
      </c>
      <c r="F1834" t="s">
        <v>11866</v>
      </c>
      <c r="G1834" t="s">
        <v>11867</v>
      </c>
      <c r="H1834" t="s">
        <v>11868</v>
      </c>
      <c r="I1834">
        <f>1-254-854-1679</f>
        <v>-2786</v>
      </c>
      <c r="J1834" s="1" t="s">
        <v>45</v>
      </c>
      <c r="K1834" t="s">
        <v>534</v>
      </c>
      <c r="L1834" t="s">
        <v>535</v>
      </c>
      <c r="M1834" t="s">
        <v>536</v>
      </c>
      <c r="N1834" s="1" t="s">
        <v>93</v>
      </c>
      <c r="O1834" s="1" t="s">
        <v>63</v>
      </c>
      <c r="P1834" s="1">
        <v>15</v>
      </c>
      <c r="Q1834" t="s">
        <v>11869</v>
      </c>
      <c r="R1834" s="1" t="s">
        <v>11870</v>
      </c>
      <c r="S1834" s="1" t="s">
        <v>11871</v>
      </c>
      <c r="T1834" s="1">
        <v>337</v>
      </c>
      <c r="U1834" s="1">
        <v>151</v>
      </c>
      <c r="V1834" s="1">
        <v>186</v>
      </c>
    </row>
    <row r="1835" spans="1:22" x14ac:dyDescent="0.35">
      <c r="A1835" s="2">
        <v>45000</v>
      </c>
      <c r="B1835" s="3" t="s">
        <v>207</v>
      </c>
      <c r="C1835" t="s">
        <v>23</v>
      </c>
      <c r="D1835" t="s">
        <v>39</v>
      </c>
      <c r="E1835" t="s">
        <v>40</v>
      </c>
      <c r="F1835" t="s">
        <v>11872</v>
      </c>
      <c r="H1835" t="s">
        <v>11873</v>
      </c>
      <c r="I1835" t="s">
        <v>11874</v>
      </c>
      <c r="J1835" s="1" t="s">
        <v>45</v>
      </c>
      <c r="K1835" t="s">
        <v>566</v>
      </c>
      <c r="L1835" t="s">
        <v>567</v>
      </c>
      <c r="M1835" t="s">
        <v>568</v>
      </c>
      <c r="N1835" s="1" t="s">
        <v>48</v>
      </c>
      <c r="O1835" s="1" t="s">
        <v>49</v>
      </c>
      <c r="P1835" s="1">
        <v>20</v>
      </c>
      <c r="Q1835" t="s">
        <v>8719</v>
      </c>
      <c r="R1835" s="1" t="s">
        <v>11875</v>
      </c>
      <c r="S1835" s="1" t="s">
        <v>11876</v>
      </c>
      <c r="T1835" s="1">
        <v>291</v>
      </c>
      <c r="U1835" s="1">
        <v>172</v>
      </c>
      <c r="V1835" s="1">
        <v>119</v>
      </c>
    </row>
    <row r="1836" spans="1:22" x14ac:dyDescent="0.35">
      <c r="A1836" s="2">
        <v>44708</v>
      </c>
      <c r="B1836" s="3" t="s">
        <v>317</v>
      </c>
      <c r="C1836" t="s">
        <v>54</v>
      </c>
      <c r="D1836" t="s">
        <v>98</v>
      </c>
      <c r="E1836" t="s">
        <v>318</v>
      </c>
      <c r="F1836" t="s">
        <v>11877</v>
      </c>
      <c r="G1836" t="s">
        <v>11878</v>
      </c>
      <c r="H1836" t="s">
        <v>11879</v>
      </c>
      <c r="I1836" t="s">
        <v>11880</v>
      </c>
      <c r="J1836" s="1" t="s">
        <v>170</v>
      </c>
      <c r="K1836" t="s">
        <v>381</v>
      </c>
      <c r="L1836" t="s">
        <v>382</v>
      </c>
      <c r="M1836" t="s">
        <v>383</v>
      </c>
      <c r="N1836" s="1" t="s">
        <v>48</v>
      </c>
      <c r="O1836" s="1" t="s">
        <v>49</v>
      </c>
      <c r="P1836" s="1">
        <v>45</v>
      </c>
      <c r="Q1836" t="s">
        <v>1102</v>
      </c>
      <c r="R1836" s="1" t="s">
        <v>11881</v>
      </c>
      <c r="S1836" s="1" t="s">
        <v>11882</v>
      </c>
      <c r="T1836" s="1">
        <v>496</v>
      </c>
      <c r="U1836" s="1">
        <v>44</v>
      </c>
      <c r="V1836" s="1">
        <v>452</v>
      </c>
    </row>
    <row r="1837" spans="1:22" x14ac:dyDescent="0.35">
      <c r="A1837" s="2">
        <v>45071</v>
      </c>
      <c r="B1837" s="3" t="s">
        <v>214</v>
      </c>
      <c r="C1837" t="s">
        <v>23</v>
      </c>
      <c r="D1837" t="s">
        <v>98</v>
      </c>
      <c r="E1837" t="s">
        <v>326</v>
      </c>
      <c r="F1837" t="s">
        <v>11883</v>
      </c>
      <c r="G1837" t="s">
        <v>11884</v>
      </c>
      <c r="H1837" t="s">
        <v>11885</v>
      </c>
      <c r="I1837">
        <v>9056779275</v>
      </c>
      <c r="J1837" s="1" t="s">
        <v>30</v>
      </c>
      <c r="K1837" t="s">
        <v>252</v>
      </c>
      <c r="L1837" t="s">
        <v>253</v>
      </c>
      <c r="M1837">
        <f>1-838-976-6137</f>
        <v>-7950</v>
      </c>
      <c r="N1837" s="1" t="s">
        <v>86</v>
      </c>
      <c r="O1837" s="1" t="s">
        <v>63</v>
      </c>
      <c r="P1837" s="1">
        <v>100</v>
      </c>
      <c r="Q1837" t="s">
        <v>215</v>
      </c>
      <c r="R1837" s="1" t="s">
        <v>11886</v>
      </c>
      <c r="S1837" s="1" t="s">
        <v>11887</v>
      </c>
      <c r="T1837" s="1">
        <v>395</v>
      </c>
      <c r="U1837" s="1">
        <v>336</v>
      </c>
      <c r="V1837" s="1">
        <v>59</v>
      </c>
    </row>
    <row r="1838" spans="1:22" x14ac:dyDescent="0.35">
      <c r="A1838" s="2">
        <v>44495</v>
      </c>
      <c r="B1838" s="3" t="s">
        <v>336</v>
      </c>
      <c r="C1838" t="s">
        <v>247</v>
      </c>
      <c r="D1838" t="s">
        <v>165</v>
      </c>
      <c r="E1838" t="s">
        <v>265</v>
      </c>
      <c r="F1838" t="s">
        <v>11888</v>
      </c>
      <c r="G1838" t="s">
        <v>11889</v>
      </c>
      <c r="H1838" t="s">
        <v>11890</v>
      </c>
      <c r="I1838" t="s">
        <v>11891</v>
      </c>
      <c r="J1838" s="1" t="s">
        <v>30</v>
      </c>
      <c r="K1838" t="s">
        <v>534</v>
      </c>
      <c r="L1838" t="s">
        <v>535</v>
      </c>
      <c r="M1838" t="s">
        <v>536</v>
      </c>
      <c r="N1838" s="1" t="s">
        <v>48</v>
      </c>
      <c r="O1838" s="1" t="s">
        <v>49</v>
      </c>
      <c r="P1838" s="1">
        <v>75</v>
      </c>
      <c r="Q1838" t="s">
        <v>9902</v>
      </c>
      <c r="R1838" s="1" t="s">
        <v>11892</v>
      </c>
      <c r="S1838" s="1" t="s">
        <v>11893</v>
      </c>
      <c r="T1838" s="1">
        <v>122</v>
      </c>
      <c r="U1838" s="1">
        <v>42</v>
      </c>
      <c r="V1838" s="1">
        <v>80</v>
      </c>
    </row>
    <row r="1839" spans="1:22" x14ac:dyDescent="0.35">
      <c r="A1839" s="2">
        <v>44510</v>
      </c>
      <c r="B1839" s="3" t="s">
        <v>275</v>
      </c>
      <c r="C1839" t="s">
        <v>276</v>
      </c>
      <c r="D1839" t="s">
        <v>277</v>
      </c>
      <c r="E1839" t="s">
        <v>278</v>
      </c>
      <c r="F1839" t="s">
        <v>11894</v>
      </c>
      <c r="G1839" t="s">
        <v>11895</v>
      </c>
      <c r="H1839" t="s">
        <v>11896</v>
      </c>
      <c r="I1839" t="s">
        <v>11897</v>
      </c>
      <c r="J1839" s="1" t="s">
        <v>170</v>
      </c>
      <c r="K1839" t="s">
        <v>303</v>
      </c>
      <c r="L1839" t="s">
        <v>304</v>
      </c>
      <c r="M1839" t="s">
        <v>305</v>
      </c>
      <c r="N1839" s="1" t="s">
        <v>93</v>
      </c>
      <c r="O1839" s="1" t="s">
        <v>49</v>
      </c>
      <c r="P1839" s="1">
        <v>25</v>
      </c>
      <c r="Q1839" t="s">
        <v>1665</v>
      </c>
      <c r="R1839" s="1" t="s">
        <v>11898</v>
      </c>
      <c r="S1839" s="1" t="s">
        <v>11899</v>
      </c>
      <c r="T1839" s="1">
        <v>499</v>
      </c>
      <c r="U1839" s="1">
        <v>383</v>
      </c>
      <c r="V1839" s="1">
        <v>116</v>
      </c>
    </row>
    <row r="1840" spans="1:22" x14ac:dyDescent="0.35">
      <c r="A1840" s="2">
        <v>44971</v>
      </c>
      <c r="B1840" s="3" t="s">
        <v>222</v>
      </c>
      <c r="C1840" t="s">
        <v>141</v>
      </c>
      <c r="D1840" t="s">
        <v>223</v>
      </c>
      <c r="E1840" t="s">
        <v>224</v>
      </c>
      <c r="F1840" t="s">
        <v>11900</v>
      </c>
      <c r="G1840" t="s">
        <v>11901</v>
      </c>
      <c r="H1840" t="s">
        <v>11902</v>
      </c>
      <c r="I1840" t="s">
        <v>11903</v>
      </c>
      <c r="J1840" s="1" t="s">
        <v>45</v>
      </c>
      <c r="K1840" t="s">
        <v>381</v>
      </c>
      <c r="L1840" t="s">
        <v>382</v>
      </c>
      <c r="M1840" t="s">
        <v>383</v>
      </c>
      <c r="N1840" s="1" t="s">
        <v>33</v>
      </c>
      <c r="O1840" s="1" t="s">
        <v>63</v>
      </c>
      <c r="P1840" s="1">
        <v>11</v>
      </c>
      <c r="Q1840" t="s">
        <v>11904</v>
      </c>
      <c r="R1840" s="1" t="s">
        <v>11905</v>
      </c>
      <c r="S1840" s="1" t="s">
        <v>11906</v>
      </c>
      <c r="T1840" s="1">
        <v>143</v>
      </c>
      <c r="U1840" s="1">
        <v>132</v>
      </c>
      <c r="V1840" s="1">
        <v>11</v>
      </c>
    </row>
    <row r="1841" spans="1:22" x14ac:dyDescent="0.35">
      <c r="A1841" s="2">
        <v>44633</v>
      </c>
      <c r="B1841" s="3" t="s">
        <v>22</v>
      </c>
      <c r="C1841" t="s">
        <v>23</v>
      </c>
      <c r="D1841" t="s">
        <v>24</v>
      </c>
      <c r="E1841" t="s">
        <v>189</v>
      </c>
      <c r="F1841" t="s">
        <v>11907</v>
      </c>
      <c r="G1841" t="s">
        <v>11908</v>
      </c>
      <c r="H1841" t="s">
        <v>11909</v>
      </c>
      <c r="I1841" t="s">
        <v>11910</v>
      </c>
      <c r="J1841" s="1" t="s">
        <v>170</v>
      </c>
      <c r="K1841" t="s">
        <v>159</v>
      </c>
      <c r="L1841" t="s">
        <v>160</v>
      </c>
      <c r="M1841" t="s">
        <v>161</v>
      </c>
      <c r="N1841" s="1" t="s">
        <v>86</v>
      </c>
      <c r="O1841" s="1" t="s">
        <v>49</v>
      </c>
      <c r="P1841" s="1">
        <v>3</v>
      </c>
      <c r="Q1841" t="s">
        <v>11911</v>
      </c>
      <c r="R1841" s="1" t="s">
        <v>11912</v>
      </c>
      <c r="S1841" s="1" t="s">
        <v>11913</v>
      </c>
      <c r="T1841" s="1">
        <v>62</v>
      </c>
      <c r="U1841" s="1">
        <v>38</v>
      </c>
      <c r="V1841" s="1">
        <v>24</v>
      </c>
    </row>
    <row r="1842" spans="1:22" x14ac:dyDescent="0.35">
      <c r="A1842" s="2">
        <v>44955</v>
      </c>
      <c r="B1842" s="3" t="s">
        <v>418</v>
      </c>
      <c r="C1842" t="s">
        <v>69</v>
      </c>
      <c r="D1842" t="s">
        <v>419</v>
      </c>
      <c r="E1842" t="s">
        <v>521</v>
      </c>
      <c r="F1842" t="s">
        <v>11914</v>
      </c>
      <c r="H1842" t="s">
        <v>11915</v>
      </c>
      <c r="I1842">
        <v>6378510109</v>
      </c>
      <c r="J1842" s="1" t="s">
        <v>170</v>
      </c>
      <c r="K1842" t="s">
        <v>194</v>
      </c>
      <c r="L1842" t="s">
        <v>195</v>
      </c>
      <c r="M1842" t="s">
        <v>196</v>
      </c>
      <c r="N1842" s="1" t="s">
        <v>86</v>
      </c>
      <c r="O1842" s="1" t="s">
        <v>63</v>
      </c>
      <c r="P1842" s="1">
        <v>19</v>
      </c>
      <c r="Q1842" t="s">
        <v>11916</v>
      </c>
      <c r="R1842" s="1" t="s">
        <v>11917</v>
      </c>
      <c r="S1842" s="1" t="s">
        <v>11918</v>
      </c>
      <c r="T1842" s="1">
        <v>244</v>
      </c>
      <c r="U1842" s="1">
        <v>197</v>
      </c>
      <c r="V1842" s="1">
        <v>47</v>
      </c>
    </row>
    <row r="1843" spans="1:22" x14ac:dyDescent="0.35">
      <c r="A1843" s="1" t="s">
        <v>11919</v>
      </c>
      <c r="B1843" s="3" t="s">
        <v>492</v>
      </c>
      <c r="C1843" t="s">
        <v>276</v>
      </c>
      <c r="D1843" t="s">
        <v>409</v>
      </c>
      <c r="E1843" t="s">
        <v>410</v>
      </c>
      <c r="F1843" t="s">
        <v>11920</v>
      </c>
      <c r="G1843" t="s">
        <v>11921</v>
      </c>
      <c r="H1843" t="s">
        <v>11922</v>
      </c>
      <c r="I1843" t="s">
        <v>11923</v>
      </c>
      <c r="J1843" s="1" t="s">
        <v>170</v>
      </c>
      <c r="K1843" t="s">
        <v>252</v>
      </c>
      <c r="L1843" t="s">
        <v>253</v>
      </c>
      <c r="M1843">
        <f>1-838-976-6137</f>
        <v>-7950</v>
      </c>
      <c r="N1843" s="1" t="s">
        <v>78</v>
      </c>
      <c r="O1843" s="1" t="s">
        <v>34</v>
      </c>
      <c r="P1843" s="1">
        <v>31</v>
      </c>
      <c r="Q1843" t="s">
        <v>11924</v>
      </c>
      <c r="R1843" s="1" t="s">
        <v>4705</v>
      </c>
      <c r="S1843" s="1" t="s">
        <v>11925</v>
      </c>
      <c r="T1843" s="1">
        <v>303</v>
      </c>
      <c r="U1843" s="1">
        <v>95</v>
      </c>
      <c r="V1843" s="1">
        <v>208</v>
      </c>
    </row>
    <row r="1844" spans="1:22" x14ac:dyDescent="0.35">
      <c r="A1844" s="2">
        <v>45195</v>
      </c>
      <c r="B1844" s="3" t="s">
        <v>140</v>
      </c>
      <c r="C1844" t="s">
        <v>141</v>
      </c>
      <c r="D1844" t="s">
        <v>142</v>
      </c>
      <c r="E1844" t="s">
        <v>361</v>
      </c>
      <c r="F1844" t="s">
        <v>11926</v>
      </c>
      <c r="G1844" t="s">
        <v>11927</v>
      </c>
      <c r="H1844" t="s">
        <v>11928</v>
      </c>
      <c r="I1844">
        <v>2988255676</v>
      </c>
      <c r="J1844" s="1" t="s">
        <v>170</v>
      </c>
      <c r="K1844" t="s">
        <v>61</v>
      </c>
      <c r="L1844" t="s">
        <v>62</v>
      </c>
      <c r="M1844">
        <f>1-588-750-7646</f>
        <v>-8983</v>
      </c>
      <c r="N1844" s="1" t="s">
        <v>93</v>
      </c>
      <c r="O1844" s="1" t="s">
        <v>63</v>
      </c>
      <c r="P1844" s="1">
        <v>35</v>
      </c>
      <c r="Q1844" t="s">
        <v>4048</v>
      </c>
      <c r="R1844" s="1" t="s">
        <v>11929</v>
      </c>
      <c r="S1844" s="1" t="s">
        <v>11930</v>
      </c>
      <c r="T1844" s="1">
        <v>265</v>
      </c>
      <c r="U1844" s="1">
        <v>77</v>
      </c>
      <c r="V1844" s="1">
        <v>188</v>
      </c>
    </row>
    <row r="1845" spans="1:22" x14ac:dyDescent="0.35">
      <c r="A1845" s="2">
        <v>45009</v>
      </c>
      <c r="B1845" s="3" t="s">
        <v>317</v>
      </c>
      <c r="C1845" t="s">
        <v>23</v>
      </c>
      <c r="D1845" t="s">
        <v>98</v>
      </c>
      <c r="E1845" t="s">
        <v>318</v>
      </c>
      <c r="F1845" t="s">
        <v>11931</v>
      </c>
      <c r="G1845" t="s">
        <v>11932</v>
      </c>
      <c r="H1845" t="s">
        <v>11933</v>
      </c>
      <c r="I1845" t="s">
        <v>11934</v>
      </c>
      <c r="J1845" s="1" t="s">
        <v>170</v>
      </c>
      <c r="K1845" t="s">
        <v>124</v>
      </c>
      <c r="L1845" t="s">
        <v>125</v>
      </c>
      <c r="M1845" t="s">
        <v>126</v>
      </c>
      <c r="N1845" s="1" t="s">
        <v>78</v>
      </c>
      <c r="O1845" s="1" t="s">
        <v>34</v>
      </c>
      <c r="P1845" s="1">
        <v>2</v>
      </c>
      <c r="Q1845" t="s">
        <v>11935</v>
      </c>
      <c r="R1845" s="1" t="s">
        <v>11936</v>
      </c>
      <c r="S1845" s="1" t="s">
        <v>11937</v>
      </c>
      <c r="T1845" s="1">
        <v>451</v>
      </c>
      <c r="U1845" s="1">
        <v>308</v>
      </c>
      <c r="V1845" s="1">
        <v>143</v>
      </c>
    </row>
    <row r="1846" spans="1:22" x14ac:dyDescent="0.35">
      <c r="A1846" s="1" t="s">
        <v>11938</v>
      </c>
      <c r="B1846" s="3" t="s">
        <v>22</v>
      </c>
      <c r="C1846" t="s">
        <v>23</v>
      </c>
      <c r="D1846" t="s">
        <v>24</v>
      </c>
      <c r="E1846" t="s">
        <v>82</v>
      </c>
      <c r="F1846" t="s">
        <v>11939</v>
      </c>
      <c r="G1846" t="s">
        <v>11940</v>
      </c>
      <c r="H1846" t="s">
        <v>11941</v>
      </c>
      <c r="I1846">
        <f>1-395-717-6131</f>
        <v>-7242</v>
      </c>
      <c r="J1846" s="1" t="s">
        <v>45</v>
      </c>
      <c r="K1846" t="s">
        <v>303</v>
      </c>
      <c r="L1846" t="s">
        <v>304</v>
      </c>
      <c r="M1846" t="s">
        <v>305</v>
      </c>
      <c r="N1846" s="1" t="s">
        <v>86</v>
      </c>
      <c r="O1846" s="1" t="s">
        <v>49</v>
      </c>
      <c r="P1846" s="1">
        <v>27</v>
      </c>
      <c r="Q1846" t="s">
        <v>11942</v>
      </c>
      <c r="R1846" s="1" t="s">
        <v>11943</v>
      </c>
      <c r="S1846" s="1" t="s">
        <v>11944</v>
      </c>
      <c r="T1846" s="1">
        <v>496</v>
      </c>
      <c r="U1846" s="1">
        <v>466</v>
      </c>
      <c r="V1846" s="1">
        <v>30</v>
      </c>
    </row>
    <row r="1847" spans="1:22" x14ac:dyDescent="0.35">
      <c r="A1847" s="2">
        <v>44947</v>
      </c>
      <c r="B1847" s="3" t="s">
        <v>418</v>
      </c>
      <c r="C1847" t="s">
        <v>69</v>
      </c>
      <c r="D1847" t="s">
        <v>419</v>
      </c>
      <c r="E1847" t="s">
        <v>521</v>
      </c>
      <c r="F1847" t="s">
        <v>11945</v>
      </c>
      <c r="G1847" t="s">
        <v>11946</v>
      </c>
      <c r="H1847" t="s">
        <v>11947</v>
      </c>
      <c r="I1847" t="s">
        <v>11948</v>
      </c>
      <c r="J1847" s="1" t="s">
        <v>45</v>
      </c>
      <c r="K1847" t="s">
        <v>46</v>
      </c>
      <c r="L1847" t="s">
        <v>47</v>
      </c>
      <c r="M1847" t="s">
        <v>261</v>
      </c>
      <c r="N1847" s="1" t="s">
        <v>78</v>
      </c>
      <c r="O1847" s="1" t="s">
        <v>34</v>
      </c>
      <c r="P1847" s="1">
        <v>42</v>
      </c>
      <c r="Q1847" t="s">
        <v>11949</v>
      </c>
      <c r="R1847" s="1" t="s">
        <v>11950</v>
      </c>
      <c r="S1847" s="1" t="s">
        <v>11951</v>
      </c>
      <c r="T1847" s="1">
        <v>110</v>
      </c>
      <c r="U1847" s="1">
        <v>31</v>
      </c>
      <c r="V1847" s="1">
        <v>79</v>
      </c>
    </row>
    <row r="1848" spans="1:22" x14ac:dyDescent="0.35">
      <c r="A1848" s="2">
        <v>44774</v>
      </c>
      <c r="B1848" s="3" t="s">
        <v>344</v>
      </c>
      <c r="C1848" t="s">
        <v>141</v>
      </c>
      <c r="D1848" t="s">
        <v>345</v>
      </c>
      <c r="E1848" t="s">
        <v>346</v>
      </c>
      <c r="F1848" t="s">
        <v>11952</v>
      </c>
      <c r="G1848" t="s">
        <v>11953</v>
      </c>
      <c r="H1848" t="s">
        <v>11954</v>
      </c>
      <c r="I1848" t="s">
        <v>11955</v>
      </c>
      <c r="J1848" s="1" t="s">
        <v>170</v>
      </c>
      <c r="K1848" t="s">
        <v>46</v>
      </c>
      <c r="L1848" t="s">
        <v>47</v>
      </c>
      <c r="M1848" t="s">
        <v>261</v>
      </c>
      <c r="N1848" s="1" t="s">
        <v>114</v>
      </c>
      <c r="O1848" s="1" t="s">
        <v>34</v>
      </c>
      <c r="P1848" s="1">
        <v>71</v>
      </c>
      <c r="Q1848" t="s">
        <v>1631</v>
      </c>
      <c r="R1848" s="1" t="s">
        <v>11956</v>
      </c>
      <c r="S1848" s="1" t="s">
        <v>11957</v>
      </c>
      <c r="T1848" s="1">
        <v>300</v>
      </c>
      <c r="U1848" s="1">
        <v>279</v>
      </c>
      <c r="V1848" s="1">
        <v>21</v>
      </c>
    </row>
    <row r="1849" spans="1:22" x14ac:dyDescent="0.35">
      <c r="A1849" s="2">
        <v>44488</v>
      </c>
      <c r="B1849" s="3" t="s">
        <v>97</v>
      </c>
      <c r="C1849" t="s">
        <v>54</v>
      </c>
      <c r="D1849" t="s">
        <v>98</v>
      </c>
      <c r="E1849" t="s">
        <v>154</v>
      </c>
      <c r="F1849" t="s">
        <v>11958</v>
      </c>
      <c r="G1849" t="s">
        <v>11959</v>
      </c>
      <c r="H1849" t="s">
        <v>11960</v>
      </c>
      <c r="I1849" t="s">
        <v>11961</v>
      </c>
      <c r="J1849" s="1" t="s">
        <v>30</v>
      </c>
      <c r="K1849" t="s">
        <v>46</v>
      </c>
      <c r="L1849" t="s">
        <v>47</v>
      </c>
      <c r="M1849" t="s">
        <v>261</v>
      </c>
      <c r="N1849" s="1" t="s">
        <v>86</v>
      </c>
      <c r="O1849" s="1" t="s">
        <v>49</v>
      </c>
      <c r="P1849" s="1">
        <v>24</v>
      </c>
      <c r="Q1849" t="s">
        <v>5265</v>
      </c>
      <c r="R1849" s="1" t="s">
        <v>11962</v>
      </c>
      <c r="S1849" s="1" t="s">
        <v>11963</v>
      </c>
      <c r="T1849" s="1">
        <v>361</v>
      </c>
      <c r="U1849" s="1">
        <v>150</v>
      </c>
      <c r="V1849" s="1">
        <v>211</v>
      </c>
    </row>
    <row r="1850" spans="1:22" x14ac:dyDescent="0.35">
      <c r="A1850" s="2">
        <v>44974</v>
      </c>
      <c r="B1850" s="3" t="s">
        <v>222</v>
      </c>
      <c r="C1850" t="s">
        <v>141</v>
      </c>
      <c r="D1850" t="s">
        <v>223</v>
      </c>
      <c r="E1850" t="s">
        <v>224</v>
      </c>
      <c r="F1850" t="s">
        <v>11964</v>
      </c>
      <c r="G1850" t="s">
        <v>11965</v>
      </c>
      <c r="H1850" t="s">
        <v>11966</v>
      </c>
      <c r="I1850" t="s">
        <v>11967</v>
      </c>
      <c r="J1850" s="1" t="s">
        <v>45</v>
      </c>
      <c r="K1850" t="s">
        <v>183</v>
      </c>
      <c r="L1850" t="s">
        <v>184</v>
      </c>
      <c r="M1850" t="s">
        <v>185</v>
      </c>
      <c r="N1850" s="1" t="s">
        <v>33</v>
      </c>
      <c r="O1850" s="1" t="s">
        <v>63</v>
      </c>
      <c r="P1850" s="1">
        <v>55</v>
      </c>
      <c r="Q1850" t="s">
        <v>3885</v>
      </c>
      <c r="R1850" s="1" t="s">
        <v>11968</v>
      </c>
      <c r="S1850" s="1" t="s">
        <v>11969</v>
      </c>
      <c r="T1850" s="1">
        <v>112</v>
      </c>
      <c r="U1850" s="1">
        <v>43</v>
      </c>
      <c r="V1850" s="1">
        <v>69</v>
      </c>
    </row>
    <row r="1851" spans="1:22" x14ac:dyDescent="0.35">
      <c r="A1851" s="2">
        <v>45016</v>
      </c>
      <c r="B1851" s="3" t="s">
        <v>38</v>
      </c>
      <c r="C1851" t="s">
        <v>23</v>
      </c>
      <c r="D1851" t="s">
        <v>98</v>
      </c>
      <c r="E1851" t="s">
        <v>530</v>
      </c>
      <c r="F1851" t="s">
        <v>11970</v>
      </c>
      <c r="G1851" t="s">
        <v>11971</v>
      </c>
      <c r="H1851" t="s">
        <v>11972</v>
      </c>
      <c r="I1851" t="s">
        <v>11973</v>
      </c>
      <c r="J1851" s="1" t="s">
        <v>170</v>
      </c>
      <c r="K1851" t="s">
        <v>46</v>
      </c>
      <c r="L1851" t="s">
        <v>47</v>
      </c>
      <c r="N1851" s="1" t="s">
        <v>78</v>
      </c>
      <c r="O1851" s="1" t="s">
        <v>49</v>
      </c>
      <c r="P1851" s="1">
        <v>22</v>
      </c>
      <c r="Q1851" t="s">
        <v>11974</v>
      </c>
      <c r="R1851" s="1" t="s">
        <v>6390</v>
      </c>
      <c r="S1851" s="1" t="s">
        <v>11975</v>
      </c>
      <c r="T1851" s="1">
        <v>74</v>
      </c>
      <c r="U1851" s="1">
        <v>72</v>
      </c>
      <c r="V1851" s="1">
        <v>2</v>
      </c>
    </row>
    <row r="1852" spans="1:22" x14ac:dyDescent="0.35">
      <c r="A1852" s="2">
        <v>44841</v>
      </c>
      <c r="B1852" s="3" t="s">
        <v>418</v>
      </c>
      <c r="C1852" t="s">
        <v>69</v>
      </c>
      <c r="D1852" t="s">
        <v>419</v>
      </c>
      <c r="E1852" t="s">
        <v>521</v>
      </c>
      <c r="F1852" t="s">
        <v>11976</v>
      </c>
      <c r="G1852" t="s">
        <v>11977</v>
      </c>
      <c r="H1852" t="s">
        <v>11978</v>
      </c>
      <c r="I1852" t="s">
        <v>11979</v>
      </c>
      <c r="J1852" s="1" t="s">
        <v>30</v>
      </c>
      <c r="K1852" t="s">
        <v>270</v>
      </c>
      <c r="L1852" t="s">
        <v>271</v>
      </c>
      <c r="M1852" t="s">
        <v>559</v>
      </c>
      <c r="N1852" s="1" t="s">
        <v>48</v>
      </c>
      <c r="O1852" s="1" t="s">
        <v>49</v>
      </c>
      <c r="P1852" s="1">
        <v>46</v>
      </c>
      <c r="Q1852" t="s">
        <v>1183</v>
      </c>
      <c r="R1852" s="1" t="s">
        <v>11980</v>
      </c>
      <c r="S1852" s="1" t="s">
        <v>11981</v>
      </c>
      <c r="T1852" s="1">
        <v>320</v>
      </c>
      <c r="U1852" s="1">
        <v>299</v>
      </c>
      <c r="V1852" s="1">
        <v>21</v>
      </c>
    </row>
    <row r="1853" spans="1:22" x14ac:dyDescent="0.35">
      <c r="A1853" s="2">
        <v>45058</v>
      </c>
      <c r="B1853" s="3" t="s">
        <v>317</v>
      </c>
      <c r="C1853" t="s">
        <v>23</v>
      </c>
      <c r="D1853" t="s">
        <v>98</v>
      </c>
      <c r="E1853" t="s">
        <v>318</v>
      </c>
      <c r="F1853" t="s">
        <v>11982</v>
      </c>
      <c r="H1853" t="s">
        <v>11983</v>
      </c>
      <c r="I1853" t="s">
        <v>11984</v>
      </c>
      <c r="J1853" s="1" t="s">
        <v>170</v>
      </c>
      <c r="K1853" t="s">
        <v>133</v>
      </c>
      <c r="L1853" t="s">
        <v>134</v>
      </c>
      <c r="M1853" t="s">
        <v>135</v>
      </c>
      <c r="N1853" s="1" t="s">
        <v>33</v>
      </c>
      <c r="O1853" s="1" t="s">
        <v>34</v>
      </c>
      <c r="P1853" s="1">
        <v>38</v>
      </c>
      <c r="Q1853" t="s">
        <v>6445</v>
      </c>
      <c r="R1853" s="1" t="s">
        <v>4290</v>
      </c>
      <c r="S1853" s="1" t="s">
        <v>11985</v>
      </c>
      <c r="T1853" s="1">
        <v>172</v>
      </c>
      <c r="U1853" s="1">
        <v>136</v>
      </c>
      <c r="V1853" s="1">
        <v>36</v>
      </c>
    </row>
    <row r="1854" spans="1:22" x14ac:dyDescent="0.35">
      <c r="A1854" s="2">
        <v>44732</v>
      </c>
      <c r="B1854" s="3" t="s">
        <v>177</v>
      </c>
      <c r="C1854" t="s">
        <v>54</v>
      </c>
      <c r="D1854" t="s">
        <v>142</v>
      </c>
      <c r="E1854" t="s">
        <v>178</v>
      </c>
      <c r="F1854" t="s">
        <v>11986</v>
      </c>
      <c r="G1854" t="s">
        <v>11987</v>
      </c>
      <c r="H1854" t="s">
        <v>11988</v>
      </c>
      <c r="I1854" t="s">
        <v>11989</v>
      </c>
      <c r="J1854" s="1" t="s">
        <v>170</v>
      </c>
      <c r="K1854" t="s">
        <v>270</v>
      </c>
      <c r="L1854" t="s">
        <v>271</v>
      </c>
      <c r="M1854" t="s">
        <v>559</v>
      </c>
      <c r="N1854" s="1" t="s">
        <v>48</v>
      </c>
      <c r="O1854" s="1" t="s">
        <v>63</v>
      </c>
      <c r="P1854" s="1">
        <v>27</v>
      </c>
      <c r="Q1854" t="s">
        <v>10724</v>
      </c>
      <c r="R1854" s="1" t="s">
        <v>11990</v>
      </c>
      <c r="S1854" s="1" t="s">
        <v>11991</v>
      </c>
      <c r="T1854" s="1">
        <v>366</v>
      </c>
      <c r="U1854" s="1">
        <v>316</v>
      </c>
      <c r="V1854" s="1">
        <v>50</v>
      </c>
    </row>
    <row r="1855" spans="1:22" x14ac:dyDescent="0.35">
      <c r="A1855" s="2">
        <v>44764</v>
      </c>
      <c r="B1855" s="3" t="s">
        <v>68</v>
      </c>
      <c r="C1855" t="s">
        <v>69</v>
      </c>
      <c r="D1855" t="s">
        <v>70</v>
      </c>
      <c r="E1855" t="s">
        <v>71</v>
      </c>
      <c r="F1855" t="s">
        <v>11992</v>
      </c>
      <c r="G1855" t="s">
        <v>11993</v>
      </c>
      <c r="H1855" t="s">
        <v>11994</v>
      </c>
      <c r="I1855" t="s">
        <v>11995</v>
      </c>
      <c r="J1855" s="1" t="s">
        <v>30</v>
      </c>
      <c r="K1855" t="s">
        <v>183</v>
      </c>
      <c r="L1855" t="s">
        <v>184</v>
      </c>
      <c r="M1855" t="s">
        <v>185</v>
      </c>
      <c r="N1855" s="1" t="s">
        <v>93</v>
      </c>
      <c r="O1855" s="1" t="s">
        <v>63</v>
      </c>
      <c r="P1855" s="1">
        <v>62</v>
      </c>
      <c r="Q1855" t="s">
        <v>1274</v>
      </c>
      <c r="R1855" s="1" t="s">
        <v>11996</v>
      </c>
      <c r="S1855" s="1" t="s">
        <v>11997</v>
      </c>
      <c r="T1855" s="1">
        <v>162</v>
      </c>
      <c r="U1855" s="1">
        <v>73</v>
      </c>
      <c r="V1855" s="1">
        <v>89</v>
      </c>
    </row>
    <row r="1856" spans="1:22" x14ac:dyDescent="0.35">
      <c r="A1856" s="2">
        <v>44688</v>
      </c>
      <c r="B1856" s="3" t="s">
        <v>22</v>
      </c>
      <c r="C1856" t="s">
        <v>54</v>
      </c>
      <c r="D1856" t="s">
        <v>24</v>
      </c>
      <c r="E1856" t="s">
        <v>82</v>
      </c>
      <c r="F1856" t="s">
        <v>11998</v>
      </c>
      <c r="G1856" t="s">
        <v>11999</v>
      </c>
      <c r="H1856" t="s">
        <v>12000</v>
      </c>
      <c r="I1856" t="s">
        <v>12001</v>
      </c>
      <c r="J1856" s="1" t="s">
        <v>170</v>
      </c>
      <c r="K1856" t="s">
        <v>194</v>
      </c>
      <c r="L1856" t="s">
        <v>195</v>
      </c>
      <c r="M1856" t="s">
        <v>196</v>
      </c>
      <c r="N1856" s="1" t="s">
        <v>78</v>
      </c>
      <c r="O1856" s="1" t="s">
        <v>34</v>
      </c>
      <c r="P1856" s="1">
        <v>2</v>
      </c>
      <c r="Q1856" t="s">
        <v>6482</v>
      </c>
      <c r="R1856" s="1" t="s">
        <v>12002</v>
      </c>
      <c r="S1856" s="1" t="s">
        <v>12003</v>
      </c>
      <c r="T1856" s="1">
        <v>121</v>
      </c>
      <c r="U1856" s="1">
        <v>60</v>
      </c>
      <c r="V1856" s="1">
        <v>61</v>
      </c>
    </row>
    <row r="1857" spans="1:22" x14ac:dyDescent="0.35">
      <c r="A1857" s="2">
        <v>44862</v>
      </c>
      <c r="B1857" s="3" t="s">
        <v>344</v>
      </c>
      <c r="C1857" t="s">
        <v>141</v>
      </c>
      <c r="D1857" t="s">
        <v>345</v>
      </c>
      <c r="E1857" t="s">
        <v>25</v>
      </c>
      <c r="F1857" t="s">
        <v>12004</v>
      </c>
      <c r="G1857" t="s">
        <v>12005</v>
      </c>
      <c r="H1857" t="s">
        <v>12006</v>
      </c>
      <c r="I1857" t="s">
        <v>12007</v>
      </c>
      <c r="J1857" s="1" t="s">
        <v>30</v>
      </c>
      <c r="K1857" t="s">
        <v>61</v>
      </c>
      <c r="L1857" t="s">
        <v>62</v>
      </c>
      <c r="M1857">
        <f>1-588-750-7646</f>
        <v>-8983</v>
      </c>
      <c r="N1857" s="1" t="s">
        <v>78</v>
      </c>
      <c r="O1857" s="1" t="s">
        <v>63</v>
      </c>
      <c r="P1857" s="1">
        <v>83</v>
      </c>
      <c r="Q1857" t="s">
        <v>12008</v>
      </c>
      <c r="R1857" s="1" t="s">
        <v>12009</v>
      </c>
      <c r="S1857" s="1" t="s">
        <v>12010</v>
      </c>
      <c r="T1857" s="1">
        <v>430</v>
      </c>
      <c r="U1857" s="1">
        <v>103</v>
      </c>
      <c r="V1857" s="1">
        <v>327</v>
      </c>
    </row>
    <row r="1858" spans="1:22" x14ac:dyDescent="0.35">
      <c r="A1858" s="2">
        <v>45034</v>
      </c>
      <c r="B1858" s="3" t="s">
        <v>38</v>
      </c>
      <c r="C1858" t="s">
        <v>23</v>
      </c>
      <c r="D1858" t="s">
        <v>98</v>
      </c>
      <c r="E1858" t="s">
        <v>377</v>
      </c>
      <c r="F1858" t="s">
        <v>12011</v>
      </c>
      <c r="G1858" t="s">
        <v>12012</v>
      </c>
      <c r="H1858" t="s">
        <v>12013</v>
      </c>
      <c r="I1858" t="s">
        <v>12014</v>
      </c>
      <c r="J1858" s="1" t="s">
        <v>30</v>
      </c>
      <c r="K1858" t="s">
        <v>31</v>
      </c>
      <c r="L1858" t="s">
        <v>32</v>
      </c>
      <c r="M1858">
        <v>6538306661</v>
      </c>
      <c r="N1858" s="1" t="s">
        <v>86</v>
      </c>
      <c r="O1858" s="1" t="s">
        <v>34</v>
      </c>
      <c r="P1858" s="1">
        <v>96</v>
      </c>
      <c r="Q1858" t="s">
        <v>12015</v>
      </c>
      <c r="R1858" s="1" t="s">
        <v>12016</v>
      </c>
      <c r="S1858" s="1" t="s">
        <v>12017</v>
      </c>
      <c r="T1858" s="1">
        <v>158</v>
      </c>
      <c r="U1858" s="1">
        <v>87</v>
      </c>
      <c r="V1858" s="1">
        <v>71</v>
      </c>
    </row>
    <row r="1859" spans="1:22" x14ac:dyDescent="0.35">
      <c r="A1859" s="2">
        <v>44901</v>
      </c>
      <c r="B1859" s="3" t="s">
        <v>140</v>
      </c>
      <c r="C1859" t="s">
        <v>141</v>
      </c>
      <c r="D1859" t="s">
        <v>142</v>
      </c>
      <c r="E1859" t="s">
        <v>361</v>
      </c>
      <c r="F1859" t="s">
        <v>12018</v>
      </c>
      <c r="H1859" t="s">
        <v>12019</v>
      </c>
      <c r="I1859" t="s">
        <v>12020</v>
      </c>
      <c r="J1859" s="1" t="s">
        <v>30</v>
      </c>
      <c r="K1859" t="s">
        <v>330</v>
      </c>
      <c r="L1859" t="s">
        <v>331</v>
      </c>
      <c r="M1859" t="s">
        <v>332</v>
      </c>
      <c r="N1859" s="1" t="s">
        <v>86</v>
      </c>
      <c r="O1859" s="1" t="s">
        <v>34</v>
      </c>
      <c r="P1859" s="1">
        <v>29</v>
      </c>
      <c r="Q1859" t="s">
        <v>4154</v>
      </c>
      <c r="R1859" s="1" t="s">
        <v>12021</v>
      </c>
      <c r="S1859" s="1" t="s">
        <v>12022</v>
      </c>
      <c r="T1859" s="1">
        <v>433</v>
      </c>
      <c r="U1859" s="1">
        <v>22</v>
      </c>
      <c r="V1859" s="1">
        <v>411</v>
      </c>
    </row>
    <row r="1860" spans="1:22" x14ac:dyDescent="0.35">
      <c r="A1860" s="2">
        <v>44674</v>
      </c>
      <c r="B1860" s="3" t="s">
        <v>257</v>
      </c>
      <c r="C1860" t="s">
        <v>141</v>
      </c>
      <c r="D1860" t="s">
        <v>223</v>
      </c>
      <c r="E1860" t="s">
        <v>265</v>
      </c>
      <c r="F1860" t="s">
        <v>12023</v>
      </c>
      <c r="G1860" t="s">
        <v>12024</v>
      </c>
      <c r="H1860" t="s">
        <v>12025</v>
      </c>
      <c r="I1860" t="s">
        <v>12026</v>
      </c>
      <c r="J1860" s="1" t="s">
        <v>30</v>
      </c>
      <c r="K1860" t="s">
        <v>133</v>
      </c>
      <c r="L1860" t="s">
        <v>134</v>
      </c>
      <c r="M1860" t="s">
        <v>135</v>
      </c>
      <c r="N1860" s="1" t="s">
        <v>114</v>
      </c>
      <c r="O1860" s="1" t="s">
        <v>49</v>
      </c>
      <c r="P1860" s="1">
        <v>37</v>
      </c>
      <c r="Q1860" t="s">
        <v>12027</v>
      </c>
      <c r="R1860" s="1" t="s">
        <v>12028</v>
      </c>
      <c r="S1860" s="1" t="s">
        <v>12029</v>
      </c>
      <c r="T1860" s="1">
        <v>294</v>
      </c>
      <c r="U1860" s="1">
        <v>23</v>
      </c>
      <c r="V1860" s="1">
        <v>271</v>
      </c>
    </row>
    <row r="1861" spans="1:22" x14ac:dyDescent="0.35">
      <c r="A1861" s="2">
        <v>44861</v>
      </c>
      <c r="B1861" s="3" t="s">
        <v>222</v>
      </c>
      <c r="C1861" t="s">
        <v>141</v>
      </c>
      <c r="D1861" t="s">
        <v>223</v>
      </c>
      <c r="E1861" t="s">
        <v>224</v>
      </c>
      <c r="F1861" t="s">
        <v>12030</v>
      </c>
      <c r="G1861" t="s">
        <v>12031</v>
      </c>
      <c r="H1861" t="s">
        <v>12032</v>
      </c>
      <c r="I1861" t="s">
        <v>12033</v>
      </c>
      <c r="J1861" s="1" t="s">
        <v>45</v>
      </c>
      <c r="K1861" t="s">
        <v>46</v>
      </c>
      <c r="L1861" t="s">
        <v>47</v>
      </c>
      <c r="M1861" t="s">
        <v>261</v>
      </c>
      <c r="N1861" s="1" t="s">
        <v>86</v>
      </c>
      <c r="O1861" s="1" t="s">
        <v>63</v>
      </c>
      <c r="P1861" s="1">
        <v>82</v>
      </c>
      <c r="Q1861" t="s">
        <v>12034</v>
      </c>
      <c r="R1861" s="1" t="s">
        <v>12035</v>
      </c>
      <c r="S1861" s="1" t="s">
        <v>12036</v>
      </c>
      <c r="T1861" s="1">
        <v>495</v>
      </c>
      <c r="U1861" s="1">
        <v>332</v>
      </c>
      <c r="V1861" s="1">
        <v>163</v>
      </c>
    </row>
    <row r="1862" spans="1:22" x14ac:dyDescent="0.35">
      <c r="A1862" s="2">
        <v>44548</v>
      </c>
      <c r="B1862" s="3" t="s">
        <v>222</v>
      </c>
      <c r="C1862" t="s">
        <v>141</v>
      </c>
      <c r="D1862" t="s">
        <v>223</v>
      </c>
      <c r="E1862" t="s">
        <v>224</v>
      </c>
      <c r="F1862" t="s">
        <v>12037</v>
      </c>
      <c r="G1862" t="s">
        <v>12038</v>
      </c>
      <c r="H1862" t="s">
        <v>12039</v>
      </c>
      <c r="I1862" t="s">
        <v>12040</v>
      </c>
      <c r="J1862" s="1" t="s">
        <v>45</v>
      </c>
      <c r="K1862" t="s">
        <v>424</v>
      </c>
      <c r="L1862" t="s">
        <v>425</v>
      </c>
      <c r="M1862">
        <v>7724600682</v>
      </c>
      <c r="N1862" s="1" t="s">
        <v>78</v>
      </c>
      <c r="O1862" s="1" t="s">
        <v>34</v>
      </c>
      <c r="P1862" s="1">
        <v>47</v>
      </c>
      <c r="Q1862" t="s">
        <v>5745</v>
      </c>
      <c r="R1862" s="1" t="s">
        <v>12041</v>
      </c>
      <c r="S1862" s="1" t="s">
        <v>12042</v>
      </c>
      <c r="T1862" s="1">
        <v>500</v>
      </c>
      <c r="U1862" s="1">
        <v>440</v>
      </c>
      <c r="V1862" s="1">
        <v>60</v>
      </c>
    </row>
    <row r="1863" spans="1:22" x14ac:dyDescent="0.35">
      <c r="A1863" s="2">
        <v>45032</v>
      </c>
      <c r="B1863" s="3" t="s">
        <v>38</v>
      </c>
      <c r="C1863" t="s">
        <v>23</v>
      </c>
      <c r="D1863" t="s">
        <v>39</v>
      </c>
      <c r="E1863" t="s">
        <v>25</v>
      </c>
      <c r="F1863" t="s">
        <v>12043</v>
      </c>
      <c r="G1863" t="s">
        <v>12044</v>
      </c>
      <c r="H1863" t="s">
        <v>12045</v>
      </c>
      <c r="I1863" t="s">
        <v>12046</v>
      </c>
      <c r="J1863" s="1" t="s">
        <v>45</v>
      </c>
      <c r="K1863" t="s">
        <v>381</v>
      </c>
      <c r="L1863" t="s">
        <v>382</v>
      </c>
      <c r="M1863" t="s">
        <v>383</v>
      </c>
      <c r="N1863" s="1" t="s">
        <v>114</v>
      </c>
      <c r="O1863" s="1" t="s">
        <v>34</v>
      </c>
      <c r="P1863" s="1">
        <v>82</v>
      </c>
      <c r="Q1863" t="s">
        <v>12047</v>
      </c>
      <c r="R1863" s="1" t="s">
        <v>12048</v>
      </c>
      <c r="S1863" s="1" t="s">
        <v>12049</v>
      </c>
      <c r="T1863" s="1">
        <v>198</v>
      </c>
      <c r="U1863" s="1">
        <v>94</v>
      </c>
      <c r="V1863" s="1">
        <v>104</v>
      </c>
    </row>
    <row r="1864" spans="1:22" x14ac:dyDescent="0.35">
      <c r="A1864" s="2">
        <v>45160</v>
      </c>
      <c r="B1864" s="3" t="s">
        <v>68</v>
      </c>
      <c r="C1864" t="s">
        <v>69</v>
      </c>
      <c r="D1864" t="s">
        <v>70</v>
      </c>
      <c r="E1864" t="s">
        <v>71</v>
      </c>
      <c r="F1864" t="s">
        <v>12050</v>
      </c>
      <c r="G1864" t="s">
        <v>3825</v>
      </c>
      <c r="H1864" t="s">
        <v>12051</v>
      </c>
      <c r="I1864" t="s">
        <v>12052</v>
      </c>
      <c r="J1864" s="1" t="s">
        <v>170</v>
      </c>
      <c r="K1864" t="s">
        <v>31</v>
      </c>
      <c r="L1864" t="s">
        <v>32</v>
      </c>
      <c r="M1864">
        <v>6538306661</v>
      </c>
      <c r="N1864" s="1" t="s">
        <v>33</v>
      </c>
      <c r="O1864" s="1" t="s">
        <v>63</v>
      </c>
      <c r="P1864" s="1">
        <v>70</v>
      </c>
      <c r="Q1864" t="s">
        <v>5280</v>
      </c>
      <c r="R1864" s="1" t="s">
        <v>859</v>
      </c>
      <c r="S1864" s="1" t="s">
        <v>12053</v>
      </c>
      <c r="T1864" s="1">
        <v>207</v>
      </c>
      <c r="U1864" s="1">
        <v>25</v>
      </c>
      <c r="V1864" s="1">
        <v>182</v>
      </c>
    </row>
    <row r="1865" spans="1:22" x14ac:dyDescent="0.35">
      <c r="A1865" s="2">
        <v>45022</v>
      </c>
      <c r="B1865" s="3" t="s">
        <v>317</v>
      </c>
      <c r="C1865" t="s">
        <v>23</v>
      </c>
      <c r="D1865" t="s">
        <v>98</v>
      </c>
      <c r="E1865" t="s">
        <v>25</v>
      </c>
      <c r="F1865" t="s">
        <v>12054</v>
      </c>
      <c r="H1865" t="s">
        <v>12055</v>
      </c>
      <c r="I1865" t="s">
        <v>12056</v>
      </c>
      <c r="J1865" s="1" t="s">
        <v>30</v>
      </c>
      <c r="K1865" t="s">
        <v>31</v>
      </c>
      <c r="L1865" t="s">
        <v>32</v>
      </c>
      <c r="M1865">
        <v>6538306661</v>
      </c>
      <c r="N1865" s="1" t="s">
        <v>114</v>
      </c>
      <c r="O1865" s="1" t="s">
        <v>34</v>
      </c>
      <c r="P1865" s="1">
        <v>23</v>
      </c>
      <c r="Q1865" t="s">
        <v>885</v>
      </c>
      <c r="R1865" s="1" t="s">
        <v>12057</v>
      </c>
      <c r="S1865" s="1" t="s">
        <v>12058</v>
      </c>
      <c r="T1865" s="1">
        <v>167</v>
      </c>
      <c r="U1865" s="1">
        <v>57</v>
      </c>
      <c r="V1865" s="1">
        <v>110</v>
      </c>
    </row>
    <row r="1866" spans="1:22" x14ac:dyDescent="0.35">
      <c r="A1866" s="2">
        <v>45084</v>
      </c>
      <c r="B1866" s="3" t="s">
        <v>53</v>
      </c>
      <c r="C1866" t="s">
        <v>276</v>
      </c>
      <c r="D1866" t="s">
        <v>55</v>
      </c>
      <c r="E1866" t="s">
        <v>56</v>
      </c>
      <c r="F1866" t="s">
        <v>12059</v>
      </c>
      <c r="G1866" t="s">
        <v>12060</v>
      </c>
      <c r="H1866" t="s">
        <v>12061</v>
      </c>
      <c r="I1866" t="s">
        <v>12062</v>
      </c>
      <c r="J1866" s="1" t="s">
        <v>170</v>
      </c>
      <c r="K1866" t="s">
        <v>424</v>
      </c>
      <c r="L1866" t="s">
        <v>425</v>
      </c>
      <c r="M1866">
        <v>7724600682</v>
      </c>
      <c r="N1866" s="1" t="s">
        <v>78</v>
      </c>
      <c r="O1866" s="1" t="s">
        <v>34</v>
      </c>
      <c r="P1866" s="1">
        <v>96</v>
      </c>
      <c r="Q1866" t="s">
        <v>12063</v>
      </c>
      <c r="R1866" s="1" t="s">
        <v>12064</v>
      </c>
      <c r="S1866" s="1" t="s">
        <v>12065</v>
      </c>
      <c r="T1866" s="1">
        <v>74</v>
      </c>
      <c r="U1866" s="1">
        <v>38</v>
      </c>
      <c r="V1866" s="1">
        <v>36</v>
      </c>
    </row>
    <row r="1867" spans="1:22" x14ac:dyDescent="0.35">
      <c r="A1867" s="2">
        <v>45090</v>
      </c>
      <c r="B1867" s="3" t="s">
        <v>344</v>
      </c>
      <c r="C1867" t="s">
        <v>141</v>
      </c>
      <c r="D1867" t="s">
        <v>345</v>
      </c>
      <c r="E1867" t="s">
        <v>346</v>
      </c>
      <c r="F1867" t="s">
        <v>12066</v>
      </c>
      <c r="G1867" t="s">
        <v>2585</v>
      </c>
      <c r="H1867" t="s">
        <v>12067</v>
      </c>
      <c r="I1867" t="s">
        <v>12068</v>
      </c>
      <c r="J1867" s="1" t="s">
        <v>30</v>
      </c>
      <c r="K1867" t="s">
        <v>270</v>
      </c>
      <c r="L1867" t="s">
        <v>271</v>
      </c>
      <c r="M1867" t="s">
        <v>559</v>
      </c>
      <c r="N1867" s="1" t="s">
        <v>33</v>
      </c>
      <c r="O1867" s="1" t="s">
        <v>63</v>
      </c>
      <c r="P1867" s="1">
        <v>95</v>
      </c>
      <c r="Q1867" t="s">
        <v>12069</v>
      </c>
      <c r="R1867" s="1" t="s">
        <v>12070</v>
      </c>
      <c r="S1867" s="1" t="s">
        <v>12071</v>
      </c>
      <c r="T1867" s="1">
        <v>200</v>
      </c>
      <c r="U1867" s="1">
        <v>17</v>
      </c>
      <c r="V1867" s="1">
        <v>183</v>
      </c>
    </row>
    <row r="1868" spans="1:22" x14ac:dyDescent="0.35">
      <c r="A1868" s="2">
        <v>45017</v>
      </c>
      <c r="B1868" s="3" t="s">
        <v>222</v>
      </c>
      <c r="C1868" t="s">
        <v>141</v>
      </c>
      <c r="D1868" t="s">
        <v>223</v>
      </c>
      <c r="E1868" t="s">
        <v>189</v>
      </c>
      <c r="F1868" t="s">
        <v>12072</v>
      </c>
      <c r="G1868" t="s">
        <v>12073</v>
      </c>
      <c r="H1868" t="s">
        <v>12074</v>
      </c>
      <c r="I1868" t="s">
        <v>12075</v>
      </c>
      <c r="J1868" s="1" t="s">
        <v>30</v>
      </c>
      <c r="K1868" t="s">
        <v>124</v>
      </c>
      <c r="L1868" t="s">
        <v>125</v>
      </c>
      <c r="M1868" t="s">
        <v>126</v>
      </c>
      <c r="N1868" s="1" t="s">
        <v>33</v>
      </c>
      <c r="O1868" s="1" t="s">
        <v>34</v>
      </c>
      <c r="P1868" s="1">
        <v>53</v>
      </c>
      <c r="Q1868" t="s">
        <v>1931</v>
      </c>
      <c r="R1868" s="1" t="s">
        <v>12076</v>
      </c>
      <c r="S1868" s="1" t="s">
        <v>12077</v>
      </c>
      <c r="T1868" s="1">
        <v>73</v>
      </c>
      <c r="U1868" s="1">
        <v>28</v>
      </c>
      <c r="V1868" s="1">
        <v>45</v>
      </c>
    </row>
    <row r="1869" spans="1:22" x14ac:dyDescent="0.35">
      <c r="A1869" s="2">
        <v>44851</v>
      </c>
      <c r="B1869" s="3" t="s">
        <v>344</v>
      </c>
      <c r="C1869" t="s">
        <v>141</v>
      </c>
      <c r="D1869" t="s">
        <v>345</v>
      </c>
      <c r="E1869" t="s">
        <v>346</v>
      </c>
      <c r="F1869" t="s">
        <v>12078</v>
      </c>
      <c r="G1869" t="s">
        <v>12079</v>
      </c>
      <c r="H1869" t="s">
        <v>12080</v>
      </c>
      <c r="I1869" t="s">
        <v>12081</v>
      </c>
      <c r="J1869" s="1" t="s">
        <v>45</v>
      </c>
      <c r="K1869" t="s">
        <v>194</v>
      </c>
      <c r="L1869" t="s">
        <v>195</v>
      </c>
      <c r="M1869" t="s">
        <v>196</v>
      </c>
      <c r="N1869" s="1" t="s">
        <v>78</v>
      </c>
      <c r="O1869" s="1" t="s">
        <v>63</v>
      </c>
      <c r="P1869" s="1">
        <v>40</v>
      </c>
      <c r="Q1869" t="s">
        <v>12082</v>
      </c>
      <c r="R1869" s="1" t="s">
        <v>12083</v>
      </c>
      <c r="S1869" s="1" t="s">
        <v>12084</v>
      </c>
      <c r="T1869" s="1">
        <v>431</v>
      </c>
      <c r="U1869" s="1">
        <v>233</v>
      </c>
      <c r="V1869" s="1">
        <v>198</v>
      </c>
    </row>
    <row r="1870" spans="1:22" x14ac:dyDescent="0.35">
      <c r="A1870" s="2">
        <v>44778</v>
      </c>
      <c r="B1870" s="3" t="s">
        <v>68</v>
      </c>
      <c r="C1870" t="s">
        <v>69</v>
      </c>
      <c r="D1870" t="s">
        <v>70</v>
      </c>
      <c r="E1870" t="s">
        <v>71</v>
      </c>
      <c r="F1870" t="s">
        <v>12085</v>
      </c>
      <c r="G1870" t="s">
        <v>12086</v>
      </c>
      <c r="H1870" t="s">
        <v>12087</v>
      </c>
      <c r="I1870" t="s">
        <v>12088</v>
      </c>
      <c r="J1870" s="1" t="s">
        <v>30</v>
      </c>
      <c r="K1870" t="s">
        <v>148</v>
      </c>
      <c r="L1870" t="s">
        <v>149</v>
      </c>
      <c r="M1870" t="s">
        <v>150</v>
      </c>
      <c r="N1870" s="1" t="s">
        <v>33</v>
      </c>
      <c r="O1870" s="1" t="s">
        <v>63</v>
      </c>
      <c r="P1870" s="1">
        <v>81</v>
      </c>
      <c r="Q1870" t="s">
        <v>11798</v>
      </c>
      <c r="R1870" s="1" t="s">
        <v>12089</v>
      </c>
      <c r="S1870" s="1" t="s">
        <v>12090</v>
      </c>
      <c r="T1870" s="1">
        <v>418</v>
      </c>
      <c r="U1870" s="1">
        <v>216</v>
      </c>
      <c r="V1870" s="1">
        <v>202</v>
      </c>
    </row>
    <row r="1871" spans="1:22" x14ac:dyDescent="0.35">
      <c r="A1871" s="2">
        <v>45122</v>
      </c>
      <c r="B1871" s="3" t="s">
        <v>118</v>
      </c>
      <c r="C1871" t="s">
        <v>69</v>
      </c>
      <c r="D1871" t="s">
        <v>119</v>
      </c>
      <c r="E1871" t="s">
        <v>120</v>
      </c>
      <c r="F1871" t="s">
        <v>12091</v>
      </c>
      <c r="G1871" t="s">
        <v>12092</v>
      </c>
      <c r="H1871" t="s">
        <v>12093</v>
      </c>
      <c r="I1871" t="s">
        <v>12094</v>
      </c>
      <c r="J1871" s="1" t="s">
        <v>170</v>
      </c>
      <c r="K1871" t="s">
        <v>61</v>
      </c>
      <c r="L1871" t="s">
        <v>62</v>
      </c>
      <c r="N1871" s="1" t="s">
        <v>86</v>
      </c>
      <c r="O1871" s="1" t="s">
        <v>49</v>
      </c>
      <c r="P1871" s="1">
        <v>6</v>
      </c>
      <c r="Q1871" t="s">
        <v>4975</v>
      </c>
      <c r="R1871" s="1" t="s">
        <v>12095</v>
      </c>
      <c r="S1871" s="1" t="s">
        <v>12096</v>
      </c>
      <c r="T1871" s="1">
        <v>473</v>
      </c>
      <c r="U1871" s="1">
        <v>133</v>
      </c>
      <c r="V1871" s="1">
        <v>340</v>
      </c>
    </row>
    <row r="1872" spans="1:22" x14ac:dyDescent="0.35">
      <c r="A1872" s="2">
        <v>44831</v>
      </c>
      <c r="B1872" s="3" t="s">
        <v>238</v>
      </c>
      <c r="C1872" t="s">
        <v>23</v>
      </c>
      <c r="D1872" t="s">
        <v>98</v>
      </c>
      <c r="E1872" t="s">
        <v>239</v>
      </c>
      <c r="F1872" t="s">
        <v>12097</v>
      </c>
      <c r="G1872" t="s">
        <v>12098</v>
      </c>
      <c r="H1872" t="s">
        <v>12099</v>
      </c>
      <c r="I1872" t="s">
        <v>12100</v>
      </c>
      <c r="J1872" s="1" t="s">
        <v>30</v>
      </c>
      <c r="K1872" t="s">
        <v>381</v>
      </c>
      <c r="L1872" t="s">
        <v>382</v>
      </c>
      <c r="N1872" s="1" t="s">
        <v>114</v>
      </c>
      <c r="O1872" s="1" t="s">
        <v>63</v>
      </c>
      <c r="P1872" s="1">
        <v>88</v>
      </c>
      <c r="Q1872" t="s">
        <v>12101</v>
      </c>
      <c r="R1872" s="1" t="s">
        <v>12102</v>
      </c>
      <c r="S1872" s="1" t="s">
        <v>12103</v>
      </c>
      <c r="T1872" s="1">
        <v>403</v>
      </c>
      <c r="U1872" s="1">
        <v>298</v>
      </c>
      <c r="V1872" s="1">
        <v>105</v>
      </c>
    </row>
    <row r="1873" spans="1:22" x14ac:dyDescent="0.35">
      <c r="A1873" s="1" t="s">
        <v>12104</v>
      </c>
      <c r="B1873" s="3" t="s">
        <v>317</v>
      </c>
      <c r="C1873" t="s">
        <v>23</v>
      </c>
      <c r="D1873" t="s">
        <v>98</v>
      </c>
      <c r="E1873" t="s">
        <v>25</v>
      </c>
      <c r="F1873" t="s">
        <v>12105</v>
      </c>
      <c r="G1873" t="s">
        <v>12106</v>
      </c>
      <c r="H1873" t="s">
        <v>12107</v>
      </c>
      <c r="I1873" t="s">
        <v>12108</v>
      </c>
      <c r="J1873" s="1" t="s">
        <v>170</v>
      </c>
      <c r="K1873" t="s">
        <v>183</v>
      </c>
      <c r="L1873" t="s">
        <v>184</v>
      </c>
      <c r="M1873" t="s">
        <v>185</v>
      </c>
      <c r="N1873" s="1" t="s">
        <v>48</v>
      </c>
      <c r="O1873" s="1" t="s">
        <v>34</v>
      </c>
      <c r="P1873" s="1">
        <v>31</v>
      </c>
      <c r="Q1873" t="s">
        <v>12109</v>
      </c>
      <c r="R1873" s="1" t="s">
        <v>4453</v>
      </c>
      <c r="S1873" s="1" t="s">
        <v>12110</v>
      </c>
      <c r="T1873" s="1">
        <v>394</v>
      </c>
      <c r="U1873" s="1">
        <v>234</v>
      </c>
      <c r="V1873" s="1">
        <v>160</v>
      </c>
    </row>
    <row r="1874" spans="1:22" x14ac:dyDescent="0.35">
      <c r="A1874" s="2">
        <v>44778</v>
      </c>
      <c r="B1874" s="3" t="s">
        <v>214</v>
      </c>
      <c r="C1874" t="s">
        <v>23</v>
      </c>
      <c r="D1874" t="s">
        <v>98</v>
      </c>
      <c r="E1874" t="s">
        <v>189</v>
      </c>
      <c r="F1874" t="s">
        <v>12111</v>
      </c>
      <c r="G1874" t="s">
        <v>12112</v>
      </c>
      <c r="H1874" t="s">
        <v>12113</v>
      </c>
      <c r="I1874">
        <v>5225087535</v>
      </c>
      <c r="J1874" s="1" t="s">
        <v>45</v>
      </c>
      <c r="K1874" t="s">
        <v>171</v>
      </c>
      <c r="L1874" t="s">
        <v>172</v>
      </c>
      <c r="M1874" t="s">
        <v>173</v>
      </c>
      <c r="N1874" s="1" t="s">
        <v>48</v>
      </c>
      <c r="O1874" s="1" t="s">
        <v>49</v>
      </c>
      <c r="P1874" s="1">
        <v>18</v>
      </c>
      <c r="Q1874" t="s">
        <v>596</v>
      </c>
      <c r="R1874" s="1" t="s">
        <v>12114</v>
      </c>
      <c r="S1874" s="1" t="s">
        <v>12115</v>
      </c>
      <c r="T1874" s="1">
        <v>379</v>
      </c>
      <c r="U1874" s="1">
        <v>299</v>
      </c>
      <c r="V1874" s="1">
        <v>80</v>
      </c>
    </row>
    <row r="1875" spans="1:22" x14ac:dyDescent="0.35">
      <c r="A1875" s="2">
        <v>44703</v>
      </c>
      <c r="B1875" s="3" t="s">
        <v>222</v>
      </c>
      <c r="C1875" t="s">
        <v>141</v>
      </c>
      <c r="D1875" t="s">
        <v>223</v>
      </c>
      <c r="E1875" t="s">
        <v>224</v>
      </c>
      <c r="F1875" t="s">
        <v>12116</v>
      </c>
      <c r="G1875" t="s">
        <v>12117</v>
      </c>
      <c r="H1875" t="s">
        <v>12118</v>
      </c>
      <c r="I1875" t="s">
        <v>12119</v>
      </c>
      <c r="J1875" s="1" t="s">
        <v>45</v>
      </c>
      <c r="K1875" t="s">
        <v>46</v>
      </c>
      <c r="L1875" t="s">
        <v>47</v>
      </c>
      <c r="M1875" t="s">
        <v>261</v>
      </c>
      <c r="N1875" s="1" t="s">
        <v>114</v>
      </c>
      <c r="O1875" s="1" t="s">
        <v>49</v>
      </c>
      <c r="P1875" s="1">
        <v>99</v>
      </c>
      <c r="Q1875" t="s">
        <v>12120</v>
      </c>
      <c r="R1875" s="1" t="s">
        <v>12121</v>
      </c>
      <c r="S1875" s="1" t="s">
        <v>12122</v>
      </c>
      <c r="T1875" s="1">
        <v>178</v>
      </c>
      <c r="U1875" s="1">
        <v>48</v>
      </c>
      <c r="V1875" s="1">
        <v>130</v>
      </c>
    </row>
    <row r="1876" spans="1:22" x14ac:dyDescent="0.35">
      <c r="A1876" s="2">
        <v>44615</v>
      </c>
      <c r="B1876" s="3" t="s">
        <v>317</v>
      </c>
      <c r="C1876" t="s">
        <v>23</v>
      </c>
      <c r="D1876" t="s">
        <v>98</v>
      </c>
      <c r="E1876" t="s">
        <v>318</v>
      </c>
      <c r="F1876" t="s">
        <v>12123</v>
      </c>
      <c r="G1876" t="s">
        <v>12124</v>
      </c>
      <c r="H1876" t="s">
        <v>12125</v>
      </c>
      <c r="I1876" t="s">
        <v>12126</v>
      </c>
      <c r="J1876" s="1" t="s">
        <v>170</v>
      </c>
      <c r="K1876" t="s">
        <v>61</v>
      </c>
      <c r="L1876" t="s">
        <v>62</v>
      </c>
      <c r="M1876">
        <f>1-588-750-7646</f>
        <v>-8983</v>
      </c>
      <c r="N1876" s="1" t="s">
        <v>48</v>
      </c>
      <c r="O1876" s="1" t="s">
        <v>34</v>
      </c>
      <c r="P1876" s="1">
        <v>32</v>
      </c>
      <c r="Q1876" t="s">
        <v>2854</v>
      </c>
      <c r="R1876" s="1" t="s">
        <v>12127</v>
      </c>
      <c r="S1876" s="1" t="s">
        <v>12128</v>
      </c>
      <c r="T1876" s="1">
        <v>133</v>
      </c>
      <c r="U1876" s="1">
        <v>39</v>
      </c>
      <c r="V1876" s="1">
        <v>94</v>
      </c>
    </row>
    <row r="1877" spans="1:22" x14ac:dyDescent="0.35">
      <c r="A1877" s="2">
        <v>44593</v>
      </c>
      <c r="B1877" s="3" t="s">
        <v>164</v>
      </c>
      <c r="C1877" t="s">
        <v>247</v>
      </c>
      <c r="D1877" t="s">
        <v>165</v>
      </c>
      <c r="E1877" t="s">
        <v>166</v>
      </c>
      <c r="F1877" t="s">
        <v>12129</v>
      </c>
      <c r="G1877" t="s">
        <v>12130</v>
      </c>
      <c r="H1877" t="s">
        <v>12131</v>
      </c>
      <c r="I1877" t="s">
        <v>12132</v>
      </c>
      <c r="J1877" s="1" t="s">
        <v>170</v>
      </c>
      <c r="K1877" t="s">
        <v>424</v>
      </c>
      <c r="L1877" t="s">
        <v>425</v>
      </c>
      <c r="N1877" s="1" t="s">
        <v>78</v>
      </c>
      <c r="O1877" s="1" t="s">
        <v>49</v>
      </c>
      <c r="P1877" s="1">
        <v>87</v>
      </c>
      <c r="Q1877" t="s">
        <v>7270</v>
      </c>
      <c r="R1877" s="1" t="s">
        <v>12133</v>
      </c>
      <c r="S1877" s="1" t="s">
        <v>12134</v>
      </c>
      <c r="T1877" s="1">
        <v>407</v>
      </c>
      <c r="U1877" s="1">
        <v>274</v>
      </c>
      <c r="V1877" s="1">
        <v>133</v>
      </c>
    </row>
    <row r="1878" spans="1:22" x14ac:dyDescent="0.35">
      <c r="A1878" s="2">
        <v>45192</v>
      </c>
      <c r="B1878" s="3" t="s">
        <v>38</v>
      </c>
      <c r="C1878" t="s">
        <v>141</v>
      </c>
      <c r="D1878" t="s">
        <v>223</v>
      </c>
      <c r="E1878" t="s">
        <v>224</v>
      </c>
      <c r="F1878" t="s">
        <v>12135</v>
      </c>
      <c r="G1878" t="s">
        <v>12136</v>
      </c>
      <c r="H1878" t="s">
        <v>12137</v>
      </c>
      <c r="I1878" t="s">
        <v>12138</v>
      </c>
      <c r="J1878" s="1" t="s">
        <v>45</v>
      </c>
      <c r="K1878" t="s">
        <v>124</v>
      </c>
      <c r="L1878" t="s">
        <v>125</v>
      </c>
      <c r="M1878" t="s">
        <v>126</v>
      </c>
      <c r="N1878" s="1" t="s">
        <v>86</v>
      </c>
      <c r="O1878" s="1" t="s">
        <v>34</v>
      </c>
      <c r="P1878" s="1">
        <v>5</v>
      </c>
      <c r="Q1878" t="s">
        <v>1315</v>
      </c>
      <c r="R1878" s="1" t="s">
        <v>12139</v>
      </c>
      <c r="S1878" s="1" t="s">
        <v>12140</v>
      </c>
      <c r="T1878" s="1">
        <v>355</v>
      </c>
      <c r="U1878" s="1">
        <v>129</v>
      </c>
      <c r="V1878" s="1">
        <v>226</v>
      </c>
    </row>
    <row r="1879" spans="1:22" x14ac:dyDescent="0.35">
      <c r="A1879" s="2">
        <v>45186</v>
      </c>
      <c r="B1879" s="3" t="s">
        <v>38</v>
      </c>
      <c r="C1879" t="s">
        <v>54</v>
      </c>
      <c r="D1879" t="s">
        <v>142</v>
      </c>
      <c r="E1879" t="s">
        <v>178</v>
      </c>
      <c r="F1879" t="s">
        <v>12141</v>
      </c>
      <c r="H1879" t="s">
        <v>12142</v>
      </c>
      <c r="I1879" t="s">
        <v>12143</v>
      </c>
      <c r="J1879" s="1" t="s">
        <v>170</v>
      </c>
      <c r="K1879" t="s">
        <v>61</v>
      </c>
      <c r="L1879" t="s">
        <v>62</v>
      </c>
      <c r="M1879">
        <f>1-588-750-7646</f>
        <v>-8983</v>
      </c>
      <c r="N1879" s="1" t="s">
        <v>33</v>
      </c>
      <c r="O1879" s="1" t="s">
        <v>34</v>
      </c>
      <c r="P1879" s="1">
        <v>17</v>
      </c>
      <c r="Q1879" t="s">
        <v>12144</v>
      </c>
      <c r="R1879" s="1" t="s">
        <v>12145</v>
      </c>
      <c r="S1879" s="1" t="s">
        <v>12146</v>
      </c>
      <c r="T1879" s="1">
        <v>302</v>
      </c>
      <c r="U1879" s="1">
        <v>202</v>
      </c>
      <c r="V1879" s="1">
        <v>100</v>
      </c>
    </row>
    <row r="1880" spans="1:22" x14ac:dyDescent="0.35">
      <c r="A1880" s="2">
        <v>44732</v>
      </c>
      <c r="B1880" s="3" t="s">
        <v>529</v>
      </c>
      <c r="C1880" t="s">
        <v>23</v>
      </c>
      <c r="D1880" t="s">
        <v>98</v>
      </c>
      <c r="E1880" t="s">
        <v>530</v>
      </c>
      <c r="F1880" t="s">
        <v>12147</v>
      </c>
      <c r="G1880" t="s">
        <v>12148</v>
      </c>
      <c r="H1880" t="s">
        <v>12149</v>
      </c>
      <c r="I1880" t="s">
        <v>12150</v>
      </c>
      <c r="J1880" s="1" t="s">
        <v>45</v>
      </c>
      <c r="K1880" t="s">
        <v>183</v>
      </c>
      <c r="L1880" t="s">
        <v>184</v>
      </c>
      <c r="M1880" t="s">
        <v>185</v>
      </c>
      <c r="N1880" s="1" t="s">
        <v>93</v>
      </c>
      <c r="O1880" s="1" t="s">
        <v>49</v>
      </c>
      <c r="P1880" s="1">
        <v>58</v>
      </c>
      <c r="Q1880" t="s">
        <v>11623</v>
      </c>
      <c r="R1880" s="1" t="s">
        <v>12151</v>
      </c>
      <c r="S1880" s="1" t="s">
        <v>12152</v>
      </c>
      <c r="T1880" s="1">
        <v>497</v>
      </c>
      <c r="U1880" s="1">
        <v>252</v>
      </c>
      <c r="V1880" s="1">
        <v>245</v>
      </c>
    </row>
    <row r="1881" spans="1:22" x14ac:dyDescent="0.35">
      <c r="A1881" s="2">
        <v>45064</v>
      </c>
      <c r="B1881" s="3" t="s">
        <v>68</v>
      </c>
      <c r="C1881" t="s">
        <v>69</v>
      </c>
      <c r="D1881" t="s">
        <v>70</v>
      </c>
      <c r="E1881" t="s">
        <v>25</v>
      </c>
      <c r="F1881" t="s">
        <v>12153</v>
      </c>
      <c r="G1881" t="s">
        <v>12154</v>
      </c>
      <c r="H1881" t="s">
        <v>12155</v>
      </c>
      <c r="I1881" t="s">
        <v>12156</v>
      </c>
      <c r="J1881" s="1" t="s">
        <v>30</v>
      </c>
      <c r="K1881" t="s">
        <v>171</v>
      </c>
      <c r="L1881" t="s">
        <v>172</v>
      </c>
      <c r="M1881" t="s">
        <v>173</v>
      </c>
      <c r="N1881" s="1" t="s">
        <v>78</v>
      </c>
      <c r="O1881" s="1" t="s">
        <v>49</v>
      </c>
      <c r="P1881" s="1">
        <v>19</v>
      </c>
      <c r="Q1881" t="s">
        <v>8238</v>
      </c>
      <c r="R1881" s="1" t="s">
        <v>12157</v>
      </c>
      <c r="S1881" s="1" t="s">
        <v>12158</v>
      </c>
      <c r="T1881" s="1">
        <v>187</v>
      </c>
      <c r="U1881" s="1">
        <v>185</v>
      </c>
      <c r="V1881" s="1">
        <v>2</v>
      </c>
    </row>
    <row r="1882" spans="1:22" x14ac:dyDescent="0.35">
      <c r="A1882" s="2">
        <v>44686</v>
      </c>
      <c r="B1882" s="3" t="s">
        <v>97</v>
      </c>
      <c r="C1882" t="s">
        <v>23</v>
      </c>
      <c r="D1882" t="s">
        <v>98</v>
      </c>
      <c r="E1882" t="s">
        <v>154</v>
      </c>
      <c r="F1882" t="s">
        <v>12159</v>
      </c>
      <c r="G1882" t="s">
        <v>12160</v>
      </c>
      <c r="H1882" t="s">
        <v>12161</v>
      </c>
      <c r="I1882" t="s">
        <v>12162</v>
      </c>
      <c r="J1882" s="1" t="s">
        <v>30</v>
      </c>
      <c r="K1882" t="s">
        <v>124</v>
      </c>
      <c r="L1882" t="s">
        <v>125</v>
      </c>
      <c r="M1882" t="s">
        <v>126</v>
      </c>
      <c r="N1882" s="1" t="s">
        <v>48</v>
      </c>
      <c r="O1882" s="1" t="s">
        <v>49</v>
      </c>
      <c r="P1882" s="1">
        <v>78</v>
      </c>
      <c r="Q1882" t="s">
        <v>3080</v>
      </c>
      <c r="R1882" s="1" t="s">
        <v>12163</v>
      </c>
      <c r="S1882" s="1" t="s">
        <v>12164</v>
      </c>
      <c r="T1882" s="1">
        <v>168</v>
      </c>
      <c r="U1882" s="1">
        <v>150</v>
      </c>
      <c r="V1882" s="1">
        <v>18</v>
      </c>
    </row>
    <row r="1883" spans="1:22" x14ac:dyDescent="0.35">
      <c r="A1883" s="2">
        <v>45088</v>
      </c>
      <c r="B1883" s="3" t="s">
        <v>238</v>
      </c>
      <c r="C1883" t="s">
        <v>54</v>
      </c>
      <c r="D1883" t="s">
        <v>98</v>
      </c>
      <c r="E1883" t="s">
        <v>239</v>
      </c>
      <c r="F1883" t="s">
        <v>12165</v>
      </c>
      <c r="G1883" t="s">
        <v>12166</v>
      </c>
      <c r="H1883" t="s">
        <v>12167</v>
      </c>
      <c r="I1883" t="s">
        <v>12168</v>
      </c>
      <c r="J1883" s="1" t="s">
        <v>170</v>
      </c>
      <c r="K1883" t="s">
        <v>424</v>
      </c>
      <c r="L1883" t="s">
        <v>425</v>
      </c>
      <c r="M1883">
        <v>7724600682</v>
      </c>
      <c r="N1883" s="1" t="s">
        <v>78</v>
      </c>
      <c r="O1883" s="1" t="s">
        <v>34</v>
      </c>
      <c r="P1883" s="1">
        <v>36</v>
      </c>
      <c r="Q1883" t="s">
        <v>12169</v>
      </c>
      <c r="R1883" s="1" t="s">
        <v>12170</v>
      </c>
      <c r="S1883" s="1" t="s">
        <v>12171</v>
      </c>
      <c r="T1883" s="1">
        <v>337</v>
      </c>
      <c r="U1883" s="1">
        <v>211</v>
      </c>
      <c r="V1883" s="1">
        <v>126</v>
      </c>
    </row>
    <row r="1884" spans="1:22" x14ac:dyDescent="0.35">
      <c r="A1884" s="2">
        <v>44799</v>
      </c>
      <c r="B1884" s="3" t="s">
        <v>68</v>
      </c>
      <c r="C1884" t="s">
        <v>69</v>
      </c>
      <c r="D1884" t="s">
        <v>70</v>
      </c>
      <c r="E1884" t="s">
        <v>1634</v>
      </c>
      <c r="F1884" t="s">
        <v>12172</v>
      </c>
      <c r="G1884" t="s">
        <v>12173</v>
      </c>
      <c r="H1884" t="s">
        <v>12174</v>
      </c>
      <c r="I1884" t="s">
        <v>12175</v>
      </c>
      <c r="J1884" s="1" t="s">
        <v>170</v>
      </c>
      <c r="K1884" t="s">
        <v>159</v>
      </c>
      <c r="L1884" t="s">
        <v>160</v>
      </c>
      <c r="M1884" t="s">
        <v>161</v>
      </c>
      <c r="N1884" s="1" t="s">
        <v>114</v>
      </c>
      <c r="O1884" s="1" t="s">
        <v>34</v>
      </c>
      <c r="P1884" s="1">
        <v>33</v>
      </c>
      <c r="Q1884" t="s">
        <v>4574</v>
      </c>
      <c r="R1884" s="1" t="s">
        <v>12176</v>
      </c>
      <c r="S1884" s="1" t="s">
        <v>12177</v>
      </c>
      <c r="T1884" s="1">
        <v>429</v>
      </c>
      <c r="U1884" s="1">
        <v>206</v>
      </c>
      <c r="V1884" s="1">
        <v>223</v>
      </c>
    </row>
    <row r="1885" spans="1:22" x14ac:dyDescent="0.35">
      <c r="A1885" s="2">
        <v>45151</v>
      </c>
      <c r="B1885" s="3" t="s">
        <v>164</v>
      </c>
      <c r="C1885" t="s">
        <v>247</v>
      </c>
      <c r="D1885" t="s">
        <v>165</v>
      </c>
      <c r="E1885" t="s">
        <v>2368</v>
      </c>
      <c r="F1885" t="s">
        <v>12178</v>
      </c>
      <c r="G1885" t="s">
        <v>12179</v>
      </c>
      <c r="H1885" t="s">
        <v>12180</v>
      </c>
      <c r="I1885" t="s">
        <v>12181</v>
      </c>
      <c r="J1885" s="1" t="s">
        <v>170</v>
      </c>
      <c r="K1885" t="s">
        <v>194</v>
      </c>
      <c r="L1885" t="s">
        <v>195</v>
      </c>
      <c r="M1885" t="s">
        <v>196</v>
      </c>
      <c r="N1885" s="1" t="s">
        <v>48</v>
      </c>
      <c r="O1885" s="1" t="s">
        <v>49</v>
      </c>
      <c r="P1885" s="1">
        <v>43</v>
      </c>
      <c r="Q1885" t="s">
        <v>7969</v>
      </c>
      <c r="R1885" s="1" t="s">
        <v>12182</v>
      </c>
      <c r="S1885" s="1" t="s">
        <v>12183</v>
      </c>
      <c r="T1885" s="1">
        <v>366</v>
      </c>
      <c r="U1885" s="1">
        <v>162</v>
      </c>
      <c r="V1885" s="1">
        <v>204</v>
      </c>
    </row>
    <row r="1886" spans="1:22" x14ac:dyDescent="0.35">
      <c r="A1886" s="2">
        <v>44902</v>
      </c>
      <c r="B1886" s="3" t="s">
        <v>336</v>
      </c>
      <c r="C1886" t="s">
        <v>247</v>
      </c>
      <c r="D1886" t="s">
        <v>165</v>
      </c>
      <c r="E1886" t="s">
        <v>484</v>
      </c>
      <c r="F1886" t="s">
        <v>12184</v>
      </c>
      <c r="G1886" t="s">
        <v>12185</v>
      </c>
      <c r="H1886" t="s">
        <v>12186</v>
      </c>
      <c r="I1886" t="s">
        <v>12187</v>
      </c>
      <c r="J1886" s="1" t="s">
        <v>45</v>
      </c>
      <c r="K1886" t="s">
        <v>270</v>
      </c>
      <c r="L1886" t="s">
        <v>271</v>
      </c>
      <c r="M1886" t="s">
        <v>559</v>
      </c>
      <c r="N1886" s="1" t="s">
        <v>93</v>
      </c>
      <c r="O1886" s="1" t="s">
        <v>34</v>
      </c>
      <c r="P1886" s="1">
        <v>26</v>
      </c>
      <c r="Q1886" t="s">
        <v>12188</v>
      </c>
      <c r="R1886" s="1" t="s">
        <v>12189</v>
      </c>
      <c r="S1886" s="1" t="s">
        <v>12190</v>
      </c>
      <c r="T1886" s="1">
        <v>101</v>
      </c>
      <c r="U1886" s="1">
        <v>85</v>
      </c>
      <c r="V1886" s="1">
        <v>16</v>
      </c>
    </row>
    <row r="1887" spans="1:22" x14ac:dyDescent="0.35">
      <c r="A1887" s="2">
        <v>44529</v>
      </c>
      <c r="B1887" s="3" t="s">
        <v>214</v>
      </c>
      <c r="C1887" t="s">
        <v>23</v>
      </c>
      <c r="D1887" t="s">
        <v>98</v>
      </c>
      <c r="E1887" t="s">
        <v>326</v>
      </c>
      <c r="F1887" t="s">
        <v>12191</v>
      </c>
      <c r="G1887" t="s">
        <v>12192</v>
      </c>
      <c r="H1887" t="s">
        <v>12193</v>
      </c>
      <c r="I1887" t="s">
        <v>12194</v>
      </c>
      <c r="J1887" s="1" t="s">
        <v>45</v>
      </c>
      <c r="K1887" t="s">
        <v>111</v>
      </c>
      <c r="L1887" t="s">
        <v>112</v>
      </c>
      <c r="M1887" t="s">
        <v>113</v>
      </c>
      <c r="N1887" s="1" t="s">
        <v>33</v>
      </c>
      <c r="O1887" s="1" t="s">
        <v>49</v>
      </c>
      <c r="P1887" s="1">
        <v>28</v>
      </c>
      <c r="Q1887" t="s">
        <v>333</v>
      </c>
      <c r="R1887" s="1" t="s">
        <v>12195</v>
      </c>
      <c r="S1887" s="1" t="s">
        <v>12196</v>
      </c>
      <c r="T1887" s="1">
        <v>209</v>
      </c>
      <c r="U1887" s="1">
        <v>177</v>
      </c>
      <c r="V1887" s="1">
        <v>32</v>
      </c>
    </row>
    <row r="1888" spans="1:22" x14ac:dyDescent="0.35">
      <c r="A1888" s="2">
        <v>45106</v>
      </c>
      <c r="B1888" s="3" t="s">
        <v>214</v>
      </c>
      <c r="C1888" t="s">
        <v>23</v>
      </c>
      <c r="D1888" t="s">
        <v>98</v>
      </c>
      <c r="E1888" t="s">
        <v>326</v>
      </c>
      <c r="F1888" t="s">
        <v>12197</v>
      </c>
      <c r="H1888" t="s">
        <v>12198</v>
      </c>
      <c r="I1888" t="s">
        <v>12199</v>
      </c>
      <c r="J1888" s="1" t="s">
        <v>170</v>
      </c>
      <c r="K1888" t="s">
        <v>75</v>
      </c>
      <c r="L1888" t="s">
        <v>76</v>
      </c>
      <c r="M1888" t="s">
        <v>77</v>
      </c>
      <c r="N1888" s="1" t="s">
        <v>86</v>
      </c>
      <c r="O1888" s="1" t="s">
        <v>63</v>
      </c>
      <c r="P1888" s="1">
        <v>23</v>
      </c>
      <c r="Q1888" t="s">
        <v>12200</v>
      </c>
      <c r="R1888" s="1" t="s">
        <v>12201</v>
      </c>
      <c r="S1888" s="1" t="s">
        <v>12202</v>
      </c>
      <c r="T1888" s="1">
        <v>412</v>
      </c>
      <c r="U1888" s="1">
        <v>396</v>
      </c>
      <c r="V1888" s="1">
        <v>16</v>
      </c>
    </row>
    <row r="1889" spans="1:22" x14ac:dyDescent="0.35">
      <c r="A1889" s="2">
        <v>44784</v>
      </c>
      <c r="B1889" s="3" t="s">
        <v>492</v>
      </c>
      <c r="C1889" t="s">
        <v>276</v>
      </c>
      <c r="D1889" t="s">
        <v>409</v>
      </c>
      <c r="E1889" t="s">
        <v>410</v>
      </c>
      <c r="F1889" t="s">
        <v>12203</v>
      </c>
      <c r="G1889" t="s">
        <v>12204</v>
      </c>
      <c r="H1889" t="s">
        <v>12205</v>
      </c>
      <c r="I1889" t="s">
        <v>12206</v>
      </c>
      <c r="J1889" s="1" t="s">
        <v>45</v>
      </c>
      <c r="K1889" t="s">
        <v>183</v>
      </c>
      <c r="L1889" t="s">
        <v>184</v>
      </c>
      <c r="M1889" t="s">
        <v>185</v>
      </c>
      <c r="N1889" s="1" t="s">
        <v>93</v>
      </c>
      <c r="O1889" s="1" t="s">
        <v>63</v>
      </c>
      <c r="P1889" s="1">
        <v>48</v>
      </c>
      <c r="Q1889" t="s">
        <v>12207</v>
      </c>
      <c r="R1889" s="1" t="s">
        <v>12208</v>
      </c>
      <c r="S1889" s="1" t="s">
        <v>12209</v>
      </c>
      <c r="T1889" s="1">
        <v>302</v>
      </c>
      <c r="U1889" s="1">
        <v>148</v>
      </c>
      <c r="V1889" s="1">
        <v>154</v>
      </c>
    </row>
    <row r="1890" spans="1:22" x14ac:dyDescent="0.35">
      <c r="A1890" s="2">
        <v>44552</v>
      </c>
      <c r="B1890" s="3" t="s">
        <v>344</v>
      </c>
      <c r="C1890" t="s">
        <v>141</v>
      </c>
      <c r="D1890" t="s">
        <v>345</v>
      </c>
      <c r="E1890" t="s">
        <v>711</v>
      </c>
      <c r="F1890" t="s">
        <v>12210</v>
      </c>
      <c r="H1890" t="s">
        <v>12211</v>
      </c>
      <c r="I1890" t="s">
        <v>12212</v>
      </c>
      <c r="J1890" s="1" t="s">
        <v>170</v>
      </c>
      <c r="K1890" t="s">
        <v>31</v>
      </c>
      <c r="L1890" t="s">
        <v>32</v>
      </c>
      <c r="M1890">
        <v>6538306661</v>
      </c>
      <c r="N1890" s="1" t="s">
        <v>48</v>
      </c>
      <c r="O1890" s="1" t="s">
        <v>34</v>
      </c>
      <c r="P1890" s="1">
        <v>2</v>
      </c>
      <c r="Q1890" t="s">
        <v>2080</v>
      </c>
      <c r="R1890" s="1" t="s">
        <v>12213</v>
      </c>
      <c r="S1890" s="1" t="s">
        <v>12214</v>
      </c>
      <c r="T1890" s="1">
        <v>482</v>
      </c>
      <c r="U1890" s="1">
        <v>332</v>
      </c>
      <c r="V1890" s="1">
        <v>150</v>
      </c>
    </row>
    <row r="1891" spans="1:22" x14ac:dyDescent="0.35">
      <c r="A1891" s="2">
        <v>44940</v>
      </c>
      <c r="B1891" s="3" t="s">
        <v>275</v>
      </c>
      <c r="C1891" t="s">
        <v>54</v>
      </c>
      <c r="D1891" t="s">
        <v>277</v>
      </c>
      <c r="E1891" t="s">
        <v>278</v>
      </c>
      <c r="F1891" t="s">
        <v>12215</v>
      </c>
      <c r="G1891" t="s">
        <v>12216</v>
      </c>
      <c r="H1891" t="s">
        <v>12217</v>
      </c>
      <c r="I1891" t="s">
        <v>12218</v>
      </c>
      <c r="J1891" s="1" t="s">
        <v>45</v>
      </c>
      <c r="K1891" t="s">
        <v>270</v>
      </c>
      <c r="L1891" t="s">
        <v>271</v>
      </c>
      <c r="M1891" t="s">
        <v>559</v>
      </c>
      <c r="N1891" s="1" t="s">
        <v>86</v>
      </c>
      <c r="O1891" s="1" t="s">
        <v>34</v>
      </c>
      <c r="P1891" s="1">
        <v>18</v>
      </c>
      <c r="Q1891" t="s">
        <v>8258</v>
      </c>
      <c r="R1891" s="1" t="s">
        <v>12219</v>
      </c>
      <c r="S1891" s="1" t="s">
        <v>12220</v>
      </c>
      <c r="T1891" s="1">
        <v>256</v>
      </c>
      <c r="U1891" s="1">
        <v>91</v>
      </c>
      <c r="V1891" s="1">
        <v>165</v>
      </c>
    </row>
    <row r="1892" spans="1:22" x14ac:dyDescent="0.35">
      <c r="A1892" s="2">
        <v>45182</v>
      </c>
      <c r="B1892" s="3" t="s">
        <v>238</v>
      </c>
      <c r="C1892" t="s">
        <v>23</v>
      </c>
      <c r="D1892" t="s">
        <v>98</v>
      </c>
      <c r="E1892" t="s">
        <v>239</v>
      </c>
      <c r="F1892" t="s">
        <v>12221</v>
      </c>
      <c r="G1892" t="s">
        <v>12222</v>
      </c>
      <c r="H1892" t="s">
        <v>12223</v>
      </c>
      <c r="I1892" t="s">
        <v>12224</v>
      </c>
      <c r="J1892" s="1" t="s">
        <v>170</v>
      </c>
      <c r="K1892" t="s">
        <v>124</v>
      </c>
      <c r="L1892" t="s">
        <v>125</v>
      </c>
      <c r="M1892" t="s">
        <v>126</v>
      </c>
      <c r="N1892" s="1" t="s">
        <v>48</v>
      </c>
      <c r="O1892" s="1" t="s">
        <v>63</v>
      </c>
      <c r="P1892" s="1">
        <v>87</v>
      </c>
      <c r="Q1892" t="s">
        <v>5473</v>
      </c>
      <c r="R1892" s="1" t="s">
        <v>12225</v>
      </c>
      <c r="S1892" s="1" t="s">
        <v>12226</v>
      </c>
      <c r="T1892" s="1">
        <v>441</v>
      </c>
      <c r="U1892" s="1">
        <v>367</v>
      </c>
      <c r="V1892" s="1">
        <v>74</v>
      </c>
    </row>
    <row r="1893" spans="1:22" x14ac:dyDescent="0.35">
      <c r="A1893" s="2">
        <v>44562</v>
      </c>
      <c r="B1893" s="3" t="s">
        <v>68</v>
      </c>
      <c r="C1893" t="s">
        <v>69</v>
      </c>
      <c r="D1893" t="s">
        <v>70</v>
      </c>
      <c r="E1893" t="s">
        <v>71</v>
      </c>
      <c r="F1893" t="s">
        <v>12227</v>
      </c>
      <c r="G1893" t="s">
        <v>12228</v>
      </c>
      <c r="H1893" t="s">
        <v>12229</v>
      </c>
      <c r="I1893" t="s">
        <v>12230</v>
      </c>
      <c r="J1893" s="1" t="s">
        <v>30</v>
      </c>
      <c r="K1893" t="s">
        <v>381</v>
      </c>
      <c r="L1893" t="s">
        <v>382</v>
      </c>
      <c r="M1893" t="s">
        <v>383</v>
      </c>
      <c r="N1893" s="1" t="s">
        <v>48</v>
      </c>
      <c r="O1893" s="1" t="s">
        <v>49</v>
      </c>
      <c r="P1893" s="1">
        <v>40</v>
      </c>
      <c r="Q1893" t="s">
        <v>12231</v>
      </c>
      <c r="R1893" s="1" t="s">
        <v>12232</v>
      </c>
      <c r="S1893" s="1" t="s">
        <v>12233</v>
      </c>
      <c r="T1893" s="1">
        <v>172</v>
      </c>
      <c r="U1893" s="1">
        <v>124</v>
      </c>
      <c r="V1893" s="1">
        <v>48</v>
      </c>
    </row>
    <row r="1894" spans="1:22" x14ac:dyDescent="0.35">
      <c r="A1894" s="2">
        <v>44872</v>
      </c>
      <c r="B1894" s="3" t="s">
        <v>38</v>
      </c>
      <c r="C1894" t="s">
        <v>23</v>
      </c>
      <c r="D1894" t="s">
        <v>98</v>
      </c>
      <c r="E1894" t="s">
        <v>239</v>
      </c>
      <c r="F1894" t="s">
        <v>12234</v>
      </c>
      <c r="G1894" t="s">
        <v>12235</v>
      </c>
      <c r="H1894" t="s">
        <v>12236</v>
      </c>
      <c r="I1894" t="s">
        <v>12237</v>
      </c>
      <c r="J1894" s="1" t="s">
        <v>30</v>
      </c>
      <c r="K1894" t="s">
        <v>566</v>
      </c>
      <c r="L1894" t="s">
        <v>567</v>
      </c>
      <c r="M1894" t="s">
        <v>568</v>
      </c>
      <c r="N1894" s="1" t="s">
        <v>114</v>
      </c>
      <c r="O1894" s="1" t="s">
        <v>34</v>
      </c>
      <c r="P1894" s="1">
        <v>59</v>
      </c>
      <c r="Q1894" t="s">
        <v>12238</v>
      </c>
      <c r="R1894" s="1" t="s">
        <v>12239</v>
      </c>
      <c r="S1894" s="1" t="s">
        <v>12240</v>
      </c>
      <c r="T1894" s="1">
        <v>324</v>
      </c>
      <c r="U1894" s="1">
        <v>56</v>
      </c>
      <c r="V1894" s="1">
        <v>268</v>
      </c>
    </row>
    <row r="1895" spans="1:22" x14ac:dyDescent="0.35">
      <c r="A1895" s="2">
        <v>44854</v>
      </c>
      <c r="B1895" s="3" t="s">
        <v>336</v>
      </c>
      <c r="C1895" t="s">
        <v>247</v>
      </c>
      <c r="D1895" t="s">
        <v>165</v>
      </c>
      <c r="E1895" t="s">
        <v>484</v>
      </c>
      <c r="F1895" t="s">
        <v>12241</v>
      </c>
      <c r="G1895" t="s">
        <v>12242</v>
      </c>
      <c r="H1895" t="s">
        <v>12243</v>
      </c>
      <c r="I1895" t="s">
        <v>12244</v>
      </c>
      <c r="J1895" s="1" t="s">
        <v>170</v>
      </c>
      <c r="K1895" t="s">
        <v>534</v>
      </c>
      <c r="L1895" t="s">
        <v>535</v>
      </c>
      <c r="M1895" t="s">
        <v>536</v>
      </c>
      <c r="N1895" s="1" t="s">
        <v>78</v>
      </c>
      <c r="O1895" s="1" t="s">
        <v>49</v>
      </c>
      <c r="P1895" s="1">
        <v>89</v>
      </c>
      <c r="Q1895" t="s">
        <v>12245</v>
      </c>
      <c r="R1895" s="1" t="s">
        <v>12246</v>
      </c>
      <c r="S1895" s="1" t="s">
        <v>12247</v>
      </c>
      <c r="T1895" s="1">
        <v>89</v>
      </c>
      <c r="U1895" s="1">
        <v>89</v>
      </c>
      <c r="V1895" s="1">
        <v>0</v>
      </c>
    </row>
    <row r="1896" spans="1:22" x14ac:dyDescent="0.35">
      <c r="A1896" s="2">
        <v>44750</v>
      </c>
      <c r="B1896" s="3" t="s">
        <v>418</v>
      </c>
      <c r="C1896" t="s">
        <v>69</v>
      </c>
      <c r="D1896" t="s">
        <v>419</v>
      </c>
      <c r="E1896" t="s">
        <v>521</v>
      </c>
      <c r="F1896" t="s">
        <v>12248</v>
      </c>
      <c r="G1896" t="s">
        <v>12249</v>
      </c>
      <c r="H1896" t="s">
        <v>12250</v>
      </c>
      <c r="I1896" t="s">
        <v>12251</v>
      </c>
      <c r="J1896" s="1" t="s">
        <v>45</v>
      </c>
      <c r="K1896" t="s">
        <v>148</v>
      </c>
      <c r="L1896" t="s">
        <v>149</v>
      </c>
      <c r="M1896" t="s">
        <v>150</v>
      </c>
      <c r="N1896" s="1" t="s">
        <v>93</v>
      </c>
      <c r="O1896" s="1" t="s">
        <v>34</v>
      </c>
      <c r="P1896" s="1">
        <v>8</v>
      </c>
      <c r="Q1896" t="s">
        <v>12252</v>
      </c>
      <c r="R1896" s="1" t="s">
        <v>12253</v>
      </c>
      <c r="S1896" s="1" t="s">
        <v>12254</v>
      </c>
      <c r="T1896" s="1">
        <v>299</v>
      </c>
      <c r="U1896" s="1">
        <v>105</v>
      </c>
      <c r="V1896" s="1">
        <v>194</v>
      </c>
    </row>
    <row r="1897" spans="1:22" x14ac:dyDescent="0.35">
      <c r="A1897" s="2">
        <v>45233</v>
      </c>
      <c r="B1897" s="3" t="s">
        <v>140</v>
      </c>
      <c r="C1897" t="s">
        <v>141</v>
      </c>
      <c r="D1897" t="s">
        <v>142</v>
      </c>
      <c r="E1897" t="s">
        <v>143</v>
      </c>
      <c r="F1897" t="s">
        <v>12255</v>
      </c>
      <c r="G1897" t="s">
        <v>12256</v>
      </c>
      <c r="H1897" t="s">
        <v>12257</v>
      </c>
      <c r="I1897" t="s">
        <v>12258</v>
      </c>
      <c r="J1897" s="1" t="s">
        <v>30</v>
      </c>
      <c r="K1897" t="s">
        <v>534</v>
      </c>
      <c r="L1897" t="s">
        <v>535</v>
      </c>
      <c r="M1897" t="s">
        <v>536</v>
      </c>
      <c r="N1897" s="1" t="s">
        <v>93</v>
      </c>
      <c r="O1897" s="1" t="s">
        <v>49</v>
      </c>
      <c r="P1897" s="1">
        <v>50</v>
      </c>
      <c r="Q1897" t="s">
        <v>1592</v>
      </c>
      <c r="R1897" s="1" t="s">
        <v>12259</v>
      </c>
      <c r="S1897" s="1" t="s">
        <v>12260</v>
      </c>
      <c r="T1897" s="1">
        <v>446</v>
      </c>
      <c r="U1897" s="1">
        <v>60</v>
      </c>
      <c r="V1897" s="1">
        <v>386</v>
      </c>
    </row>
    <row r="1898" spans="1:22" x14ac:dyDescent="0.35">
      <c r="A1898" s="2">
        <v>44687</v>
      </c>
      <c r="B1898" s="3" t="s">
        <v>97</v>
      </c>
      <c r="C1898" t="s">
        <v>23</v>
      </c>
      <c r="D1898" t="s">
        <v>98</v>
      </c>
      <c r="E1898" t="s">
        <v>154</v>
      </c>
      <c r="F1898" t="s">
        <v>12261</v>
      </c>
      <c r="G1898" t="s">
        <v>12262</v>
      </c>
      <c r="H1898" t="s">
        <v>12263</v>
      </c>
      <c r="I1898" t="s">
        <v>12264</v>
      </c>
      <c r="J1898" s="1" t="s">
        <v>170</v>
      </c>
      <c r="K1898" t="s">
        <v>194</v>
      </c>
      <c r="L1898" t="s">
        <v>195</v>
      </c>
      <c r="M1898" t="s">
        <v>196</v>
      </c>
      <c r="N1898" s="1" t="s">
        <v>48</v>
      </c>
      <c r="O1898" s="1" t="s">
        <v>49</v>
      </c>
      <c r="P1898" s="1">
        <v>77</v>
      </c>
      <c r="Q1898" t="s">
        <v>12265</v>
      </c>
      <c r="R1898" s="1" t="s">
        <v>12266</v>
      </c>
      <c r="S1898" s="1" t="s">
        <v>12267</v>
      </c>
      <c r="T1898" s="1">
        <v>258</v>
      </c>
      <c r="U1898" s="1">
        <v>1</v>
      </c>
      <c r="V1898" s="1">
        <v>257</v>
      </c>
    </row>
    <row r="1899" spans="1:22" x14ac:dyDescent="0.35">
      <c r="A1899" s="2">
        <v>44977</v>
      </c>
      <c r="B1899" s="3" t="s">
        <v>53</v>
      </c>
      <c r="C1899" t="s">
        <v>276</v>
      </c>
      <c r="D1899" t="s">
        <v>55</v>
      </c>
      <c r="E1899" t="s">
        <v>56</v>
      </c>
      <c r="F1899" t="s">
        <v>12268</v>
      </c>
      <c r="G1899" t="s">
        <v>12269</v>
      </c>
      <c r="H1899" t="s">
        <v>12270</v>
      </c>
      <c r="I1899" t="s">
        <v>12271</v>
      </c>
      <c r="J1899" s="1" t="s">
        <v>170</v>
      </c>
      <c r="K1899" t="s">
        <v>381</v>
      </c>
      <c r="L1899" t="s">
        <v>382</v>
      </c>
      <c r="M1899" t="s">
        <v>383</v>
      </c>
      <c r="N1899" s="1" t="s">
        <v>114</v>
      </c>
      <c r="O1899" s="1" t="s">
        <v>49</v>
      </c>
      <c r="P1899" s="1">
        <v>58</v>
      </c>
      <c r="Q1899" t="s">
        <v>6695</v>
      </c>
      <c r="R1899" s="1" t="s">
        <v>8101</v>
      </c>
      <c r="S1899" s="1" t="s">
        <v>12272</v>
      </c>
      <c r="T1899" s="1">
        <v>182</v>
      </c>
      <c r="U1899" s="1">
        <v>66</v>
      </c>
      <c r="V1899" s="1">
        <v>116</v>
      </c>
    </row>
    <row r="1900" spans="1:22" x14ac:dyDescent="0.35">
      <c r="A1900" s="2">
        <v>44680</v>
      </c>
      <c r="B1900" s="3" t="s">
        <v>529</v>
      </c>
      <c r="C1900" t="s">
        <v>54</v>
      </c>
      <c r="D1900" t="s">
        <v>98</v>
      </c>
      <c r="E1900" t="s">
        <v>530</v>
      </c>
      <c r="F1900" t="s">
        <v>12273</v>
      </c>
      <c r="G1900" t="s">
        <v>12274</v>
      </c>
      <c r="H1900" t="s">
        <v>12275</v>
      </c>
      <c r="I1900">
        <f>1-906-216-9624</f>
        <v>-10745</v>
      </c>
      <c r="J1900" s="1" t="s">
        <v>45</v>
      </c>
      <c r="K1900" t="s">
        <v>330</v>
      </c>
      <c r="L1900" t="s">
        <v>331</v>
      </c>
      <c r="M1900" t="s">
        <v>332</v>
      </c>
      <c r="N1900" s="1" t="s">
        <v>48</v>
      </c>
      <c r="O1900" s="1" t="s">
        <v>34</v>
      </c>
      <c r="P1900" s="1">
        <v>40</v>
      </c>
      <c r="Q1900" t="s">
        <v>3541</v>
      </c>
      <c r="R1900" s="1" t="s">
        <v>12276</v>
      </c>
      <c r="S1900" s="1" t="s">
        <v>12277</v>
      </c>
      <c r="T1900" s="1">
        <v>428</v>
      </c>
      <c r="U1900" s="1">
        <v>138</v>
      </c>
      <c r="V1900" s="1">
        <v>290</v>
      </c>
    </row>
    <row r="1901" spans="1:22" x14ac:dyDescent="0.35">
      <c r="A1901" s="2">
        <v>45173</v>
      </c>
      <c r="B1901" s="3" t="s">
        <v>257</v>
      </c>
      <c r="C1901" t="s">
        <v>141</v>
      </c>
      <c r="D1901" t="s">
        <v>223</v>
      </c>
      <c r="E1901" t="s">
        <v>309</v>
      </c>
      <c r="F1901" t="s">
        <v>12278</v>
      </c>
      <c r="G1901" t="s">
        <v>12279</v>
      </c>
      <c r="H1901" t="s">
        <v>12280</v>
      </c>
      <c r="I1901" t="s">
        <v>12281</v>
      </c>
      <c r="J1901" s="1" t="s">
        <v>30</v>
      </c>
      <c r="K1901" t="s">
        <v>381</v>
      </c>
      <c r="L1901" t="s">
        <v>382</v>
      </c>
      <c r="M1901" t="s">
        <v>383</v>
      </c>
      <c r="N1901" s="1" t="s">
        <v>48</v>
      </c>
      <c r="O1901" s="1" t="s">
        <v>49</v>
      </c>
      <c r="P1901" s="1">
        <v>99</v>
      </c>
      <c r="Q1901" t="s">
        <v>4418</v>
      </c>
      <c r="R1901" s="1" t="s">
        <v>12282</v>
      </c>
      <c r="S1901" s="1" t="s">
        <v>12283</v>
      </c>
      <c r="T1901" s="1">
        <v>380</v>
      </c>
      <c r="U1901" s="1">
        <v>333</v>
      </c>
      <c r="V1901" s="1">
        <v>47</v>
      </c>
    </row>
    <row r="1902" spans="1:22" x14ac:dyDescent="0.35">
      <c r="A1902" s="2">
        <v>44550</v>
      </c>
      <c r="B1902" s="3" t="s">
        <v>68</v>
      </c>
      <c r="C1902" t="s">
        <v>69</v>
      </c>
      <c r="D1902" t="s">
        <v>70</v>
      </c>
      <c r="E1902" t="s">
        <v>71</v>
      </c>
      <c r="F1902" t="s">
        <v>12284</v>
      </c>
      <c r="G1902" t="s">
        <v>12285</v>
      </c>
      <c r="H1902" t="s">
        <v>12286</v>
      </c>
      <c r="I1902" t="s">
        <v>12287</v>
      </c>
      <c r="J1902" s="1" t="s">
        <v>30</v>
      </c>
      <c r="K1902" t="s">
        <v>133</v>
      </c>
      <c r="L1902" t="s">
        <v>134</v>
      </c>
      <c r="M1902" t="s">
        <v>135</v>
      </c>
      <c r="N1902" s="1" t="s">
        <v>86</v>
      </c>
      <c r="O1902" s="1" t="s">
        <v>63</v>
      </c>
      <c r="P1902" s="1">
        <v>90</v>
      </c>
      <c r="Q1902" t="s">
        <v>12288</v>
      </c>
      <c r="R1902" s="1" t="s">
        <v>12289</v>
      </c>
      <c r="S1902" s="1" t="s">
        <v>12290</v>
      </c>
      <c r="T1902" s="1">
        <v>86</v>
      </c>
      <c r="U1902" s="1">
        <v>17</v>
      </c>
      <c r="V1902" s="1">
        <v>69</v>
      </c>
    </row>
    <row r="1903" spans="1:22" x14ac:dyDescent="0.35">
      <c r="A1903" s="2">
        <v>44992</v>
      </c>
      <c r="B1903" s="3" t="s">
        <v>336</v>
      </c>
      <c r="C1903" t="s">
        <v>54</v>
      </c>
      <c r="D1903" t="s">
        <v>165</v>
      </c>
      <c r="E1903" t="s">
        <v>484</v>
      </c>
      <c r="F1903" t="s">
        <v>12291</v>
      </c>
      <c r="H1903" t="s">
        <v>12292</v>
      </c>
      <c r="I1903" t="s">
        <v>12293</v>
      </c>
      <c r="J1903" s="1" t="s">
        <v>30</v>
      </c>
      <c r="K1903" t="s">
        <v>46</v>
      </c>
      <c r="L1903" t="s">
        <v>47</v>
      </c>
      <c r="M1903" t="s">
        <v>261</v>
      </c>
      <c r="N1903" s="1" t="s">
        <v>48</v>
      </c>
      <c r="O1903" s="1" t="s">
        <v>34</v>
      </c>
      <c r="P1903" s="1">
        <v>18</v>
      </c>
      <c r="Q1903" t="s">
        <v>6681</v>
      </c>
      <c r="R1903" s="1" t="s">
        <v>12294</v>
      </c>
      <c r="S1903" s="1" t="s">
        <v>12295</v>
      </c>
      <c r="T1903" s="1">
        <v>190</v>
      </c>
      <c r="U1903" s="1">
        <v>93</v>
      </c>
      <c r="V1903" s="1">
        <v>97</v>
      </c>
    </row>
    <row r="1904" spans="1:22" x14ac:dyDescent="0.35">
      <c r="A1904" s="2">
        <v>44603</v>
      </c>
      <c r="B1904" s="3" t="s">
        <v>164</v>
      </c>
      <c r="C1904" t="s">
        <v>54</v>
      </c>
      <c r="D1904" t="s">
        <v>165</v>
      </c>
      <c r="E1904" t="s">
        <v>166</v>
      </c>
      <c r="F1904" t="s">
        <v>12296</v>
      </c>
      <c r="G1904" t="s">
        <v>12297</v>
      </c>
      <c r="H1904" t="s">
        <v>12298</v>
      </c>
      <c r="I1904" t="s">
        <v>12299</v>
      </c>
      <c r="J1904" s="1" t="s">
        <v>30</v>
      </c>
      <c r="K1904" t="s">
        <v>75</v>
      </c>
      <c r="L1904" t="s">
        <v>76</v>
      </c>
      <c r="M1904" t="s">
        <v>77</v>
      </c>
      <c r="N1904" s="1" t="s">
        <v>93</v>
      </c>
      <c r="O1904" s="1" t="s">
        <v>63</v>
      </c>
      <c r="P1904" s="1">
        <v>67</v>
      </c>
      <c r="Q1904" t="s">
        <v>3272</v>
      </c>
      <c r="R1904" s="1" t="s">
        <v>12300</v>
      </c>
      <c r="S1904" s="1" t="s">
        <v>12301</v>
      </c>
      <c r="T1904" s="1">
        <v>392</v>
      </c>
      <c r="U1904" s="1">
        <v>233</v>
      </c>
      <c r="V1904" s="1">
        <v>159</v>
      </c>
    </row>
    <row r="1905" spans="1:22" x14ac:dyDescent="0.35">
      <c r="A1905" s="1" t="s">
        <v>369</v>
      </c>
      <c r="B1905" s="3" t="s">
        <v>53</v>
      </c>
      <c r="C1905" t="s">
        <v>276</v>
      </c>
      <c r="D1905" t="s">
        <v>55</v>
      </c>
      <c r="E1905" t="s">
        <v>56</v>
      </c>
      <c r="F1905" t="s">
        <v>12302</v>
      </c>
      <c r="G1905" t="s">
        <v>12303</v>
      </c>
      <c r="H1905" t="s">
        <v>12304</v>
      </c>
      <c r="I1905" t="s">
        <v>12305</v>
      </c>
      <c r="J1905" s="1" t="s">
        <v>30</v>
      </c>
      <c r="K1905" t="s">
        <v>111</v>
      </c>
      <c r="L1905" t="s">
        <v>112</v>
      </c>
      <c r="M1905" t="s">
        <v>113</v>
      </c>
      <c r="N1905" s="1" t="s">
        <v>78</v>
      </c>
      <c r="O1905" s="1" t="s">
        <v>34</v>
      </c>
      <c r="P1905" s="1">
        <v>20</v>
      </c>
      <c r="Q1905" t="s">
        <v>2088</v>
      </c>
      <c r="R1905" s="1" t="s">
        <v>12306</v>
      </c>
      <c r="S1905" s="1" t="s">
        <v>12307</v>
      </c>
      <c r="T1905" s="1">
        <v>271</v>
      </c>
      <c r="U1905" s="1">
        <v>175</v>
      </c>
      <c r="V1905" s="1">
        <v>96</v>
      </c>
    </row>
    <row r="1906" spans="1:22" x14ac:dyDescent="0.35">
      <c r="A1906" s="2">
        <v>44593</v>
      </c>
      <c r="B1906" s="3" t="s">
        <v>275</v>
      </c>
      <c r="C1906" t="s">
        <v>276</v>
      </c>
      <c r="D1906" t="s">
        <v>277</v>
      </c>
      <c r="E1906" t="s">
        <v>278</v>
      </c>
      <c r="F1906" t="s">
        <v>12308</v>
      </c>
      <c r="H1906" t="s">
        <v>12309</v>
      </c>
      <c r="I1906" t="s">
        <v>12310</v>
      </c>
      <c r="J1906" s="1" t="s">
        <v>170</v>
      </c>
      <c r="K1906" t="s">
        <v>124</v>
      </c>
      <c r="L1906" t="s">
        <v>125</v>
      </c>
      <c r="M1906" t="s">
        <v>126</v>
      </c>
      <c r="N1906" s="1" t="s">
        <v>48</v>
      </c>
      <c r="O1906" s="1" t="s">
        <v>34</v>
      </c>
      <c r="P1906" s="1">
        <v>59</v>
      </c>
      <c r="Q1906" t="s">
        <v>4465</v>
      </c>
      <c r="R1906" s="1" t="s">
        <v>12311</v>
      </c>
      <c r="S1906" s="1" t="s">
        <v>12312</v>
      </c>
      <c r="T1906" s="1">
        <v>132</v>
      </c>
      <c r="U1906" s="1">
        <v>118</v>
      </c>
      <c r="V1906" s="1">
        <v>14</v>
      </c>
    </row>
    <row r="1907" spans="1:22" x14ac:dyDescent="0.35">
      <c r="A1907" s="1" t="s">
        <v>12313</v>
      </c>
      <c r="B1907" s="3" t="s">
        <v>275</v>
      </c>
      <c r="C1907" t="s">
        <v>276</v>
      </c>
      <c r="D1907" t="s">
        <v>277</v>
      </c>
      <c r="E1907" t="s">
        <v>278</v>
      </c>
      <c r="F1907" t="s">
        <v>12314</v>
      </c>
      <c r="G1907" t="s">
        <v>12315</v>
      </c>
      <c r="H1907" t="s">
        <v>12316</v>
      </c>
      <c r="I1907" t="s">
        <v>12317</v>
      </c>
      <c r="J1907" s="1" t="s">
        <v>170</v>
      </c>
      <c r="K1907" t="s">
        <v>330</v>
      </c>
      <c r="L1907" t="s">
        <v>331</v>
      </c>
      <c r="M1907" t="s">
        <v>332</v>
      </c>
      <c r="N1907" s="1" t="s">
        <v>93</v>
      </c>
      <c r="O1907" s="1" t="s">
        <v>34</v>
      </c>
      <c r="P1907" s="1">
        <v>14</v>
      </c>
      <c r="Q1907" t="s">
        <v>1645</v>
      </c>
      <c r="R1907" s="1" t="s">
        <v>12318</v>
      </c>
      <c r="S1907" s="1" t="s">
        <v>12319</v>
      </c>
      <c r="T1907" s="1">
        <v>176</v>
      </c>
      <c r="U1907" s="1">
        <v>29</v>
      </c>
      <c r="V1907" s="1">
        <v>147</v>
      </c>
    </row>
    <row r="1908" spans="1:22" x14ac:dyDescent="0.35">
      <c r="A1908" s="2">
        <v>44328</v>
      </c>
      <c r="B1908" s="3" t="s">
        <v>317</v>
      </c>
      <c r="C1908" t="s">
        <v>54</v>
      </c>
      <c r="D1908" t="s">
        <v>98</v>
      </c>
      <c r="E1908" t="s">
        <v>318</v>
      </c>
      <c r="F1908" t="s">
        <v>12320</v>
      </c>
      <c r="G1908" t="s">
        <v>12321</v>
      </c>
      <c r="H1908" t="s">
        <v>12322</v>
      </c>
      <c r="I1908" t="s">
        <v>12323</v>
      </c>
      <c r="J1908" s="1" t="s">
        <v>30</v>
      </c>
      <c r="K1908" t="s">
        <v>133</v>
      </c>
      <c r="L1908" t="s">
        <v>134</v>
      </c>
      <c r="M1908" t="s">
        <v>135</v>
      </c>
      <c r="N1908" s="1" t="s">
        <v>86</v>
      </c>
      <c r="O1908" s="1" t="s">
        <v>63</v>
      </c>
      <c r="P1908" s="1">
        <v>89</v>
      </c>
      <c r="Q1908" t="s">
        <v>1405</v>
      </c>
      <c r="R1908" s="1" t="s">
        <v>12324</v>
      </c>
      <c r="S1908" s="1" t="s">
        <v>12325</v>
      </c>
      <c r="T1908" s="1">
        <v>187</v>
      </c>
      <c r="U1908" s="1">
        <v>34</v>
      </c>
      <c r="V1908" s="1">
        <v>153</v>
      </c>
    </row>
    <row r="1909" spans="1:22" x14ac:dyDescent="0.35">
      <c r="A1909" s="2">
        <v>44773</v>
      </c>
      <c r="B1909" s="3" t="s">
        <v>22</v>
      </c>
      <c r="C1909" t="s">
        <v>23</v>
      </c>
      <c r="D1909" t="s">
        <v>24</v>
      </c>
      <c r="E1909" t="s">
        <v>387</v>
      </c>
      <c r="F1909" t="s">
        <v>12326</v>
      </c>
      <c r="G1909" t="s">
        <v>12327</v>
      </c>
      <c r="H1909" t="s">
        <v>12328</v>
      </c>
      <c r="I1909" t="s">
        <v>12329</v>
      </c>
      <c r="J1909" s="1" t="s">
        <v>170</v>
      </c>
      <c r="K1909" t="s">
        <v>171</v>
      </c>
      <c r="L1909" t="s">
        <v>172</v>
      </c>
      <c r="M1909" t="s">
        <v>173</v>
      </c>
      <c r="N1909" s="1" t="s">
        <v>86</v>
      </c>
      <c r="O1909" s="1" t="s">
        <v>34</v>
      </c>
      <c r="P1909" s="1">
        <v>70</v>
      </c>
      <c r="Q1909" t="s">
        <v>11039</v>
      </c>
      <c r="R1909" s="1" t="s">
        <v>12330</v>
      </c>
      <c r="S1909" s="1" t="s">
        <v>12331</v>
      </c>
      <c r="T1909" s="1">
        <v>97</v>
      </c>
      <c r="U1909" s="1">
        <v>96</v>
      </c>
      <c r="V1909" s="1">
        <v>1</v>
      </c>
    </row>
    <row r="1910" spans="1:22" x14ac:dyDescent="0.35">
      <c r="A1910" s="2">
        <v>44926</v>
      </c>
      <c r="B1910" s="3" t="s">
        <v>38</v>
      </c>
      <c r="C1910" t="s">
        <v>23</v>
      </c>
      <c r="D1910" t="s">
        <v>98</v>
      </c>
      <c r="E1910" t="s">
        <v>265</v>
      </c>
      <c r="F1910" t="s">
        <v>12332</v>
      </c>
      <c r="G1910" t="s">
        <v>12333</v>
      </c>
      <c r="H1910" t="s">
        <v>12334</v>
      </c>
      <c r="I1910" t="s">
        <v>12335</v>
      </c>
      <c r="J1910" s="1" t="s">
        <v>45</v>
      </c>
      <c r="K1910" t="s">
        <v>381</v>
      </c>
      <c r="L1910" t="s">
        <v>382</v>
      </c>
      <c r="M1910" t="s">
        <v>383</v>
      </c>
      <c r="N1910" s="1" t="s">
        <v>114</v>
      </c>
      <c r="O1910" s="1" t="s">
        <v>49</v>
      </c>
      <c r="P1910" s="1">
        <v>85</v>
      </c>
      <c r="Q1910" t="s">
        <v>2237</v>
      </c>
      <c r="R1910" s="1" t="s">
        <v>12336</v>
      </c>
      <c r="S1910" s="1" t="s">
        <v>12337</v>
      </c>
      <c r="T1910" s="1">
        <v>89</v>
      </c>
      <c r="U1910" s="1">
        <v>8</v>
      </c>
      <c r="V1910" s="1">
        <v>81</v>
      </c>
    </row>
    <row r="1911" spans="1:22" x14ac:dyDescent="0.35">
      <c r="A1911" s="2">
        <v>44882</v>
      </c>
      <c r="B1911" s="3" t="s">
        <v>68</v>
      </c>
      <c r="C1911" t="s">
        <v>54</v>
      </c>
      <c r="D1911" t="s">
        <v>70</v>
      </c>
      <c r="E1911" t="s">
        <v>71</v>
      </c>
      <c r="F1911" t="s">
        <v>12338</v>
      </c>
      <c r="G1911" t="s">
        <v>12339</v>
      </c>
      <c r="H1911" t="s">
        <v>12340</v>
      </c>
      <c r="I1911" t="s">
        <v>12341</v>
      </c>
      <c r="J1911" s="1" t="s">
        <v>170</v>
      </c>
      <c r="K1911" t="s">
        <v>61</v>
      </c>
      <c r="L1911" t="s">
        <v>62</v>
      </c>
      <c r="M1911">
        <f>1-588-750-7646</f>
        <v>-8983</v>
      </c>
      <c r="N1911" s="1" t="s">
        <v>86</v>
      </c>
      <c r="O1911" s="1" t="s">
        <v>63</v>
      </c>
      <c r="P1911" s="1">
        <v>44</v>
      </c>
      <c r="Q1911" t="s">
        <v>12342</v>
      </c>
      <c r="R1911" s="1" t="s">
        <v>12343</v>
      </c>
      <c r="S1911" s="1" t="s">
        <v>12344</v>
      </c>
      <c r="T1911" s="1">
        <v>110</v>
      </c>
      <c r="U1911" s="1">
        <v>48</v>
      </c>
      <c r="V1911" s="1">
        <v>62</v>
      </c>
    </row>
    <row r="1912" spans="1:22" x14ac:dyDescent="0.35">
      <c r="A1912" s="2">
        <v>44942</v>
      </c>
      <c r="B1912" s="3" t="s">
        <v>336</v>
      </c>
      <c r="C1912" t="s">
        <v>247</v>
      </c>
      <c r="D1912" t="s">
        <v>165</v>
      </c>
      <c r="E1912" t="s">
        <v>25</v>
      </c>
      <c r="F1912" t="s">
        <v>12345</v>
      </c>
      <c r="G1912" t="s">
        <v>12346</v>
      </c>
      <c r="H1912" t="s">
        <v>12347</v>
      </c>
      <c r="I1912" t="s">
        <v>12348</v>
      </c>
      <c r="J1912" s="1" t="s">
        <v>170</v>
      </c>
      <c r="K1912" t="s">
        <v>31</v>
      </c>
      <c r="L1912" t="s">
        <v>32</v>
      </c>
      <c r="M1912">
        <v>6538306661</v>
      </c>
      <c r="N1912" s="1" t="s">
        <v>93</v>
      </c>
      <c r="O1912" s="1" t="s">
        <v>49</v>
      </c>
      <c r="P1912" s="1">
        <v>40</v>
      </c>
      <c r="Q1912" t="s">
        <v>3074</v>
      </c>
      <c r="R1912" s="1" t="s">
        <v>12349</v>
      </c>
      <c r="S1912" s="1" t="s">
        <v>12350</v>
      </c>
      <c r="T1912" s="1">
        <v>461</v>
      </c>
      <c r="U1912" s="1">
        <v>123</v>
      </c>
      <c r="V1912" s="1">
        <v>338</v>
      </c>
    </row>
    <row r="1913" spans="1:22" x14ac:dyDescent="0.35">
      <c r="A1913" s="2">
        <v>44489</v>
      </c>
      <c r="B1913" s="3" t="s">
        <v>418</v>
      </c>
      <c r="C1913" t="s">
        <v>69</v>
      </c>
      <c r="D1913" t="s">
        <v>419</v>
      </c>
      <c r="E1913" t="s">
        <v>521</v>
      </c>
      <c r="F1913" t="s">
        <v>12351</v>
      </c>
      <c r="G1913" t="s">
        <v>12352</v>
      </c>
      <c r="H1913" t="s">
        <v>12353</v>
      </c>
      <c r="I1913">
        <f>1-703-782-7132</f>
        <v>-8616</v>
      </c>
      <c r="J1913" s="1" t="s">
        <v>45</v>
      </c>
      <c r="K1913" t="s">
        <v>148</v>
      </c>
      <c r="L1913" t="s">
        <v>149</v>
      </c>
      <c r="M1913" t="s">
        <v>150</v>
      </c>
      <c r="N1913" s="1" t="s">
        <v>114</v>
      </c>
      <c r="O1913" s="1" t="s">
        <v>63</v>
      </c>
      <c r="P1913" s="1">
        <v>14</v>
      </c>
      <c r="Q1913" t="s">
        <v>12354</v>
      </c>
      <c r="R1913" s="1" t="s">
        <v>12355</v>
      </c>
      <c r="S1913" s="1" t="s">
        <v>12356</v>
      </c>
      <c r="T1913" s="1">
        <v>326</v>
      </c>
      <c r="U1913" s="1">
        <v>49</v>
      </c>
      <c r="V1913" s="1">
        <v>277</v>
      </c>
    </row>
    <row r="1914" spans="1:22" x14ac:dyDescent="0.35">
      <c r="A1914" s="2">
        <v>44781</v>
      </c>
      <c r="B1914" s="3" t="s">
        <v>336</v>
      </c>
      <c r="C1914" t="s">
        <v>247</v>
      </c>
      <c r="D1914" t="s">
        <v>165</v>
      </c>
      <c r="E1914" t="s">
        <v>265</v>
      </c>
      <c r="F1914" t="s">
        <v>12357</v>
      </c>
      <c r="G1914" t="s">
        <v>12358</v>
      </c>
      <c r="H1914" t="s">
        <v>12359</v>
      </c>
      <c r="I1914" t="s">
        <v>12360</v>
      </c>
      <c r="J1914" s="1" t="s">
        <v>30</v>
      </c>
      <c r="K1914" t="s">
        <v>111</v>
      </c>
      <c r="L1914" t="s">
        <v>112</v>
      </c>
      <c r="M1914" t="s">
        <v>113</v>
      </c>
      <c r="N1914" s="1" t="s">
        <v>33</v>
      </c>
      <c r="O1914" s="1" t="s">
        <v>49</v>
      </c>
      <c r="P1914" s="1">
        <v>44</v>
      </c>
      <c r="Q1914" t="s">
        <v>9328</v>
      </c>
      <c r="R1914" s="1" t="s">
        <v>12361</v>
      </c>
      <c r="S1914" s="1" t="s">
        <v>12362</v>
      </c>
      <c r="T1914" s="1">
        <v>465</v>
      </c>
      <c r="U1914" s="1">
        <v>163</v>
      </c>
      <c r="V1914" s="1">
        <v>302</v>
      </c>
    </row>
    <row r="1915" spans="1:22" x14ac:dyDescent="0.35">
      <c r="A1915" s="2">
        <v>45054</v>
      </c>
      <c r="B1915" s="3" t="s">
        <v>118</v>
      </c>
      <c r="C1915" t="s">
        <v>69</v>
      </c>
      <c r="D1915" t="s">
        <v>119</v>
      </c>
      <c r="E1915" t="s">
        <v>2473</v>
      </c>
      <c r="F1915" t="s">
        <v>12363</v>
      </c>
      <c r="G1915" t="s">
        <v>12364</v>
      </c>
      <c r="H1915" t="s">
        <v>12365</v>
      </c>
      <c r="I1915" t="s">
        <v>12366</v>
      </c>
      <c r="J1915" s="1" t="s">
        <v>30</v>
      </c>
      <c r="K1915" t="s">
        <v>534</v>
      </c>
      <c r="L1915" t="s">
        <v>535</v>
      </c>
      <c r="M1915" t="s">
        <v>536</v>
      </c>
      <c r="N1915" s="1" t="s">
        <v>93</v>
      </c>
      <c r="O1915" s="1" t="s">
        <v>49</v>
      </c>
      <c r="P1915" s="1">
        <v>56</v>
      </c>
      <c r="Q1915" t="s">
        <v>8433</v>
      </c>
      <c r="R1915" s="1" t="s">
        <v>12367</v>
      </c>
      <c r="S1915" s="1" t="s">
        <v>12368</v>
      </c>
      <c r="T1915" s="1">
        <v>311</v>
      </c>
      <c r="U1915" s="1">
        <v>273</v>
      </c>
      <c r="V1915" s="1">
        <v>38</v>
      </c>
    </row>
    <row r="1916" spans="1:22" x14ac:dyDescent="0.35">
      <c r="A1916" s="2">
        <v>45113</v>
      </c>
      <c r="B1916" s="3" t="s">
        <v>257</v>
      </c>
      <c r="C1916" t="s">
        <v>54</v>
      </c>
      <c r="D1916" t="s">
        <v>223</v>
      </c>
      <c r="E1916" t="s">
        <v>309</v>
      </c>
      <c r="F1916" t="s">
        <v>12369</v>
      </c>
      <c r="G1916" t="s">
        <v>12370</v>
      </c>
      <c r="H1916" t="s">
        <v>12371</v>
      </c>
      <c r="I1916" t="s">
        <v>12372</v>
      </c>
      <c r="J1916" s="1" t="s">
        <v>45</v>
      </c>
      <c r="K1916" t="s">
        <v>270</v>
      </c>
      <c r="L1916" t="s">
        <v>271</v>
      </c>
      <c r="M1916" t="s">
        <v>559</v>
      </c>
      <c r="N1916" s="1" t="s">
        <v>86</v>
      </c>
      <c r="O1916" s="1" t="s">
        <v>34</v>
      </c>
      <c r="P1916" s="1">
        <v>97</v>
      </c>
      <c r="Q1916" t="s">
        <v>6189</v>
      </c>
      <c r="R1916" s="1" t="s">
        <v>12373</v>
      </c>
      <c r="S1916" s="1" t="s">
        <v>12374</v>
      </c>
      <c r="T1916" s="1">
        <v>392</v>
      </c>
      <c r="U1916" s="1">
        <v>128</v>
      </c>
      <c r="V1916" s="1">
        <v>264</v>
      </c>
    </row>
    <row r="1917" spans="1:22" x14ac:dyDescent="0.35">
      <c r="A1917" s="2">
        <v>45027</v>
      </c>
      <c r="B1917" s="3" t="s">
        <v>275</v>
      </c>
      <c r="C1917" t="s">
        <v>54</v>
      </c>
      <c r="D1917" t="s">
        <v>277</v>
      </c>
      <c r="E1917" t="s">
        <v>278</v>
      </c>
      <c r="F1917" t="s">
        <v>12375</v>
      </c>
      <c r="G1917" t="s">
        <v>12376</v>
      </c>
      <c r="H1917" t="s">
        <v>12377</v>
      </c>
      <c r="I1917" t="s">
        <v>12378</v>
      </c>
      <c r="J1917" s="1" t="s">
        <v>45</v>
      </c>
      <c r="K1917" t="s">
        <v>148</v>
      </c>
      <c r="L1917" t="s">
        <v>149</v>
      </c>
      <c r="M1917" t="s">
        <v>150</v>
      </c>
      <c r="N1917" s="1" t="s">
        <v>48</v>
      </c>
      <c r="O1917" s="1" t="s">
        <v>63</v>
      </c>
      <c r="P1917" s="1">
        <v>76</v>
      </c>
      <c r="Q1917" t="s">
        <v>12379</v>
      </c>
      <c r="R1917" s="1" t="s">
        <v>12380</v>
      </c>
      <c r="S1917" s="1" t="s">
        <v>12381</v>
      </c>
      <c r="T1917" s="1">
        <v>366</v>
      </c>
      <c r="U1917" s="1">
        <v>128</v>
      </c>
      <c r="V1917" s="1">
        <v>238</v>
      </c>
    </row>
    <row r="1918" spans="1:22" x14ac:dyDescent="0.35">
      <c r="A1918" s="2">
        <v>45129</v>
      </c>
      <c r="B1918" s="3" t="s">
        <v>68</v>
      </c>
      <c r="C1918" t="s">
        <v>69</v>
      </c>
      <c r="D1918" t="s">
        <v>70</v>
      </c>
      <c r="E1918" t="s">
        <v>189</v>
      </c>
      <c r="F1918" t="s">
        <v>12382</v>
      </c>
      <c r="G1918" t="s">
        <v>12383</v>
      </c>
      <c r="H1918" t="s">
        <v>12384</v>
      </c>
      <c r="I1918">
        <f>1-716-338-9204</f>
        <v>-10257</v>
      </c>
      <c r="J1918" s="1" t="s">
        <v>170</v>
      </c>
      <c r="K1918" t="s">
        <v>31</v>
      </c>
      <c r="L1918" t="s">
        <v>32</v>
      </c>
      <c r="M1918">
        <v>6538306661</v>
      </c>
      <c r="N1918" s="1" t="s">
        <v>93</v>
      </c>
      <c r="O1918" s="1" t="s">
        <v>63</v>
      </c>
      <c r="P1918" s="1">
        <v>8</v>
      </c>
      <c r="Q1918" t="s">
        <v>2019</v>
      </c>
      <c r="R1918" s="1" t="s">
        <v>12385</v>
      </c>
      <c r="S1918" s="1" t="s">
        <v>12386</v>
      </c>
      <c r="T1918" s="1">
        <v>187</v>
      </c>
      <c r="U1918" s="1">
        <v>159</v>
      </c>
      <c r="V1918" s="1">
        <v>28</v>
      </c>
    </row>
    <row r="1919" spans="1:22" x14ac:dyDescent="0.35">
      <c r="A1919" s="2">
        <v>44662</v>
      </c>
      <c r="B1919" s="3" t="s">
        <v>53</v>
      </c>
      <c r="C1919" t="s">
        <v>276</v>
      </c>
      <c r="D1919" t="s">
        <v>55</v>
      </c>
      <c r="E1919" t="s">
        <v>56</v>
      </c>
      <c r="F1919" t="s">
        <v>12387</v>
      </c>
      <c r="G1919" t="s">
        <v>12388</v>
      </c>
      <c r="H1919" t="s">
        <v>12389</v>
      </c>
      <c r="I1919" t="s">
        <v>12390</v>
      </c>
      <c r="J1919" s="1" t="s">
        <v>30</v>
      </c>
      <c r="K1919" t="s">
        <v>381</v>
      </c>
      <c r="L1919" t="s">
        <v>382</v>
      </c>
      <c r="M1919" t="s">
        <v>383</v>
      </c>
      <c r="N1919" s="1" t="s">
        <v>78</v>
      </c>
      <c r="O1919" s="1" t="s">
        <v>49</v>
      </c>
      <c r="P1919" s="1">
        <v>43</v>
      </c>
      <c r="Q1919" t="s">
        <v>7119</v>
      </c>
      <c r="R1919" s="1" t="s">
        <v>12391</v>
      </c>
      <c r="S1919" s="1" t="s">
        <v>12392</v>
      </c>
      <c r="T1919" s="1">
        <v>121</v>
      </c>
      <c r="U1919" s="1">
        <v>22</v>
      </c>
      <c r="V1919" s="1">
        <v>99</v>
      </c>
    </row>
    <row r="1920" spans="1:22" x14ac:dyDescent="0.35">
      <c r="A1920" s="2">
        <v>44775</v>
      </c>
      <c r="B1920" s="3" t="s">
        <v>118</v>
      </c>
      <c r="C1920" t="s">
        <v>69</v>
      </c>
      <c r="D1920" t="s">
        <v>119</v>
      </c>
      <c r="E1920" t="s">
        <v>2473</v>
      </c>
      <c r="F1920" t="s">
        <v>12393</v>
      </c>
      <c r="G1920" t="s">
        <v>12394</v>
      </c>
      <c r="H1920" t="s">
        <v>12395</v>
      </c>
      <c r="I1920" t="s">
        <v>12396</v>
      </c>
      <c r="J1920" s="1" t="s">
        <v>45</v>
      </c>
      <c r="K1920" t="s">
        <v>424</v>
      </c>
      <c r="L1920" t="s">
        <v>425</v>
      </c>
      <c r="M1920">
        <v>7724600682</v>
      </c>
      <c r="N1920" s="1" t="s">
        <v>48</v>
      </c>
      <c r="O1920" s="1" t="s">
        <v>49</v>
      </c>
      <c r="P1920" s="1">
        <v>71</v>
      </c>
      <c r="Q1920" t="s">
        <v>8505</v>
      </c>
      <c r="R1920" s="1" t="s">
        <v>12397</v>
      </c>
      <c r="S1920" s="1" t="s">
        <v>12398</v>
      </c>
      <c r="T1920" s="1">
        <v>292</v>
      </c>
      <c r="U1920" s="1">
        <v>60</v>
      </c>
      <c r="V1920" s="1">
        <v>232</v>
      </c>
    </row>
    <row r="1921" spans="1:22" x14ac:dyDescent="0.35">
      <c r="A1921" s="2">
        <v>44704</v>
      </c>
      <c r="B1921" s="3" t="s">
        <v>38</v>
      </c>
      <c r="C1921" t="s">
        <v>247</v>
      </c>
      <c r="D1921" t="s">
        <v>165</v>
      </c>
      <c r="E1921" t="s">
        <v>484</v>
      </c>
      <c r="F1921" t="s">
        <v>12399</v>
      </c>
      <c r="G1921" t="s">
        <v>12400</v>
      </c>
      <c r="H1921" t="s">
        <v>12401</v>
      </c>
      <c r="I1921" t="s">
        <v>12402</v>
      </c>
      <c r="J1921" s="1" t="s">
        <v>30</v>
      </c>
      <c r="K1921" t="s">
        <v>133</v>
      </c>
      <c r="L1921" t="s">
        <v>134</v>
      </c>
      <c r="M1921" t="s">
        <v>135</v>
      </c>
      <c r="N1921" s="1" t="s">
        <v>48</v>
      </c>
      <c r="O1921" s="1" t="s">
        <v>63</v>
      </c>
      <c r="P1921" s="1">
        <v>67</v>
      </c>
      <c r="Q1921" t="s">
        <v>12403</v>
      </c>
      <c r="R1921" s="1" t="s">
        <v>12404</v>
      </c>
      <c r="S1921" s="1" t="s">
        <v>12405</v>
      </c>
      <c r="T1921" s="1">
        <v>385</v>
      </c>
      <c r="U1921" s="1">
        <v>79</v>
      </c>
      <c r="V1921" s="1">
        <v>306</v>
      </c>
    </row>
    <row r="1922" spans="1:22" x14ac:dyDescent="0.35">
      <c r="A1922" s="2">
        <v>44951</v>
      </c>
      <c r="B1922" s="3" t="s">
        <v>418</v>
      </c>
      <c r="C1922" t="s">
        <v>69</v>
      </c>
      <c r="D1922" t="s">
        <v>419</v>
      </c>
      <c r="E1922" t="s">
        <v>521</v>
      </c>
      <c r="F1922" t="s">
        <v>12406</v>
      </c>
      <c r="G1922" t="s">
        <v>12407</v>
      </c>
      <c r="H1922" t="s">
        <v>12408</v>
      </c>
      <c r="I1922" t="s">
        <v>12409</v>
      </c>
      <c r="J1922" s="1" t="s">
        <v>30</v>
      </c>
      <c r="K1922" t="s">
        <v>183</v>
      </c>
      <c r="L1922" t="s">
        <v>184</v>
      </c>
      <c r="M1922" t="s">
        <v>185</v>
      </c>
      <c r="N1922" s="1" t="s">
        <v>33</v>
      </c>
      <c r="O1922" s="1" t="s">
        <v>49</v>
      </c>
      <c r="P1922" s="1">
        <v>75</v>
      </c>
      <c r="Q1922" t="s">
        <v>2350</v>
      </c>
      <c r="R1922" s="1" t="s">
        <v>12410</v>
      </c>
      <c r="S1922" s="1" t="s">
        <v>12411</v>
      </c>
      <c r="T1922" s="1">
        <v>483</v>
      </c>
      <c r="U1922" s="1">
        <v>402</v>
      </c>
      <c r="V1922" s="1">
        <v>81</v>
      </c>
    </row>
    <row r="1923" spans="1:22" x14ac:dyDescent="0.35">
      <c r="A1923" s="2">
        <v>44533</v>
      </c>
      <c r="B1923" s="3" t="s">
        <v>529</v>
      </c>
      <c r="C1923" t="s">
        <v>23</v>
      </c>
      <c r="D1923" t="s">
        <v>98</v>
      </c>
      <c r="E1923" t="s">
        <v>530</v>
      </c>
      <c r="F1923" t="s">
        <v>12412</v>
      </c>
      <c r="G1923" t="s">
        <v>12413</v>
      </c>
      <c r="H1923" t="s">
        <v>12414</v>
      </c>
      <c r="I1923" t="s">
        <v>12415</v>
      </c>
      <c r="J1923" s="1" t="s">
        <v>170</v>
      </c>
      <c r="K1923" t="s">
        <v>124</v>
      </c>
      <c r="L1923" t="s">
        <v>125</v>
      </c>
      <c r="M1923" t="s">
        <v>126</v>
      </c>
      <c r="N1923" s="1" t="s">
        <v>78</v>
      </c>
      <c r="O1923" s="1" t="s">
        <v>34</v>
      </c>
      <c r="P1923" s="1">
        <v>75</v>
      </c>
      <c r="Q1923" t="s">
        <v>1917</v>
      </c>
      <c r="R1923" s="1" t="s">
        <v>1096</v>
      </c>
      <c r="S1923" s="1" t="s">
        <v>12416</v>
      </c>
      <c r="T1923" s="1">
        <v>271</v>
      </c>
      <c r="U1923" s="1">
        <v>33</v>
      </c>
      <c r="V1923" s="1">
        <v>238</v>
      </c>
    </row>
    <row r="1924" spans="1:22" x14ac:dyDescent="0.35">
      <c r="A1924" s="2">
        <v>44963</v>
      </c>
      <c r="B1924" s="3" t="s">
        <v>222</v>
      </c>
      <c r="C1924" t="s">
        <v>141</v>
      </c>
      <c r="D1924" t="s">
        <v>223</v>
      </c>
      <c r="E1924" t="s">
        <v>224</v>
      </c>
      <c r="F1924" t="s">
        <v>12417</v>
      </c>
      <c r="G1924" t="s">
        <v>12418</v>
      </c>
      <c r="H1924" t="s">
        <v>12419</v>
      </c>
      <c r="I1924" t="s">
        <v>12420</v>
      </c>
      <c r="J1924" s="1" t="s">
        <v>30</v>
      </c>
      <c r="K1924" t="s">
        <v>534</v>
      </c>
      <c r="L1924" t="s">
        <v>535</v>
      </c>
      <c r="M1924" t="s">
        <v>536</v>
      </c>
      <c r="N1924" s="1" t="s">
        <v>114</v>
      </c>
      <c r="O1924" s="1" t="s">
        <v>63</v>
      </c>
      <c r="P1924" s="1">
        <v>39</v>
      </c>
      <c r="Q1924" t="s">
        <v>12421</v>
      </c>
      <c r="R1924" s="1" t="s">
        <v>10274</v>
      </c>
      <c r="S1924" s="1" t="s">
        <v>12422</v>
      </c>
      <c r="T1924" s="1">
        <v>290</v>
      </c>
      <c r="U1924" s="1">
        <v>71</v>
      </c>
      <c r="V1924" s="1">
        <v>219</v>
      </c>
    </row>
    <row r="1925" spans="1:22" x14ac:dyDescent="0.35">
      <c r="A1925" s="2">
        <v>45180</v>
      </c>
      <c r="B1925" s="3" t="s">
        <v>529</v>
      </c>
      <c r="C1925" t="s">
        <v>23</v>
      </c>
      <c r="D1925" t="s">
        <v>98</v>
      </c>
      <c r="E1925" t="s">
        <v>530</v>
      </c>
      <c r="F1925" t="s">
        <v>12423</v>
      </c>
      <c r="G1925" t="s">
        <v>12424</v>
      </c>
      <c r="H1925" t="s">
        <v>12425</v>
      </c>
      <c r="I1925" t="s">
        <v>12426</v>
      </c>
      <c r="J1925" s="1" t="s">
        <v>30</v>
      </c>
      <c r="K1925" t="s">
        <v>31</v>
      </c>
      <c r="L1925" t="s">
        <v>32</v>
      </c>
      <c r="M1925">
        <v>6538306661</v>
      </c>
      <c r="N1925" s="1" t="s">
        <v>48</v>
      </c>
      <c r="O1925" s="1" t="s">
        <v>34</v>
      </c>
      <c r="P1925" s="1">
        <v>33</v>
      </c>
      <c r="Q1925" t="s">
        <v>1882</v>
      </c>
      <c r="R1925" s="1" t="s">
        <v>12427</v>
      </c>
      <c r="S1925" s="1" t="s">
        <v>12428</v>
      </c>
      <c r="T1925" s="1">
        <v>280</v>
      </c>
      <c r="U1925" s="1">
        <v>259</v>
      </c>
      <c r="V1925" s="1">
        <v>21</v>
      </c>
    </row>
    <row r="1926" spans="1:22" x14ac:dyDescent="0.35">
      <c r="A1926" s="1" t="s">
        <v>12429</v>
      </c>
      <c r="B1926" s="3" t="s">
        <v>492</v>
      </c>
      <c r="C1926" t="s">
        <v>276</v>
      </c>
      <c r="D1926" t="s">
        <v>409</v>
      </c>
      <c r="E1926" t="s">
        <v>410</v>
      </c>
      <c r="F1926" t="s">
        <v>12430</v>
      </c>
      <c r="G1926" t="s">
        <v>12431</v>
      </c>
      <c r="H1926" t="s">
        <v>12432</v>
      </c>
      <c r="I1926" t="s">
        <v>12433</v>
      </c>
      <c r="J1926" s="1" t="s">
        <v>30</v>
      </c>
      <c r="K1926" t="s">
        <v>171</v>
      </c>
      <c r="L1926" t="s">
        <v>172</v>
      </c>
      <c r="M1926" t="s">
        <v>173</v>
      </c>
      <c r="N1926" s="1" t="s">
        <v>48</v>
      </c>
      <c r="O1926" s="1" t="s">
        <v>49</v>
      </c>
      <c r="P1926" s="1">
        <v>87</v>
      </c>
      <c r="Q1926" t="s">
        <v>4302</v>
      </c>
      <c r="R1926" s="1" t="s">
        <v>12434</v>
      </c>
      <c r="S1926" s="1" t="s">
        <v>12435</v>
      </c>
      <c r="T1926" s="1">
        <v>328</v>
      </c>
      <c r="U1926" s="1">
        <v>42</v>
      </c>
      <c r="V1926" s="1">
        <v>286</v>
      </c>
    </row>
    <row r="1927" spans="1:22" x14ac:dyDescent="0.35">
      <c r="A1927" s="2">
        <v>44901</v>
      </c>
      <c r="B1927" s="3" t="s">
        <v>492</v>
      </c>
      <c r="C1927" t="s">
        <v>276</v>
      </c>
      <c r="D1927" t="s">
        <v>409</v>
      </c>
      <c r="E1927" t="s">
        <v>410</v>
      </c>
      <c r="F1927" t="s">
        <v>12436</v>
      </c>
      <c r="G1927" t="s">
        <v>12437</v>
      </c>
      <c r="H1927" t="s">
        <v>12438</v>
      </c>
      <c r="I1927" t="s">
        <v>12439</v>
      </c>
      <c r="J1927" s="1" t="s">
        <v>30</v>
      </c>
      <c r="K1927" t="s">
        <v>124</v>
      </c>
      <c r="L1927" t="s">
        <v>125</v>
      </c>
      <c r="M1927" t="s">
        <v>126</v>
      </c>
      <c r="N1927" s="1" t="s">
        <v>48</v>
      </c>
      <c r="O1927" s="1" t="s">
        <v>63</v>
      </c>
      <c r="P1927" s="1">
        <v>58</v>
      </c>
      <c r="Q1927" t="s">
        <v>9870</v>
      </c>
      <c r="R1927" s="1" t="s">
        <v>12440</v>
      </c>
      <c r="S1927" s="1" t="s">
        <v>12441</v>
      </c>
      <c r="T1927" s="1">
        <v>100</v>
      </c>
      <c r="U1927" s="1">
        <v>16</v>
      </c>
      <c r="V1927" s="1">
        <v>84</v>
      </c>
    </row>
    <row r="1928" spans="1:22" x14ac:dyDescent="0.35">
      <c r="A1928" s="2">
        <v>44663</v>
      </c>
      <c r="B1928" s="3" t="s">
        <v>97</v>
      </c>
      <c r="C1928" t="s">
        <v>54</v>
      </c>
      <c r="D1928" t="s">
        <v>98</v>
      </c>
      <c r="E1928" t="s">
        <v>154</v>
      </c>
      <c r="F1928" t="s">
        <v>12442</v>
      </c>
      <c r="G1928" t="s">
        <v>12443</v>
      </c>
      <c r="H1928" t="s">
        <v>12444</v>
      </c>
      <c r="I1928" t="s">
        <v>12445</v>
      </c>
      <c r="J1928" s="1" t="s">
        <v>170</v>
      </c>
      <c r="K1928" t="s">
        <v>46</v>
      </c>
      <c r="L1928" t="s">
        <v>47</v>
      </c>
      <c r="M1928" t="s">
        <v>261</v>
      </c>
      <c r="N1928" s="1" t="s">
        <v>78</v>
      </c>
      <c r="O1928" s="1" t="s">
        <v>49</v>
      </c>
      <c r="P1928" s="1">
        <v>72</v>
      </c>
      <c r="Q1928" t="s">
        <v>12446</v>
      </c>
      <c r="R1928" s="1" t="s">
        <v>12447</v>
      </c>
      <c r="S1928" s="1" t="s">
        <v>12448</v>
      </c>
      <c r="T1928" s="1">
        <v>399</v>
      </c>
      <c r="U1928" s="1">
        <v>167</v>
      </c>
      <c r="V1928" s="1">
        <v>232</v>
      </c>
    </row>
    <row r="1929" spans="1:22" x14ac:dyDescent="0.35">
      <c r="A1929" s="1" t="s">
        <v>12449</v>
      </c>
      <c r="B1929" s="3" t="s">
        <v>38</v>
      </c>
      <c r="C1929" t="s">
        <v>23</v>
      </c>
      <c r="D1929" t="s">
        <v>98</v>
      </c>
      <c r="E1929" t="s">
        <v>530</v>
      </c>
      <c r="F1929" t="s">
        <v>12450</v>
      </c>
      <c r="H1929" t="s">
        <v>12451</v>
      </c>
      <c r="I1929" t="s">
        <v>12452</v>
      </c>
      <c r="J1929" s="1" t="s">
        <v>170</v>
      </c>
      <c r="K1929" t="s">
        <v>133</v>
      </c>
      <c r="L1929" t="s">
        <v>134</v>
      </c>
      <c r="M1929" t="s">
        <v>135</v>
      </c>
      <c r="N1929" s="1" t="s">
        <v>33</v>
      </c>
      <c r="O1929" s="1" t="s">
        <v>49</v>
      </c>
      <c r="P1929" s="1">
        <v>49</v>
      </c>
      <c r="Q1929" t="s">
        <v>1788</v>
      </c>
      <c r="R1929" s="1" t="s">
        <v>12453</v>
      </c>
      <c r="S1929" s="1" t="s">
        <v>12454</v>
      </c>
      <c r="T1929" s="1">
        <v>225</v>
      </c>
      <c r="U1929" s="1">
        <v>194</v>
      </c>
      <c r="V1929" s="1">
        <v>31</v>
      </c>
    </row>
    <row r="1930" spans="1:22" x14ac:dyDescent="0.35">
      <c r="A1930" s="2">
        <v>44937</v>
      </c>
      <c r="B1930" s="3" t="s">
        <v>118</v>
      </c>
      <c r="C1930" t="s">
        <v>69</v>
      </c>
      <c r="D1930" t="s">
        <v>119</v>
      </c>
      <c r="E1930" t="s">
        <v>265</v>
      </c>
      <c r="F1930" t="s">
        <v>12455</v>
      </c>
      <c r="G1930" t="s">
        <v>12456</v>
      </c>
      <c r="H1930" t="s">
        <v>12457</v>
      </c>
      <c r="I1930" t="s">
        <v>12458</v>
      </c>
      <c r="J1930" s="1" t="s">
        <v>170</v>
      </c>
      <c r="K1930" t="s">
        <v>424</v>
      </c>
      <c r="L1930" t="s">
        <v>425</v>
      </c>
      <c r="M1930">
        <v>7724600682</v>
      </c>
      <c r="N1930" s="1" t="s">
        <v>78</v>
      </c>
      <c r="O1930" s="1" t="s">
        <v>34</v>
      </c>
      <c r="P1930" s="1">
        <v>10</v>
      </c>
      <c r="Q1930" t="s">
        <v>12459</v>
      </c>
      <c r="R1930" s="1" t="s">
        <v>12460</v>
      </c>
      <c r="S1930" s="1" t="s">
        <v>12461</v>
      </c>
      <c r="T1930" s="1">
        <v>436</v>
      </c>
      <c r="U1930" s="1">
        <v>377</v>
      </c>
      <c r="V1930" s="1">
        <v>59</v>
      </c>
    </row>
    <row r="1931" spans="1:22" x14ac:dyDescent="0.35">
      <c r="A1931" s="2">
        <v>44874</v>
      </c>
      <c r="B1931" s="3" t="s">
        <v>336</v>
      </c>
      <c r="C1931" t="s">
        <v>247</v>
      </c>
      <c r="D1931" t="s">
        <v>165</v>
      </c>
      <c r="E1931" t="s">
        <v>484</v>
      </c>
      <c r="F1931" t="s">
        <v>12462</v>
      </c>
      <c r="G1931" t="s">
        <v>12463</v>
      </c>
      <c r="H1931" t="s">
        <v>12464</v>
      </c>
      <c r="I1931" t="s">
        <v>12465</v>
      </c>
      <c r="J1931" s="1" t="s">
        <v>45</v>
      </c>
      <c r="K1931" t="s">
        <v>270</v>
      </c>
      <c r="L1931" t="s">
        <v>271</v>
      </c>
      <c r="M1931" t="s">
        <v>559</v>
      </c>
      <c r="N1931" s="1" t="s">
        <v>48</v>
      </c>
      <c r="O1931" s="1" t="s">
        <v>34</v>
      </c>
      <c r="P1931" s="1">
        <v>37</v>
      </c>
      <c r="Q1931" t="s">
        <v>12466</v>
      </c>
      <c r="R1931" s="1" t="s">
        <v>12467</v>
      </c>
      <c r="S1931" s="1" t="s">
        <v>12468</v>
      </c>
      <c r="T1931" s="1">
        <v>394</v>
      </c>
      <c r="U1931" s="1">
        <v>18</v>
      </c>
      <c r="V1931" s="1">
        <v>376</v>
      </c>
    </row>
    <row r="1932" spans="1:22" x14ac:dyDescent="0.35">
      <c r="A1932" s="2">
        <v>44677</v>
      </c>
      <c r="B1932" s="3" t="s">
        <v>492</v>
      </c>
      <c r="C1932" t="s">
        <v>276</v>
      </c>
      <c r="D1932" t="s">
        <v>409</v>
      </c>
      <c r="E1932" t="s">
        <v>410</v>
      </c>
      <c r="F1932" t="s">
        <v>12469</v>
      </c>
      <c r="G1932" t="s">
        <v>12470</v>
      </c>
      <c r="H1932" t="s">
        <v>12471</v>
      </c>
      <c r="I1932" t="s">
        <v>12472</v>
      </c>
      <c r="J1932" s="1" t="s">
        <v>170</v>
      </c>
      <c r="K1932" t="s">
        <v>111</v>
      </c>
      <c r="L1932" t="s">
        <v>112</v>
      </c>
      <c r="M1932" t="s">
        <v>113</v>
      </c>
      <c r="N1932" s="1" t="s">
        <v>48</v>
      </c>
      <c r="O1932" s="1" t="s">
        <v>63</v>
      </c>
      <c r="P1932" s="1">
        <v>38</v>
      </c>
      <c r="Q1932" t="s">
        <v>12473</v>
      </c>
      <c r="R1932" s="1" t="s">
        <v>12474</v>
      </c>
      <c r="S1932" s="1" t="s">
        <v>12475</v>
      </c>
      <c r="T1932" s="1">
        <v>244</v>
      </c>
      <c r="U1932" s="1">
        <v>27</v>
      </c>
      <c r="V1932" s="1">
        <v>217</v>
      </c>
    </row>
    <row r="1933" spans="1:22" x14ac:dyDescent="0.35">
      <c r="A1933" s="2">
        <v>45197</v>
      </c>
      <c r="B1933" s="3" t="s">
        <v>38</v>
      </c>
      <c r="C1933" t="s">
        <v>23</v>
      </c>
      <c r="D1933" t="s">
        <v>39</v>
      </c>
      <c r="E1933" t="s">
        <v>40</v>
      </c>
      <c r="F1933" t="s">
        <v>10576</v>
      </c>
      <c r="G1933" t="s">
        <v>12476</v>
      </c>
      <c r="H1933" t="s">
        <v>12477</v>
      </c>
      <c r="I1933" t="s">
        <v>12478</v>
      </c>
      <c r="J1933" s="1" t="s">
        <v>30</v>
      </c>
      <c r="K1933" t="s">
        <v>46</v>
      </c>
      <c r="L1933" t="s">
        <v>47</v>
      </c>
      <c r="M1933" t="s">
        <v>261</v>
      </c>
      <c r="N1933" s="1" t="s">
        <v>33</v>
      </c>
      <c r="O1933" s="1" t="s">
        <v>63</v>
      </c>
      <c r="P1933" s="1">
        <v>81</v>
      </c>
      <c r="Q1933" t="s">
        <v>6331</v>
      </c>
      <c r="R1933" s="1" t="s">
        <v>12479</v>
      </c>
      <c r="S1933" s="1" t="s">
        <v>12480</v>
      </c>
      <c r="T1933" s="1">
        <v>220</v>
      </c>
      <c r="U1933" s="1">
        <v>43</v>
      </c>
      <c r="V1933" s="1">
        <v>177</v>
      </c>
    </row>
    <row r="1934" spans="1:22" x14ac:dyDescent="0.35">
      <c r="A1934" s="2">
        <v>44906</v>
      </c>
      <c r="B1934" s="3" t="s">
        <v>238</v>
      </c>
      <c r="C1934" t="s">
        <v>23</v>
      </c>
      <c r="D1934" t="s">
        <v>98</v>
      </c>
      <c r="E1934" t="s">
        <v>239</v>
      </c>
      <c r="F1934" t="s">
        <v>12481</v>
      </c>
      <c r="G1934" t="s">
        <v>12482</v>
      </c>
      <c r="H1934" t="s">
        <v>12483</v>
      </c>
      <c r="I1934" t="s">
        <v>12484</v>
      </c>
      <c r="J1934" s="1" t="s">
        <v>45</v>
      </c>
      <c r="K1934" t="s">
        <v>171</v>
      </c>
      <c r="L1934" t="s">
        <v>172</v>
      </c>
      <c r="M1934" t="s">
        <v>173</v>
      </c>
      <c r="N1934" s="1" t="s">
        <v>114</v>
      </c>
      <c r="O1934" s="1" t="s">
        <v>34</v>
      </c>
      <c r="P1934" s="1">
        <v>82</v>
      </c>
      <c r="Q1934" t="s">
        <v>2131</v>
      </c>
      <c r="R1934" s="1" t="s">
        <v>12485</v>
      </c>
      <c r="S1934" s="1" t="s">
        <v>12486</v>
      </c>
      <c r="T1934" s="1">
        <v>166</v>
      </c>
      <c r="U1934" s="1">
        <v>87</v>
      </c>
      <c r="V1934" s="1">
        <v>79</v>
      </c>
    </row>
    <row r="1935" spans="1:22" x14ac:dyDescent="0.35">
      <c r="A1935" s="2">
        <v>44927</v>
      </c>
      <c r="B1935" s="3" t="s">
        <v>214</v>
      </c>
      <c r="C1935" t="s">
        <v>23</v>
      </c>
      <c r="D1935" t="s">
        <v>98</v>
      </c>
      <c r="E1935" t="s">
        <v>326</v>
      </c>
      <c r="F1935" t="s">
        <v>12487</v>
      </c>
      <c r="G1935" t="s">
        <v>12488</v>
      </c>
      <c r="H1935" t="s">
        <v>12489</v>
      </c>
      <c r="I1935" t="s">
        <v>12490</v>
      </c>
      <c r="J1935" s="1" t="s">
        <v>170</v>
      </c>
      <c r="K1935" t="s">
        <v>111</v>
      </c>
      <c r="L1935" t="s">
        <v>112</v>
      </c>
      <c r="N1935" s="1" t="s">
        <v>78</v>
      </c>
      <c r="O1935" s="1" t="s">
        <v>63</v>
      </c>
      <c r="P1935" s="1">
        <v>99</v>
      </c>
      <c r="Q1935" t="s">
        <v>3910</v>
      </c>
      <c r="R1935" s="1" t="s">
        <v>12491</v>
      </c>
      <c r="S1935" s="1" t="s">
        <v>12492</v>
      </c>
      <c r="T1935" s="1">
        <v>171</v>
      </c>
      <c r="U1935" s="1">
        <v>19</v>
      </c>
      <c r="V1935" s="1">
        <v>152</v>
      </c>
    </row>
    <row r="1936" spans="1:22" x14ac:dyDescent="0.35">
      <c r="A1936" s="2">
        <v>45011</v>
      </c>
      <c r="B1936" s="3" t="s">
        <v>140</v>
      </c>
      <c r="C1936" t="s">
        <v>141</v>
      </c>
      <c r="D1936" t="s">
        <v>142</v>
      </c>
      <c r="E1936" t="s">
        <v>143</v>
      </c>
      <c r="F1936" t="s">
        <v>12493</v>
      </c>
      <c r="G1936" t="s">
        <v>12494</v>
      </c>
      <c r="H1936" t="s">
        <v>12495</v>
      </c>
      <c r="I1936" t="s">
        <v>12496</v>
      </c>
      <c r="J1936" s="1" t="s">
        <v>30</v>
      </c>
      <c r="K1936" t="s">
        <v>330</v>
      </c>
      <c r="L1936" t="s">
        <v>331</v>
      </c>
      <c r="M1936" t="s">
        <v>332</v>
      </c>
      <c r="N1936" s="1" t="s">
        <v>86</v>
      </c>
      <c r="O1936" s="1" t="s">
        <v>63</v>
      </c>
      <c r="P1936" s="1">
        <v>6</v>
      </c>
      <c r="Q1936" t="s">
        <v>12497</v>
      </c>
      <c r="R1936" s="1" t="s">
        <v>12498</v>
      </c>
      <c r="S1936" s="1" t="s">
        <v>12499</v>
      </c>
      <c r="T1936" s="1">
        <v>279</v>
      </c>
      <c r="U1936" s="1">
        <v>190</v>
      </c>
      <c r="V1936" s="1">
        <v>89</v>
      </c>
    </row>
    <row r="1937" spans="1:22" x14ac:dyDescent="0.35">
      <c r="A1937" s="2">
        <v>44677</v>
      </c>
      <c r="B1937" s="3" t="s">
        <v>38</v>
      </c>
      <c r="C1937" t="s">
        <v>23</v>
      </c>
      <c r="D1937" t="s">
        <v>39</v>
      </c>
      <c r="E1937" t="s">
        <v>40</v>
      </c>
      <c r="F1937" t="s">
        <v>12500</v>
      </c>
      <c r="G1937" t="s">
        <v>12501</v>
      </c>
      <c r="H1937" t="s">
        <v>12502</v>
      </c>
      <c r="I1937" t="s">
        <v>12503</v>
      </c>
      <c r="J1937" s="1" t="s">
        <v>30</v>
      </c>
      <c r="K1937" t="s">
        <v>171</v>
      </c>
      <c r="L1937" t="s">
        <v>172</v>
      </c>
      <c r="M1937" t="s">
        <v>173</v>
      </c>
      <c r="N1937" s="1" t="s">
        <v>114</v>
      </c>
      <c r="O1937" s="1" t="s">
        <v>49</v>
      </c>
      <c r="P1937" s="1">
        <v>84</v>
      </c>
      <c r="Q1937" t="s">
        <v>3770</v>
      </c>
      <c r="R1937" s="1" t="s">
        <v>12504</v>
      </c>
      <c r="S1937" s="1" t="s">
        <v>12505</v>
      </c>
      <c r="T1937" s="1">
        <v>181</v>
      </c>
      <c r="U1937" s="1">
        <v>70</v>
      </c>
      <c r="V1937" s="1">
        <v>111</v>
      </c>
    </row>
    <row r="1938" spans="1:22" x14ac:dyDescent="0.35">
      <c r="A1938" s="2">
        <v>44924</v>
      </c>
      <c r="B1938" s="3" t="s">
        <v>177</v>
      </c>
      <c r="C1938" t="s">
        <v>54</v>
      </c>
      <c r="D1938" t="s">
        <v>142</v>
      </c>
      <c r="E1938" t="s">
        <v>178</v>
      </c>
      <c r="F1938" t="s">
        <v>12506</v>
      </c>
      <c r="G1938" t="s">
        <v>12507</v>
      </c>
      <c r="H1938" t="s">
        <v>12508</v>
      </c>
      <c r="I1938" t="s">
        <v>12509</v>
      </c>
      <c r="J1938" s="1" t="s">
        <v>30</v>
      </c>
      <c r="K1938" t="s">
        <v>330</v>
      </c>
      <c r="L1938" t="s">
        <v>331</v>
      </c>
      <c r="N1938" s="1" t="s">
        <v>33</v>
      </c>
      <c r="O1938" s="1" t="s">
        <v>34</v>
      </c>
      <c r="P1938" s="1">
        <v>62</v>
      </c>
      <c r="Q1938" t="s">
        <v>11857</v>
      </c>
      <c r="R1938" s="1" t="s">
        <v>12510</v>
      </c>
      <c r="S1938" s="1" t="s">
        <v>12511</v>
      </c>
      <c r="T1938" s="1">
        <v>221</v>
      </c>
      <c r="U1938" s="1">
        <v>167</v>
      </c>
      <c r="V1938" s="1">
        <v>54</v>
      </c>
    </row>
    <row r="1939" spans="1:22" x14ac:dyDescent="0.35">
      <c r="A1939" s="2">
        <v>44648</v>
      </c>
      <c r="B1939" s="3" t="s">
        <v>164</v>
      </c>
      <c r="C1939" t="s">
        <v>247</v>
      </c>
      <c r="D1939" t="s">
        <v>165</v>
      </c>
      <c r="E1939" t="s">
        <v>166</v>
      </c>
      <c r="F1939" t="s">
        <v>12512</v>
      </c>
      <c r="G1939" t="s">
        <v>12513</v>
      </c>
      <c r="H1939" t="s">
        <v>12514</v>
      </c>
      <c r="I1939" t="s">
        <v>12515</v>
      </c>
      <c r="J1939" s="1" t="s">
        <v>170</v>
      </c>
      <c r="K1939" t="s">
        <v>75</v>
      </c>
      <c r="L1939" t="s">
        <v>76</v>
      </c>
      <c r="M1939" t="s">
        <v>77</v>
      </c>
      <c r="N1939" s="1" t="s">
        <v>114</v>
      </c>
      <c r="O1939" s="1" t="s">
        <v>49</v>
      </c>
      <c r="P1939" s="1">
        <v>41</v>
      </c>
      <c r="Q1939" t="s">
        <v>1384</v>
      </c>
      <c r="R1939" s="1" t="s">
        <v>12516</v>
      </c>
      <c r="S1939" s="1" t="s">
        <v>12517</v>
      </c>
      <c r="T1939" s="1">
        <v>491</v>
      </c>
      <c r="U1939" s="1">
        <v>124</v>
      </c>
      <c r="V1939" s="1">
        <v>367</v>
      </c>
    </row>
    <row r="1940" spans="1:22" x14ac:dyDescent="0.35">
      <c r="A1940" s="2">
        <v>44614</v>
      </c>
      <c r="B1940" s="3" t="s">
        <v>38</v>
      </c>
      <c r="C1940" t="s">
        <v>23</v>
      </c>
      <c r="D1940" t="s">
        <v>98</v>
      </c>
      <c r="E1940" t="s">
        <v>326</v>
      </c>
      <c r="F1940" t="s">
        <v>12518</v>
      </c>
      <c r="G1940" t="s">
        <v>12519</v>
      </c>
      <c r="H1940" t="s">
        <v>12520</v>
      </c>
      <c r="I1940" t="s">
        <v>12521</v>
      </c>
      <c r="J1940" s="1" t="s">
        <v>45</v>
      </c>
      <c r="K1940" t="s">
        <v>381</v>
      </c>
      <c r="L1940" t="s">
        <v>382</v>
      </c>
      <c r="N1940" s="1" t="s">
        <v>86</v>
      </c>
      <c r="O1940" s="1" t="s">
        <v>49</v>
      </c>
      <c r="P1940" s="1">
        <v>19</v>
      </c>
      <c r="Q1940" t="s">
        <v>8460</v>
      </c>
      <c r="R1940" s="1" t="s">
        <v>12522</v>
      </c>
      <c r="S1940" s="1" t="s">
        <v>12523</v>
      </c>
      <c r="T1940" s="1">
        <v>60</v>
      </c>
      <c r="U1940" s="1">
        <v>6</v>
      </c>
      <c r="V1940" s="1">
        <v>54</v>
      </c>
    </row>
    <row r="1941" spans="1:22" x14ac:dyDescent="0.35">
      <c r="A1941" s="2">
        <v>44731</v>
      </c>
      <c r="B1941" s="3" t="s">
        <v>238</v>
      </c>
      <c r="C1941" t="s">
        <v>23</v>
      </c>
      <c r="D1941" t="s">
        <v>98</v>
      </c>
      <c r="E1941" t="s">
        <v>239</v>
      </c>
      <c r="F1941" t="s">
        <v>12524</v>
      </c>
      <c r="G1941" t="s">
        <v>12525</v>
      </c>
      <c r="H1941" t="s">
        <v>12526</v>
      </c>
      <c r="I1941" t="s">
        <v>12527</v>
      </c>
      <c r="J1941" s="1" t="s">
        <v>30</v>
      </c>
      <c r="K1941" t="s">
        <v>534</v>
      </c>
      <c r="L1941" t="s">
        <v>535</v>
      </c>
      <c r="M1941" t="s">
        <v>536</v>
      </c>
      <c r="N1941" s="1" t="s">
        <v>78</v>
      </c>
      <c r="O1941" s="1" t="s">
        <v>34</v>
      </c>
      <c r="P1941" s="1">
        <v>81</v>
      </c>
      <c r="Q1941" t="s">
        <v>1488</v>
      </c>
      <c r="R1941" s="1" t="s">
        <v>12528</v>
      </c>
      <c r="S1941" s="1" t="s">
        <v>12529</v>
      </c>
      <c r="T1941" s="1">
        <v>109</v>
      </c>
      <c r="U1941" s="1">
        <v>31</v>
      </c>
      <c r="V1941" s="1">
        <v>78</v>
      </c>
    </row>
    <row r="1942" spans="1:22" x14ac:dyDescent="0.35">
      <c r="A1942" s="2">
        <v>44869</v>
      </c>
      <c r="B1942" s="3" t="s">
        <v>164</v>
      </c>
      <c r="C1942" t="s">
        <v>247</v>
      </c>
      <c r="D1942" t="s">
        <v>165</v>
      </c>
      <c r="E1942" t="s">
        <v>166</v>
      </c>
      <c r="F1942" t="s">
        <v>12530</v>
      </c>
      <c r="G1942" t="s">
        <v>12531</v>
      </c>
      <c r="H1942" t="s">
        <v>12532</v>
      </c>
      <c r="I1942" t="s">
        <v>12533</v>
      </c>
      <c r="J1942" s="1" t="s">
        <v>30</v>
      </c>
      <c r="K1942" t="s">
        <v>566</v>
      </c>
      <c r="L1942" t="s">
        <v>567</v>
      </c>
      <c r="M1942" t="s">
        <v>568</v>
      </c>
      <c r="N1942" s="1" t="s">
        <v>48</v>
      </c>
      <c r="O1942" s="1" t="s">
        <v>63</v>
      </c>
      <c r="P1942" s="1">
        <v>73</v>
      </c>
      <c r="Q1942" t="s">
        <v>12534</v>
      </c>
      <c r="R1942" s="1" t="s">
        <v>12535</v>
      </c>
      <c r="S1942" s="1" t="s">
        <v>12536</v>
      </c>
      <c r="T1942" s="1">
        <v>420</v>
      </c>
      <c r="U1942" s="1">
        <v>242</v>
      </c>
      <c r="V1942" s="1">
        <v>178</v>
      </c>
    </row>
    <row r="1943" spans="1:22" x14ac:dyDescent="0.35">
      <c r="A1943" s="2">
        <v>44943</v>
      </c>
      <c r="B1943" s="3" t="s">
        <v>164</v>
      </c>
      <c r="C1943" t="s">
        <v>247</v>
      </c>
      <c r="D1943" t="s">
        <v>165</v>
      </c>
      <c r="E1943" t="s">
        <v>166</v>
      </c>
      <c r="F1943" t="s">
        <v>12537</v>
      </c>
      <c r="G1943" t="s">
        <v>12538</v>
      </c>
      <c r="H1943" t="s">
        <v>12539</v>
      </c>
      <c r="I1943" t="s">
        <v>12540</v>
      </c>
      <c r="J1943" s="1" t="s">
        <v>30</v>
      </c>
      <c r="K1943" t="s">
        <v>61</v>
      </c>
      <c r="L1943" t="s">
        <v>62</v>
      </c>
      <c r="M1943">
        <f>1-588-750-7646</f>
        <v>-8983</v>
      </c>
      <c r="N1943" s="1" t="s">
        <v>78</v>
      </c>
      <c r="O1943" s="1" t="s">
        <v>34</v>
      </c>
      <c r="P1943" s="1">
        <v>73</v>
      </c>
      <c r="Q1943" t="s">
        <v>12534</v>
      </c>
      <c r="R1943" s="1" t="s">
        <v>12541</v>
      </c>
      <c r="S1943" s="1" t="s">
        <v>12542</v>
      </c>
      <c r="T1943" s="1">
        <v>374</v>
      </c>
      <c r="U1943" s="1">
        <v>54</v>
      </c>
      <c r="V1943" s="1">
        <v>320</v>
      </c>
    </row>
    <row r="1944" spans="1:22" x14ac:dyDescent="0.35">
      <c r="A1944" s="2">
        <v>45023</v>
      </c>
      <c r="B1944" s="3" t="s">
        <v>164</v>
      </c>
      <c r="C1944" t="s">
        <v>247</v>
      </c>
      <c r="D1944" t="s">
        <v>165</v>
      </c>
      <c r="E1944" t="s">
        <v>265</v>
      </c>
      <c r="F1944" t="s">
        <v>12543</v>
      </c>
      <c r="G1944" t="s">
        <v>12544</v>
      </c>
      <c r="H1944" t="s">
        <v>12545</v>
      </c>
      <c r="I1944" t="s">
        <v>12546</v>
      </c>
      <c r="J1944" s="1" t="s">
        <v>45</v>
      </c>
      <c r="K1944" t="s">
        <v>61</v>
      </c>
      <c r="L1944" t="s">
        <v>62</v>
      </c>
      <c r="N1944" s="1" t="s">
        <v>86</v>
      </c>
      <c r="O1944" s="1" t="s">
        <v>49</v>
      </c>
      <c r="P1944" s="1">
        <v>20</v>
      </c>
      <c r="Q1944" t="s">
        <v>12547</v>
      </c>
      <c r="R1944" s="1" t="s">
        <v>12548</v>
      </c>
      <c r="S1944" s="1" t="s">
        <v>12549</v>
      </c>
      <c r="T1944" s="1">
        <v>142</v>
      </c>
      <c r="U1944" s="1">
        <v>33</v>
      </c>
      <c r="V1944" s="1">
        <v>109</v>
      </c>
    </row>
    <row r="1945" spans="1:22" x14ac:dyDescent="0.35">
      <c r="A1945" s="2">
        <v>44933</v>
      </c>
      <c r="B1945" s="3" t="s">
        <v>257</v>
      </c>
      <c r="C1945" t="s">
        <v>141</v>
      </c>
      <c r="D1945" t="s">
        <v>223</v>
      </c>
      <c r="E1945" t="s">
        <v>265</v>
      </c>
      <c r="F1945" t="s">
        <v>12550</v>
      </c>
      <c r="G1945" t="s">
        <v>12551</v>
      </c>
      <c r="H1945" t="s">
        <v>12552</v>
      </c>
      <c r="I1945" t="s">
        <v>12553</v>
      </c>
      <c r="J1945" s="1" t="s">
        <v>30</v>
      </c>
      <c r="K1945" t="s">
        <v>133</v>
      </c>
      <c r="L1945" t="s">
        <v>134</v>
      </c>
      <c r="M1945" t="s">
        <v>135</v>
      </c>
      <c r="N1945" s="1" t="s">
        <v>114</v>
      </c>
      <c r="O1945" s="1" t="s">
        <v>63</v>
      </c>
      <c r="P1945" s="1">
        <v>25</v>
      </c>
      <c r="Q1945" t="s">
        <v>4041</v>
      </c>
      <c r="R1945" s="1" t="s">
        <v>12554</v>
      </c>
      <c r="S1945" s="1" t="s">
        <v>12555</v>
      </c>
      <c r="T1945" s="1">
        <v>435</v>
      </c>
      <c r="U1945" s="1">
        <v>378</v>
      </c>
      <c r="V1945" s="1">
        <v>57</v>
      </c>
    </row>
    <row r="1946" spans="1:22" x14ac:dyDescent="0.35">
      <c r="A1946" s="2">
        <v>44504</v>
      </c>
      <c r="B1946" s="3" t="s">
        <v>68</v>
      </c>
      <c r="C1946" t="s">
        <v>69</v>
      </c>
      <c r="D1946" t="s">
        <v>70</v>
      </c>
      <c r="E1946" t="s">
        <v>71</v>
      </c>
      <c r="F1946" t="s">
        <v>12556</v>
      </c>
      <c r="G1946" t="s">
        <v>12557</v>
      </c>
      <c r="H1946" t="s">
        <v>12558</v>
      </c>
      <c r="I1946" t="s">
        <v>12559</v>
      </c>
      <c r="J1946" s="1" t="s">
        <v>45</v>
      </c>
      <c r="K1946" t="s">
        <v>270</v>
      </c>
      <c r="L1946" t="s">
        <v>271</v>
      </c>
      <c r="M1946" t="s">
        <v>559</v>
      </c>
      <c r="N1946" s="1" t="s">
        <v>114</v>
      </c>
      <c r="O1946" s="1" t="s">
        <v>34</v>
      </c>
      <c r="P1946" s="1">
        <v>57</v>
      </c>
      <c r="Q1946" t="s">
        <v>2343</v>
      </c>
      <c r="R1946" s="1" t="s">
        <v>2874</v>
      </c>
      <c r="S1946" s="1" t="s">
        <v>12560</v>
      </c>
      <c r="T1946" s="1">
        <v>317</v>
      </c>
      <c r="U1946" s="1">
        <v>89</v>
      </c>
      <c r="V1946" s="1">
        <v>228</v>
      </c>
    </row>
    <row r="1947" spans="1:22" x14ac:dyDescent="0.35">
      <c r="A1947" s="2">
        <v>44984</v>
      </c>
      <c r="B1947" s="3" t="s">
        <v>53</v>
      </c>
      <c r="C1947" t="s">
        <v>276</v>
      </c>
      <c r="D1947" t="s">
        <v>55</v>
      </c>
      <c r="E1947" t="s">
        <v>56</v>
      </c>
      <c r="F1947" t="s">
        <v>12561</v>
      </c>
      <c r="G1947" t="s">
        <v>12562</v>
      </c>
      <c r="H1947" t="s">
        <v>12563</v>
      </c>
      <c r="I1947" t="s">
        <v>12564</v>
      </c>
      <c r="J1947" s="1" t="s">
        <v>30</v>
      </c>
      <c r="K1947" t="s">
        <v>148</v>
      </c>
      <c r="L1947" t="s">
        <v>149</v>
      </c>
      <c r="M1947" t="s">
        <v>150</v>
      </c>
      <c r="N1947" s="1" t="s">
        <v>114</v>
      </c>
      <c r="O1947" s="1" t="s">
        <v>63</v>
      </c>
      <c r="P1947" s="1">
        <v>47</v>
      </c>
      <c r="Q1947" t="s">
        <v>6745</v>
      </c>
      <c r="R1947" s="1" t="s">
        <v>12565</v>
      </c>
      <c r="S1947" s="1" t="s">
        <v>12566</v>
      </c>
      <c r="T1947" s="1">
        <v>240</v>
      </c>
      <c r="U1947" s="1">
        <v>228</v>
      </c>
      <c r="V1947" s="1">
        <v>12</v>
      </c>
    </row>
    <row r="1948" spans="1:22" x14ac:dyDescent="0.35">
      <c r="A1948" s="2">
        <v>45196</v>
      </c>
      <c r="B1948" s="3" t="s">
        <v>492</v>
      </c>
      <c r="C1948" t="s">
        <v>276</v>
      </c>
      <c r="D1948" t="s">
        <v>409</v>
      </c>
      <c r="E1948" t="s">
        <v>410</v>
      </c>
      <c r="F1948" t="s">
        <v>12567</v>
      </c>
      <c r="G1948" t="s">
        <v>12568</v>
      </c>
      <c r="H1948" t="s">
        <v>12569</v>
      </c>
      <c r="I1948" t="s">
        <v>12570</v>
      </c>
      <c r="J1948" s="1" t="s">
        <v>30</v>
      </c>
      <c r="K1948" t="s">
        <v>148</v>
      </c>
      <c r="L1948" t="s">
        <v>149</v>
      </c>
      <c r="M1948" t="s">
        <v>150</v>
      </c>
      <c r="N1948" s="1" t="s">
        <v>33</v>
      </c>
      <c r="O1948" s="1" t="s">
        <v>49</v>
      </c>
      <c r="P1948" s="1">
        <v>45</v>
      </c>
      <c r="Q1948" t="s">
        <v>776</v>
      </c>
      <c r="R1948" s="1" t="s">
        <v>12571</v>
      </c>
      <c r="S1948" s="1" t="s">
        <v>12572</v>
      </c>
      <c r="T1948" s="1">
        <v>242</v>
      </c>
      <c r="U1948" s="1">
        <v>48</v>
      </c>
      <c r="V1948" s="1">
        <v>194</v>
      </c>
    </row>
    <row r="1949" spans="1:22" x14ac:dyDescent="0.35">
      <c r="A1949" s="2">
        <v>44488</v>
      </c>
      <c r="B1949" s="3" t="s">
        <v>68</v>
      </c>
      <c r="C1949" t="s">
        <v>69</v>
      </c>
      <c r="D1949" t="s">
        <v>70</v>
      </c>
      <c r="E1949" t="s">
        <v>265</v>
      </c>
      <c r="F1949" t="s">
        <v>12573</v>
      </c>
      <c r="G1949" t="s">
        <v>12574</v>
      </c>
      <c r="H1949" t="s">
        <v>12575</v>
      </c>
      <c r="I1949" t="s">
        <v>12576</v>
      </c>
      <c r="J1949" s="1" t="s">
        <v>170</v>
      </c>
      <c r="K1949" t="s">
        <v>566</v>
      </c>
      <c r="L1949" t="s">
        <v>567</v>
      </c>
      <c r="M1949" t="s">
        <v>568</v>
      </c>
      <c r="N1949" s="1" t="s">
        <v>78</v>
      </c>
      <c r="O1949" s="1" t="s">
        <v>63</v>
      </c>
      <c r="P1949" s="1">
        <v>86</v>
      </c>
      <c r="Q1949" t="s">
        <v>6958</v>
      </c>
      <c r="R1949" s="1" t="s">
        <v>12577</v>
      </c>
      <c r="S1949" s="1" t="s">
        <v>12578</v>
      </c>
      <c r="T1949" s="1">
        <v>293</v>
      </c>
      <c r="U1949" s="1">
        <v>174</v>
      </c>
      <c r="V1949" s="1">
        <v>119</v>
      </c>
    </row>
    <row r="1950" spans="1:22" x14ac:dyDescent="0.35">
      <c r="A1950" s="2">
        <v>44510</v>
      </c>
      <c r="B1950" s="3" t="s">
        <v>97</v>
      </c>
      <c r="C1950" t="s">
        <v>23</v>
      </c>
      <c r="D1950" t="s">
        <v>98</v>
      </c>
      <c r="E1950" t="s">
        <v>25</v>
      </c>
      <c r="F1950" t="s">
        <v>12579</v>
      </c>
      <c r="G1950" t="s">
        <v>12580</v>
      </c>
      <c r="H1950" t="s">
        <v>12581</v>
      </c>
      <c r="I1950" t="s">
        <v>12582</v>
      </c>
      <c r="J1950" s="1" t="s">
        <v>30</v>
      </c>
      <c r="K1950" t="s">
        <v>194</v>
      </c>
      <c r="L1950" t="s">
        <v>195</v>
      </c>
      <c r="N1950" s="1" t="s">
        <v>33</v>
      </c>
      <c r="O1950" s="1" t="s">
        <v>63</v>
      </c>
      <c r="P1950" s="1">
        <v>77</v>
      </c>
      <c r="Q1950" t="s">
        <v>12265</v>
      </c>
      <c r="R1950" s="1" t="s">
        <v>12583</v>
      </c>
      <c r="S1950" s="1" t="s">
        <v>12584</v>
      </c>
      <c r="T1950" s="1">
        <v>51</v>
      </c>
      <c r="U1950" s="1">
        <v>25</v>
      </c>
      <c r="V1950" s="1">
        <v>26</v>
      </c>
    </row>
    <row r="1951" spans="1:22" x14ac:dyDescent="0.35">
      <c r="A1951" s="2">
        <v>44681</v>
      </c>
      <c r="B1951" s="3" t="s">
        <v>207</v>
      </c>
      <c r="C1951" t="s">
        <v>23</v>
      </c>
      <c r="D1951" t="s">
        <v>39</v>
      </c>
      <c r="E1951" t="s">
        <v>40</v>
      </c>
      <c r="F1951" t="s">
        <v>12585</v>
      </c>
      <c r="G1951" t="s">
        <v>12586</v>
      </c>
      <c r="H1951" t="s">
        <v>12587</v>
      </c>
      <c r="I1951" t="s">
        <v>12588</v>
      </c>
      <c r="J1951" s="1" t="s">
        <v>30</v>
      </c>
      <c r="K1951" t="s">
        <v>75</v>
      </c>
      <c r="L1951" t="s">
        <v>76</v>
      </c>
      <c r="M1951" t="s">
        <v>77</v>
      </c>
      <c r="N1951" s="1" t="s">
        <v>78</v>
      </c>
      <c r="O1951" s="1" t="s">
        <v>49</v>
      </c>
      <c r="P1951" s="1">
        <v>80</v>
      </c>
      <c r="Q1951" t="s">
        <v>11744</v>
      </c>
      <c r="R1951" s="1" t="s">
        <v>12589</v>
      </c>
      <c r="S1951" s="1" t="s">
        <v>12590</v>
      </c>
      <c r="T1951" s="1">
        <v>225</v>
      </c>
      <c r="U1951" s="1">
        <v>7</v>
      </c>
      <c r="V1951" s="1">
        <v>218</v>
      </c>
    </row>
    <row r="1952" spans="1:22" x14ac:dyDescent="0.35">
      <c r="A1952" s="2">
        <v>44818</v>
      </c>
      <c r="B1952" s="3" t="s">
        <v>164</v>
      </c>
      <c r="C1952" t="s">
        <v>247</v>
      </c>
      <c r="D1952" t="s">
        <v>165</v>
      </c>
      <c r="E1952" t="s">
        <v>166</v>
      </c>
      <c r="F1952" t="s">
        <v>12591</v>
      </c>
      <c r="G1952" t="s">
        <v>12592</v>
      </c>
      <c r="H1952" t="s">
        <v>12593</v>
      </c>
      <c r="I1952" t="s">
        <v>12594</v>
      </c>
      <c r="J1952" s="1" t="s">
        <v>30</v>
      </c>
      <c r="K1952" t="s">
        <v>194</v>
      </c>
      <c r="L1952" t="s">
        <v>195</v>
      </c>
      <c r="M1952" t="s">
        <v>196</v>
      </c>
      <c r="N1952" s="1" t="s">
        <v>48</v>
      </c>
      <c r="O1952" s="1" t="s">
        <v>49</v>
      </c>
      <c r="P1952" s="1">
        <v>6</v>
      </c>
      <c r="Q1952" t="s">
        <v>4581</v>
      </c>
      <c r="R1952" s="1" t="s">
        <v>12595</v>
      </c>
      <c r="S1952" s="1" t="s">
        <v>12596</v>
      </c>
      <c r="T1952" s="1">
        <v>363</v>
      </c>
      <c r="U1952" s="1">
        <v>20</v>
      </c>
      <c r="V1952" s="1">
        <v>343</v>
      </c>
    </row>
    <row r="1953" spans="1:22" x14ac:dyDescent="0.35">
      <c r="A1953" s="2">
        <v>44742</v>
      </c>
      <c r="B1953" s="3" t="s">
        <v>22</v>
      </c>
      <c r="C1953" t="s">
        <v>23</v>
      </c>
      <c r="D1953" t="s">
        <v>24</v>
      </c>
      <c r="E1953" t="s">
        <v>82</v>
      </c>
      <c r="F1953" t="s">
        <v>12597</v>
      </c>
      <c r="G1953" t="s">
        <v>12598</v>
      </c>
      <c r="H1953" t="s">
        <v>12599</v>
      </c>
      <c r="I1953" t="s">
        <v>12600</v>
      </c>
      <c r="J1953" s="1" t="s">
        <v>30</v>
      </c>
      <c r="K1953" t="s">
        <v>61</v>
      </c>
      <c r="L1953" t="s">
        <v>62</v>
      </c>
      <c r="M1953">
        <f>1-588-750-7646</f>
        <v>-8983</v>
      </c>
      <c r="N1953" s="1" t="s">
        <v>93</v>
      </c>
      <c r="O1953" s="1" t="s">
        <v>49</v>
      </c>
      <c r="P1953" s="1">
        <v>26</v>
      </c>
      <c r="Q1953" t="s">
        <v>4898</v>
      </c>
      <c r="R1953" s="1" t="s">
        <v>12601</v>
      </c>
      <c r="S1953" s="1" t="s">
        <v>12602</v>
      </c>
      <c r="T1953" s="1">
        <v>216</v>
      </c>
      <c r="U1953" s="1">
        <v>140</v>
      </c>
      <c r="V1953" s="1">
        <v>76</v>
      </c>
    </row>
    <row r="1954" spans="1:22" x14ac:dyDescent="0.35">
      <c r="A1954" s="1" t="s">
        <v>12603</v>
      </c>
      <c r="B1954" s="3" t="s">
        <v>529</v>
      </c>
      <c r="C1954" t="s">
        <v>54</v>
      </c>
      <c r="D1954" t="s">
        <v>98</v>
      </c>
      <c r="E1954" t="s">
        <v>530</v>
      </c>
      <c r="F1954" t="s">
        <v>12604</v>
      </c>
      <c r="G1954" t="s">
        <v>12605</v>
      </c>
      <c r="H1954" t="s">
        <v>12606</v>
      </c>
      <c r="I1954" t="s">
        <v>12607</v>
      </c>
      <c r="J1954" s="1" t="s">
        <v>170</v>
      </c>
      <c r="K1954" t="s">
        <v>31</v>
      </c>
      <c r="L1954" t="s">
        <v>32</v>
      </c>
      <c r="M1954">
        <v>6538306661</v>
      </c>
      <c r="N1954" s="1" t="s">
        <v>48</v>
      </c>
      <c r="O1954" s="1" t="s">
        <v>34</v>
      </c>
      <c r="P1954" s="1">
        <v>12</v>
      </c>
      <c r="Q1954" t="s">
        <v>5531</v>
      </c>
      <c r="R1954" s="1" t="s">
        <v>12608</v>
      </c>
      <c r="S1954" s="1" t="s">
        <v>12609</v>
      </c>
      <c r="T1954" s="1">
        <v>67</v>
      </c>
      <c r="U1954" s="1">
        <v>33</v>
      </c>
      <c r="V1954" s="1">
        <v>34</v>
      </c>
    </row>
    <row r="1955" spans="1:22" x14ac:dyDescent="0.35">
      <c r="A1955" s="2">
        <v>44507</v>
      </c>
      <c r="B1955" s="3" t="s">
        <v>22</v>
      </c>
      <c r="C1955" t="s">
        <v>23</v>
      </c>
      <c r="D1955" t="s">
        <v>24</v>
      </c>
      <c r="E1955" t="s">
        <v>82</v>
      </c>
      <c r="F1955" t="s">
        <v>12610</v>
      </c>
      <c r="G1955" t="s">
        <v>12611</v>
      </c>
      <c r="H1955" t="s">
        <v>12612</v>
      </c>
      <c r="I1955" t="s">
        <v>12613</v>
      </c>
      <c r="J1955" s="1" t="s">
        <v>45</v>
      </c>
      <c r="K1955" t="s">
        <v>133</v>
      </c>
      <c r="L1955" t="s">
        <v>134</v>
      </c>
      <c r="M1955" t="s">
        <v>135</v>
      </c>
      <c r="N1955" s="1" t="s">
        <v>33</v>
      </c>
      <c r="O1955" s="1" t="s">
        <v>34</v>
      </c>
      <c r="P1955" s="1">
        <v>7</v>
      </c>
      <c r="Q1955" t="s">
        <v>10389</v>
      </c>
      <c r="R1955" s="1" t="s">
        <v>12614</v>
      </c>
      <c r="S1955" s="1" t="s">
        <v>12615</v>
      </c>
      <c r="T1955" s="1">
        <v>225</v>
      </c>
      <c r="U1955" s="1">
        <v>91</v>
      </c>
      <c r="V1955" s="1">
        <v>134</v>
      </c>
    </row>
    <row r="1956" spans="1:22" x14ac:dyDescent="0.35">
      <c r="A1956" s="2">
        <v>45141</v>
      </c>
      <c r="B1956" s="3" t="s">
        <v>529</v>
      </c>
      <c r="C1956" t="s">
        <v>23</v>
      </c>
      <c r="D1956" t="s">
        <v>98</v>
      </c>
      <c r="E1956" t="s">
        <v>669</v>
      </c>
      <c r="F1956" t="s">
        <v>6735</v>
      </c>
      <c r="G1956" t="s">
        <v>12616</v>
      </c>
      <c r="H1956" t="s">
        <v>12617</v>
      </c>
      <c r="I1956" t="s">
        <v>12618</v>
      </c>
      <c r="J1956" s="1" t="s">
        <v>45</v>
      </c>
      <c r="K1956" t="s">
        <v>111</v>
      </c>
      <c r="L1956" t="s">
        <v>112</v>
      </c>
      <c r="M1956" t="s">
        <v>113</v>
      </c>
      <c r="N1956" s="1" t="s">
        <v>93</v>
      </c>
      <c r="O1956" s="1" t="s">
        <v>49</v>
      </c>
      <c r="P1956" s="1">
        <v>73</v>
      </c>
      <c r="Q1956" t="s">
        <v>7429</v>
      </c>
      <c r="R1956" s="1" t="s">
        <v>12619</v>
      </c>
      <c r="S1956" s="1" t="s">
        <v>12620</v>
      </c>
      <c r="T1956" s="1">
        <v>92</v>
      </c>
      <c r="U1956" s="1">
        <v>22</v>
      </c>
      <c r="V1956" s="1">
        <v>70</v>
      </c>
    </row>
    <row r="1957" spans="1:22" x14ac:dyDescent="0.35">
      <c r="A1957" s="2">
        <v>44529</v>
      </c>
      <c r="B1957" s="3" t="s">
        <v>53</v>
      </c>
      <c r="C1957" t="s">
        <v>54</v>
      </c>
      <c r="D1957" t="s">
        <v>55</v>
      </c>
      <c r="E1957" t="s">
        <v>25</v>
      </c>
      <c r="F1957" t="s">
        <v>12621</v>
      </c>
      <c r="G1957" t="s">
        <v>12622</v>
      </c>
      <c r="H1957" t="s">
        <v>12623</v>
      </c>
      <c r="I1957" t="s">
        <v>12624</v>
      </c>
      <c r="J1957" s="1" t="s">
        <v>45</v>
      </c>
      <c r="K1957" t="s">
        <v>124</v>
      </c>
      <c r="L1957" t="s">
        <v>125</v>
      </c>
      <c r="M1957" t="s">
        <v>126</v>
      </c>
      <c r="N1957" s="1" t="s">
        <v>86</v>
      </c>
      <c r="O1957" s="1" t="s">
        <v>49</v>
      </c>
      <c r="P1957" s="1">
        <v>94</v>
      </c>
      <c r="Q1957" t="s">
        <v>1578</v>
      </c>
      <c r="R1957" s="1" t="s">
        <v>12625</v>
      </c>
      <c r="S1957" s="1" t="s">
        <v>12626</v>
      </c>
      <c r="T1957" s="1">
        <v>349</v>
      </c>
      <c r="U1957" s="1">
        <v>325</v>
      </c>
      <c r="V1957" s="1">
        <v>24</v>
      </c>
    </row>
    <row r="1958" spans="1:22" x14ac:dyDescent="0.35">
      <c r="A1958" s="2">
        <v>44998</v>
      </c>
      <c r="B1958" s="3" t="s">
        <v>68</v>
      </c>
      <c r="C1958" t="s">
        <v>69</v>
      </c>
      <c r="D1958" t="s">
        <v>70</v>
      </c>
      <c r="E1958" t="s">
        <v>71</v>
      </c>
      <c r="F1958" t="s">
        <v>12627</v>
      </c>
      <c r="G1958" t="s">
        <v>12628</v>
      </c>
      <c r="H1958" t="s">
        <v>12629</v>
      </c>
      <c r="I1958" t="s">
        <v>12630</v>
      </c>
      <c r="J1958" s="1" t="s">
        <v>170</v>
      </c>
      <c r="K1958" t="s">
        <v>75</v>
      </c>
      <c r="L1958" t="s">
        <v>76</v>
      </c>
      <c r="N1958" s="1" t="s">
        <v>86</v>
      </c>
      <c r="O1958" s="1" t="s">
        <v>49</v>
      </c>
      <c r="P1958" s="1">
        <v>3</v>
      </c>
      <c r="Q1958" t="s">
        <v>79</v>
      </c>
      <c r="R1958" s="1" t="s">
        <v>12631</v>
      </c>
      <c r="S1958" s="1" t="s">
        <v>12632</v>
      </c>
      <c r="T1958" s="1">
        <v>457</v>
      </c>
      <c r="U1958" s="1">
        <v>181</v>
      </c>
      <c r="V1958" s="1">
        <v>276</v>
      </c>
    </row>
    <row r="1959" spans="1:22" x14ac:dyDescent="0.35">
      <c r="A1959" s="2">
        <v>45078</v>
      </c>
      <c r="B1959" s="3" t="s">
        <v>164</v>
      </c>
      <c r="C1959" t="s">
        <v>247</v>
      </c>
      <c r="D1959" t="s">
        <v>165</v>
      </c>
      <c r="E1959" t="s">
        <v>166</v>
      </c>
      <c r="F1959" t="s">
        <v>12633</v>
      </c>
      <c r="G1959" t="s">
        <v>12634</v>
      </c>
      <c r="H1959" t="s">
        <v>12635</v>
      </c>
      <c r="I1959" t="s">
        <v>12636</v>
      </c>
      <c r="J1959" s="1" t="s">
        <v>45</v>
      </c>
      <c r="K1959" t="s">
        <v>330</v>
      </c>
      <c r="L1959" t="s">
        <v>331</v>
      </c>
      <c r="M1959" t="s">
        <v>332</v>
      </c>
      <c r="N1959" s="1" t="s">
        <v>86</v>
      </c>
      <c r="O1959" s="1" t="s">
        <v>49</v>
      </c>
      <c r="P1959" s="1">
        <v>90</v>
      </c>
      <c r="Q1959" t="s">
        <v>12637</v>
      </c>
      <c r="R1959" s="1" t="s">
        <v>12638</v>
      </c>
      <c r="S1959" s="1" t="s">
        <v>12639</v>
      </c>
      <c r="T1959" s="1">
        <v>373</v>
      </c>
      <c r="U1959" s="1">
        <v>115</v>
      </c>
      <c r="V1959" s="1">
        <v>258</v>
      </c>
    </row>
    <row r="1960" spans="1:22" x14ac:dyDescent="0.35">
      <c r="A1960" s="2">
        <v>44634</v>
      </c>
      <c r="B1960" s="3" t="s">
        <v>317</v>
      </c>
      <c r="C1960" t="s">
        <v>23</v>
      </c>
      <c r="D1960" t="s">
        <v>98</v>
      </c>
      <c r="E1960" t="s">
        <v>318</v>
      </c>
      <c r="F1960" t="s">
        <v>12640</v>
      </c>
      <c r="G1960" t="s">
        <v>12641</v>
      </c>
      <c r="H1960" t="s">
        <v>12642</v>
      </c>
      <c r="I1960" t="s">
        <v>12643</v>
      </c>
      <c r="J1960" s="1" t="s">
        <v>45</v>
      </c>
      <c r="K1960" t="s">
        <v>159</v>
      </c>
      <c r="L1960" t="s">
        <v>160</v>
      </c>
      <c r="M1960" t="s">
        <v>161</v>
      </c>
      <c r="N1960" s="1" t="s">
        <v>114</v>
      </c>
      <c r="O1960" s="1" t="s">
        <v>49</v>
      </c>
      <c r="P1960" s="1">
        <v>52</v>
      </c>
      <c r="Q1960" t="s">
        <v>2754</v>
      </c>
      <c r="R1960" s="1" t="s">
        <v>12644</v>
      </c>
      <c r="S1960" s="1" t="s">
        <v>12645</v>
      </c>
      <c r="T1960" s="1">
        <v>80</v>
      </c>
      <c r="U1960" s="1">
        <v>8</v>
      </c>
      <c r="V1960" s="1">
        <v>72</v>
      </c>
    </row>
    <row r="1961" spans="1:22" x14ac:dyDescent="0.35">
      <c r="A1961" s="2">
        <v>44770</v>
      </c>
      <c r="B1961" s="3" t="s">
        <v>317</v>
      </c>
      <c r="C1961" t="s">
        <v>23</v>
      </c>
      <c r="D1961" t="s">
        <v>98</v>
      </c>
      <c r="E1961" t="s">
        <v>318</v>
      </c>
      <c r="F1961" t="s">
        <v>12646</v>
      </c>
      <c r="G1961" t="s">
        <v>12647</v>
      </c>
      <c r="H1961" t="s">
        <v>12648</v>
      </c>
      <c r="I1961" t="s">
        <v>12649</v>
      </c>
      <c r="J1961" s="1" t="s">
        <v>45</v>
      </c>
      <c r="K1961" t="s">
        <v>252</v>
      </c>
      <c r="L1961" t="s">
        <v>253</v>
      </c>
      <c r="M1961">
        <f>1-838-976-6137</f>
        <v>-7950</v>
      </c>
      <c r="N1961" s="1" t="s">
        <v>114</v>
      </c>
      <c r="O1961" s="1" t="s">
        <v>63</v>
      </c>
      <c r="P1961" s="1">
        <v>51</v>
      </c>
      <c r="Q1961" t="s">
        <v>12650</v>
      </c>
      <c r="R1961" s="1" t="s">
        <v>12651</v>
      </c>
      <c r="S1961" s="1" t="s">
        <v>12652</v>
      </c>
      <c r="T1961" s="1">
        <v>193</v>
      </c>
      <c r="U1961" s="1">
        <v>98</v>
      </c>
      <c r="V1961" s="1">
        <v>95</v>
      </c>
    </row>
    <row r="1962" spans="1:22" x14ac:dyDescent="0.35">
      <c r="A1962" s="2">
        <v>44534</v>
      </c>
      <c r="B1962" s="3" t="s">
        <v>177</v>
      </c>
      <c r="C1962" t="s">
        <v>54</v>
      </c>
      <c r="D1962" t="s">
        <v>142</v>
      </c>
      <c r="E1962" t="s">
        <v>835</v>
      </c>
      <c r="F1962" t="s">
        <v>12653</v>
      </c>
      <c r="G1962" t="s">
        <v>12654</v>
      </c>
      <c r="H1962" t="s">
        <v>12655</v>
      </c>
      <c r="I1962" t="s">
        <v>12656</v>
      </c>
      <c r="J1962" s="1" t="s">
        <v>45</v>
      </c>
      <c r="K1962" t="s">
        <v>171</v>
      </c>
      <c r="L1962" t="s">
        <v>172</v>
      </c>
      <c r="M1962" t="s">
        <v>173</v>
      </c>
      <c r="N1962" s="1" t="s">
        <v>86</v>
      </c>
      <c r="O1962" s="1" t="s">
        <v>63</v>
      </c>
      <c r="P1962" s="1">
        <v>78</v>
      </c>
      <c r="Q1962" t="s">
        <v>2317</v>
      </c>
      <c r="R1962" s="1" t="s">
        <v>3119</v>
      </c>
      <c r="S1962" s="1" t="s">
        <v>12657</v>
      </c>
      <c r="T1962" s="1">
        <v>462</v>
      </c>
      <c r="U1962" s="1">
        <v>199</v>
      </c>
      <c r="V1962" s="1">
        <v>263</v>
      </c>
    </row>
    <row r="1963" spans="1:22" x14ac:dyDescent="0.35">
      <c r="A1963" s="2">
        <v>44902</v>
      </c>
      <c r="B1963" s="3" t="s">
        <v>164</v>
      </c>
      <c r="C1963" t="s">
        <v>247</v>
      </c>
      <c r="D1963" t="s">
        <v>165</v>
      </c>
      <c r="E1963" t="s">
        <v>166</v>
      </c>
      <c r="F1963" t="s">
        <v>12658</v>
      </c>
      <c r="G1963" t="s">
        <v>12659</v>
      </c>
      <c r="H1963" t="s">
        <v>12660</v>
      </c>
      <c r="I1963" t="s">
        <v>12661</v>
      </c>
      <c r="J1963" s="1" t="s">
        <v>170</v>
      </c>
      <c r="K1963" t="s">
        <v>133</v>
      </c>
      <c r="L1963" t="s">
        <v>134</v>
      </c>
      <c r="M1963" t="s">
        <v>135</v>
      </c>
      <c r="N1963" s="1" t="s">
        <v>93</v>
      </c>
      <c r="O1963" s="1" t="s">
        <v>34</v>
      </c>
      <c r="P1963" s="1">
        <v>56</v>
      </c>
      <c r="Q1963" t="s">
        <v>6409</v>
      </c>
      <c r="R1963" s="1" t="s">
        <v>12662</v>
      </c>
      <c r="S1963" s="1" t="s">
        <v>12663</v>
      </c>
      <c r="T1963" s="1">
        <v>285</v>
      </c>
      <c r="U1963" s="1">
        <v>123</v>
      </c>
      <c r="V1963" s="1">
        <v>162</v>
      </c>
    </row>
    <row r="1964" spans="1:22" x14ac:dyDescent="0.35">
      <c r="A1964" s="2">
        <v>44910</v>
      </c>
      <c r="B1964" s="3" t="s">
        <v>257</v>
      </c>
      <c r="C1964" t="s">
        <v>141</v>
      </c>
      <c r="D1964" t="s">
        <v>223</v>
      </c>
      <c r="E1964" t="s">
        <v>25</v>
      </c>
      <c r="F1964" t="s">
        <v>12664</v>
      </c>
      <c r="G1964" t="s">
        <v>12665</v>
      </c>
      <c r="H1964" t="s">
        <v>12666</v>
      </c>
      <c r="I1964" t="s">
        <v>12667</v>
      </c>
      <c r="J1964" s="1" t="s">
        <v>45</v>
      </c>
      <c r="K1964" t="s">
        <v>330</v>
      </c>
      <c r="L1964" t="s">
        <v>331</v>
      </c>
      <c r="M1964" t="s">
        <v>332</v>
      </c>
      <c r="N1964" s="1" t="s">
        <v>86</v>
      </c>
      <c r="O1964" s="1" t="s">
        <v>63</v>
      </c>
      <c r="P1964" s="1">
        <v>74</v>
      </c>
      <c r="Q1964" t="s">
        <v>2900</v>
      </c>
      <c r="R1964" s="1" t="s">
        <v>12668</v>
      </c>
      <c r="S1964" s="1" t="s">
        <v>12669</v>
      </c>
      <c r="T1964" s="1">
        <v>394</v>
      </c>
      <c r="U1964" s="1">
        <v>15</v>
      </c>
      <c r="V1964" s="1">
        <v>379</v>
      </c>
    </row>
    <row r="1965" spans="1:22" x14ac:dyDescent="0.35">
      <c r="A1965" s="2">
        <v>44650</v>
      </c>
      <c r="B1965" s="3" t="s">
        <v>529</v>
      </c>
      <c r="C1965" t="s">
        <v>23</v>
      </c>
      <c r="D1965" t="s">
        <v>98</v>
      </c>
      <c r="E1965" t="s">
        <v>530</v>
      </c>
      <c r="F1965" t="s">
        <v>12670</v>
      </c>
      <c r="G1965" t="s">
        <v>12671</v>
      </c>
      <c r="H1965" t="s">
        <v>12672</v>
      </c>
      <c r="I1965" t="s">
        <v>12673</v>
      </c>
      <c r="J1965" s="1" t="s">
        <v>30</v>
      </c>
      <c r="K1965" t="s">
        <v>61</v>
      </c>
      <c r="L1965" t="s">
        <v>62</v>
      </c>
      <c r="M1965">
        <f>1-588-750-7646</f>
        <v>-8983</v>
      </c>
      <c r="N1965" s="1" t="s">
        <v>48</v>
      </c>
      <c r="O1965" s="1" t="s">
        <v>34</v>
      </c>
      <c r="P1965" s="1">
        <v>51</v>
      </c>
      <c r="Q1965" t="s">
        <v>8018</v>
      </c>
      <c r="R1965" s="1" t="s">
        <v>12674</v>
      </c>
      <c r="S1965" s="1" t="s">
        <v>12675</v>
      </c>
      <c r="T1965" s="1">
        <v>190</v>
      </c>
      <c r="U1965" s="1">
        <v>134</v>
      </c>
      <c r="V1965" s="1">
        <v>56</v>
      </c>
    </row>
    <row r="1966" spans="1:22" x14ac:dyDescent="0.35">
      <c r="A1966" s="2">
        <v>44560</v>
      </c>
      <c r="B1966" s="3" t="s">
        <v>344</v>
      </c>
      <c r="C1966" t="s">
        <v>141</v>
      </c>
      <c r="D1966" t="s">
        <v>345</v>
      </c>
      <c r="E1966" t="s">
        <v>346</v>
      </c>
      <c r="F1966" t="s">
        <v>12676</v>
      </c>
      <c r="H1966" t="s">
        <v>12677</v>
      </c>
      <c r="I1966" t="s">
        <v>12678</v>
      </c>
      <c r="J1966" s="1" t="s">
        <v>45</v>
      </c>
      <c r="K1966" t="s">
        <v>330</v>
      </c>
      <c r="L1966" t="s">
        <v>331</v>
      </c>
      <c r="M1966" t="s">
        <v>332</v>
      </c>
      <c r="N1966" s="1" t="s">
        <v>93</v>
      </c>
      <c r="O1966" s="1" t="s">
        <v>63</v>
      </c>
      <c r="P1966" s="1">
        <v>60</v>
      </c>
      <c r="Q1966" t="s">
        <v>10731</v>
      </c>
      <c r="R1966" s="1" t="s">
        <v>12679</v>
      </c>
      <c r="S1966" s="1" t="s">
        <v>12680</v>
      </c>
      <c r="T1966" s="1">
        <v>295</v>
      </c>
      <c r="U1966" s="1">
        <v>219</v>
      </c>
      <c r="V1966" s="1">
        <v>76</v>
      </c>
    </row>
    <row r="1967" spans="1:22" x14ac:dyDescent="0.35">
      <c r="A1967" s="2">
        <v>44909</v>
      </c>
      <c r="B1967" s="3" t="s">
        <v>38</v>
      </c>
      <c r="C1967" t="s">
        <v>23</v>
      </c>
      <c r="D1967" t="s">
        <v>98</v>
      </c>
      <c r="E1967" t="s">
        <v>318</v>
      </c>
      <c r="F1967" t="s">
        <v>12681</v>
      </c>
      <c r="G1967" t="s">
        <v>12682</v>
      </c>
      <c r="H1967" t="s">
        <v>12683</v>
      </c>
      <c r="I1967" t="s">
        <v>12684</v>
      </c>
      <c r="J1967" s="1" t="s">
        <v>30</v>
      </c>
      <c r="K1967" t="s">
        <v>270</v>
      </c>
      <c r="L1967" t="s">
        <v>271</v>
      </c>
      <c r="M1967" t="s">
        <v>559</v>
      </c>
      <c r="N1967" s="1" t="s">
        <v>78</v>
      </c>
      <c r="O1967" s="1" t="s">
        <v>63</v>
      </c>
      <c r="P1967" s="1">
        <v>13</v>
      </c>
      <c r="Q1967" t="s">
        <v>4244</v>
      </c>
      <c r="R1967" s="1" t="s">
        <v>12685</v>
      </c>
      <c r="S1967" s="1" t="s">
        <v>12686</v>
      </c>
      <c r="T1967" s="1">
        <v>436</v>
      </c>
      <c r="U1967" s="1">
        <v>311</v>
      </c>
      <c r="V1967" s="1">
        <v>125</v>
      </c>
    </row>
    <row r="1968" spans="1:22" x14ac:dyDescent="0.35">
      <c r="A1968" s="2">
        <v>45208</v>
      </c>
      <c r="B1968" s="3" t="s">
        <v>317</v>
      </c>
      <c r="C1968" t="s">
        <v>23</v>
      </c>
      <c r="D1968" t="s">
        <v>98</v>
      </c>
      <c r="E1968" t="s">
        <v>318</v>
      </c>
      <c r="F1968" t="s">
        <v>12687</v>
      </c>
      <c r="G1968" t="s">
        <v>12688</v>
      </c>
      <c r="H1968" t="s">
        <v>12689</v>
      </c>
      <c r="I1968" t="s">
        <v>12690</v>
      </c>
      <c r="J1968" s="1" t="s">
        <v>45</v>
      </c>
      <c r="K1968" t="s">
        <v>111</v>
      </c>
      <c r="L1968" t="s">
        <v>112</v>
      </c>
      <c r="M1968" t="s">
        <v>113</v>
      </c>
      <c r="N1968" s="1" t="s">
        <v>86</v>
      </c>
      <c r="O1968" s="1" t="s">
        <v>34</v>
      </c>
      <c r="P1968" s="1">
        <v>95</v>
      </c>
      <c r="Q1968" t="s">
        <v>5272</v>
      </c>
      <c r="R1968" s="1" t="s">
        <v>12691</v>
      </c>
      <c r="S1968" s="1" t="s">
        <v>12692</v>
      </c>
      <c r="T1968" s="1">
        <v>499</v>
      </c>
      <c r="U1968" s="1">
        <v>127</v>
      </c>
      <c r="V1968" s="1">
        <v>372</v>
      </c>
    </row>
    <row r="1969" spans="1:22" x14ac:dyDescent="0.35">
      <c r="A1969" s="2">
        <v>44898</v>
      </c>
      <c r="B1969" s="3" t="s">
        <v>140</v>
      </c>
      <c r="C1969" t="s">
        <v>141</v>
      </c>
      <c r="D1969" t="s">
        <v>142</v>
      </c>
      <c r="E1969" t="s">
        <v>361</v>
      </c>
      <c r="F1969" t="s">
        <v>12693</v>
      </c>
      <c r="G1969" t="s">
        <v>12694</v>
      </c>
      <c r="H1969" t="s">
        <v>12695</v>
      </c>
      <c r="I1969" t="s">
        <v>12696</v>
      </c>
      <c r="J1969" s="1" t="s">
        <v>170</v>
      </c>
      <c r="K1969" t="s">
        <v>424</v>
      </c>
      <c r="L1969" t="s">
        <v>425</v>
      </c>
      <c r="M1969">
        <v>7724600682</v>
      </c>
      <c r="N1969" s="1" t="s">
        <v>48</v>
      </c>
      <c r="O1969" s="1" t="s">
        <v>34</v>
      </c>
      <c r="P1969" s="1">
        <v>86</v>
      </c>
      <c r="Q1969" t="s">
        <v>7981</v>
      </c>
      <c r="R1969" s="1" t="s">
        <v>12697</v>
      </c>
      <c r="S1969" s="1" t="s">
        <v>12698</v>
      </c>
      <c r="T1969" s="1">
        <v>168</v>
      </c>
      <c r="U1969" s="1">
        <v>112</v>
      </c>
      <c r="V1969" s="1">
        <v>56</v>
      </c>
    </row>
    <row r="1970" spans="1:22" x14ac:dyDescent="0.35">
      <c r="A1970" s="2">
        <v>45179</v>
      </c>
      <c r="B1970" s="3" t="s">
        <v>275</v>
      </c>
      <c r="C1970" t="s">
        <v>276</v>
      </c>
      <c r="D1970" t="s">
        <v>277</v>
      </c>
      <c r="E1970" t="s">
        <v>265</v>
      </c>
      <c r="F1970" t="s">
        <v>12699</v>
      </c>
      <c r="G1970" t="s">
        <v>12700</v>
      </c>
      <c r="H1970" t="s">
        <v>12701</v>
      </c>
      <c r="I1970">
        <v>6855500452</v>
      </c>
      <c r="J1970" s="1" t="s">
        <v>170</v>
      </c>
      <c r="K1970" t="s">
        <v>381</v>
      </c>
      <c r="L1970" t="s">
        <v>382</v>
      </c>
      <c r="N1970" s="1" t="s">
        <v>93</v>
      </c>
      <c r="O1970" s="1" t="s">
        <v>34</v>
      </c>
      <c r="P1970" s="1">
        <v>28</v>
      </c>
      <c r="Q1970" t="s">
        <v>12702</v>
      </c>
      <c r="R1970" s="1" t="s">
        <v>12703</v>
      </c>
      <c r="S1970" s="1" t="s">
        <v>12704</v>
      </c>
      <c r="T1970" s="1">
        <v>482</v>
      </c>
      <c r="U1970" s="1">
        <v>134</v>
      </c>
      <c r="V1970" s="1">
        <v>348</v>
      </c>
    </row>
    <row r="1971" spans="1:22" x14ac:dyDescent="0.35">
      <c r="A1971" s="2">
        <v>44761</v>
      </c>
      <c r="B1971" s="3" t="s">
        <v>207</v>
      </c>
      <c r="C1971" t="s">
        <v>23</v>
      </c>
      <c r="D1971" t="s">
        <v>39</v>
      </c>
      <c r="E1971" t="s">
        <v>40</v>
      </c>
      <c r="F1971" t="s">
        <v>12705</v>
      </c>
      <c r="G1971" t="s">
        <v>12706</v>
      </c>
      <c r="H1971" t="s">
        <v>12707</v>
      </c>
      <c r="I1971" t="s">
        <v>12708</v>
      </c>
      <c r="J1971" s="1" t="s">
        <v>30</v>
      </c>
      <c r="K1971" t="s">
        <v>31</v>
      </c>
      <c r="L1971" t="s">
        <v>32</v>
      </c>
      <c r="M1971">
        <v>6538306661</v>
      </c>
      <c r="N1971" s="1" t="s">
        <v>93</v>
      </c>
      <c r="O1971" s="1" t="s">
        <v>63</v>
      </c>
      <c r="P1971" s="1">
        <v>58</v>
      </c>
      <c r="Q1971" t="s">
        <v>12709</v>
      </c>
      <c r="R1971" s="1" t="s">
        <v>12710</v>
      </c>
      <c r="S1971" s="1" t="s">
        <v>12711</v>
      </c>
      <c r="T1971" s="1">
        <v>81</v>
      </c>
      <c r="U1971" s="1">
        <v>36</v>
      </c>
      <c r="V1971" s="1">
        <v>45</v>
      </c>
    </row>
    <row r="1972" spans="1:22" x14ac:dyDescent="0.35">
      <c r="A1972" s="2">
        <v>44753</v>
      </c>
      <c r="B1972" s="3" t="s">
        <v>38</v>
      </c>
      <c r="C1972" t="s">
        <v>69</v>
      </c>
      <c r="D1972" t="s">
        <v>70</v>
      </c>
      <c r="E1972" t="s">
        <v>265</v>
      </c>
      <c r="F1972" t="s">
        <v>12712</v>
      </c>
      <c r="G1972" t="s">
        <v>12713</v>
      </c>
      <c r="H1972" t="s">
        <v>12714</v>
      </c>
      <c r="I1972" t="s">
        <v>12715</v>
      </c>
      <c r="J1972" s="1" t="s">
        <v>45</v>
      </c>
      <c r="K1972" t="s">
        <v>171</v>
      </c>
      <c r="L1972" t="s">
        <v>172</v>
      </c>
      <c r="N1972" s="1" t="s">
        <v>86</v>
      </c>
      <c r="O1972" s="1" t="s">
        <v>63</v>
      </c>
      <c r="P1972" s="1">
        <v>68</v>
      </c>
      <c r="Q1972" t="s">
        <v>12716</v>
      </c>
      <c r="R1972" s="1" t="s">
        <v>12717</v>
      </c>
      <c r="S1972" s="1" t="s">
        <v>12718</v>
      </c>
      <c r="T1972" s="1">
        <v>110</v>
      </c>
      <c r="U1972" s="1">
        <v>48</v>
      </c>
      <c r="V1972" s="1">
        <v>62</v>
      </c>
    </row>
    <row r="1973" spans="1:22" x14ac:dyDescent="0.35">
      <c r="A1973" s="2">
        <v>44754</v>
      </c>
      <c r="B1973" s="3" t="s">
        <v>177</v>
      </c>
      <c r="C1973" t="s">
        <v>141</v>
      </c>
      <c r="D1973" t="s">
        <v>142</v>
      </c>
      <c r="E1973" t="s">
        <v>178</v>
      </c>
      <c r="F1973" t="s">
        <v>8121</v>
      </c>
      <c r="H1973" t="s">
        <v>12719</v>
      </c>
      <c r="I1973" t="s">
        <v>12720</v>
      </c>
      <c r="J1973" s="1" t="s">
        <v>30</v>
      </c>
      <c r="K1973" t="s">
        <v>566</v>
      </c>
      <c r="L1973" t="s">
        <v>567</v>
      </c>
      <c r="M1973" t="s">
        <v>568</v>
      </c>
      <c r="N1973" s="1" t="s">
        <v>114</v>
      </c>
      <c r="O1973" s="1" t="s">
        <v>49</v>
      </c>
      <c r="P1973" s="1">
        <v>85</v>
      </c>
      <c r="Q1973" t="s">
        <v>12721</v>
      </c>
      <c r="R1973" s="1" t="s">
        <v>12722</v>
      </c>
      <c r="S1973" s="1" t="s">
        <v>12723</v>
      </c>
      <c r="T1973" s="1">
        <v>374</v>
      </c>
      <c r="U1973" s="1">
        <v>274</v>
      </c>
      <c r="V1973" s="1">
        <v>100</v>
      </c>
    </row>
    <row r="1974" spans="1:22" x14ac:dyDescent="0.35">
      <c r="A1974" s="2">
        <v>44743</v>
      </c>
      <c r="B1974" s="3" t="s">
        <v>177</v>
      </c>
      <c r="C1974" t="s">
        <v>141</v>
      </c>
      <c r="D1974" t="s">
        <v>142</v>
      </c>
      <c r="E1974" t="s">
        <v>835</v>
      </c>
      <c r="F1974" t="s">
        <v>12724</v>
      </c>
      <c r="H1974" t="s">
        <v>12725</v>
      </c>
      <c r="I1974" t="s">
        <v>12726</v>
      </c>
      <c r="J1974" s="1" t="s">
        <v>170</v>
      </c>
      <c r="K1974" t="s">
        <v>194</v>
      </c>
      <c r="L1974" t="s">
        <v>195</v>
      </c>
      <c r="M1974" t="s">
        <v>196</v>
      </c>
      <c r="N1974" s="1" t="s">
        <v>78</v>
      </c>
      <c r="O1974" s="1" t="s">
        <v>34</v>
      </c>
      <c r="P1974" s="1">
        <v>47</v>
      </c>
      <c r="Q1974" t="s">
        <v>12727</v>
      </c>
      <c r="R1974" s="1" t="s">
        <v>12728</v>
      </c>
      <c r="S1974" s="1" t="s">
        <v>12729</v>
      </c>
      <c r="T1974" s="1">
        <v>376</v>
      </c>
      <c r="U1974" s="1">
        <v>218</v>
      </c>
      <c r="V1974" s="1">
        <v>158</v>
      </c>
    </row>
    <row r="1975" spans="1:22" x14ac:dyDescent="0.35">
      <c r="A1975" s="2">
        <v>44601</v>
      </c>
      <c r="B1975" s="3" t="s">
        <v>257</v>
      </c>
      <c r="C1975" t="s">
        <v>141</v>
      </c>
      <c r="D1975" t="s">
        <v>223</v>
      </c>
      <c r="E1975" t="s">
        <v>309</v>
      </c>
      <c r="F1975" t="s">
        <v>12730</v>
      </c>
      <c r="G1975" t="s">
        <v>12731</v>
      </c>
      <c r="H1975" t="s">
        <v>12732</v>
      </c>
      <c r="I1975" t="s">
        <v>12733</v>
      </c>
      <c r="J1975" s="1" t="s">
        <v>45</v>
      </c>
      <c r="K1975" t="s">
        <v>424</v>
      </c>
      <c r="L1975" t="s">
        <v>425</v>
      </c>
      <c r="M1975">
        <v>7724600682</v>
      </c>
      <c r="N1975" s="1" t="s">
        <v>114</v>
      </c>
      <c r="O1975" s="1" t="s">
        <v>49</v>
      </c>
      <c r="P1975" s="1">
        <v>12</v>
      </c>
      <c r="Q1975" t="s">
        <v>4296</v>
      </c>
      <c r="R1975" s="1" t="s">
        <v>12734</v>
      </c>
      <c r="S1975" s="1" t="s">
        <v>12735</v>
      </c>
      <c r="T1975" s="1">
        <v>154</v>
      </c>
      <c r="U1975" s="1">
        <v>64</v>
      </c>
      <c r="V1975" s="1">
        <v>90</v>
      </c>
    </row>
    <row r="1976" spans="1:22" x14ac:dyDescent="0.35">
      <c r="A1976" s="2">
        <v>44206</v>
      </c>
      <c r="B1976" s="3" t="s">
        <v>257</v>
      </c>
      <c r="C1976" t="s">
        <v>141</v>
      </c>
      <c r="D1976" t="s">
        <v>223</v>
      </c>
      <c r="E1976" t="s">
        <v>265</v>
      </c>
      <c r="F1976" t="s">
        <v>12736</v>
      </c>
      <c r="G1976" t="s">
        <v>12737</v>
      </c>
      <c r="H1976" t="s">
        <v>12738</v>
      </c>
      <c r="I1976">
        <v>8918388662</v>
      </c>
      <c r="J1976" s="1" t="s">
        <v>30</v>
      </c>
      <c r="K1976" t="s">
        <v>534</v>
      </c>
      <c r="L1976" t="s">
        <v>535</v>
      </c>
      <c r="M1976" t="s">
        <v>536</v>
      </c>
      <c r="N1976" s="1" t="s">
        <v>78</v>
      </c>
      <c r="O1976" s="1" t="s">
        <v>49</v>
      </c>
      <c r="P1976" s="1">
        <v>37</v>
      </c>
      <c r="Q1976" t="s">
        <v>12027</v>
      </c>
      <c r="R1976" s="1" t="s">
        <v>12739</v>
      </c>
      <c r="S1976" s="1" t="s">
        <v>12740</v>
      </c>
      <c r="T1976" s="1">
        <v>108</v>
      </c>
      <c r="U1976" s="1">
        <v>48</v>
      </c>
      <c r="V1976" s="1">
        <v>60</v>
      </c>
    </row>
    <row r="1977" spans="1:22" x14ac:dyDescent="0.35">
      <c r="A1977" s="2">
        <v>45156</v>
      </c>
      <c r="B1977" s="3" t="s">
        <v>222</v>
      </c>
      <c r="C1977" t="s">
        <v>141</v>
      </c>
      <c r="D1977" t="s">
        <v>223</v>
      </c>
      <c r="E1977" t="s">
        <v>224</v>
      </c>
      <c r="F1977" t="s">
        <v>12741</v>
      </c>
      <c r="G1977" t="s">
        <v>12742</v>
      </c>
      <c r="H1977" t="s">
        <v>12743</v>
      </c>
      <c r="I1977" t="s">
        <v>12744</v>
      </c>
      <c r="J1977" s="1" t="s">
        <v>30</v>
      </c>
      <c r="K1977" t="s">
        <v>194</v>
      </c>
      <c r="L1977" t="s">
        <v>195</v>
      </c>
      <c r="M1977" t="s">
        <v>196</v>
      </c>
      <c r="N1977" s="1" t="s">
        <v>78</v>
      </c>
      <c r="O1977" s="1" t="s">
        <v>63</v>
      </c>
      <c r="P1977" s="1">
        <v>55</v>
      </c>
      <c r="Q1977" t="s">
        <v>3885</v>
      </c>
      <c r="R1977" s="1" t="s">
        <v>12745</v>
      </c>
      <c r="S1977" s="1" t="s">
        <v>12746</v>
      </c>
      <c r="T1977" s="1">
        <v>334</v>
      </c>
      <c r="U1977" s="1">
        <v>329</v>
      </c>
      <c r="V1977" s="1">
        <v>5</v>
      </c>
    </row>
    <row r="1978" spans="1:22" x14ac:dyDescent="0.35">
      <c r="A1978" s="2">
        <v>45037</v>
      </c>
      <c r="B1978" s="3" t="s">
        <v>118</v>
      </c>
      <c r="C1978" t="s">
        <v>69</v>
      </c>
      <c r="D1978" t="s">
        <v>119</v>
      </c>
      <c r="E1978" t="s">
        <v>120</v>
      </c>
      <c r="F1978" t="s">
        <v>12747</v>
      </c>
      <c r="G1978" t="s">
        <v>12748</v>
      </c>
      <c r="H1978" t="s">
        <v>12749</v>
      </c>
      <c r="I1978" t="s">
        <v>12750</v>
      </c>
      <c r="J1978" s="1" t="s">
        <v>170</v>
      </c>
      <c r="K1978" t="s">
        <v>270</v>
      </c>
      <c r="L1978" t="s">
        <v>271</v>
      </c>
      <c r="M1978" t="s">
        <v>559</v>
      </c>
      <c r="N1978" s="1" t="s">
        <v>114</v>
      </c>
      <c r="O1978" s="1" t="s">
        <v>34</v>
      </c>
      <c r="P1978" s="1">
        <v>73</v>
      </c>
      <c r="Q1978" t="s">
        <v>1023</v>
      </c>
      <c r="R1978" s="1" t="s">
        <v>12751</v>
      </c>
      <c r="S1978" s="1" t="s">
        <v>12752</v>
      </c>
      <c r="T1978" s="1">
        <v>258</v>
      </c>
      <c r="U1978" s="1">
        <v>56</v>
      </c>
      <c r="V1978" s="1">
        <v>202</v>
      </c>
    </row>
    <row r="1979" spans="1:22" x14ac:dyDescent="0.35">
      <c r="A1979" s="2">
        <v>44604</v>
      </c>
      <c r="B1979" s="3" t="s">
        <v>22</v>
      </c>
      <c r="C1979" t="s">
        <v>23</v>
      </c>
      <c r="D1979" t="s">
        <v>24</v>
      </c>
      <c r="E1979" t="s">
        <v>82</v>
      </c>
      <c r="F1979" t="s">
        <v>12753</v>
      </c>
      <c r="G1979" t="s">
        <v>12754</v>
      </c>
      <c r="H1979" t="s">
        <v>12755</v>
      </c>
      <c r="I1979" t="s">
        <v>12756</v>
      </c>
      <c r="J1979" s="1" t="s">
        <v>45</v>
      </c>
      <c r="K1979" t="s">
        <v>171</v>
      </c>
      <c r="L1979" t="s">
        <v>172</v>
      </c>
      <c r="M1979" t="s">
        <v>173</v>
      </c>
      <c r="N1979" s="1" t="s">
        <v>93</v>
      </c>
      <c r="O1979" s="1" t="s">
        <v>49</v>
      </c>
      <c r="P1979" s="1">
        <v>19</v>
      </c>
      <c r="Q1979" t="s">
        <v>3764</v>
      </c>
      <c r="R1979" s="1" t="s">
        <v>12757</v>
      </c>
      <c r="S1979" s="1" t="s">
        <v>12758</v>
      </c>
      <c r="T1979" s="1">
        <v>493</v>
      </c>
      <c r="U1979" s="1">
        <v>418</v>
      </c>
      <c r="V1979" s="1">
        <v>75</v>
      </c>
    </row>
    <row r="1980" spans="1:22" x14ac:dyDescent="0.35">
      <c r="A1980" s="2">
        <v>44943</v>
      </c>
      <c r="B1980" s="3" t="s">
        <v>257</v>
      </c>
      <c r="C1980" t="s">
        <v>141</v>
      </c>
      <c r="D1980" t="s">
        <v>223</v>
      </c>
      <c r="E1980" t="s">
        <v>265</v>
      </c>
      <c r="F1980" t="s">
        <v>12759</v>
      </c>
      <c r="G1980" t="s">
        <v>12760</v>
      </c>
      <c r="H1980" t="s">
        <v>12761</v>
      </c>
      <c r="I1980" t="s">
        <v>12762</v>
      </c>
      <c r="J1980" s="1" t="s">
        <v>45</v>
      </c>
      <c r="K1980" t="s">
        <v>31</v>
      </c>
      <c r="L1980" t="s">
        <v>32</v>
      </c>
      <c r="M1980">
        <v>6538306661</v>
      </c>
      <c r="N1980" s="1" t="s">
        <v>48</v>
      </c>
      <c r="O1980" s="1" t="s">
        <v>34</v>
      </c>
      <c r="P1980" s="1">
        <v>6</v>
      </c>
      <c r="Q1980" t="s">
        <v>4957</v>
      </c>
      <c r="R1980" s="1" t="s">
        <v>12763</v>
      </c>
      <c r="S1980" s="1" t="s">
        <v>12764</v>
      </c>
      <c r="T1980" s="1">
        <v>273</v>
      </c>
      <c r="U1980" s="1">
        <v>238</v>
      </c>
      <c r="V1980" s="1">
        <v>35</v>
      </c>
    </row>
    <row r="1981" spans="1:22" x14ac:dyDescent="0.35">
      <c r="A1981" s="2">
        <v>44898</v>
      </c>
      <c r="B1981" s="3" t="s">
        <v>140</v>
      </c>
      <c r="C1981" t="s">
        <v>141</v>
      </c>
      <c r="D1981" t="s">
        <v>142</v>
      </c>
      <c r="E1981" t="s">
        <v>361</v>
      </c>
      <c r="F1981" t="s">
        <v>12765</v>
      </c>
      <c r="G1981" t="s">
        <v>12766</v>
      </c>
      <c r="H1981" t="s">
        <v>12767</v>
      </c>
      <c r="I1981" t="s">
        <v>12768</v>
      </c>
      <c r="J1981" s="1" t="s">
        <v>170</v>
      </c>
      <c r="K1981" t="s">
        <v>133</v>
      </c>
      <c r="L1981" t="s">
        <v>134</v>
      </c>
      <c r="M1981" t="s">
        <v>135</v>
      </c>
      <c r="N1981" s="1" t="s">
        <v>78</v>
      </c>
      <c r="O1981" s="1" t="s">
        <v>63</v>
      </c>
      <c r="P1981" s="1">
        <v>19</v>
      </c>
      <c r="Q1981" t="s">
        <v>6827</v>
      </c>
      <c r="R1981" s="1" t="s">
        <v>12769</v>
      </c>
      <c r="S1981" s="1" t="s">
        <v>12770</v>
      </c>
      <c r="T1981" s="1">
        <v>346</v>
      </c>
      <c r="U1981" s="1">
        <v>313</v>
      </c>
      <c r="V1981" s="1">
        <v>33</v>
      </c>
    </row>
    <row r="1982" spans="1:22" x14ac:dyDescent="0.35">
      <c r="A1982" s="2">
        <v>44839</v>
      </c>
      <c r="B1982" s="3" t="s">
        <v>177</v>
      </c>
      <c r="C1982" t="s">
        <v>54</v>
      </c>
      <c r="D1982" t="s">
        <v>142</v>
      </c>
      <c r="E1982" t="s">
        <v>265</v>
      </c>
      <c r="F1982" t="s">
        <v>12771</v>
      </c>
      <c r="G1982" t="s">
        <v>12772</v>
      </c>
      <c r="H1982" t="s">
        <v>12773</v>
      </c>
      <c r="I1982" t="s">
        <v>12774</v>
      </c>
      <c r="J1982" s="1" t="s">
        <v>30</v>
      </c>
      <c r="K1982" t="s">
        <v>381</v>
      </c>
      <c r="L1982" t="s">
        <v>382</v>
      </c>
      <c r="M1982" t="s">
        <v>383</v>
      </c>
      <c r="N1982" s="1" t="s">
        <v>86</v>
      </c>
      <c r="O1982" s="1" t="s">
        <v>49</v>
      </c>
      <c r="P1982" s="1">
        <v>23</v>
      </c>
      <c r="Q1982" t="s">
        <v>3086</v>
      </c>
      <c r="R1982" s="1" t="s">
        <v>12775</v>
      </c>
      <c r="S1982" s="1" t="s">
        <v>12776</v>
      </c>
      <c r="T1982" s="1">
        <v>242</v>
      </c>
      <c r="U1982" s="1">
        <v>8</v>
      </c>
      <c r="V1982" s="1">
        <v>234</v>
      </c>
    </row>
    <row r="1983" spans="1:22" x14ac:dyDescent="0.35">
      <c r="A1983" s="2">
        <v>45005</v>
      </c>
      <c r="B1983" s="3" t="s">
        <v>275</v>
      </c>
      <c r="C1983" t="s">
        <v>276</v>
      </c>
      <c r="D1983" t="s">
        <v>277</v>
      </c>
      <c r="E1983" t="s">
        <v>25</v>
      </c>
      <c r="F1983" t="s">
        <v>12777</v>
      </c>
      <c r="G1983" t="s">
        <v>12778</v>
      </c>
      <c r="H1983" t="s">
        <v>12779</v>
      </c>
      <c r="I1983" t="s">
        <v>12780</v>
      </c>
      <c r="J1983" s="1" t="s">
        <v>170</v>
      </c>
      <c r="K1983" t="s">
        <v>75</v>
      </c>
      <c r="L1983" t="s">
        <v>76</v>
      </c>
      <c r="M1983" t="s">
        <v>77</v>
      </c>
      <c r="N1983" s="1" t="s">
        <v>86</v>
      </c>
      <c r="O1983" s="1" t="s">
        <v>49</v>
      </c>
      <c r="P1983" s="1">
        <v>36</v>
      </c>
      <c r="Q1983" t="s">
        <v>11536</v>
      </c>
      <c r="R1983" s="1" t="s">
        <v>12781</v>
      </c>
      <c r="S1983" s="1" t="s">
        <v>12782</v>
      </c>
      <c r="T1983" s="1">
        <v>105</v>
      </c>
      <c r="U1983" s="1">
        <v>64</v>
      </c>
      <c r="V1983" s="1">
        <v>41</v>
      </c>
    </row>
    <row r="1984" spans="1:22" x14ac:dyDescent="0.35">
      <c r="A1984" s="2">
        <v>44962</v>
      </c>
      <c r="B1984" s="3" t="s">
        <v>140</v>
      </c>
      <c r="C1984" t="s">
        <v>141</v>
      </c>
      <c r="D1984" t="s">
        <v>142</v>
      </c>
      <c r="E1984" t="s">
        <v>361</v>
      </c>
      <c r="F1984" t="s">
        <v>12783</v>
      </c>
      <c r="G1984" t="s">
        <v>12784</v>
      </c>
      <c r="H1984" t="s">
        <v>12785</v>
      </c>
      <c r="I1984" t="s">
        <v>12786</v>
      </c>
      <c r="J1984" s="1" t="s">
        <v>45</v>
      </c>
      <c r="K1984" t="s">
        <v>252</v>
      </c>
      <c r="L1984" t="s">
        <v>253</v>
      </c>
      <c r="M1984">
        <f>1-838-976-6137</f>
        <v>-7950</v>
      </c>
      <c r="N1984" s="1" t="s">
        <v>114</v>
      </c>
      <c r="O1984" s="1" t="s">
        <v>63</v>
      </c>
      <c r="P1984" s="1">
        <v>12</v>
      </c>
      <c r="Q1984" t="s">
        <v>12787</v>
      </c>
      <c r="R1984" s="1" t="s">
        <v>12788</v>
      </c>
      <c r="S1984" s="1" t="s">
        <v>12789</v>
      </c>
      <c r="T1984" s="1">
        <v>221</v>
      </c>
      <c r="U1984" s="1">
        <v>177</v>
      </c>
      <c r="V1984" s="1">
        <v>44</v>
      </c>
    </row>
    <row r="1985" spans="1:22" x14ac:dyDescent="0.35">
      <c r="A1985" s="2">
        <v>44496</v>
      </c>
      <c r="B1985" s="3" t="s">
        <v>97</v>
      </c>
      <c r="C1985" t="s">
        <v>54</v>
      </c>
      <c r="D1985" t="s">
        <v>98</v>
      </c>
      <c r="E1985" t="s">
        <v>154</v>
      </c>
      <c r="F1985" t="s">
        <v>12790</v>
      </c>
      <c r="G1985" t="s">
        <v>12791</v>
      </c>
      <c r="H1985" t="s">
        <v>12792</v>
      </c>
      <c r="I1985" t="s">
        <v>12793</v>
      </c>
      <c r="J1985" s="1" t="s">
        <v>170</v>
      </c>
      <c r="K1985" t="s">
        <v>46</v>
      </c>
      <c r="L1985" t="s">
        <v>47</v>
      </c>
      <c r="M1985" t="s">
        <v>261</v>
      </c>
      <c r="N1985" s="1" t="s">
        <v>48</v>
      </c>
      <c r="O1985" s="1" t="s">
        <v>49</v>
      </c>
      <c r="P1985" s="1">
        <v>50</v>
      </c>
      <c r="Q1985" t="s">
        <v>2523</v>
      </c>
      <c r="R1985" s="1" t="s">
        <v>12794</v>
      </c>
      <c r="S1985" s="1" t="s">
        <v>12795</v>
      </c>
      <c r="T1985" s="1">
        <v>500</v>
      </c>
      <c r="U1985" s="1">
        <v>213</v>
      </c>
      <c r="V1985" s="1">
        <v>287</v>
      </c>
    </row>
    <row r="1986" spans="1:22" x14ac:dyDescent="0.35">
      <c r="A1986" s="2">
        <v>44931</v>
      </c>
      <c r="B1986" s="3" t="s">
        <v>317</v>
      </c>
      <c r="C1986" t="s">
        <v>54</v>
      </c>
      <c r="D1986" t="s">
        <v>98</v>
      </c>
      <c r="E1986" t="s">
        <v>318</v>
      </c>
      <c r="F1986" t="s">
        <v>12796</v>
      </c>
      <c r="G1986" t="s">
        <v>12797</v>
      </c>
      <c r="H1986" t="s">
        <v>12798</v>
      </c>
      <c r="I1986" t="s">
        <v>12799</v>
      </c>
      <c r="J1986" s="1" t="s">
        <v>30</v>
      </c>
      <c r="K1986" t="s">
        <v>330</v>
      </c>
      <c r="L1986" t="s">
        <v>331</v>
      </c>
      <c r="M1986" t="s">
        <v>332</v>
      </c>
      <c r="N1986" s="1" t="s">
        <v>78</v>
      </c>
      <c r="O1986" s="1" t="s">
        <v>63</v>
      </c>
      <c r="P1986" s="1">
        <v>72</v>
      </c>
      <c r="Q1986" t="s">
        <v>5003</v>
      </c>
      <c r="R1986" s="1" t="s">
        <v>12800</v>
      </c>
      <c r="S1986" s="1" t="s">
        <v>12801</v>
      </c>
      <c r="T1986" s="1">
        <v>85</v>
      </c>
      <c r="U1986" s="1">
        <v>50</v>
      </c>
      <c r="V1986" s="1">
        <v>35</v>
      </c>
    </row>
    <row r="1987" spans="1:22" x14ac:dyDescent="0.35">
      <c r="A1987" s="2">
        <v>45144</v>
      </c>
      <c r="B1987" s="3" t="s">
        <v>177</v>
      </c>
      <c r="C1987" t="s">
        <v>54</v>
      </c>
      <c r="D1987" t="s">
        <v>142</v>
      </c>
      <c r="E1987" t="s">
        <v>178</v>
      </c>
      <c r="F1987" t="s">
        <v>12802</v>
      </c>
      <c r="G1987" t="s">
        <v>12803</v>
      </c>
      <c r="H1987" t="s">
        <v>12804</v>
      </c>
      <c r="I1987" t="s">
        <v>12805</v>
      </c>
      <c r="J1987" s="1" t="s">
        <v>45</v>
      </c>
      <c r="K1987" t="s">
        <v>111</v>
      </c>
      <c r="L1987" t="s">
        <v>112</v>
      </c>
      <c r="M1987" t="s">
        <v>113</v>
      </c>
      <c r="N1987" s="1" t="s">
        <v>86</v>
      </c>
      <c r="O1987" s="1" t="s">
        <v>49</v>
      </c>
      <c r="P1987" s="1">
        <v>80</v>
      </c>
      <c r="Q1987" t="s">
        <v>4090</v>
      </c>
      <c r="R1987" s="1" t="s">
        <v>12806</v>
      </c>
      <c r="S1987" s="1" t="s">
        <v>12807</v>
      </c>
      <c r="T1987" s="1">
        <v>471</v>
      </c>
      <c r="U1987" s="1">
        <v>354</v>
      </c>
      <c r="V1987" s="1">
        <v>117</v>
      </c>
    </row>
    <row r="1988" spans="1:22" x14ac:dyDescent="0.35">
      <c r="A1988" s="2">
        <v>44946</v>
      </c>
      <c r="B1988" s="3" t="s">
        <v>177</v>
      </c>
      <c r="C1988" t="s">
        <v>141</v>
      </c>
      <c r="D1988" t="s">
        <v>142</v>
      </c>
      <c r="E1988" t="s">
        <v>178</v>
      </c>
      <c r="F1988" t="s">
        <v>12808</v>
      </c>
      <c r="G1988" t="s">
        <v>12809</v>
      </c>
      <c r="H1988" t="s">
        <v>12810</v>
      </c>
      <c r="I1988" t="s">
        <v>12811</v>
      </c>
      <c r="J1988" s="1" t="s">
        <v>170</v>
      </c>
      <c r="K1988" t="s">
        <v>566</v>
      </c>
      <c r="L1988" t="s">
        <v>567</v>
      </c>
      <c r="M1988" t="s">
        <v>568</v>
      </c>
      <c r="N1988" s="1" t="s">
        <v>33</v>
      </c>
      <c r="O1988" s="1" t="s">
        <v>49</v>
      </c>
      <c r="P1988" s="1">
        <v>76</v>
      </c>
      <c r="Q1988" t="s">
        <v>2867</v>
      </c>
      <c r="R1988" s="1" t="s">
        <v>12812</v>
      </c>
      <c r="S1988" s="1" t="s">
        <v>12813</v>
      </c>
      <c r="T1988" s="1">
        <v>207</v>
      </c>
      <c r="U1988" s="1">
        <v>127</v>
      </c>
      <c r="V1988" s="1">
        <v>80</v>
      </c>
    </row>
    <row r="1989" spans="1:22" x14ac:dyDescent="0.35">
      <c r="A1989" s="2">
        <v>45030</v>
      </c>
      <c r="B1989" s="3" t="s">
        <v>177</v>
      </c>
      <c r="C1989" t="s">
        <v>141</v>
      </c>
      <c r="D1989" t="s">
        <v>142</v>
      </c>
      <c r="E1989" t="s">
        <v>178</v>
      </c>
      <c r="F1989" t="s">
        <v>12814</v>
      </c>
      <c r="G1989" t="s">
        <v>12815</v>
      </c>
      <c r="H1989" t="s">
        <v>12816</v>
      </c>
      <c r="I1989" t="s">
        <v>12817</v>
      </c>
      <c r="J1989" s="1" t="s">
        <v>30</v>
      </c>
      <c r="K1989" t="s">
        <v>566</v>
      </c>
      <c r="L1989" t="s">
        <v>567</v>
      </c>
      <c r="M1989" t="s">
        <v>568</v>
      </c>
      <c r="N1989" s="1" t="s">
        <v>86</v>
      </c>
      <c r="O1989" s="1" t="s">
        <v>34</v>
      </c>
      <c r="P1989" s="1">
        <v>83</v>
      </c>
      <c r="Q1989" t="s">
        <v>9384</v>
      </c>
      <c r="R1989" s="1" t="s">
        <v>12818</v>
      </c>
      <c r="S1989" s="1" t="s">
        <v>12819</v>
      </c>
      <c r="T1989" s="1">
        <v>124</v>
      </c>
      <c r="U1989" s="1">
        <v>56</v>
      </c>
      <c r="V1989" s="1">
        <v>68</v>
      </c>
    </row>
    <row r="1990" spans="1:22" x14ac:dyDescent="0.35">
      <c r="A1990" s="2">
        <v>44752</v>
      </c>
      <c r="B1990" s="3" t="s">
        <v>418</v>
      </c>
      <c r="C1990" t="s">
        <v>54</v>
      </c>
      <c r="D1990" t="s">
        <v>419</v>
      </c>
      <c r="E1990" t="s">
        <v>521</v>
      </c>
      <c r="F1990" t="s">
        <v>12820</v>
      </c>
      <c r="G1990" t="s">
        <v>12821</v>
      </c>
      <c r="H1990" t="s">
        <v>12822</v>
      </c>
      <c r="I1990" t="s">
        <v>12823</v>
      </c>
      <c r="J1990" s="1" t="s">
        <v>30</v>
      </c>
      <c r="K1990" t="s">
        <v>330</v>
      </c>
      <c r="L1990" t="s">
        <v>331</v>
      </c>
      <c r="N1990" s="1" t="s">
        <v>33</v>
      </c>
      <c r="O1990" s="1" t="s">
        <v>34</v>
      </c>
      <c r="P1990" s="1">
        <v>38</v>
      </c>
      <c r="Q1990" t="s">
        <v>6860</v>
      </c>
      <c r="R1990" s="1" t="s">
        <v>3457</v>
      </c>
      <c r="S1990" s="1" t="s">
        <v>12824</v>
      </c>
      <c r="T1990" s="1">
        <v>271</v>
      </c>
      <c r="U1990" s="1">
        <v>219</v>
      </c>
      <c r="V1990" s="1">
        <v>52</v>
      </c>
    </row>
    <row r="1991" spans="1:22" x14ac:dyDescent="0.35">
      <c r="A1991" s="2">
        <v>44992</v>
      </c>
      <c r="B1991" s="3" t="s">
        <v>68</v>
      </c>
      <c r="C1991" t="s">
        <v>69</v>
      </c>
      <c r="D1991" t="s">
        <v>70</v>
      </c>
      <c r="E1991" t="s">
        <v>1634</v>
      </c>
      <c r="F1991" t="s">
        <v>12825</v>
      </c>
      <c r="G1991" t="s">
        <v>12826</v>
      </c>
      <c r="H1991" t="s">
        <v>12827</v>
      </c>
      <c r="I1991" t="s">
        <v>12828</v>
      </c>
      <c r="J1991" s="1" t="s">
        <v>30</v>
      </c>
      <c r="K1991" t="s">
        <v>61</v>
      </c>
      <c r="L1991" t="s">
        <v>62</v>
      </c>
      <c r="M1991">
        <f>1-588-750-7646</f>
        <v>-8983</v>
      </c>
      <c r="N1991" s="1" t="s">
        <v>114</v>
      </c>
      <c r="O1991" s="1" t="s">
        <v>63</v>
      </c>
      <c r="P1991" s="1">
        <v>61</v>
      </c>
      <c r="Q1991" t="s">
        <v>2941</v>
      </c>
      <c r="R1991" s="1" t="s">
        <v>12829</v>
      </c>
      <c r="S1991" s="1" t="s">
        <v>12830</v>
      </c>
      <c r="T1991" s="1">
        <v>356</v>
      </c>
      <c r="U1991" s="1">
        <v>280</v>
      </c>
      <c r="V1991" s="1">
        <v>76</v>
      </c>
    </row>
    <row r="1992" spans="1:22" x14ac:dyDescent="0.35">
      <c r="A1992" s="2">
        <v>44701</v>
      </c>
      <c r="B1992" s="3" t="s">
        <v>68</v>
      </c>
      <c r="C1992" t="s">
        <v>69</v>
      </c>
      <c r="D1992" t="s">
        <v>70</v>
      </c>
      <c r="E1992" t="s">
        <v>71</v>
      </c>
      <c r="F1992" t="s">
        <v>12831</v>
      </c>
      <c r="G1992" t="s">
        <v>12832</v>
      </c>
      <c r="H1992" t="s">
        <v>12833</v>
      </c>
      <c r="I1992" t="s">
        <v>12834</v>
      </c>
      <c r="J1992" s="1" t="s">
        <v>170</v>
      </c>
      <c r="K1992" t="s">
        <v>148</v>
      </c>
      <c r="L1992" t="s">
        <v>149</v>
      </c>
      <c r="M1992" t="s">
        <v>150</v>
      </c>
      <c r="N1992" s="1" t="s">
        <v>78</v>
      </c>
      <c r="O1992" s="1" t="s">
        <v>63</v>
      </c>
      <c r="P1992" s="1">
        <v>87</v>
      </c>
      <c r="Q1992" t="s">
        <v>5036</v>
      </c>
      <c r="R1992" s="1" t="s">
        <v>12835</v>
      </c>
      <c r="S1992" s="1" t="s">
        <v>12836</v>
      </c>
      <c r="T1992" s="1">
        <v>425</v>
      </c>
      <c r="U1992" s="1">
        <v>259</v>
      </c>
      <c r="V1992" s="1">
        <v>166</v>
      </c>
    </row>
    <row r="1993" spans="1:22" x14ac:dyDescent="0.35">
      <c r="A1993" s="1" t="s">
        <v>12837</v>
      </c>
      <c r="B1993" s="3" t="s">
        <v>22</v>
      </c>
      <c r="C1993" t="s">
        <v>23</v>
      </c>
      <c r="D1993" t="s">
        <v>24</v>
      </c>
      <c r="E1993" t="s">
        <v>25</v>
      </c>
      <c r="F1993" t="s">
        <v>12838</v>
      </c>
      <c r="G1993" t="s">
        <v>12839</v>
      </c>
      <c r="H1993" t="s">
        <v>12840</v>
      </c>
      <c r="I1993" t="s">
        <v>12841</v>
      </c>
      <c r="J1993" s="1" t="s">
        <v>30</v>
      </c>
      <c r="K1993" t="s">
        <v>183</v>
      </c>
      <c r="L1993" t="s">
        <v>184</v>
      </c>
      <c r="M1993" t="s">
        <v>185</v>
      </c>
      <c r="N1993" s="1" t="s">
        <v>114</v>
      </c>
      <c r="O1993" s="1" t="s">
        <v>34</v>
      </c>
      <c r="P1993" s="1">
        <v>63</v>
      </c>
      <c r="Q1993" t="s">
        <v>3508</v>
      </c>
      <c r="R1993" s="1" t="s">
        <v>12842</v>
      </c>
      <c r="S1993" s="1" t="s">
        <v>12843</v>
      </c>
      <c r="T1993" s="1">
        <v>152</v>
      </c>
      <c r="U1993" s="1">
        <v>23</v>
      </c>
      <c r="V1993" s="1">
        <v>129</v>
      </c>
    </row>
    <row r="1994" spans="1:22" x14ac:dyDescent="0.35">
      <c r="A1994" s="2">
        <v>44938</v>
      </c>
      <c r="B1994" s="3" t="s">
        <v>222</v>
      </c>
      <c r="C1994" t="s">
        <v>141</v>
      </c>
      <c r="D1994" t="s">
        <v>223</v>
      </c>
      <c r="E1994" t="s">
        <v>224</v>
      </c>
      <c r="F1994" t="s">
        <v>12844</v>
      </c>
      <c r="G1994" t="s">
        <v>12845</v>
      </c>
      <c r="H1994" t="s">
        <v>12846</v>
      </c>
      <c r="I1994">
        <f>1-858-584-1752</f>
        <v>-3193</v>
      </c>
      <c r="J1994" s="1" t="s">
        <v>45</v>
      </c>
      <c r="K1994" t="s">
        <v>303</v>
      </c>
      <c r="L1994" t="s">
        <v>304</v>
      </c>
      <c r="M1994" t="s">
        <v>305</v>
      </c>
      <c r="N1994" s="1" t="s">
        <v>93</v>
      </c>
      <c r="O1994" s="1" t="s">
        <v>63</v>
      </c>
      <c r="P1994" s="1">
        <v>81</v>
      </c>
      <c r="Q1994" t="s">
        <v>5897</v>
      </c>
      <c r="R1994" s="1" t="s">
        <v>12847</v>
      </c>
      <c r="S1994" s="1" t="s">
        <v>12848</v>
      </c>
      <c r="T1994" s="1">
        <v>63</v>
      </c>
      <c r="U1994" s="1">
        <v>14</v>
      </c>
      <c r="V1994" s="1">
        <v>49</v>
      </c>
    </row>
    <row r="1995" spans="1:22" x14ac:dyDescent="0.35">
      <c r="A1995" s="2">
        <v>44802</v>
      </c>
      <c r="B1995" s="3" t="s">
        <v>38</v>
      </c>
      <c r="C1995" t="s">
        <v>276</v>
      </c>
      <c r="D1995" t="s">
        <v>409</v>
      </c>
      <c r="E1995" t="s">
        <v>410</v>
      </c>
      <c r="F1995" t="s">
        <v>12849</v>
      </c>
      <c r="G1995" t="s">
        <v>12850</v>
      </c>
      <c r="H1995" t="s">
        <v>12851</v>
      </c>
      <c r="I1995" t="s">
        <v>12852</v>
      </c>
      <c r="J1995" s="1" t="s">
        <v>30</v>
      </c>
      <c r="K1995" t="s">
        <v>534</v>
      </c>
      <c r="L1995" t="s">
        <v>535</v>
      </c>
      <c r="M1995" t="s">
        <v>536</v>
      </c>
      <c r="N1995" s="1" t="s">
        <v>93</v>
      </c>
      <c r="O1995" s="1" t="s">
        <v>63</v>
      </c>
      <c r="P1995" s="1">
        <v>75</v>
      </c>
      <c r="Q1995" t="s">
        <v>3422</v>
      </c>
      <c r="R1995" s="1" t="s">
        <v>12853</v>
      </c>
      <c r="S1995" s="1" t="s">
        <v>12854</v>
      </c>
      <c r="T1995" s="1">
        <v>282</v>
      </c>
      <c r="U1995" s="1">
        <v>259</v>
      </c>
      <c r="V1995" s="1">
        <v>23</v>
      </c>
    </row>
    <row r="1996" spans="1:22" x14ac:dyDescent="0.35">
      <c r="A1996" s="2">
        <v>44822</v>
      </c>
      <c r="B1996" s="3" t="s">
        <v>53</v>
      </c>
      <c r="C1996" t="s">
        <v>276</v>
      </c>
      <c r="D1996" t="s">
        <v>55</v>
      </c>
      <c r="E1996" t="s">
        <v>56</v>
      </c>
      <c r="F1996" t="s">
        <v>12855</v>
      </c>
      <c r="G1996" t="s">
        <v>12856</v>
      </c>
      <c r="H1996" t="s">
        <v>12857</v>
      </c>
      <c r="I1996" t="s">
        <v>12858</v>
      </c>
      <c r="J1996" s="1" t="s">
        <v>30</v>
      </c>
      <c r="K1996" t="s">
        <v>159</v>
      </c>
      <c r="L1996" t="s">
        <v>160</v>
      </c>
      <c r="M1996" t="s">
        <v>161</v>
      </c>
      <c r="N1996" s="1" t="s">
        <v>78</v>
      </c>
      <c r="O1996" s="1" t="s">
        <v>34</v>
      </c>
      <c r="P1996" s="1">
        <v>13</v>
      </c>
      <c r="Q1996" t="s">
        <v>2459</v>
      </c>
      <c r="R1996" s="1" t="s">
        <v>7384</v>
      </c>
      <c r="S1996" s="1" t="s">
        <v>12859</v>
      </c>
      <c r="T1996" s="1">
        <v>156</v>
      </c>
      <c r="U1996" s="1">
        <v>35</v>
      </c>
      <c r="V1996" s="1">
        <v>121</v>
      </c>
    </row>
    <row r="1997" spans="1:22" x14ac:dyDescent="0.35">
      <c r="A1997" s="2">
        <v>44783</v>
      </c>
      <c r="B1997" s="3" t="s">
        <v>207</v>
      </c>
      <c r="C1997" t="s">
        <v>23</v>
      </c>
      <c r="D1997" t="s">
        <v>39</v>
      </c>
      <c r="E1997" t="s">
        <v>40</v>
      </c>
      <c r="F1997" t="s">
        <v>12860</v>
      </c>
      <c r="H1997" t="s">
        <v>12861</v>
      </c>
      <c r="I1997" t="s">
        <v>12862</v>
      </c>
      <c r="J1997" s="1" t="s">
        <v>45</v>
      </c>
      <c r="K1997" t="s">
        <v>424</v>
      </c>
      <c r="L1997" t="s">
        <v>425</v>
      </c>
      <c r="M1997">
        <v>7724600682</v>
      </c>
      <c r="N1997" s="1" t="s">
        <v>86</v>
      </c>
      <c r="O1997" s="1" t="s">
        <v>49</v>
      </c>
      <c r="P1997" s="1">
        <v>26</v>
      </c>
      <c r="Q1997" t="s">
        <v>9274</v>
      </c>
      <c r="R1997" s="1" t="s">
        <v>12863</v>
      </c>
      <c r="S1997" s="1" t="s">
        <v>12864</v>
      </c>
      <c r="T1997" s="1">
        <v>316</v>
      </c>
      <c r="U1997" s="1">
        <v>248</v>
      </c>
      <c r="V1997" s="1">
        <v>68</v>
      </c>
    </row>
    <row r="1998" spans="1:22" x14ac:dyDescent="0.35">
      <c r="A1998" s="2">
        <v>44819</v>
      </c>
      <c r="B1998" s="3" t="s">
        <v>214</v>
      </c>
      <c r="C1998" t="s">
        <v>23</v>
      </c>
      <c r="D1998" t="s">
        <v>98</v>
      </c>
      <c r="E1998" t="s">
        <v>215</v>
      </c>
      <c r="F1998" t="s">
        <v>12865</v>
      </c>
      <c r="G1998" t="s">
        <v>12866</v>
      </c>
      <c r="H1998" t="s">
        <v>12867</v>
      </c>
      <c r="I1998" t="s">
        <v>12868</v>
      </c>
      <c r="J1998" s="1" t="s">
        <v>30</v>
      </c>
      <c r="K1998" t="s">
        <v>270</v>
      </c>
      <c r="L1998" t="s">
        <v>271</v>
      </c>
      <c r="N1998" s="1" t="s">
        <v>114</v>
      </c>
      <c r="O1998" s="1" t="s">
        <v>63</v>
      </c>
      <c r="P1998" s="1">
        <v>93</v>
      </c>
      <c r="Q1998" t="s">
        <v>12869</v>
      </c>
      <c r="R1998" s="1" t="s">
        <v>12870</v>
      </c>
      <c r="S1998" s="1" t="s">
        <v>12871</v>
      </c>
      <c r="T1998" s="1">
        <v>351</v>
      </c>
      <c r="U1998" s="1">
        <v>31</v>
      </c>
      <c r="V1998" s="1">
        <v>320</v>
      </c>
    </row>
    <row r="1999" spans="1:22" x14ac:dyDescent="0.35">
      <c r="A1999" s="2">
        <v>45173</v>
      </c>
      <c r="B1999" s="3" t="s">
        <v>238</v>
      </c>
      <c r="C1999" t="s">
        <v>23</v>
      </c>
      <c r="D1999" t="s">
        <v>98</v>
      </c>
      <c r="E1999" t="s">
        <v>25</v>
      </c>
      <c r="F1999" t="s">
        <v>12872</v>
      </c>
      <c r="G1999" t="s">
        <v>12873</v>
      </c>
      <c r="H1999" t="s">
        <v>12874</v>
      </c>
      <c r="I1999" t="s">
        <v>12875</v>
      </c>
      <c r="J1999" s="1" t="s">
        <v>45</v>
      </c>
      <c r="K1999" t="s">
        <v>159</v>
      </c>
      <c r="L1999" t="s">
        <v>160</v>
      </c>
      <c r="M1999" t="s">
        <v>161</v>
      </c>
      <c r="N1999" s="1" t="s">
        <v>86</v>
      </c>
      <c r="O1999" s="1" t="s">
        <v>63</v>
      </c>
      <c r="P1999" s="1">
        <v>46</v>
      </c>
      <c r="Q1999" t="s">
        <v>12876</v>
      </c>
      <c r="R1999" s="1" t="s">
        <v>12877</v>
      </c>
      <c r="S1999" s="1" t="s">
        <v>12878</v>
      </c>
      <c r="T1999" s="1">
        <v>346</v>
      </c>
      <c r="U1999" s="1">
        <v>127</v>
      </c>
      <c r="V1999" s="1">
        <v>219</v>
      </c>
    </row>
    <row r="2000" spans="1:22" x14ac:dyDescent="0.35">
      <c r="A2000" s="2">
        <v>44572</v>
      </c>
      <c r="B2000" s="3" t="s">
        <v>257</v>
      </c>
      <c r="C2000" t="s">
        <v>141</v>
      </c>
      <c r="D2000" t="s">
        <v>223</v>
      </c>
      <c r="E2000" t="s">
        <v>309</v>
      </c>
      <c r="F2000" t="s">
        <v>12879</v>
      </c>
      <c r="G2000" t="s">
        <v>12880</v>
      </c>
      <c r="H2000" t="s">
        <v>12881</v>
      </c>
      <c r="I2000" t="s">
        <v>12882</v>
      </c>
      <c r="J2000" s="1" t="s">
        <v>170</v>
      </c>
      <c r="K2000" t="s">
        <v>270</v>
      </c>
      <c r="L2000" t="s">
        <v>271</v>
      </c>
      <c r="M2000" t="s">
        <v>559</v>
      </c>
      <c r="N2000" s="1" t="s">
        <v>48</v>
      </c>
      <c r="O2000" s="1" t="s">
        <v>34</v>
      </c>
      <c r="P2000" s="1">
        <v>34</v>
      </c>
      <c r="Q2000" t="s">
        <v>3983</v>
      </c>
      <c r="R2000" s="1" t="s">
        <v>12883</v>
      </c>
      <c r="S2000" s="1" t="s">
        <v>12884</v>
      </c>
      <c r="T2000" s="1">
        <v>292</v>
      </c>
      <c r="U2000" s="1">
        <v>167</v>
      </c>
      <c r="V2000" s="1">
        <v>125</v>
      </c>
    </row>
    <row r="2001" spans="1:22" x14ac:dyDescent="0.35">
      <c r="A2001" s="2">
        <v>45091</v>
      </c>
      <c r="B2001" s="3" t="s">
        <v>275</v>
      </c>
      <c r="C2001" t="s">
        <v>276</v>
      </c>
      <c r="D2001" t="s">
        <v>277</v>
      </c>
      <c r="E2001" t="s">
        <v>278</v>
      </c>
      <c r="F2001" t="s">
        <v>12885</v>
      </c>
      <c r="G2001" t="s">
        <v>12886</v>
      </c>
      <c r="H2001" t="s">
        <v>12887</v>
      </c>
      <c r="I2001" t="s">
        <v>12888</v>
      </c>
      <c r="J2001" s="1" t="s">
        <v>170</v>
      </c>
      <c r="K2001" t="s">
        <v>270</v>
      </c>
      <c r="L2001" t="s">
        <v>271</v>
      </c>
      <c r="M2001" t="s">
        <v>559</v>
      </c>
      <c r="N2001" s="1" t="s">
        <v>86</v>
      </c>
      <c r="O2001" s="1" t="s">
        <v>49</v>
      </c>
      <c r="P2001" s="1">
        <v>35</v>
      </c>
      <c r="Q2001" t="s">
        <v>12889</v>
      </c>
      <c r="R2001" s="1" t="s">
        <v>12890</v>
      </c>
      <c r="S2001" s="1" t="s">
        <v>12891</v>
      </c>
      <c r="T2001" s="1">
        <v>254</v>
      </c>
      <c r="U2001" s="1">
        <v>95</v>
      </c>
      <c r="V2001" s="1">
        <v>159</v>
      </c>
    </row>
    <row r="2002" spans="1:22" x14ac:dyDescent="0.35">
      <c r="A2002" s="2">
        <v>44863</v>
      </c>
      <c r="B2002" s="3" t="s">
        <v>207</v>
      </c>
      <c r="C2002" t="s">
        <v>23</v>
      </c>
      <c r="D2002" t="s">
        <v>39</v>
      </c>
      <c r="E2002" t="s">
        <v>265</v>
      </c>
      <c r="F2002" t="s">
        <v>12892</v>
      </c>
      <c r="H2002" t="s">
        <v>12893</v>
      </c>
      <c r="I2002" t="s">
        <v>12894</v>
      </c>
      <c r="J2002" s="1" t="s">
        <v>45</v>
      </c>
      <c r="K2002" t="s">
        <v>424</v>
      </c>
      <c r="L2002" t="s">
        <v>425</v>
      </c>
      <c r="M2002">
        <v>7724600682</v>
      </c>
      <c r="N2002" s="1" t="s">
        <v>48</v>
      </c>
      <c r="O2002" s="1" t="s">
        <v>34</v>
      </c>
      <c r="P2002" s="1">
        <v>47</v>
      </c>
      <c r="Q2002" t="s">
        <v>10481</v>
      </c>
      <c r="R2002" s="1" t="s">
        <v>12895</v>
      </c>
      <c r="S2002" s="1" t="s">
        <v>12896</v>
      </c>
      <c r="T2002" s="1">
        <v>292</v>
      </c>
      <c r="U2002" s="1">
        <v>98</v>
      </c>
      <c r="V2002" s="1">
        <v>194</v>
      </c>
    </row>
    <row r="2003" spans="1:22" x14ac:dyDescent="0.35">
      <c r="A2003" s="2">
        <v>44809</v>
      </c>
      <c r="B2003" s="3" t="s">
        <v>38</v>
      </c>
      <c r="C2003" t="s">
        <v>23</v>
      </c>
      <c r="D2003" t="s">
        <v>98</v>
      </c>
      <c r="E2003" t="s">
        <v>318</v>
      </c>
      <c r="F2003" t="s">
        <v>12897</v>
      </c>
      <c r="G2003" t="s">
        <v>12898</v>
      </c>
      <c r="H2003" t="s">
        <v>12899</v>
      </c>
      <c r="I2003">
        <v>8135927047</v>
      </c>
      <c r="J2003" s="1" t="s">
        <v>170</v>
      </c>
      <c r="K2003" t="s">
        <v>252</v>
      </c>
      <c r="L2003" t="s">
        <v>253</v>
      </c>
      <c r="M2003">
        <f>1-838-976-6137</f>
        <v>-7950</v>
      </c>
      <c r="N2003" s="1" t="s">
        <v>78</v>
      </c>
      <c r="O2003" s="1" t="s">
        <v>49</v>
      </c>
      <c r="P2003" s="1">
        <v>25</v>
      </c>
      <c r="Q2003" t="s">
        <v>3098</v>
      </c>
      <c r="R2003" s="1" t="s">
        <v>12900</v>
      </c>
      <c r="S2003" s="1" t="s">
        <v>12901</v>
      </c>
      <c r="T2003" s="1">
        <v>319</v>
      </c>
      <c r="U2003" s="1">
        <v>91</v>
      </c>
      <c r="V2003" s="1">
        <v>228</v>
      </c>
    </row>
    <row r="2004" spans="1:22" x14ac:dyDescent="0.35">
      <c r="A2004" s="2">
        <v>45119</v>
      </c>
      <c r="B2004" s="3" t="s">
        <v>140</v>
      </c>
      <c r="C2004" t="s">
        <v>141</v>
      </c>
      <c r="D2004" t="s">
        <v>142</v>
      </c>
      <c r="E2004" t="s">
        <v>361</v>
      </c>
      <c r="F2004" t="s">
        <v>12902</v>
      </c>
      <c r="G2004" t="s">
        <v>12903</v>
      </c>
      <c r="H2004" t="s">
        <v>12904</v>
      </c>
      <c r="I2004" t="s">
        <v>12905</v>
      </c>
      <c r="J2004" s="1" t="s">
        <v>30</v>
      </c>
      <c r="K2004" t="s">
        <v>303</v>
      </c>
      <c r="L2004" t="s">
        <v>304</v>
      </c>
      <c r="M2004" t="s">
        <v>305</v>
      </c>
      <c r="N2004" s="1" t="s">
        <v>93</v>
      </c>
      <c r="O2004" s="1" t="s">
        <v>49</v>
      </c>
      <c r="P2004" s="1">
        <v>81</v>
      </c>
      <c r="Q2004" t="s">
        <v>7501</v>
      </c>
      <c r="R2004" s="1" t="s">
        <v>12906</v>
      </c>
      <c r="S2004" s="1" t="s">
        <v>12907</v>
      </c>
      <c r="T2004" s="1">
        <v>63</v>
      </c>
      <c r="U2004" s="1">
        <v>7</v>
      </c>
      <c r="V2004" s="1">
        <v>56</v>
      </c>
    </row>
    <row r="2005" spans="1:22" x14ac:dyDescent="0.35">
      <c r="A2005" s="1" t="s">
        <v>12449</v>
      </c>
      <c r="B2005" s="3" t="s">
        <v>344</v>
      </c>
      <c r="C2005" t="s">
        <v>141</v>
      </c>
      <c r="D2005" t="s">
        <v>345</v>
      </c>
      <c r="E2005" t="s">
        <v>346</v>
      </c>
      <c r="F2005" t="s">
        <v>12908</v>
      </c>
      <c r="G2005" t="s">
        <v>12909</v>
      </c>
      <c r="H2005" t="s">
        <v>12910</v>
      </c>
      <c r="I2005" t="s">
        <v>12911</v>
      </c>
      <c r="J2005" s="1" t="s">
        <v>45</v>
      </c>
      <c r="K2005" t="s">
        <v>31</v>
      </c>
      <c r="L2005" t="s">
        <v>32</v>
      </c>
      <c r="N2005" s="1" t="s">
        <v>33</v>
      </c>
      <c r="O2005" s="1" t="s">
        <v>49</v>
      </c>
      <c r="P2005" s="1">
        <v>23</v>
      </c>
      <c r="Q2005" t="s">
        <v>3350</v>
      </c>
      <c r="R2005" s="1" t="s">
        <v>12912</v>
      </c>
      <c r="S2005" s="1" t="s">
        <v>12913</v>
      </c>
      <c r="T2005" s="1">
        <v>302</v>
      </c>
      <c r="U2005" s="1">
        <v>42</v>
      </c>
      <c r="V2005" s="1">
        <v>260</v>
      </c>
    </row>
    <row r="2006" spans="1:22" x14ac:dyDescent="0.35">
      <c r="A2006" s="2">
        <v>44598</v>
      </c>
      <c r="B2006" s="3" t="s">
        <v>97</v>
      </c>
      <c r="C2006" t="s">
        <v>23</v>
      </c>
      <c r="D2006" t="s">
        <v>98</v>
      </c>
      <c r="E2006" t="s">
        <v>154</v>
      </c>
      <c r="F2006" t="s">
        <v>12914</v>
      </c>
      <c r="G2006" t="s">
        <v>12915</v>
      </c>
      <c r="H2006" t="s">
        <v>12916</v>
      </c>
      <c r="I2006" t="s">
        <v>12917</v>
      </c>
      <c r="J2006" s="1" t="s">
        <v>45</v>
      </c>
      <c r="K2006" t="s">
        <v>303</v>
      </c>
      <c r="L2006" t="s">
        <v>304</v>
      </c>
      <c r="M2006" t="s">
        <v>305</v>
      </c>
      <c r="N2006" s="1" t="s">
        <v>114</v>
      </c>
      <c r="O2006" s="1" t="s">
        <v>63</v>
      </c>
      <c r="P2006" s="1">
        <v>91</v>
      </c>
      <c r="Q2006" t="s">
        <v>7665</v>
      </c>
      <c r="R2006" s="1" t="s">
        <v>12918</v>
      </c>
      <c r="S2006" s="1" t="s">
        <v>12919</v>
      </c>
      <c r="T2006" s="1">
        <v>456</v>
      </c>
      <c r="U2006" s="1">
        <v>364</v>
      </c>
      <c r="V2006" s="1">
        <v>92</v>
      </c>
    </row>
    <row r="2007" spans="1:22" x14ac:dyDescent="0.35">
      <c r="A2007" s="2">
        <v>44674</v>
      </c>
      <c r="B2007" s="3" t="s">
        <v>118</v>
      </c>
      <c r="C2007" t="s">
        <v>69</v>
      </c>
      <c r="D2007" t="s">
        <v>119</v>
      </c>
      <c r="E2007" t="s">
        <v>120</v>
      </c>
      <c r="F2007" t="s">
        <v>12920</v>
      </c>
      <c r="G2007" t="s">
        <v>12921</v>
      </c>
      <c r="H2007" t="s">
        <v>12922</v>
      </c>
      <c r="I2007" t="s">
        <v>12923</v>
      </c>
      <c r="J2007" s="1" t="s">
        <v>170</v>
      </c>
      <c r="K2007" t="s">
        <v>31</v>
      </c>
      <c r="L2007" t="s">
        <v>32</v>
      </c>
      <c r="M2007">
        <v>6538306661</v>
      </c>
      <c r="N2007" s="1" t="s">
        <v>33</v>
      </c>
      <c r="O2007" s="1" t="s">
        <v>49</v>
      </c>
      <c r="P2007" s="1">
        <v>55</v>
      </c>
      <c r="Q2007" t="s">
        <v>4076</v>
      </c>
      <c r="R2007" s="1" t="s">
        <v>12924</v>
      </c>
      <c r="S2007" s="1" t="s">
        <v>12925</v>
      </c>
      <c r="T2007" s="1">
        <v>436</v>
      </c>
      <c r="U2007" s="1">
        <v>1</v>
      </c>
      <c r="V2007" s="1">
        <v>435</v>
      </c>
    </row>
    <row r="2008" spans="1:22" x14ac:dyDescent="0.35">
      <c r="A2008" s="2">
        <v>45051</v>
      </c>
      <c r="B2008" s="3" t="s">
        <v>164</v>
      </c>
      <c r="C2008" t="s">
        <v>247</v>
      </c>
      <c r="D2008" t="s">
        <v>165</v>
      </c>
      <c r="E2008" t="s">
        <v>166</v>
      </c>
      <c r="F2008" t="s">
        <v>12926</v>
      </c>
      <c r="G2008" t="s">
        <v>12927</v>
      </c>
      <c r="H2008" t="s">
        <v>12928</v>
      </c>
      <c r="I2008" t="s">
        <v>12929</v>
      </c>
      <c r="J2008" s="1" t="s">
        <v>30</v>
      </c>
      <c r="K2008" t="s">
        <v>270</v>
      </c>
      <c r="L2008" t="s">
        <v>271</v>
      </c>
      <c r="M2008" t="s">
        <v>559</v>
      </c>
      <c r="N2008" s="1" t="s">
        <v>93</v>
      </c>
      <c r="O2008" s="1" t="s">
        <v>63</v>
      </c>
      <c r="P2008" s="1">
        <v>82</v>
      </c>
      <c r="Q2008" t="s">
        <v>12930</v>
      </c>
      <c r="R2008" s="1" t="s">
        <v>12931</v>
      </c>
      <c r="S2008" s="1" t="s">
        <v>12932</v>
      </c>
      <c r="T2008" s="1">
        <v>428</v>
      </c>
      <c r="U2008" s="1">
        <v>134</v>
      </c>
      <c r="V2008" s="1">
        <v>294</v>
      </c>
    </row>
    <row r="2009" spans="1:22" x14ac:dyDescent="0.35">
      <c r="A2009" s="2">
        <v>44752</v>
      </c>
      <c r="B2009" s="3" t="s">
        <v>238</v>
      </c>
      <c r="C2009" t="s">
        <v>23</v>
      </c>
      <c r="D2009" t="s">
        <v>98</v>
      </c>
      <c r="E2009" t="s">
        <v>239</v>
      </c>
      <c r="F2009" t="s">
        <v>5819</v>
      </c>
      <c r="G2009" t="s">
        <v>12933</v>
      </c>
      <c r="H2009" t="s">
        <v>12934</v>
      </c>
      <c r="I2009" t="s">
        <v>12935</v>
      </c>
      <c r="J2009" s="1" t="s">
        <v>170</v>
      </c>
      <c r="K2009" t="s">
        <v>75</v>
      </c>
      <c r="L2009" t="s">
        <v>76</v>
      </c>
      <c r="M2009" t="s">
        <v>77</v>
      </c>
      <c r="N2009" s="1" t="s">
        <v>78</v>
      </c>
      <c r="O2009" s="1" t="s">
        <v>49</v>
      </c>
      <c r="P2009" s="1">
        <v>62</v>
      </c>
      <c r="Q2009" t="s">
        <v>12936</v>
      </c>
      <c r="R2009" s="1" t="s">
        <v>12937</v>
      </c>
      <c r="S2009" s="1" t="s">
        <v>12938</v>
      </c>
      <c r="T2009" s="1">
        <v>317</v>
      </c>
      <c r="U2009" s="1">
        <v>143</v>
      </c>
      <c r="V2009" s="1">
        <v>174</v>
      </c>
    </row>
    <row r="2010" spans="1:22" x14ac:dyDescent="0.35">
      <c r="A2010" s="2">
        <v>44585</v>
      </c>
      <c r="B2010" s="3" t="s">
        <v>222</v>
      </c>
      <c r="C2010" t="s">
        <v>141</v>
      </c>
      <c r="D2010" t="s">
        <v>223</v>
      </c>
      <c r="E2010" t="s">
        <v>1332</v>
      </c>
      <c r="F2010" t="s">
        <v>12939</v>
      </c>
      <c r="G2010" t="s">
        <v>12940</v>
      </c>
      <c r="H2010" t="s">
        <v>12941</v>
      </c>
      <c r="I2010" t="s">
        <v>12942</v>
      </c>
      <c r="J2010" s="1" t="s">
        <v>45</v>
      </c>
      <c r="K2010" t="s">
        <v>270</v>
      </c>
      <c r="L2010" t="s">
        <v>271</v>
      </c>
      <c r="M2010" t="s">
        <v>559</v>
      </c>
      <c r="N2010" s="1" t="s">
        <v>86</v>
      </c>
      <c r="O2010" s="1" t="s">
        <v>34</v>
      </c>
      <c r="P2010" s="1">
        <v>26</v>
      </c>
      <c r="Q2010" t="s">
        <v>12943</v>
      </c>
      <c r="R2010" s="1" t="s">
        <v>12944</v>
      </c>
      <c r="S2010" s="1" t="s">
        <v>12945</v>
      </c>
      <c r="T2010" s="1">
        <v>431</v>
      </c>
      <c r="U2010" s="1">
        <v>365</v>
      </c>
      <c r="V2010" s="1">
        <v>66</v>
      </c>
    </row>
    <row r="2011" spans="1:22" x14ac:dyDescent="0.35">
      <c r="A2011" s="2">
        <v>45136</v>
      </c>
      <c r="B2011" s="3" t="s">
        <v>317</v>
      </c>
      <c r="C2011" t="s">
        <v>54</v>
      </c>
      <c r="D2011" t="s">
        <v>98</v>
      </c>
      <c r="E2011" t="s">
        <v>318</v>
      </c>
      <c r="F2011" t="s">
        <v>12946</v>
      </c>
      <c r="G2011" t="s">
        <v>12947</v>
      </c>
      <c r="H2011" t="s">
        <v>12948</v>
      </c>
      <c r="I2011" t="s">
        <v>12949</v>
      </c>
      <c r="J2011" s="1" t="s">
        <v>170</v>
      </c>
      <c r="K2011" t="s">
        <v>46</v>
      </c>
      <c r="L2011" t="s">
        <v>47</v>
      </c>
      <c r="M2011" t="s">
        <v>261</v>
      </c>
      <c r="N2011" s="1" t="s">
        <v>33</v>
      </c>
      <c r="O2011" s="1" t="s">
        <v>34</v>
      </c>
      <c r="P2011" s="1">
        <v>57</v>
      </c>
      <c r="Q2011" t="s">
        <v>12950</v>
      </c>
      <c r="R2011" s="1" t="s">
        <v>12951</v>
      </c>
      <c r="S2011" s="1" t="s">
        <v>12952</v>
      </c>
      <c r="T2011" s="1">
        <v>98</v>
      </c>
      <c r="U2011" s="1">
        <v>92</v>
      </c>
      <c r="V2011" s="1">
        <v>6</v>
      </c>
    </row>
    <row r="2012" spans="1:22" x14ac:dyDescent="0.35">
      <c r="A2012" s="2">
        <v>44509</v>
      </c>
      <c r="B2012" s="3" t="s">
        <v>275</v>
      </c>
      <c r="C2012" t="s">
        <v>276</v>
      </c>
      <c r="D2012" t="s">
        <v>277</v>
      </c>
      <c r="E2012" t="s">
        <v>278</v>
      </c>
      <c r="F2012" t="s">
        <v>12953</v>
      </c>
      <c r="G2012" t="s">
        <v>12954</v>
      </c>
      <c r="H2012" t="s">
        <v>12955</v>
      </c>
      <c r="I2012" t="s">
        <v>12956</v>
      </c>
      <c r="J2012" s="1" t="s">
        <v>30</v>
      </c>
      <c r="K2012" t="s">
        <v>183</v>
      </c>
      <c r="L2012" t="s">
        <v>184</v>
      </c>
      <c r="M2012" t="s">
        <v>185</v>
      </c>
      <c r="N2012" s="1" t="s">
        <v>78</v>
      </c>
      <c r="O2012" s="1" t="s">
        <v>34</v>
      </c>
      <c r="P2012" s="1">
        <v>81</v>
      </c>
      <c r="Q2012" t="s">
        <v>12957</v>
      </c>
      <c r="R2012" s="1" t="s">
        <v>12958</v>
      </c>
      <c r="S2012" s="1" t="s">
        <v>12959</v>
      </c>
      <c r="T2012" s="1">
        <v>382</v>
      </c>
      <c r="U2012" s="1">
        <v>344</v>
      </c>
      <c r="V2012" s="1">
        <v>38</v>
      </c>
    </row>
    <row r="2013" spans="1:22" x14ac:dyDescent="0.35">
      <c r="A2013" s="2">
        <v>44751</v>
      </c>
      <c r="B2013" s="3" t="s">
        <v>344</v>
      </c>
      <c r="C2013" t="s">
        <v>141</v>
      </c>
      <c r="D2013" t="s">
        <v>345</v>
      </c>
      <c r="E2013" t="s">
        <v>346</v>
      </c>
      <c r="F2013" t="s">
        <v>12960</v>
      </c>
      <c r="G2013" t="s">
        <v>12961</v>
      </c>
      <c r="H2013" t="s">
        <v>12962</v>
      </c>
      <c r="I2013" t="s">
        <v>12963</v>
      </c>
      <c r="J2013" s="1" t="s">
        <v>45</v>
      </c>
      <c r="K2013" t="s">
        <v>303</v>
      </c>
      <c r="L2013" t="s">
        <v>304</v>
      </c>
      <c r="M2013" t="s">
        <v>305</v>
      </c>
      <c r="N2013" s="1" t="s">
        <v>48</v>
      </c>
      <c r="O2013" s="1" t="s">
        <v>63</v>
      </c>
      <c r="P2013" s="1">
        <v>57</v>
      </c>
      <c r="Q2013" t="s">
        <v>589</v>
      </c>
      <c r="R2013" s="1" t="s">
        <v>12964</v>
      </c>
      <c r="S2013" s="1" t="s">
        <v>12965</v>
      </c>
      <c r="T2013" s="1">
        <v>376</v>
      </c>
      <c r="U2013" s="1">
        <v>360</v>
      </c>
      <c r="V2013" s="1">
        <v>16</v>
      </c>
    </row>
    <row r="2014" spans="1:22" x14ac:dyDescent="0.35">
      <c r="A2014" s="2">
        <v>44814</v>
      </c>
      <c r="B2014" s="3" t="s">
        <v>140</v>
      </c>
      <c r="C2014" t="s">
        <v>141</v>
      </c>
      <c r="D2014" t="s">
        <v>142</v>
      </c>
      <c r="E2014" t="s">
        <v>361</v>
      </c>
      <c r="F2014" t="s">
        <v>12966</v>
      </c>
      <c r="G2014" t="s">
        <v>12967</v>
      </c>
      <c r="H2014" t="s">
        <v>12968</v>
      </c>
      <c r="I2014" t="s">
        <v>12969</v>
      </c>
      <c r="J2014" s="1" t="s">
        <v>45</v>
      </c>
      <c r="K2014" t="s">
        <v>75</v>
      </c>
      <c r="L2014" t="s">
        <v>76</v>
      </c>
      <c r="M2014" t="s">
        <v>77</v>
      </c>
      <c r="N2014" s="1" t="s">
        <v>78</v>
      </c>
      <c r="O2014" s="1" t="s">
        <v>63</v>
      </c>
      <c r="P2014" s="1">
        <v>89</v>
      </c>
      <c r="Q2014" t="s">
        <v>2324</v>
      </c>
      <c r="R2014" s="1" t="s">
        <v>12970</v>
      </c>
      <c r="S2014" s="1" t="s">
        <v>12971</v>
      </c>
      <c r="T2014" s="1">
        <v>267</v>
      </c>
      <c r="U2014" s="1">
        <v>181</v>
      </c>
      <c r="V2014" s="1">
        <v>86</v>
      </c>
    </row>
    <row r="2015" spans="1:22" x14ac:dyDescent="0.35">
      <c r="A2015" s="2">
        <v>44539</v>
      </c>
      <c r="B2015" s="3" t="s">
        <v>418</v>
      </c>
      <c r="C2015" t="s">
        <v>69</v>
      </c>
      <c r="D2015" t="s">
        <v>419</v>
      </c>
      <c r="E2015" t="s">
        <v>265</v>
      </c>
      <c r="F2015" t="s">
        <v>12972</v>
      </c>
      <c r="G2015" t="s">
        <v>12973</v>
      </c>
      <c r="H2015" t="s">
        <v>12974</v>
      </c>
      <c r="I2015" t="s">
        <v>12975</v>
      </c>
      <c r="J2015" s="1" t="s">
        <v>170</v>
      </c>
      <c r="K2015" t="s">
        <v>424</v>
      </c>
      <c r="L2015" t="s">
        <v>425</v>
      </c>
      <c r="M2015">
        <v>7724600682</v>
      </c>
      <c r="N2015" s="1" t="s">
        <v>86</v>
      </c>
      <c r="O2015" s="1" t="s">
        <v>34</v>
      </c>
      <c r="P2015" s="1">
        <v>78</v>
      </c>
      <c r="Q2015" t="s">
        <v>12976</v>
      </c>
      <c r="R2015" s="1" t="s">
        <v>12977</v>
      </c>
      <c r="S2015" s="1" t="s">
        <v>12978</v>
      </c>
      <c r="T2015" s="1">
        <v>109</v>
      </c>
      <c r="U2015" s="1">
        <v>74</v>
      </c>
      <c r="V2015" s="1">
        <v>35</v>
      </c>
    </row>
    <row r="2016" spans="1:22" x14ac:dyDescent="0.35">
      <c r="A2016" s="2">
        <v>44618</v>
      </c>
      <c r="B2016" s="3" t="s">
        <v>344</v>
      </c>
      <c r="C2016" t="s">
        <v>141</v>
      </c>
      <c r="D2016" t="s">
        <v>345</v>
      </c>
      <c r="E2016" t="s">
        <v>711</v>
      </c>
      <c r="F2016" t="s">
        <v>12979</v>
      </c>
      <c r="G2016" t="s">
        <v>12980</v>
      </c>
      <c r="H2016" t="s">
        <v>12981</v>
      </c>
      <c r="I2016" t="s">
        <v>12982</v>
      </c>
      <c r="J2016" s="1" t="s">
        <v>170</v>
      </c>
      <c r="K2016" t="s">
        <v>270</v>
      </c>
      <c r="L2016" t="s">
        <v>271</v>
      </c>
      <c r="M2016" t="s">
        <v>559</v>
      </c>
      <c r="N2016" s="1" t="s">
        <v>48</v>
      </c>
      <c r="O2016" s="1" t="s">
        <v>49</v>
      </c>
      <c r="P2016" s="1">
        <v>21</v>
      </c>
      <c r="Q2016" t="s">
        <v>10434</v>
      </c>
      <c r="R2016" s="1" t="s">
        <v>12983</v>
      </c>
      <c r="S2016" s="1" t="s">
        <v>12984</v>
      </c>
      <c r="T2016" s="1">
        <v>487</v>
      </c>
      <c r="U2016" s="1">
        <v>275</v>
      </c>
      <c r="V2016" s="1">
        <v>212</v>
      </c>
    </row>
    <row r="2017" spans="1:22" x14ac:dyDescent="0.35">
      <c r="A2017" s="2">
        <v>44684</v>
      </c>
      <c r="B2017" s="3" t="s">
        <v>38</v>
      </c>
      <c r="C2017" t="s">
        <v>247</v>
      </c>
      <c r="D2017" t="s">
        <v>165</v>
      </c>
      <c r="E2017" t="s">
        <v>484</v>
      </c>
      <c r="F2017" t="s">
        <v>12985</v>
      </c>
      <c r="G2017" t="s">
        <v>12986</v>
      </c>
      <c r="H2017" t="s">
        <v>12987</v>
      </c>
      <c r="I2017" t="s">
        <v>12988</v>
      </c>
      <c r="J2017" s="1" t="s">
        <v>170</v>
      </c>
      <c r="K2017" t="s">
        <v>171</v>
      </c>
      <c r="L2017" t="s">
        <v>172</v>
      </c>
      <c r="M2017" t="s">
        <v>173</v>
      </c>
      <c r="N2017" s="1" t="s">
        <v>78</v>
      </c>
      <c r="O2017" s="1" t="s">
        <v>49</v>
      </c>
      <c r="P2017" s="1">
        <v>70</v>
      </c>
      <c r="Q2017" t="s">
        <v>12989</v>
      </c>
      <c r="R2017" s="1" t="s">
        <v>12990</v>
      </c>
      <c r="S2017" s="1" t="s">
        <v>12991</v>
      </c>
      <c r="T2017" s="1">
        <v>324</v>
      </c>
      <c r="U2017" s="1">
        <v>229</v>
      </c>
      <c r="V2017" s="1">
        <v>95</v>
      </c>
    </row>
    <row r="2018" spans="1:22" x14ac:dyDescent="0.35">
      <c r="A2018" s="2">
        <v>44875</v>
      </c>
      <c r="B2018" s="3" t="s">
        <v>38</v>
      </c>
      <c r="C2018" t="s">
        <v>141</v>
      </c>
      <c r="D2018" t="s">
        <v>223</v>
      </c>
      <c r="E2018" t="s">
        <v>224</v>
      </c>
      <c r="F2018" t="s">
        <v>8291</v>
      </c>
      <c r="G2018" t="s">
        <v>12992</v>
      </c>
      <c r="H2018" t="s">
        <v>12993</v>
      </c>
      <c r="I2018">
        <f>1-400-345-2683</f>
        <v>-3427</v>
      </c>
      <c r="J2018" s="1" t="s">
        <v>170</v>
      </c>
      <c r="K2018" t="s">
        <v>303</v>
      </c>
      <c r="L2018" t="s">
        <v>304</v>
      </c>
      <c r="M2018" t="s">
        <v>305</v>
      </c>
      <c r="N2018" s="1" t="s">
        <v>86</v>
      </c>
      <c r="O2018" s="1" t="s">
        <v>49</v>
      </c>
      <c r="P2018" s="1">
        <v>4</v>
      </c>
      <c r="Q2018" t="s">
        <v>2706</v>
      </c>
      <c r="R2018" s="1" t="s">
        <v>12994</v>
      </c>
      <c r="S2018" s="1" t="s">
        <v>12995</v>
      </c>
      <c r="T2018" s="1">
        <v>260</v>
      </c>
      <c r="U2018" s="1">
        <v>186</v>
      </c>
      <c r="V2018" s="1">
        <v>74</v>
      </c>
    </row>
    <row r="2019" spans="1:22" x14ac:dyDescent="0.35">
      <c r="A2019" s="2">
        <v>44844</v>
      </c>
      <c r="B2019" s="3" t="s">
        <v>257</v>
      </c>
      <c r="C2019" t="s">
        <v>141</v>
      </c>
      <c r="D2019" t="s">
        <v>223</v>
      </c>
      <c r="E2019" t="s">
        <v>5713</v>
      </c>
      <c r="F2019" t="s">
        <v>12996</v>
      </c>
      <c r="G2019" t="s">
        <v>12997</v>
      </c>
      <c r="H2019" t="s">
        <v>12998</v>
      </c>
      <c r="I2019" t="s">
        <v>12999</v>
      </c>
      <c r="J2019" s="1" t="s">
        <v>45</v>
      </c>
      <c r="K2019" t="s">
        <v>194</v>
      </c>
      <c r="L2019" t="s">
        <v>195</v>
      </c>
      <c r="M2019" t="s">
        <v>196</v>
      </c>
      <c r="N2019" s="1" t="s">
        <v>33</v>
      </c>
      <c r="O2019" s="1" t="s">
        <v>34</v>
      </c>
      <c r="P2019" s="1">
        <v>58</v>
      </c>
      <c r="Q2019" t="s">
        <v>13000</v>
      </c>
      <c r="R2019" s="1" t="s">
        <v>13001</v>
      </c>
      <c r="S2019" s="1" t="s">
        <v>13002</v>
      </c>
      <c r="T2019" s="1">
        <v>244</v>
      </c>
      <c r="U2019" s="1">
        <v>219</v>
      </c>
      <c r="V2019" s="1">
        <v>25</v>
      </c>
    </row>
    <row r="2020" spans="1:22" x14ac:dyDescent="0.35">
      <c r="A2020" s="2">
        <v>44701</v>
      </c>
      <c r="B2020" s="3" t="s">
        <v>164</v>
      </c>
      <c r="C2020" t="s">
        <v>247</v>
      </c>
      <c r="D2020" t="s">
        <v>165</v>
      </c>
      <c r="E2020" t="s">
        <v>166</v>
      </c>
      <c r="F2020" t="s">
        <v>13003</v>
      </c>
      <c r="G2020" t="s">
        <v>13004</v>
      </c>
      <c r="H2020" t="s">
        <v>13005</v>
      </c>
      <c r="I2020" t="s">
        <v>13006</v>
      </c>
      <c r="J2020" s="1" t="s">
        <v>45</v>
      </c>
      <c r="K2020" t="s">
        <v>424</v>
      </c>
      <c r="L2020" t="s">
        <v>425</v>
      </c>
      <c r="M2020">
        <v>7724600682</v>
      </c>
      <c r="N2020" s="1" t="s">
        <v>33</v>
      </c>
      <c r="O2020" s="1" t="s">
        <v>63</v>
      </c>
      <c r="P2020" s="1">
        <v>55</v>
      </c>
      <c r="Q2020" t="s">
        <v>13007</v>
      </c>
      <c r="R2020" s="1" t="s">
        <v>13008</v>
      </c>
      <c r="S2020" s="1" t="s">
        <v>13009</v>
      </c>
      <c r="T2020" s="1">
        <v>411</v>
      </c>
      <c r="U2020" s="1">
        <v>297</v>
      </c>
      <c r="V2020" s="1">
        <v>114</v>
      </c>
    </row>
    <row r="2021" spans="1:22" x14ac:dyDescent="0.35">
      <c r="A2021" s="2">
        <v>44846</v>
      </c>
      <c r="B2021" s="3" t="s">
        <v>492</v>
      </c>
      <c r="C2021" t="s">
        <v>276</v>
      </c>
      <c r="D2021" t="s">
        <v>409</v>
      </c>
      <c r="E2021" t="s">
        <v>410</v>
      </c>
      <c r="F2021" t="s">
        <v>13010</v>
      </c>
      <c r="G2021" t="s">
        <v>13011</v>
      </c>
      <c r="H2021" t="s">
        <v>13012</v>
      </c>
      <c r="I2021" t="s">
        <v>13013</v>
      </c>
      <c r="J2021" s="1" t="s">
        <v>170</v>
      </c>
      <c r="K2021" t="s">
        <v>159</v>
      </c>
      <c r="L2021" t="s">
        <v>160</v>
      </c>
      <c r="M2021" t="s">
        <v>161</v>
      </c>
      <c r="N2021" s="1" t="s">
        <v>93</v>
      </c>
      <c r="O2021" s="1" t="s">
        <v>34</v>
      </c>
      <c r="P2021" s="1">
        <v>78</v>
      </c>
      <c r="Q2021" t="s">
        <v>8479</v>
      </c>
      <c r="R2021" s="1" t="s">
        <v>13014</v>
      </c>
      <c r="S2021" s="1" t="s">
        <v>13015</v>
      </c>
      <c r="T2021" s="1">
        <v>482</v>
      </c>
      <c r="U2021" s="1">
        <v>246</v>
      </c>
      <c r="V2021" s="1">
        <v>236</v>
      </c>
    </row>
    <row r="2022" spans="1:22" x14ac:dyDescent="0.35">
      <c r="A2022" s="2">
        <v>44797</v>
      </c>
      <c r="B2022" s="3" t="s">
        <v>238</v>
      </c>
      <c r="C2022" t="s">
        <v>23</v>
      </c>
      <c r="D2022" t="s">
        <v>98</v>
      </c>
      <c r="E2022" t="s">
        <v>377</v>
      </c>
      <c r="F2022" t="s">
        <v>13016</v>
      </c>
      <c r="G2022" t="s">
        <v>13017</v>
      </c>
      <c r="H2022" t="s">
        <v>13018</v>
      </c>
      <c r="I2022" t="s">
        <v>13019</v>
      </c>
      <c r="J2022" s="1" t="s">
        <v>45</v>
      </c>
      <c r="K2022" t="s">
        <v>124</v>
      </c>
      <c r="L2022" t="s">
        <v>125</v>
      </c>
      <c r="M2022" t="s">
        <v>126</v>
      </c>
      <c r="N2022" s="1" t="s">
        <v>93</v>
      </c>
      <c r="O2022" s="1" t="s">
        <v>63</v>
      </c>
      <c r="P2022" s="1">
        <v>71</v>
      </c>
      <c r="Q2022" t="s">
        <v>13020</v>
      </c>
      <c r="R2022" s="1" t="s">
        <v>13021</v>
      </c>
      <c r="S2022" s="1" t="s">
        <v>13022</v>
      </c>
      <c r="T2022" s="1">
        <v>288</v>
      </c>
      <c r="U2022" s="1">
        <v>177</v>
      </c>
      <c r="V2022" s="1">
        <v>111</v>
      </c>
    </row>
    <row r="2023" spans="1:22" x14ac:dyDescent="0.35">
      <c r="A2023" s="2">
        <v>44707</v>
      </c>
      <c r="B2023" s="3" t="s">
        <v>214</v>
      </c>
      <c r="C2023" t="s">
        <v>23</v>
      </c>
      <c r="D2023" t="s">
        <v>98</v>
      </c>
      <c r="E2023" t="s">
        <v>326</v>
      </c>
      <c r="F2023" t="s">
        <v>13023</v>
      </c>
      <c r="G2023" t="s">
        <v>13024</v>
      </c>
      <c r="H2023" t="s">
        <v>13025</v>
      </c>
      <c r="I2023" t="s">
        <v>13026</v>
      </c>
      <c r="J2023" s="1" t="s">
        <v>170</v>
      </c>
      <c r="K2023" t="s">
        <v>111</v>
      </c>
      <c r="L2023" t="s">
        <v>112</v>
      </c>
      <c r="M2023" t="s">
        <v>113</v>
      </c>
      <c r="N2023" s="1" t="s">
        <v>78</v>
      </c>
      <c r="O2023" s="1" t="s">
        <v>49</v>
      </c>
      <c r="P2023" s="1">
        <v>37</v>
      </c>
      <c r="Q2023" t="s">
        <v>9335</v>
      </c>
      <c r="R2023" s="1" t="s">
        <v>13027</v>
      </c>
      <c r="S2023" s="1" t="s">
        <v>13028</v>
      </c>
      <c r="T2023" s="1">
        <v>364</v>
      </c>
      <c r="U2023" s="1">
        <v>38</v>
      </c>
      <c r="V2023" s="1">
        <v>326</v>
      </c>
    </row>
    <row r="2024" spans="1:22" x14ac:dyDescent="0.35">
      <c r="A2024" s="2">
        <v>44708</v>
      </c>
      <c r="B2024" s="3" t="s">
        <v>529</v>
      </c>
      <c r="C2024" t="s">
        <v>23</v>
      </c>
      <c r="D2024" t="s">
        <v>98</v>
      </c>
      <c r="E2024" t="s">
        <v>530</v>
      </c>
      <c r="F2024" t="s">
        <v>13029</v>
      </c>
      <c r="G2024" t="s">
        <v>13030</v>
      </c>
      <c r="H2024" t="s">
        <v>13031</v>
      </c>
      <c r="I2024" t="s">
        <v>13032</v>
      </c>
      <c r="J2024" s="1" t="s">
        <v>30</v>
      </c>
      <c r="K2024" t="s">
        <v>133</v>
      </c>
      <c r="L2024" t="s">
        <v>134</v>
      </c>
      <c r="M2024" t="s">
        <v>135</v>
      </c>
      <c r="N2024" s="1" t="s">
        <v>93</v>
      </c>
      <c r="O2024" s="1" t="s">
        <v>34</v>
      </c>
      <c r="P2024" s="1">
        <v>7</v>
      </c>
      <c r="Q2024" t="s">
        <v>1301</v>
      </c>
      <c r="R2024" s="1" t="s">
        <v>13033</v>
      </c>
      <c r="S2024" s="1" t="s">
        <v>13034</v>
      </c>
      <c r="T2024" s="1">
        <v>429</v>
      </c>
      <c r="U2024" s="1">
        <v>321</v>
      </c>
      <c r="V2024" s="1">
        <v>108</v>
      </c>
    </row>
    <row r="2025" spans="1:22" x14ac:dyDescent="0.35">
      <c r="A2025" s="2">
        <v>44585</v>
      </c>
      <c r="B2025" s="3" t="s">
        <v>336</v>
      </c>
      <c r="C2025" t="s">
        <v>247</v>
      </c>
      <c r="D2025" t="s">
        <v>165</v>
      </c>
      <c r="E2025" t="s">
        <v>484</v>
      </c>
      <c r="F2025" t="s">
        <v>13035</v>
      </c>
      <c r="G2025" t="s">
        <v>13036</v>
      </c>
      <c r="H2025" t="s">
        <v>13037</v>
      </c>
      <c r="I2025" t="s">
        <v>13038</v>
      </c>
      <c r="J2025" s="1" t="s">
        <v>170</v>
      </c>
      <c r="K2025" t="s">
        <v>330</v>
      </c>
      <c r="L2025" t="s">
        <v>331</v>
      </c>
      <c r="M2025" t="s">
        <v>332</v>
      </c>
      <c r="N2025" s="1" t="s">
        <v>48</v>
      </c>
      <c r="O2025" s="1" t="s">
        <v>49</v>
      </c>
      <c r="P2025" s="1">
        <v>14</v>
      </c>
      <c r="Q2025" t="s">
        <v>13039</v>
      </c>
      <c r="R2025" s="1" t="s">
        <v>13040</v>
      </c>
      <c r="S2025" s="1" t="s">
        <v>13041</v>
      </c>
      <c r="T2025" s="1">
        <v>415</v>
      </c>
      <c r="U2025" s="1">
        <v>32</v>
      </c>
      <c r="V2025" s="1">
        <v>383</v>
      </c>
    </row>
    <row r="2026" spans="1:22" x14ac:dyDescent="0.35">
      <c r="A2026" s="2">
        <v>44950</v>
      </c>
      <c r="B2026" s="3" t="s">
        <v>257</v>
      </c>
      <c r="C2026" t="s">
        <v>141</v>
      </c>
      <c r="D2026" t="s">
        <v>223</v>
      </c>
      <c r="E2026" t="s">
        <v>309</v>
      </c>
      <c r="F2026" t="s">
        <v>13042</v>
      </c>
      <c r="G2026" t="s">
        <v>13043</v>
      </c>
      <c r="H2026" t="s">
        <v>13044</v>
      </c>
      <c r="I2026" t="s">
        <v>13045</v>
      </c>
      <c r="J2026" s="1" t="s">
        <v>45</v>
      </c>
      <c r="K2026" t="s">
        <v>148</v>
      </c>
      <c r="L2026" t="s">
        <v>149</v>
      </c>
      <c r="M2026" t="s">
        <v>150</v>
      </c>
      <c r="N2026" s="1" t="s">
        <v>86</v>
      </c>
      <c r="O2026" s="1" t="s">
        <v>34</v>
      </c>
      <c r="P2026" s="1">
        <v>51</v>
      </c>
      <c r="Q2026" t="s">
        <v>13046</v>
      </c>
      <c r="R2026" s="1" t="s">
        <v>13047</v>
      </c>
      <c r="S2026" s="1" t="s">
        <v>13048</v>
      </c>
      <c r="T2026" s="1">
        <v>87</v>
      </c>
      <c r="U2026" s="1">
        <v>25</v>
      </c>
      <c r="V2026" s="1">
        <v>62</v>
      </c>
    </row>
    <row r="2027" spans="1:22" x14ac:dyDescent="0.35">
      <c r="A2027" s="1" t="s">
        <v>13049</v>
      </c>
      <c r="B2027" s="3" t="s">
        <v>317</v>
      </c>
      <c r="C2027" t="s">
        <v>23</v>
      </c>
      <c r="D2027" t="s">
        <v>98</v>
      </c>
      <c r="E2027" t="s">
        <v>318</v>
      </c>
      <c r="F2027" t="s">
        <v>13050</v>
      </c>
      <c r="G2027" t="s">
        <v>13051</v>
      </c>
      <c r="H2027" t="s">
        <v>13052</v>
      </c>
      <c r="I2027" t="s">
        <v>13053</v>
      </c>
      <c r="J2027" s="1" t="s">
        <v>45</v>
      </c>
      <c r="K2027" t="s">
        <v>566</v>
      </c>
      <c r="L2027" t="s">
        <v>567</v>
      </c>
      <c r="N2027" s="1" t="s">
        <v>48</v>
      </c>
      <c r="O2027" s="1" t="s">
        <v>49</v>
      </c>
      <c r="P2027" s="1">
        <v>8</v>
      </c>
      <c r="Q2027" t="s">
        <v>13054</v>
      </c>
      <c r="R2027" s="1" t="s">
        <v>13055</v>
      </c>
      <c r="S2027" s="1" t="s">
        <v>13056</v>
      </c>
      <c r="T2027" s="1">
        <v>349</v>
      </c>
      <c r="U2027" s="1">
        <v>312</v>
      </c>
      <c r="V2027" s="1">
        <v>37</v>
      </c>
    </row>
    <row r="2028" spans="1:22" x14ac:dyDescent="0.35">
      <c r="A2028" s="2">
        <v>44650</v>
      </c>
      <c r="B2028" s="3" t="s">
        <v>118</v>
      </c>
      <c r="C2028" t="s">
        <v>69</v>
      </c>
      <c r="D2028" t="s">
        <v>119</v>
      </c>
      <c r="E2028" t="s">
        <v>120</v>
      </c>
      <c r="F2028" t="s">
        <v>13057</v>
      </c>
      <c r="G2028" t="s">
        <v>13058</v>
      </c>
      <c r="H2028" t="s">
        <v>13059</v>
      </c>
      <c r="I2028" t="s">
        <v>13060</v>
      </c>
      <c r="J2028" s="1" t="s">
        <v>30</v>
      </c>
      <c r="K2028" t="s">
        <v>31</v>
      </c>
      <c r="L2028" t="s">
        <v>32</v>
      </c>
      <c r="M2028">
        <v>6538306661</v>
      </c>
      <c r="N2028" s="1" t="s">
        <v>33</v>
      </c>
      <c r="O2028" s="1" t="s">
        <v>63</v>
      </c>
      <c r="P2028" s="1">
        <v>20</v>
      </c>
      <c r="Q2028" t="s">
        <v>13061</v>
      </c>
      <c r="R2028" s="1" t="s">
        <v>4622</v>
      </c>
      <c r="S2028" s="1" t="s">
        <v>13062</v>
      </c>
      <c r="T2028" s="1">
        <v>225</v>
      </c>
      <c r="U2028" s="1">
        <v>190</v>
      </c>
      <c r="V2028" s="1">
        <v>35</v>
      </c>
    </row>
    <row r="2029" spans="1:22" x14ac:dyDescent="0.35">
      <c r="A2029" s="2">
        <v>44783</v>
      </c>
      <c r="B2029" s="3" t="s">
        <v>207</v>
      </c>
      <c r="C2029" t="s">
        <v>23</v>
      </c>
      <c r="D2029" t="s">
        <v>39</v>
      </c>
      <c r="E2029" t="s">
        <v>40</v>
      </c>
      <c r="F2029" t="s">
        <v>13063</v>
      </c>
      <c r="G2029" t="s">
        <v>13064</v>
      </c>
      <c r="H2029" t="s">
        <v>13065</v>
      </c>
      <c r="I2029" t="s">
        <v>13066</v>
      </c>
      <c r="J2029" s="1" t="s">
        <v>30</v>
      </c>
      <c r="K2029" t="s">
        <v>424</v>
      </c>
      <c r="L2029" t="s">
        <v>425</v>
      </c>
      <c r="M2029">
        <v>7724600682</v>
      </c>
      <c r="N2029" s="1" t="s">
        <v>93</v>
      </c>
      <c r="O2029" s="1" t="s">
        <v>63</v>
      </c>
      <c r="P2029" s="1">
        <v>96</v>
      </c>
      <c r="Q2029" t="s">
        <v>8560</v>
      </c>
      <c r="R2029" s="1" t="s">
        <v>13067</v>
      </c>
      <c r="S2029" s="1" t="s">
        <v>13068</v>
      </c>
      <c r="T2029" s="1">
        <v>405</v>
      </c>
      <c r="U2029" s="1">
        <v>275</v>
      </c>
      <c r="V2029" s="1">
        <v>130</v>
      </c>
    </row>
    <row r="2030" spans="1:22" x14ac:dyDescent="0.35">
      <c r="A2030" s="2">
        <v>44825</v>
      </c>
      <c r="B2030" s="3" t="s">
        <v>68</v>
      </c>
      <c r="C2030" t="s">
        <v>69</v>
      </c>
      <c r="D2030" t="s">
        <v>70</v>
      </c>
      <c r="E2030" t="s">
        <v>189</v>
      </c>
      <c r="F2030" t="s">
        <v>13069</v>
      </c>
      <c r="G2030" t="s">
        <v>13070</v>
      </c>
      <c r="H2030" t="s">
        <v>13071</v>
      </c>
      <c r="I2030" t="s">
        <v>13072</v>
      </c>
      <c r="J2030" s="1" t="s">
        <v>170</v>
      </c>
      <c r="K2030" t="s">
        <v>381</v>
      </c>
      <c r="L2030" t="s">
        <v>382</v>
      </c>
      <c r="M2030" t="s">
        <v>383</v>
      </c>
      <c r="N2030" s="1" t="s">
        <v>33</v>
      </c>
      <c r="O2030" s="1" t="s">
        <v>63</v>
      </c>
      <c r="P2030" s="1">
        <v>36</v>
      </c>
      <c r="Q2030" t="s">
        <v>13073</v>
      </c>
      <c r="R2030" s="1" t="s">
        <v>12474</v>
      </c>
      <c r="S2030" s="1" t="s">
        <v>13074</v>
      </c>
      <c r="T2030" s="1">
        <v>174</v>
      </c>
      <c r="U2030" s="1">
        <v>158</v>
      </c>
      <c r="V2030" s="1">
        <v>16</v>
      </c>
    </row>
    <row r="2031" spans="1:22" x14ac:dyDescent="0.35">
      <c r="A2031" s="2">
        <v>44648</v>
      </c>
      <c r="B2031" s="3" t="s">
        <v>177</v>
      </c>
      <c r="C2031" t="s">
        <v>141</v>
      </c>
      <c r="D2031" t="s">
        <v>142</v>
      </c>
      <c r="E2031" t="s">
        <v>178</v>
      </c>
      <c r="F2031" t="s">
        <v>13075</v>
      </c>
      <c r="G2031" t="s">
        <v>13076</v>
      </c>
      <c r="H2031" t="s">
        <v>13077</v>
      </c>
      <c r="I2031" t="s">
        <v>13078</v>
      </c>
      <c r="J2031" s="1" t="s">
        <v>30</v>
      </c>
      <c r="K2031" t="s">
        <v>330</v>
      </c>
      <c r="L2031" t="s">
        <v>331</v>
      </c>
      <c r="M2031" t="s">
        <v>332</v>
      </c>
      <c r="N2031" s="1" t="s">
        <v>93</v>
      </c>
      <c r="O2031" s="1" t="s">
        <v>63</v>
      </c>
      <c r="P2031" s="1">
        <v>48</v>
      </c>
      <c r="Q2031" t="s">
        <v>1133</v>
      </c>
      <c r="R2031" s="1" t="s">
        <v>13079</v>
      </c>
      <c r="S2031" s="1" t="s">
        <v>13080</v>
      </c>
      <c r="T2031" s="1">
        <v>330</v>
      </c>
      <c r="U2031" s="1">
        <v>88</v>
      </c>
      <c r="V2031" s="1">
        <v>242</v>
      </c>
    </row>
    <row r="2032" spans="1:22" x14ac:dyDescent="0.35">
      <c r="A2032" s="2">
        <v>44630</v>
      </c>
      <c r="B2032" s="3" t="s">
        <v>222</v>
      </c>
      <c r="C2032" t="s">
        <v>141</v>
      </c>
      <c r="D2032" t="s">
        <v>223</v>
      </c>
      <c r="E2032" t="s">
        <v>224</v>
      </c>
      <c r="F2032" t="s">
        <v>13081</v>
      </c>
      <c r="G2032" t="s">
        <v>13082</v>
      </c>
      <c r="H2032" t="s">
        <v>13083</v>
      </c>
      <c r="I2032" t="s">
        <v>13084</v>
      </c>
      <c r="J2032" s="1" t="s">
        <v>45</v>
      </c>
      <c r="K2032" t="s">
        <v>111</v>
      </c>
      <c r="L2032" t="s">
        <v>112</v>
      </c>
      <c r="M2032" t="s">
        <v>113</v>
      </c>
      <c r="N2032" s="1" t="s">
        <v>78</v>
      </c>
      <c r="O2032" s="1" t="s">
        <v>49</v>
      </c>
      <c r="P2032" s="1">
        <v>73</v>
      </c>
      <c r="Q2032" t="s">
        <v>6524</v>
      </c>
      <c r="R2032" s="1" t="s">
        <v>13085</v>
      </c>
      <c r="S2032" s="1" t="s">
        <v>13086</v>
      </c>
      <c r="T2032" s="1">
        <v>234</v>
      </c>
      <c r="U2032" s="1">
        <v>33</v>
      </c>
      <c r="V2032" s="1">
        <v>201</v>
      </c>
    </row>
    <row r="2033" spans="1:22" x14ac:dyDescent="0.35">
      <c r="A2033" s="2">
        <v>44496</v>
      </c>
      <c r="B2033" s="3" t="s">
        <v>492</v>
      </c>
      <c r="C2033" t="s">
        <v>276</v>
      </c>
      <c r="D2033" t="s">
        <v>409</v>
      </c>
      <c r="E2033" t="s">
        <v>265</v>
      </c>
      <c r="F2033" t="s">
        <v>13087</v>
      </c>
      <c r="G2033" t="s">
        <v>13088</v>
      </c>
      <c r="H2033" t="s">
        <v>13089</v>
      </c>
      <c r="I2033" t="s">
        <v>13090</v>
      </c>
      <c r="J2033" s="1" t="s">
        <v>170</v>
      </c>
      <c r="K2033" t="s">
        <v>159</v>
      </c>
      <c r="L2033" t="s">
        <v>160</v>
      </c>
      <c r="M2033" t="s">
        <v>161</v>
      </c>
      <c r="N2033" s="1" t="s">
        <v>78</v>
      </c>
      <c r="O2033" s="1" t="s">
        <v>63</v>
      </c>
      <c r="P2033" s="1">
        <v>25</v>
      </c>
      <c r="Q2033" t="s">
        <v>13091</v>
      </c>
      <c r="R2033" s="1" t="s">
        <v>13092</v>
      </c>
      <c r="S2033" s="1" t="s">
        <v>13093</v>
      </c>
      <c r="T2033" s="1">
        <v>433</v>
      </c>
      <c r="U2033" s="1">
        <v>309</v>
      </c>
      <c r="V2033" s="1">
        <v>124</v>
      </c>
    </row>
    <row r="2034" spans="1:22" x14ac:dyDescent="0.35">
      <c r="A2034" s="2">
        <v>44804</v>
      </c>
      <c r="B2034" s="3" t="s">
        <v>492</v>
      </c>
      <c r="C2034" t="s">
        <v>276</v>
      </c>
      <c r="D2034" t="s">
        <v>409</v>
      </c>
      <c r="E2034" t="s">
        <v>25</v>
      </c>
      <c r="F2034" t="s">
        <v>13094</v>
      </c>
      <c r="G2034" t="s">
        <v>13095</v>
      </c>
      <c r="H2034" t="s">
        <v>13096</v>
      </c>
      <c r="I2034" t="s">
        <v>13097</v>
      </c>
      <c r="J2034" s="1" t="s">
        <v>45</v>
      </c>
      <c r="K2034" t="s">
        <v>61</v>
      </c>
      <c r="L2034" t="s">
        <v>62</v>
      </c>
      <c r="M2034">
        <f>1-588-750-7646</f>
        <v>-8983</v>
      </c>
      <c r="N2034" s="1" t="s">
        <v>114</v>
      </c>
      <c r="O2034" s="1" t="s">
        <v>34</v>
      </c>
      <c r="P2034" s="1">
        <v>12</v>
      </c>
      <c r="Q2034" t="s">
        <v>13098</v>
      </c>
      <c r="R2034" s="1" t="s">
        <v>12853</v>
      </c>
      <c r="S2034" s="1" t="s">
        <v>13099</v>
      </c>
      <c r="T2034" s="1">
        <v>309</v>
      </c>
      <c r="U2034" s="1">
        <v>83</v>
      </c>
      <c r="V2034" s="1">
        <v>226</v>
      </c>
    </row>
    <row r="2035" spans="1:22" x14ac:dyDescent="0.35">
      <c r="A2035" s="2">
        <v>45126</v>
      </c>
      <c r="B2035" s="3" t="s">
        <v>529</v>
      </c>
      <c r="C2035" t="s">
        <v>23</v>
      </c>
      <c r="D2035" t="s">
        <v>98</v>
      </c>
      <c r="E2035" t="s">
        <v>530</v>
      </c>
      <c r="F2035" t="s">
        <v>13100</v>
      </c>
      <c r="G2035" t="s">
        <v>13101</v>
      </c>
      <c r="H2035" t="s">
        <v>13102</v>
      </c>
      <c r="I2035" t="s">
        <v>13103</v>
      </c>
      <c r="J2035" s="1" t="s">
        <v>30</v>
      </c>
      <c r="K2035" t="s">
        <v>75</v>
      </c>
      <c r="L2035" t="s">
        <v>76</v>
      </c>
      <c r="M2035" t="s">
        <v>77</v>
      </c>
      <c r="N2035" s="1" t="s">
        <v>78</v>
      </c>
      <c r="O2035" s="1" t="s">
        <v>49</v>
      </c>
      <c r="P2035" s="1">
        <v>67</v>
      </c>
      <c r="Q2035" t="s">
        <v>13104</v>
      </c>
      <c r="R2035" s="1" t="s">
        <v>13105</v>
      </c>
      <c r="S2035" s="1" t="s">
        <v>13106</v>
      </c>
      <c r="T2035" s="1">
        <v>192</v>
      </c>
      <c r="U2035" s="1">
        <v>166</v>
      </c>
      <c r="V2035" s="1">
        <v>26</v>
      </c>
    </row>
    <row r="2036" spans="1:22" x14ac:dyDescent="0.35">
      <c r="A2036" s="2">
        <v>44743</v>
      </c>
      <c r="B2036" s="3" t="s">
        <v>22</v>
      </c>
      <c r="C2036" t="s">
        <v>23</v>
      </c>
      <c r="D2036" t="s">
        <v>24</v>
      </c>
      <c r="E2036" t="s">
        <v>82</v>
      </c>
      <c r="F2036" t="s">
        <v>13107</v>
      </c>
      <c r="G2036" t="s">
        <v>13108</v>
      </c>
      <c r="H2036" t="s">
        <v>13109</v>
      </c>
      <c r="I2036" t="s">
        <v>13110</v>
      </c>
      <c r="J2036" s="1" t="s">
        <v>45</v>
      </c>
      <c r="K2036" t="s">
        <v>46</v>
      </c>
      <c r="L2036" t="s">
        <v>47</v>
      </c>
      <c r="M2036" t="s">
        <v>261</v>
      </c>
      <c r="N2036" s="1" t="s">
        <v>93</v>
      </c>
      <c r="O2036" s="1" t="s">
        <v>49</v>
      </c>
      <c r="P2036" s="1">
        <v>5</v>
      </c>
      <c r="Q2036" t="s">
        <v>13111</v>
      </c>
      <c r="R2036" s="1" t="s">
        <v>13112</v>
      </c>
      <c r="S2036" s="1" t="s">
        <v>13113</v>
      </c>
      <c r="T2036" s="1">
        <v>377</v>
      </c>
      <c r="U2036" s="1">
        <v>301</v>
      </c>
      <c r="V2036" s="1">
        <v>76</v>
      </c>
    </row>
    <row r="2037" spans="1:22" x14ac:dyDescent="0.35">
      <c r="A2037" s="2">
        <v>44555</v>
      </c>
      <c r="B2037" s="3" t="s">
        <v>97</v>
      </c>
      <c r="C2037" t="s">
        <v>23</v>
      </c>
      <c r="D2037" t="s">
        <v>98</v>
      </c>
      <c r="E2037" t="s">
        <v>189</v>
      </c>
      <c r="F2037" t="s">
        <v>13114</v>
      </c>
      <c r="G2037" t="s">
        <v>13115</v>
      </c>
      <c r="H2037" t="s">
        <v>13116</v>
      </c>
      <c r="I2037" t="s">
        <v>13117</v>
      </c>
      <c r="J2037" s="1" t="s">
        <v>45</v>
      </c>
      <c r="K2037" t="s">
        <v>171</v>
      </c>
      <c r="L2037" t="s">
        <v>172</v>
      </c>
      <c r="M2037" t="s">
        <v>173</v>
      </c>
      <c r="N2037" s="1" t="s">
        <v>86</v>
      </c>
      <c r="O2037" s="1" t="s">
        <v>63</v>
      </c>
      <c r="P2037" s="1">
        <v>25</v>
      </c>
      <c r="Q2037" t="s">
        <v>9527</v>
      </c>
      <c r="R2037" s="1" t="s">
        <v>13118</v>
      </c>
      <c r="S2037" s="1" t="s">
        <v>13119</v>
      </c>
      <c r="T2037" s="1">
        <v>258</v>
      </c>
      <c r="U2037" s="1">
        <v>32</v>
      </c>
      <c r="V2037" s="1">
        <v>226</v>
      </c>
    </row>
    <row r="2038" spans="1:22" x14ac:dyDescent="0.35">
      <c r="A2038" s="2">
        <v>44936</v>
      </c>
      <c r="B2038" s="3" t="s">
        <v>344</v>
      </c>
      <c r="C2038" t="s">
        <v>141</v>
      </c>
      <c r="D2038" t="s">
        <v>345</v>
      </c>
      <c r="E2038" t="s">
        <v>346</v>
      </c>
      <c r="F2038" t="s">
        <v>13120</v>
      </c>
      <c r="G2038" t="s">
        <v>13121</v>
      </c>
      <c r="H2038" t="s">
        <v>13122</v>
      </c>
      <c r="I2038">
        <f>1-532-820-1569</f>
        <v>-2920</v>
      </c>
      <c r="J2038" s="1" t="s">
        <v>30</v>
      </c>
      <c r="K2038" t="s">
        <v>124</v>
      </c>
      <c r="L2038" t="s">
        <v>125</v>
      </c>
      <c r="M2038" t="s">
        <v>126</v>
      </c>
      <c r="N2038" s="1" t="s">
        <v>33</v>
      </c>
      <c r="O2038" s="1" t="s">
        <v>34</v>
      </c>
      <c r="P2038" s="1">
        <v>40</v>
      </c>
      <c r="Q2038" t="s">
        <v>12082</v>
      </c>
      <c r="R2038" s="1" t="s">
        <v>13123</v>
      </c>
      <c r="S2038" s="1" t="s">
        <v>13124</v>
      </c>
      <c r="T2038" s="1">
        <v>67</v>
      </c>
      <c r="U2038" s="1">
        <v>65</v>
      </c>
      <c r="V2038" s="1">
        <v>2</v>
      </c>
    </row>
    <row r="2039" spans="1:22" x14ac:dyDescent="0.35">
      <c r="A2039" s="2">
        <v>45073</v>
      </c>
      <c r="B2039" s="3" t="s">
        <v>336</v>
      </c>
      <c r="C2039" t="s">
        <v>247</v>
      </c>
      <c r="D2039" t="s">
        <v>165</v>
      </c>
      <c r="E2039" t="s">
        <v>807</v>
      </c>
      <c r="F2039" t="s">
        <v>13125</v>
      </c>
      <c r="G2039" t="s">
        <v>13126</v>
      </c>
      <c r="H2039" t="s">
        <v>13127</v>
      </c>
      <c r="I2039" t="s">
        <v>13128</v>
      </c>
      <c r="J2039" s="1" t="s">
        <v>45</v>
      </c>
      <c r="K2039" t="s">
        <v>183</v>
      </c>
      <c r="L2039" t="s">
        <v>184</v>
      </c>
      <c r="M2039" t="s">
        <v>185</v>
      </c>
      <c r="N2039" s="1" t="s">
        <v>78</v>
      </c>
      <c r="O2039" s="1" t="s">
        <v>34</v>
      </c>
      <c r="P2039" s="1">
        <v>18</v>
      </c>
      <c r="Q2039" t="s">
        <v>6681</v>
      </c>
      <c r="R2039" s="1" t="s">
        <v>13129</v>
      </c>
      <c r="S2039" s="1" t="s">
        <v>13130</v>
      </c>
      <c r="T2039" s="1">
        <v>283</v>
      </c>
      <c r="U2039" s="1">
        <v>65</v>
      </c>
      <c r="V2039" s="1">
        <v>218</v>
      </c>
    </row>
    <row r="2040" spans="1:22" x14ac:dyDescent="0.35">
      <c r="A2040" s="2">
        <v>45160</v>
      </c>
      <c r="B2040" s="3" t="s">
        <v>257</v>
      </c>
      <c r="C2040" t="s">
        <v>141</v>
      </c>
      <c r="D2040" t="s">
        <v>223</v>
      </c>
      <c r="E2040" t="s">
        <v>309</v>
      </c>
      <c r="F2040" t="s">
        <v>13131</v>
      </c>
      <c r="G2040" t="s">
        <v>13132</v>
      </c>
      <c r="H2040" t="s">
        <v>13133</v>
      </c>
      <c r="I2040" t="s">
        <v>13134</v>
      </c>
      <c r="J2040" s="1" t="s">
        <v>45</v>
      </c>
      <c r="K2040" t="s">
        <v>111</v>
      </c>
      <c r="L2040" t="s">
        <v>112</v>
      </c>
      <c r="M2040" t="s">
        <v>113</v>
      </c>
      <c r="N2040" s="1" t="s">
        <v>114</v>
      </c>
      <c r="O2040" s="1" t="s">
        <v>63</v>
      </c>
      <c r="P2040" s="1">
        <v>11</v>
      </c>
      <c r="Q2040" t="s">
        <v>13135</v>
      </c>
      <c r="R2040" s="1" t="s">
        <v>13136</v>
      </c>
      <c r="S2040" s="1" t="s">
        <v>13137</v>
      </c>
      <c r="T2040" s="1">
        <v>296</v>
      </c>
      <c r="U2040" s="1">
        <v>11</v>
      </c>
      <c r="V2040" s="1">
        <v>285</v>
      </c>
    </row>
    <row r="2041" spans="1:22" x14ac:dyDescent="0.35">
      <c r="A2041" s="2">
        <v>45146</v>
      </c>
      <c r="B2041" s="3" t="s">
        <v>140</v>
      </c>
      <c r="C2041" t="s">
        <v>141</v>
      </c>
      <c r="D2041" t="s">
        <v>142</v>
      </c>
      <c r="E2041" t="s">
        <v>361</v>
      </c>
      <c r="F2041" t="s">
        <v>13138</v>
      </c>
      <c r="G2041" t="s">
        <v>13139</v>
      </c>
      <c r="H2041" t="s">
        <v>13140</v>
      </c>
      <c r="I2041" t="s">
        <v>13141</v>
      </c>
      <c r="J2041" s="1" t="s">
        <v>170</v>
      </c>
      <c r="K2041" t="s">
        <v>111</v>
      </c>
      <c r="L2041" t="s">
        <v>112</v>
      </c>
      <c r="M2041" t="s">
        <v>113</v>
      </c>
      <c r="N2041" s="1" t="s">
        <v>93</v>
      </c>
      <c r="O2041" s="1" t="s">
        <v>34</v>
      </c>
      <c r="P2041" s="1">
        <v>53</v>
      </c>
      <c r="Q2041" t="s">
        <v>3730</v>
      </c>
      <c r="R2041" s="1" t="s">
        <v>13142</v>
      </c>
      <c r="S2041" s="1" t="s">
        <v>13143</v>
      </c>
      <c r="T2041" s="1">
        <v>215</v>
      </c>
      <c r="U2041" s="1">
        <v>93</v>
      </c>
      <c r="V2041" s="1">
        <v>122</v>
      </c>
    </row>
    <row r="2042" spans="1:22" x14ac:dyDescent="0.35">
      <c r="A2042" s="2">
        <v>44745</v>
      </c>
      <c r="B2042" s="3" t="s">
        <v>214</v>
      </c>
      <c r="C2042" t="s">
        <v>23</v>
      </c>
      <c r="D2042" t="s">
        <v>98</v>
      </c>
      <c r="E2042" t="s">
        <v>326</v>
      </c>
      <c r="F2042" t="s">
        <v>13144</v>
      </c>
      <c r="G2042" t="s">
        <v>13145</v>
      </c>
      <c r="H2042" t="s">
        <v>13146</v>
      </c>
      <c r="I2042" t="s">
        <v>13147</v>
      </c>
      <c r="J2042" s="1" t="s">
        <v>170</v>
      </c>
      <c r="K2042" t="s">
        <v>194</v>
      </c>
      <c r="L2042" t="s">
        <v>195</v>
      </c>
      <c r="M2042" t="s">
        <v>196</v>
      </c>
      <c r="N2042" s="1" t="s">
        <v>86</v>
      </c>
      <c r="O2042" s="1" t="s">
        <v>49</v>
      </c>
      <c r="P2042" s="1">
        <v>5</v>
      </c>
      <c r="Q2042" t="s">
        <v>13148</v>
      </c>
      <c r="R2042" s="1" t="s">
        <v>13149</v>
      </c>
      <c r="S2042" s="1" t="s">
        <v>13150</v>
      </c>
      <c r="T2042" s="1">
        <v>108</v>
      </c>
      <c r="U2042" s="1">
        <v>29</v>
      </c>
      <c r="V2042" s="1">
        <v>79</v>
      </c>
    </row>
    <row r="2043" spans="1:22" x14ac:dyDescent="0.35">
      <c r="A2043" s="2">
        <v>45142</v>
      </c>
      <c r="B2043" s="3" t="s">
        <v>38</v>
      </c>
      <c r="C2043" t="s">
        <v>23</v>
      </c>
      <c r="D2043" t="s">
        <v>98</v>
      </c>
      <c r="E2043" t="s">
        <v>326</v>
      </c>
      <c r="F2043" t="s">
        <v>13151</v>
      </c>
      <c r="G2043" t="s">
        <v>13152</v>
      </c>
      <c r="H2043" t="s">
        <v>13153</v>
      </c>
      <c r="I2043" t="s">
        <v>13154</v>
      </c>
      <c r="J2043" s="1" t="s">
        <v>45</v>
      </c>
      <c r="K2043" t="s">
        <v>159</v>
      </c>
      <c r="L2043" t="s">
        <v>160</v>
      </c>
      <c r="M2043" t="s">
        <v>161</v>
      </c>
      <c r="N2043" s="1" t="s">
        <v>33</v>
      </c>
      <c r="O2043" s="1" t="s">
        <v>34</v>
      </c>
      <c r="P2043" s="1">
        <v>77</v>
      </c>
      <c r="Q2043" t="s">
        <v>1075</v>
      </c>
      <c r="R2043" s="1" t="s">
        <v>13155</v>
      </c>
      <c r="S2043" s="1" t="s">
        <v>13156</v>
      </c>
      <c r="T2043" s="1">
        <v>324</v>
      </c>
      <c r="U2043" s="1">
        <v>79</v>
      </c>
      <c r="V2043" s="1">
        <v>245</v>
      </c>
    </row>
    <row r="2044" spans="1:22" x14ac:dyDescent="0.35">
      <c r="A2044" s="2">
        <v>44709</v>
      </c>
      <c r="B2044" s="3" t="s">
        <v>238</v>
      </c>
      <c r="C2044" t="s">
        <v>54</v>
      </c>
      <c r="D2044" t="s">
        <v>98</v>
      </c>
      <c r="E2044" t="s">
        <v>265</v>
      </c>
      <c r="F2044" t="s">
        <v>13157</v>
      </c>
      <c r="G2044" t="s">
        <v>13158</v>
      </c>
      <c r="H2044" t="s">
        <v>13159</v>
      </c>
      <c r="I2044">
        <v>3085625333</v>
      </c>
      <c r="J2044" s="1" t="s">
        <v>170</v>
      </c>
      <c r="K2044" t="s">
        <v>194</v>
      </c>
      <c r="L2044" t="s">
        <v>195</v>
      </c>
      <c r="M2044" t="s">
        <v>196</v>
      </c>
      <c r="N2044" s="1" t="s">
        <v>33</v>
      </c>
      <c r="O2044" s="1" t="s">
        <v>49</v>
      </c>
      <c r="P2044" s="1">
        <v>45</v>
      </c>
      <c r="Q2044" t="s">
        <v>10965</v>
      </c>
      <c r="R2044" s="1" t="s">
        <v>13160</v>
      </c>
      <c r="S2044" s="1" t="s">
        <v>13161</v>
      </c>
      <c r="T2044" s="1">
        <v>384</v>
      </c>
      <c r="U2044" s="1">
        <v>312</v>
      </c>
      <c r="V2044" s="1">
        <v>72</v>
      </c>
    </row>
    <row r="2045" spans="1:22" x14ac:dyDescent="0.35">
      <c r="A2045" s="2">
        <v>44515</v>
      </c>
      <c r="B2045" s="3" t="s">
        <v>336</v>
      </c>
      <c r="C2045" t="s">
        <v>54</v>
      </c>
      <c r="D2045" t="s">
        <v>165</v>
      </c>
      <c r="E2045" t="s">
        <v>265</v>
      </c>
      <c r="F2045" t="s">
        <v>13162</v>
      </c>
      <c r="G2045" t="s">
        <v>13163</v>
      </c>
      <c r="H2045" t="s">
        <v>13164</v>
      </c>
      <c r="I2045" t="s">
        <v>13165</v>
      </c>
      <c r="J2045" s="1" t="s">
        <v>45</v>
      </c>
      <c r="K2045" t="s">
        <v>270</v>
      </c>
      <c r="L2045" t="s">
        <v>271</v>
      </c>
      <c r="M2045" t="s">
        <v>559</v>
      </c>
      <c r="N2045" s="1" t="s">
        <v>48</v>
      </c>
      <c r="O2045" s="1" t="s">
        <v>63</v>
      </c>
      <c r="P2045" s="1">
        <v>30</v>
      </c>
      <c r="Q2045" t="s">
        <v>7921</v>
      </c>
      <c r="R2045" s="1" t="s">
        <v>13166</v>
      </c>
      <c r="S2045" s="1" t="s">
        <v>13167</v>
      </c>
      <c r="T2045" s="1">
        <v>201</v>
      </c>
      <c r="U2045" s="1">
        <v>164</v>
      </c>
      <c r="V2045" s="1">
        <v>37</v>
      </c>
    </row>
    <row r="2046" spans="1:22" x14ac:dyDescent="0.35">
      <c r="A2046" s="2">
        <v>44534</v>
      </c>
      <c r="B2046" s="3" t="s">
        <v>164</v>
      </c>
      <c r="C2046" t="s">
        <v>247</v>
      </c>
      <c r="D2046" t="s">
        <v>165</v>
      </c>
      <c r="E2046" t="s">
        <v>166</v>
      </c>
      <c r="F2046" t="s">
        <v>13168</v>
      </c>
      <c r="G2046" t="s">
        <v>13169</v>
      </c>
      <c r="H2046" t="s">
        <v>13170</v>
      </c>
      <c r="I2046" t="s">
        <v>13171</v>
      </c>
      <c r="J2046" s="1" t="s">
        <v>30</v>
      </c>
      <c r="K2046" t="s">
        <v>183</v>
      </c>
      <c r="L2046" t="s">
        <v>184</v>
      </c>
      <c r="M2046" t="s">
        <v>185</v>
      </c>
      <c r="N2046" s="1" t="s">
        <v>93</v>
      </c>
      <c r="O2046" s="1" t="s">
        <v>63</v>
      </c>
      <c r="P2046" s="1">
        <v>31</v>
      </c>
      <c r="Q2046" t="s">
        <v>13172</v>
      </c>
      <c r="R2046" s="1" t="s">
        <v>13173</v>
      </c>
      <c r="S2046" s="1" t="s">
        <v>13174</v>
      </c>
      <c r="T2046" s="1">
        <v>212</v>
      </c>
      <c r="U2046" s="1">
        <v>47</v>
      </c>
      <c r="V2046" s="1">
        <v>165</v>
      </c>
    </row>
    <row r="2047" spans="1:22" x14ac:dyDescent="0.35">
      <c r="A2047" s="2">
        <v>44508</v>
      </c>
      <c r="B2047" s="3" t="s">
        <v>97</v>
      </c>
      <c r="C2047" t="s">
        <v>23</v>
      </c>
      <c r="D2047" t="s">
        <v>98</v>
      </c>
      <c r="E2047" t="s">
        <v>154</v>
      </c>
      <c r="F2047" t="s">
        <v>13175</v>
      </c>
      <c r="G2047" t="s">
        <v>13176</v>
      </c>
      <c r="H2047" t="s">
        <v>13177</v>
      </c>
      <c r="I2047" t="s">
        <v>13178</v>
      </c>
      <c r="J2047" s="1" t="s">
        <v>170</v>
      </c>
      <c r="K2047" t="s">
        <v>75</v>
      </c>
      <c r="L2047" t="s">
        <v>76</v>
      </c>
      <c r="M2047" t="s">
        <v>77</v>
      </c>
      <c r="N2047" s="1" t="s">
        <v>48</v>
      </c>
      <c r="O2047" s="1" t="s">
        <v>49</v>
      </c>
      <c r="P2047" s="1">
        <v>87</v>
      </c>
      <c r="Q2047" t="s">
        <v>13179</v>
      </c>
      <c r="R2047" s="1" t="s">
        <v>13180</v>
      </c>
      <c r="S2047" s="1" t="s">
        <v>13181</v>
      </c>
      <c r="T2047" s="1">
        <v>252</v>
      </c>
      <c r="U2047" s="1">
        <v>171</v>
      </c>
      <c r="V2047" s="1">
        <v>81</v>
      </c>
    </row>
    <row r="2048" spans="1:22" x14ac:dyDescent="0.35">
      <c r="A2048" s="2">
        <v>44992</v>
      </c>
      <c r="B2048" s="3" t="s">
        <v>222</v>
      </c>
      <c r="C2048" t="s">
        <v>141</v>
      </c>
      <c r="D2048" t="s">
        <v>223</v>
      </c>
      <c r="E2048" t="s">
        <v>224</v>
      </c>
      <c r="F2048" t="s">
        <v>13182</v>
      </c>
      <c r="G2048" t="s">
        <v>13183</v>
      </c>
      <c r="H2048" t="s">
        <v>13184</v>
      </c>
      <c r="I2048" t="s">
        <v>13185</v>
      </c>
      <c r="J2048" s="1" t="s">
        <v>45</v>
      </c>
      <c r="K2048" t="s">
        <v>183</v>
      </c>
      <c r="L2048" t="s">
        <v>184</v>
      </c>
      <c r="N2048" s="1" t="s">
        <v>114</v>
      </c>
      <c r="O2048" s="1" t="s">
        <v>49</v>
      </c>
      <c r="P2048" s="1">
        <v>17</v>
      </c>
      <c r="Q2048" t="s">
        <v>6305</v>
      </c>
      <c r="R2048" s="1" t="s">
        <v>13186</v>
      </c>
      <c r="S2048" s="1" t="s">
        <v>13187</v>
      </c>
      <c r="T2048" s="1">
        <v>421</v>
      </c>
      <c r="U2048" s="1">
        <v>148</v>
      </c>
      <c r="V2048" s="1">
        <v>273</v>
      </c>
    </row>
    <row r="2049" spans="1:22" x14ac:dyDescent="0.35">
      <c r="A2049" s="2">
        <v>45102</v>
      </c>
      <c r="B2049" s="3" t="s">
        <v>22</v>
      </c>
      <c r="C2049" t="s">
        <v>23</v>
      </c>
      <c r="D2049" t="s">
        <v>24</v>
      </c>
      <c r="E2049" t="s">
        <v>387</v>
      </c>
      <c r="F2049" t="s">
        <v>13188</v>
      </c>
      <c r="G2049" t="s">
        <v>13189</v>
      </c>
      <c r="H2049" t="s">
        <v>13190</v>
      </c>
      <c r="I2049">
        <v>8947121748</v>
      </c>
      <c r="J2049" s="1" t="s">
        <v>45</v>
      </c>
      <c r="K2049" t="s">
        <v>111</v>
      </c>
      <c r="L2049" t="s">
        <v>112</v>
      </c>
      <c r="M2049" t="s">
        <v>113</v>
      </c>
      <c r="N2049" s="1" t="s">
        <v>86</v>
      </c>
      <c r="O2049" s="1" t="s">
        <v>34</v>
      </c>
      <c r="P2049" s="1">
        <v>17</v>
      </c>
      <c r="Q2049" t="s">
        <v>13191</v>
      </c>
      <c r="R2049" s="1" t="s">
        <v>13192</v>
      </c>
      <c r="S2049" s="1" t="s">
        <v>13193</v>
      </c>
      <c r="T2049" s="1">
        <v>132</v>
      </c>
      <c r="U2049" s="1">
        <v>102</v>
      </c>
      <c r="V2049" s="1">
        <v>30</v>
      </c>
    </row>
    <row r="2050" spans="1:22" x14ac:dyDescent="0.35">
      <c r="A2050" s="2">
        <v>44848</v>
      </c>
      <c r="B2050" s="3" t="s">
        <v>118</v>
      </c>
      <c r="C2050" t="s">
        <v>69</v>
      </c>
      <c r="D2050" t="s">
        <v>119</v>
      </c>
      <c r="E2050" t="s">
        <v>120</v>
      </c>
      <c r="F2050" t="s">
        <v>13194</v>
      </c>
      <c r="G2050" t="s">
        <v>13195</v>
      </c>
      <c r="H2050" t="s">
        <v>13196</v>
      </c>
      <c r="I2050" t="s">
        <v>13197</v>
      </c>
      <c r="J2050" s="1" t="s">
        <v>30</v>
      </c>
      <c r="K2050" t="s">
        <v>171</v>
      </c>
      <c r="L2050" t="s">
        <v>172</v>
      </c>
      <c r="M2050" t="s">
        <v>173</v>
      </c>
      <c r="N2050" s="1" t="s">
        <v>48</v>
      </c>
      <c r="O2050" s="1" t="s">
        <v>49</v>
      </c>
      <c r="P2050" s="1">
        <v>88</v>
      </c>
      <c r="Q2050" t="s">
        <v>4867</v>
      </c>
      <c r="R2050" s="1" t="s">
        <v>13198</v>
      </c>
      <c r="S2050" s="1" t="s">
        <v>13199</v>
      </c>
      <c r="T2050" s="1">
        <v>118</v>
      </c>
      <c r="U2050" s="1">
        <v>20</v>
      </c>
      <c r="V2050" s="1">
        <v>98</v>
      </c>
    </row>
    <row r="2051" spans="1:22" x14ac:dyDescent="0.35">
      <c r="A2051" s="2">
        <v>45013</v>
      </c>
      <c r="B2051" s="3" t="s">
        <v>22</v>
      </c>
      <c r="C2051" t="s">
        <v>23</v>
      </c>
      <c r="D2051" t="s">
        <v>24</v>
      </c>
      <c r="E2051" t="s">
        <v>82</v>
      </c>
      <c r="F2051" t="s">
        <v>13200</v>
      </c>
      <c r="G2051" t="s">
        <v>13201</v>
      </c>
      <c r="H2051" t="s">
        <v>13202</v>
      </c>
      <c r="I2051">
        <v>2117968786</v>
      </c>
      <c r="J2051" s="1" t="s">
        <v>30</v>
      </c>
      <c r="K2051" t="s">
        <v>534</v>
      </c>
      <c r="L2051" t="s">
        <v>535</v>
      </c>
      <c r="M2051" t="s">
        <v>536</v>
      </c>
      <c r="N2051" s="1" t="s">
        <v>78</v>
      </c>
      <c r="O2051" s="1" t="s">
        <v>63</v>
      </c>
      <c r="P2051" s="1">
        <v>68</v>
      </c>
      <c r="Q2051" t="s">
        <v>688</v>
      </c>
      <c r="R2051" s="1" t="s">
        <v>13203</v>
      </c>
      <c r="S2051" s="1" t="s">
        <v>13204</v>
      </c>
      <c r="T2051" s="1">
        <v>239</v>
      </c>
      <c r="U2051" s="1">
        <v>198</v>
      </c>
      <c r="V2051" s="1">
        <v>41</v>
      </c>
    </row>
    <row r="2052" spans="1:22" x14ac:dyDescent="0.35">
      <c r="A2052" s="2">
        <v>44816</v>
      </c>
      <c r="B2052" s="3" t="s">
        <v>38</v>
      </c>
      <c r="C2052" t="s">
        <v>23</v>
      </c>
      <c r="D2052" t="s">
        <v>98</v>
      </c>
      <c r="E2052" t="s">
        <v>326</v>
      </c>
      <c r="F2052" t="s">
        <v>13205</v>
      </c>
      <c r="G2052" t="s">
        <v>13206</v>
      </c>
      <c r="H2052" t="s">
        <v>13207</v>
      </c>
      <c r="I2052" t="s">
        <v>13208</v>
      </c>
      <c r="J2052" s="1" t="s">
        <v>30</v>
      </c>
      <c r="K2052" t="s">
        <v>61</v>
      </c>
      <c r="L2052" t="s">
        <v>62</v>
      </c>
      <c r="M2052">
        <f>1-588-750-7646</f>
        <v>-8983</v>
      </c>
      <c r="N2052" s="1" t="s">
        <v>93</v>
      </c>
      <c r="O2052" s="1" t="s">
        <v>49</v>
      </c>
      <c r="P2052" s="1">
        <v>65</v>
      </c>
      <c r="Q2052" t="s">
        <v>13209</v>
      </c>
      <c r="R2052" s="1" t="s">
        <v>13210</v>
      </c>
      <c r="S2052" s="1" t="s">
        <v>13211</v>
      </c>
      <c r="T2052" s="1">
        <v>234</v>
      </c>
      <c r="U2052" s="1">
        <v>91</v>
      </c>
      <c r="V2052" s="1">
        <v>143</v>
      </c>
    </row>
    <row r="2053" spans="1:22" x14ac:dyDescent="0.35">
      <c r="A2053" s="2">
        <v>44961</v>
      </c>
      <c r="B2053" s="3" t="s">
        <v>418</v>
      </c>
      <c r="C2053" t="s">
        <v>69</v>
      </c>
      <c r="D2053" t="s">
        <v>419</v>
      </c>
      <c r="E2053" t="s">
        <v>521</v>
      </c>
      <c r="F2053" t="s">
        <v>13212</v>
      </c>
      <c r="H2053" t="s">
        <v>13213</v>
      </c>
      <c r="I2053" t="s">
        <v>13214</v>
      </c>
      <c r="J2053" s="1" t="s">
        <v>45</v>
      </c>
      <c r="K2053" t="s">
        <v>194</v>
      </c>
      <c r="L2053" t="s">
        <v>195</v>
      </c>
      <c r="M2053" t="s">
        <v>196</v>
      </c>
      <c r="N2053" s="1" t="s">
        <v>86</v>
      </c>
      <c r="O2053" s="1" t="s">
        <v>63</v>
      </c>
      <c r="P2053" s="1">
        <v>52</v>
      </c>
      <c r="Q2053" t="s">
        <v>526</v>
      </c>
      <c r="R2053" s="1" t="s">
        <v>13215</v>
      </c>
      <c r="S2053" s="1" t="s">
        <v>13216</v>
      </c>
      <c r="T2053" s="1">
        <v>419</v>
      </c>
      <c r="U2053" s="1">
        <v>126</v>
      </c>
      <c r="V2053" s="1">
        <v>293</v>
      </c>
    </row>
    <row r="2054" spans="1:22" x14ac:dyDescent="0.35">
      <c r="A2054" s="2">
        <v>44506</v>
      </c>
      <c r="B2054" s="3" t="s">
        <v>38</v>
      </c>
      <c r="C2054" t="s">
        <v>141</v>
      </c>
      <c r="D2054" t="s">
        <v>223</v>
      </c>
      <c r="E2054" t="s">
        <v>224</v>
      </c>
      <c r="F2054" t="s">
        <v>13217</v>
      </c>
      <c r="G2054" t="s">
        <v>13218</v>
      </c>
      <c r="H2054" t="s">
        <v>13219</v>
      </c>
      <c r="I2054" t="s">
        <v>13220</v>
      </c>
      <c r="J2054" s="1" t="s">
        <v>170</v>
      </c>
      <c r="K2054" t="s">
        <v>31</v>
      </c>
      <c r="L2054" t="s">
        <v>32</v>
      </c>
      <c r="M2054">
        <v>6538306661</v>
      </c>
      <c r="N2054" s="1" t="s">
        <v>86</v>
      </c>
      <c r="O2054" s="1" t="s">
        <v>63</v>
      </c>
      <c r="P2054" s="1">
        <v>59</v>
      </c>
      <c r="Q2054" t="s">
        <v>13221</v>
      </c>
      <c r="R2054" s="1" t="s">
        <v>13222</v>
      </c>
      <c r="S2054" s="1" t="s">
        <v>13223</v>
      </c>
      <c r="T2054" s="1">
        <v>151</v>
      </c>
      <c r="U2054" s="1">
        <v>12</v>
      </c>
      <c r="V2054" s="1">
        <v>139</v>
      </c>
    </row>
    <row r="2055" spans="1:22" x14ac:dyDescent="0.35">
      <c r="A2055" s="2">
        <v>44479</v>
      </c>
      <c r="B2055" s="3" t="s">
        <v>257</v>
      </c>
      <c r="C2055" t="s">
        <v>141</v>
      </c>
      <c r="D2055" t="s">
        <v>223</v>
      </c>
      <c r="E2055" t="s">
        <v>309</v>
      </c>
      <c r="F2055" t="s">
        <v>13224</v>
      </c>
      <c r="G2055" t="s">
        <v>13225</v>
      </c>
      <c r="H2055" t="s">
        <v>13226</v>
      </c>
      <c r="I2055" t="s">
        <v>13227</v>
      </c>
      <c r="J2055" s="1" t="s">
        <v>45</v>
      </c>
      <c r="K2055" t="s">
        <v>159</v>
      </c>
      <c r="L2055" t="s">
        <v>160</v>
      </c>
      <c r="M2055" t="s">
        <v>161</v>
      </c>
      <c r="N2055" s="1" t="s">
        <v>48</v>
      </c>
      <c r="O2055" s="1" t="s">
        <v>49</v>
      </c>
      <c r="P2055" s="1">
        <v>63</v>
      </c>
      <c r="Q2055" t="s">
        <v>13228</v>
      </c>
      <c r="R2055" s="1" t="s">
        <v>13229</v>
      </c>
      <c r="S2055" s="1" t="s">
        <v>13230</v>
      </c>
      <c r="T2055" s="1">
        <v>329</v>
      </c>
      <c r="U2055" s="1">
        <v>25</v>
      </c>
      <c r="V2055" s="1">
        <v>304</v>
      </c>
    </row>
    <row r="2056" spans="1:22" x14ac:dyDescent="0.35">
      <c r="A2056" s="2">
        <v>44814</v>
      </c>
      <c r="B2056" s="3" t="s">
        <v>207</v>
      </c>
      <c r="C2056" t="s">
        <v>23</v>
      </c>
      <c r="D2056" t="s">
        <v>39</v>
      </c>
      <c r="E2056" t="s">
        <v>265</v>
      </c>
      <c r="F2056" t="s">
        <v>13231</v>
      </c>
      <c r="G2056" t="s">
        <v>13232</v>
      </c>
      <c r="H2056" t="s">
        <v>13233</v>
      </c>
      <c r="I2056" t="s">
        <v>13234</v>
      </c>
      <c r="J2056" s="1" t="s">
        <v>30</v>
      </c>
      <c r="K2056" t="s">
        <v>75</v>
      </c>
      <c r="L2056" t="s">
        <v>76</v>
      </c>
      <c r="M2056" t="s">
        <v>77</v>
      </c>
      <c r="N2056" s="1" t="s">
        <v>93</v>
      </c>
      <c r="O2056" s="1" t="s">
        <v>49</v>
      </c>
      <c r="P2056" s="1">
        <v>61</v>
      </c>
      <c r="Q2056" t="s">
        <v>2485</v>
      </c>
      <c r="R2056" s="1" t="s">
        <v>13235</v>
      </c>
      <c r="S2056" s="1" t="s">
        <v>13236</v>
      </c>
      <c r="T2056" s="1">
        <v>346</v>
      </c>
      <c r="U2056" s="1">
        <v>253</v>
      </c>
      <c r="V2056" s="1">
        <v>93</v>
      </c>
    </row>
    <row r="2057" spans="1:22" x14ac:dyDescent="0.35">
      <c r="A2057" s="1" t="s">
        <v>13237</v>
      </c>
      <c r="B2057" s="3" t="s">
        <v>222</v>
      </c>
      <c r="C2057" t="s">
        <v>141</v>
      </c>
      <c r="D2057" t="s">
        <v>223</v>
      </c>
      <c r="E2057" t="s">
        <v>224</v>
      </c>
      <c r="F2057" t="s">
        <v>13238</v>
      </c>
      <c r="G2057" t="s">
        <v>13239</v>
      </c>
      <c r="H2057" t="s">
        <v>13240</v>
      </c>
      <c r="I2057" t="s">
        <v>13241</v>
      </c>
      <c r="J2057" s="1" t="s">
        <v>30</v>
      </c>
      <c r="K2057" t="s">
        <v>46</v>
      </c>
      <c r="L2057" t="s">
        <v>47</v>
      </c>
      <c r="M2057" t="s">
        <v>261</v>
      </c>
      <c r="N2057" s="1" t="s">
        <v>33</v>
      </c>
      <c r="O2057" s="1" t="s">
        <v>63</v>
      </c>
      <c r="P2057" s="1">
        <v>92</v>
      </c>
      <c r="Q2057" t="s">
        <v>2536</v>
      </c>
      <c r="R2057" s="1" t="s">
        <v>13242</v>
      </c>
      <c r="S2057" s="1" t="s">
        <v>13243</v>
      </c>
      <c r="T2057" s="1">
        <v>58</v>
      </c>
      <c r="U2057" s="1">
        <v>32</v>
      </c>
      <c r="V2057" s="1">
        <v>26</v>
      </c>
    </row>
    <row r="2058" spans="1:22" x14ac:dyDescent="0.35">
      <c r="A2058" s="2">
        <v>44911</v>
      </c>
      <c r="B2058" s="3" t="s">
        <v>529</v>
      </c>
      <c r="C2058" t="s">
        <v>23</v>
      </c>
      <c r="D2058" t="s">
        <v>98</v>
      </c>
      <c r="E2058" t="s">
        <v>530</v>
      </c>
      <c r="F2058" t="s">
        <v>13244</v>
      </c>
      <c r="G2058" t="s">
        <v>13245</v>
      </c>
      <c r="H2058" t="s">
        <v>13246</v>
      </c>
      <c r="I2058" t="s">
        <v>13247</v>
      </c>
      <c r="J2058" s="1" t="s">
        <v>170</v>
      </c>
      <c r="K2058" t="s">
        <v>159</v>
      </c>
      <c r="L2058" t="s">
        <v>160</v>
      </c>
      <c r="N2058" s="1" t="s">
        <v>86</v>
      </c>
      <c r="O2058" s="1" t="s">
        <v>49</v>
      </c>
      <c r="P2058" s="1">
        <v>29</v>
      </c>
      <c r="Q2058" t="s">
        <v>13248</v>
      </c>
      <c r="R2058" s="1" t="s">
        <v>13249</v>
      </c>
      <c r="S2058" s="1" t="s">
        <v>13250</v>
      </c>
      <c r="T2058" s="1">
        <v>454</v>
      </c>
      <c r="U2058" s="1">
        <v>305</v>
      </c>
      <c r="V2058" s="1">
        <v>149</v>
      </c>
    </row>
    <row r="2059" spans="1:22" x14ac:dyDescent="0.35">
      <c r="A2059" s="1" t="s">
        <v>13251</v>
      </c>
      <c r="B2059" s="3" t="s">
        <v>22</v>
      </c>
      <c r="C2059" t="s">
        <v>23</v>
      </c>
      <c r="D2059" t="s">
        <v>24</v>
      </c>
      <c r="E2059" t="s">
        <v>82</v>
      </c>
      <c r="F2059" t="s">
        <v>13252</v>
      </c>
      <c r="G2059" t="s">
        <v>13253</v>
      </c>
      <c r="H2059" t="s">
        <v>13254</v>
      </c>
      <c r="I2059" t="s">
        <v>13255</v>
      </c>
      <c r="J2059" s="1" t="s">
        <v>170</v>
      </c>
      <c r="K2059" t="s">
        <v>330</v>
      </c>
      <c r="L2059" t="s">
        <v>331</v>
      </c>
      <c r="M2059" t="s">
        <v>332</v>
      </c>
      <c r="N2059" s="1" t="s">
        <v>93</v>
      </c>
      <c r="O2059" s="1" t="s">
        <v>63</v>
      </c>
      <c r="P2059" s="1">
        <v>3</v>
      </c>
      <c r="Q2059" t="s">
        <v>11911</v>
      </c>
      <c r="R2059" s="1" t="s">
        <v>13256</v>
      </c>
      <c r="S2059" s="1" t="s">
        <v>13257</v>
      </c>
      <c r="T2059" s="1">
        <v>162</v>
      </c>
      <c r="U2059" s="1">
        <v>114</v>
      </c>
      <c r="V2059" s="1">
        <v>48</v>
      </c>
    </row>
    <row r="2060" spans="1:22" x14ac:dyDescent="0.35">
      <c r="A2060" s="2">
        <v>44556</v>
      </c>
      <c r="B2060" s="3" t="s">
        <v>164</v>
      </c>
      <c r="C2060" t="s">
        <v>247</v>
      </c>
      <c r="D2060" t="s">
        <v>165</v>
      </c>
      <c r="E2060" t="s">
        <v>166</v>
      </c>
      <c r="F2060" t="s">
        <v>13258</v>
      </c>
      <c r="G2060" t="s">
        <v>13259</v>
      </c>
      <c r="H2060" t="s">
        <v>13260</v>
      </c>
      <c r="I2060" t="s">
        <v>13261</v>
      </c>
      <c r="J2060" s="1" t="s">
        <v>30</v>
      </c>
      <c r="K2060" t="s">
        <v>566</v>
      </c>
      <c r="L2060" t="s">
        <v>567</v>
      </c>
      <c r="M2060" t="s">
        <v>568</v>
      </c>
      <c r="N2060" s="1" t="s">
        <v>93</v>
      </c>
      <c r="O2060" s="1" t="s">
        <v>49</v>
      </c>
      <c r="P2060" s="1">
        <v>9</v>
      </c>
      <c r="Q2060" t="s">
        <v>13262</v>
      </c>
      <c r="R2060" s="1" t="s">
        <v>13263</v>
      </c>
      <c r="S2060" s="1" t="s">
        <v>13264</v>
      </c>
      <c r="T2060" s="1">
        <v>92</v>
      </c>
      <c r="U2060" s="1">
        <v>1</v>
      </c>
      <c r="V2060" s="1">
        <v>91</v>
      </c>
    </row>
    <row r="2061" spans="1:22" x14ac:dyDescent="0.35">
      <c r="A2061" s="2">
        <v>44828</v>
      </c>
      <c r="B2061" s="3" t="s">
        <v>177</v>
      </c>
      <c r="C2061" t="s">
        <v>141</v>
      </c>
      <c r="D2061" t="s">
        <v>142</v>
      </c>
      <c r="E2061" t="s">
        <v>178</v>
      </c>
      <c r="F2061" t="s">
        <v>13265</v>
      </c>
      <c r="G2061" t="s">
        <v>13266</v>
      </c>
      <c r="H2061" t="s">
        <v>13267</v>
      </c>
      <c r="I2061" t="s">
        <v>13268</v>
      </c>
      <c r="J2061" s="1" t="s">
        <v>30</v>
      </c>
      <c r="K2061" t="s">
        <v>148</v>
      </c>
      <c r="L2061" t="s">
        <v>149</v>
      </c>
      <c r="M2061" t="s">
        <v>150</v>
      </c>
      <c r="N2061" s="1" t="s">
        <v>48</v>
      </c>
      <c r="O2061" s="1" t="s">
        <v>34</v>
      </c>
      <c r="P2061" s="1">
        <v>83</v>
      </c>
      <c r="Q2061" t="s">
        <v>9384</v>
      </c>
      <c r="R2061" s="1" t="s">
        <v>13269</v>
      </c>
      <c r="S2061" s="1" t="s">
        <v>13270</v>
      </c>
      <c r="T2061" s="1">
        <v>374</v>
      </c>
      <c r="U2061" s="1">
        <v>313</v>
      </c>
      <c r="V2061" s="1">
        <v>61</v>
      </c>
    </row>
    <row r="2062" spans="1:22" x14ac:dyDescent="0.35">
      <c r="A2062" s="2">
        <v>44517</v>
      </c>
      <c r="B2062" s="3" t="s">
        <v>317</v>
      </c>
      <c r="C2062" t="s">
        <v>23</v>
      </c>
      <c r="D2062" t="s">
        <v>98</v>
      </c>
      <c r="E2062" t="s">
        <v>189</v>
      </c>
      <c r="F2062" t="s">
        <v>13271</v>
      </c>
      <c r="G2062" t="s">
        <v>13272</v>
      </c>
      <c r="H2062" t="s">
        <v>13273</v>
      </c>
      <c r="I2062">
        <v>5272174670</v>
      </c>
      <c r="J2062" s="1" t="s">
        <v>170</v>
      </c>
      <c r="K2062" t="s">
        <v>159</v>
      </c>
      <c r="L2062" t="s">
        <v>160</v>
      </c>
      <c r="N2062" s="1" t="s">
        <v>78</v>
      </c>
      <c r="O2062" s="1" t="s">
        <v>63</v>
      </c>
      <c r="P2062" s="1">
        <v>72</v>
      </c>
      <c r="Q2062" t="s">
        <v>5003</v>
      </c>
      <c r="R2062" s="1" t="s">
        <v>13274</v>
      </c>
      <c r="S2062" s="1" t="s">
        <v>13275</v>
      </c>
      <c r="T2062" s="1">
        <v>63</v>
      </c>
      <c r="U2062" s="1">
        <v>32</v>
      </c>
      <c r="V2062" s="1">
        <v>31</v>
      </c>
    </row>
    <row r="2063" spans="1:22" x14ac:dyDescent="0.35">
      <c r="A2063" s="2">
        <v>44707</v>
      </c>
      <c r="B2063" s="3" t="s">
        <v>418</v>
      </c>
      <c r="C2063" t="s">
        <v>69</v>
      </c>
      <c r="D2063" t="s">
        <v>419</v>
      </c>
      <c r="E2063" t="s">
        <v>521</v>
      </c>
      <c r="F2063" t="s">
        <v>13276</v>
      </c>
      <c r="G2063" t="s">
        <v>13277</v>
      </c>
      <c r="H2063" t="s">
        <v>13278</v>
      </c>
      <c r="I2063" t="s">
        <v>13279</v>
      </c>
      <c r="J2063" s="1" t="s">
        <v>30</v>
      </c>
      <c r="K2063" t="s">
        <v>424</v>
      </c>
      <c r="L2063" t="s">
        <v>425</v>
      </c>
      <c r="M2063">
        <v>7724600682</v>
      </c>
      <c r="N2063" s="1" t="s">
        <v>78</v>
      </c>
      <c r="O2063" s="1" t="s">
        <v>34</v>
      </c>
      <c r="P2063" s="1">
        <v>45</v>
      </c>
      <c r="Q2063" t="s">
        <v>9889</v>
      </c>
      <c r="R2063" s="1" t="s">
        <v>13280</v>
      </c>
      <c r="S2063" s="1" t="s">
        <v>13281</v>
      </c>
      <c r="T2063" s="1">
        <v>222</v>
      </c>
      <c r="U2063" s="1">
        <v>129</v>
      </c>
      <c r="V2063" s="1">
        <v>93</v>
      </c>
    </row>
    <row r="2064" spans="1:22" x14ac:dyDescent="0.35">
      <c r="A2064" s="2">
        <v>44829</v>
      </c>
      <c r="B2064" s="3" t="s">
        <v>214</v>
      </c>
      <c r="C2064" t="s">
        <v>54</v>
      </c>
      <c r="D2064" t="s">
        <v>98</v>
      </c>
      <c r="E2064" t="s">
        <v>326</v>
      </c>
      <c r="F2064" t="s">
        <v>13282</v>
      </c>
      <c r="G2064" t="s">
        <v>13283</v>
      </c>
      <c r="H2064" t="s">
        <v>13284</v>
      </c>
      <c r="I2064" t="s">
        <v>13285</v>
      </c>
      <c r="J2064" s="1" t="s">
        <v>45</v>
      </c>
      <c r="K2064" t="s">
        <v>330</v>
      </c>
      <c r="L2064" t="s">
        <v>331</v>
      </c>
      <c r="M2064" t="s">
        <v>332</v>
      </c>
      <c r="N2064" s="1" t="s">
        <v>33</v>
      </c>
      <c r="O2064" s="1" t="s">
        <v>34</v>
      </c>
      <c r="P2064" s="1">
        <v>92</v>
      </c>
      <c r="Q2064" t="s">
        <v>8615</v>
      </c>
      <c r="R2064" s="1" t="s">
        <v>13286</v>
      </c>
      <c r="S2064" s="1" t="s">
        <v>13287</v>
      </c>
      <c r="T2064" s="1">
        <v>324</v>
      </c>
      <c r="U2064" s="1">
        <v>36</v>
      </c>
      <c r="V2064" s="1">
        <v>288</v>
      </c>
    </row>
    <row r="2065" spans="1:22" x14ac:dyDescent="0.35">
      <c r="A2065" s="2">
        <v>44995</v>
      </c>
      <c r="B2065" s="3" t="s">
        <v>207</v>
      </c>
      <c r="C2065" t="s">
        <v>23</v>
      </c>
      <c r="D2065" t="s">
        <v>39</v>
      </c>
      <c r="E2065" t="s">
        <v>40</v>
      </c>
      <c r="F2065" t="s">
        <v>13288</v>
      </c>
      <c r="G2065" t="s">
        <v>13289</v>
      </c>
      <c r="H2065" t="s">
        <v>13290</v>
      </c>
      <c r="I2065" t="s">
        <v>13291</v>
      </c>
      <c r="J2065" s="1" t="s">
        <v>30</v>
      </c>
      <c r="K2065" t="s">
        <v>381</v>
      </c>
      <c r="L2065" t="s">
        <v>382</v>
      </c>
      <c r="M2065" t="s">
        <v>383</v>
      </c>
      <c r="N2065" s="1" t="s">
        <v>86</v>
      </c>
      <c r="O2065" s="1" t="s">
        <v>63</v>
      </c>
      <c r="P2065" s="1">
        <v>80</v>
      </c>
      <c r="Q2065" t="s">
        <v>11744</v>
      </c>
      <c r="R2065" s="1" t="s">
        <v>13292</v>
      </c>
      <c r="S2065" s="1" t="s">
        <v>13293</v>
      </c>
      <c r="T2065" s="1">
        <v>325</v>
      </c>
      <c r="U2065" s="1">
        <v>81</v>
      </c>
      <c r="V2065" s="1">
        <v>244</v>
      </c>
    </row>
    <row r="2066" spans="1:22" x14ac:dyDescent="0.35">
      <c r="A2066" s="2">
        <v>45076</v>
      </c>
      <c r="B2066" s="3" t="s">
        <v>317</v>
      </c>
      <c r="C2066" t="s">
        <v>23</v>
      </c>
      <c r="D2066" t="s">
        <v>98</v>
      </c>
      <c r="E2066" t="s">
        <v>265</v>
      </c>
      <c r="F2066" t="s">
        <v>13294</v>
      </c>
      <c r="G2066" t="s">
        <v>13295</v>
      </c>
      <c r="H2066" t="s">
        <v>13296</v>
      </c>
      <c r="I2066" t="s">
        <v>13297</v>
      </c>
      <c r="J2066" s="1" t="s">
        <v>30</v>
      </c>
      <c r="K2066" t="s">
        <v>270</v>
      </c>
      <c r="L2066" t="s">
        <v>271</v>
      </c>
      <c r="M2066" t="s">
        <v>559</v>
      </c>
      <c r="N2066" s="1" t="s">
        <v>33</v>
      </c>
      <c r="O2066" s="1" t="s">
        <v>49</v>
      </c>
      <c r="P2066" s="1">
        <v>80</v>
      </c>
      <c r="Q2066" t="s">
        <v>4697</v>
      </c>
      <c r="R2066" s="1" t="s">
        <v>13298</v>
      </c>
      <c r="S2066" s="1" t="s">
        <v>13299</v>
      </c>
      <c r="T2066" s="1">
        <v>155</v>
      </c>
      <c r="U2066" s="1">
        <v>84</v>
      </c>
      <c r="V2066" s="1">
        <v>71</v>
      </c>
    </row>
    <row r="2067" spans="1:22" x14ac:dyDescent="0.35">
      <c r="A2067" s="2">
        <v>45052</v>
      </c>
      <c r="B2067" s="3" t="s">
        <v>238</v>
      </c>
      <c r="C2067" t="s">
        <v>23</v>
      </c>
      <c r="D2067" t="s">
        <v>98</v>
      </c>
      <c r="E2067" t="s">
        <v>239</v>
      </c>
      <c r="F2067" t="s">
        <v>13300</v>
      </c>
      <c r="G2067" t="s">
        <v>13301</v>
      </c>
      <c r="H2067" t="s">
        <v>13302</v>
      </c>
      <c r="I2067" t="s">
        <v>13303</v>
      </c>
      <c r="J2067" s="1" t="s">
        <v>45</v>
      </c>
      <c r="K2067" t="s">
        <v>124</v>
      </c>
      <c r="L2067" t="s">
        <v>125</v>
      </c>
      <c r="M2067" t="s">
        <v>126</v>
      </c>
      <c r="N2067" s="1" t="s">
        <v>93</v>
      </c>
      <c r="O2067" s="1" t="s">
        <v>34</v>
      </c>
      <c r="P2067" s="1">
        <v>18</v>
      </c>
      <c r="Q2067" t="s">
        <v>8362</v>
      </c>
      <c r="R2067" s="1" t="s">
        <v>13304</v>
      </c>
      <c r="S2067" s="1" t="s">
        <v>13305</v>
      </c>
      <c r="T2067" s="1">
        <v>171</v>
      </c>
      <c r="U2067" s="1">
        <v>79</v>
      </c>
      <c r="V2067" s="1">
        <v>92</v>
      </c>
    </row>
    <row r="2068" spans="1:22" x14ac:dyDescent="0.35">
      <c r="A2068" s="2">
        <v>45043</v>
      </c>
      <c r="B2068" s="3" t="s">
        <v>238</v>
      </c>
      <c r="C2068" t="s">
        <v>23</v>
      </c>
      <c r="D2068" t="s">
        <v>98</v>
      </c>
      <c r="E2068" t="s">
        <v>239</v>
      </c>
      <c r="F2068" t="s">
        <v>13306</v>
      </c>
      <c r="G2068" t="s">
        <v>13307</v>
      </c>
      <c r="H2068" t="s">
        <v>13308</v>
      </c>
      <c r="I2068" t="s">
        <v>13309</v>
      </c>
      <c r="J2068" s="1" t="s">
        <v>30</v>
      </c>
      <c r="K2068" t="s">
        <v>159</v>
      </c>
      <c r="L2068" t="s">
        <v>160</v>
      </c>
      <c r="M2068" t="s">
        <v>161</v>
      </c>
      <c r="N2068" s="1" t="s">
        <v>114</v>
      </c>
      <c r="O2068" s="1" t="s">
        <v>63</v>
      </c>
      <c r="P2068" s="1">
        <v>54</v>
      </c>
      <c r="Q2068" t="s">
        <v>13310</v>
      </c>
      <c r="R2068" s="1" t="s">
        <v>13311</v>
      </c>
      <c r="S2068" s="1" t="s">
        <v>13312</v>
      </c>
      <c r="T2068" s="1">
        <v>451</v>
      </c>
      <c r="U2068" s="1">
        <v>328</v>
      </c>
      <c r="V2068" s="1">
        <v>123</v>
      </c>
    </row>
    <row r="2069" spans="1:22" x14ac:dyDescent="0.35">
      <c r="A2069" s="2">
        <v>44892</v>
      </c>
      <c r="B2069" s="3" t="s">
        <v>140</v>
      </c>
      <c r="C2069" t="s">
        <v>141</v>
      </c>
      <c r="D2069" t="s">
        <v>142</v>
      </c>
      <c r="E2069" t="s">
        <v>361</v>
      </c>
      <c r="F2069" t="s">
        <v>13313</v>
      </c>
      <c r="G2069" t="s">
        <v>13314</v>
      </c>
      <c r="H2069" t="s">
        <v>13315</v>
      </c>
      <c r="I2069" t="s">
        <v>13316</v>
      </c>
      <c r="J2069" s="1" t="s">
        <v>45</v>
      </c>
      <c r="K2069" t="s">
        <v>381</v>
      </c>
      <c r="L2069" t="s">
        <v>382</v>
      </c>
      <c r="M2069" t="s">
        <v>383</v>
      </c>
      <c r="N2069" s="1" t="s">
        <v>78</v>
      </c>
      <c r="O2069" s="1" t="s">
        <v>63</v>
      </c>
      <c r="P2069" s="1">
        <v>37</v>
      </c>
      <c r="Q2069" t="s">
        <v>366</v>
      </c>
      <c r="R2069" s="1" t="s">
        <v>13317</v>
      </c>
      <c r="S2069" s="1" t="s">
        <v>13318</v>
      </c>
      <c r="T2069" s="1">
        <v>58</v>
      </c>
      <c r="U2069" s="1">
        <v>30</v>
      </c>
      <c r="V2069" s="1">
        <v>28</v>
      </c>
    </row>
    <row r="2070" spans="1:22" x14ac:dyDescent="0.35">
      <c r="A2070" s="2">
        <v>45100</v>
      </c>
      <c r="B2070" s="3" t="s">
        <v>164</v>
      </c>
      <c r="C2070" t="s">
        <v>247</v>
      </c>
      <c r="D2070" t="s">
        <v>165</v>
      </c>
      <c r="E2070" t="s">
        <v>166</v>
      </c>
      <c r="F2070" t="s">
        <v>13319</v>
      </c>
      <c r="G2070" t="s">
        <v>13320</v>
      </c>
      <c r="H2070" t="s">
        <v>13321</v>
      </c>
      <c r="I2070" t="s">
        <v>13322</v>
      </c>
      <c r="J2070" s="1" t="s">
        <v>170</v>
      </c>
      <c r="K2070" t="s">
        <v>381</v>
      </c>
      <c r="L2070" t="s">
        <v>382</v>
      </c>
      <c r="M2070" t="s">
        <v>383</v>
      </c>
      <c r="N2070" s="1" t="s">
        <v>114</v>
      </c>
      <c r="O2070" s="1" t="s">
        <v>63</v>
      </c>
      <c r="P2070" s="1">
        <v>90</v>
      </c>
      <c r="Q2070" t="s">
        <v>12637</v>
      </c>
      <c r="R2070" s="1" t="s">
        <v>13323</v>
      </c>
      <c r="S2070" s="1" t="s">
        <v>13324</v>
      </c>
      <c r="T2070" s="1">
        <v>311</v>
      </c>
      <c r="U2070" s="1">
        <v>154</v>
      </c>
      <c r="V2070" s="1">
        <v>157</v>
      </c>
    </row>
    <row r="2071" spans="1:22" x14ac:dyDescent="0.35">
      <c r="A2071" s="1" t="s">
        <v>139</v>
      </c>
      <c r="B2071" s="3" t="s">
        <v>275</v>
      </c>
      <c r="C2071" t="s">
        <v>276</v>
      </c>
      <c r="D2071" t="s">
        <v>277</v>
      </c>
      <c r="E2071" t="s">
        <v>278</v>
      </c>
      <c r="F2071" t="s">
        <v>13325</v>
      </c>
      <c r="H2071" t="s">
        <v>13326</v>
      </c>
      <c r="I2071" t="s">
        <v>13327</v>
      </c>
      <c r="J2071" s="1" t="s">
        <v>170</v>
      </c>
      <c r="K2071" t="s">
        <v>381</v>
      </c>
      <c r="L2071" t="s">
        <v>382</v>
      </c>
      <c r="M2071" t="s">
        <v>383</v>
      </c>
      <c r="N2071" s="1" t="s">
        <v>78</v>
      </c>
      <c r="O2071" s="1" t="s">
        <v>63</v>
      </c>
      <c r="P2071" s="1">
        <v>45</v>
      </c>
      <c r="Q2071" t="s">
        <v>13328</v>
      </c>
      <c r="R2071" s="1" t="s">
        <v>13329</v>
      </c>
      <c r="S2071" s="1" t="s">
        <v>13330</v>
      </c>
      <c r="T2071" s="1">
        <v>329</v>
      </c>
      <c r="U2071" s="1">
        <v>135</v>
      </c>
      <c r="V2071" s="1">
        <v>194</v>
      </c>
    </row>
    <row r="2072" spans="1:22" x14ac:dyDescent="0.35">
      <c r="A2072" s="2">
        <v>44582</v>
      </c>
      <c r="B2072" s="3" t="s">
        <v>177</v>
      </c>
      <c r="C2072" t="s">
        <v>141</v>
      </c>
      <c r="D2072" t="s">
        <v>142</v>
      </c>
      <c r="E2072" t="s">
        <v>178</v>
      </c>
      <c r="F2072" t="s">
        <v>13331</v>
      </c>
      <c r="H2072" t="s">
        <v>13332</v>
      </c>
      <c r="I2072" t="s">
        <v>13333</v>
      </c>
      <c r="J2072" s="1" t="s">
        <v>45</v>
      </c>
      <c r="K2072" t="s">
        <v>61</v>
      </c>
      <c r="L2072" t="s">
        <v>62</v>
      </c>
      <c r="M2072">
        <f>1-588-750-7646</f>
        <v>-8983</v>
      </c>
      <c r="N2072" s="1" t="s">
        <v>78</v>
      </c>
      <c r="O2072" s="1" t="s">
        <v>34</v>
      </c>
      <c r="P2072" s="1">
        <v>99</v>
      </c>
      <c r="Q2072" t="s">
        <v>2244</v>
      </c>
      <c r="R2072" s="1" t="s">
        <v>13334</v>
      </c>
      <c r="S2072" s="1" t="s">
        <v>13335</v>
      </c>
      <c r="T2072" s="1">
        <v>79</v>
      </c>
      <c r="U2072" s="1">
        <v>36</v>
      </c>
      <c r="V2072" s="1">
        <v>43</v>
      </c>
    </row>
    <row r="2073" spans="1:22" x14ac:dyDescent="0.35">
      <c r="A2073" s="2">
        <v>44691</v>
      </c>
      <c r="B2073" s="3" t="s">
        <v>317</v>
      </c>
      <c r="C2073" t="s">
        <v>23</v>
      </c>
      <c r="D2073" t="s">
        <v>98</v>
      </c>
      <c r="E2073" t="s">
        <v>318</v>
      </c>
      <c r="F2073" t="s">
        <v>13336</v>
      </c>
      <c r="H2073" t="s">
        <v>13337</v>
      </c>
      <c r="I2073">
        <v>5916665551</v>
      </c>
      <c r="J2073" s="1" t="s">
        <v>170</v>
      </c>
      <c r="K2073" t="s">
        <v>111</v>
      </c>
      <c r="L2073" t="s">
        <v>112</v>
      </c>
      <c r="M2073" t="s">
        <v>113</v>
      </c>
      <c r="N2073" s="1" t="s">
        <v>93</v>
      </c>
      <c r="O2073" s="1" t="s">
        <v>34</v>
      </c>
      <c r="P2073" s="1">
        <v>2</v>
      </c>
      <c r="Q2073" t="s">
        <v>11935</v>
      </c>
      <c r="R2073" s="1" t="s">
        <v>13338</v>
      </c>
      <c r="S2073" s="1" t="s">
        <v>13339</v>
      </c>
      <c r="T2073" s="1">
        <v>87</v>
      </c>
      <c r="U2073" s="1">
        <v>56</v>
      </c>
      <c r="V2073" s="1">
        <v>31</v>
      </c>
    </row>
    <row r="2074" spans="1:22" x14ac:dyDescent="0.35">
      <c r="A2074" s="2">
        <v>44672</v>
      </c>
      <c r="B2074" s="3" t="s">
        <v>38</v>
      </c>
      <c r="C2074" t="s">
        <v>141</v>
      </c>
      <c r="D2074" t="s">
        <v>142</v>
      </c>
      <c r="E2074" t="s">
        <v>178</v>
      </c>
      <c r="F2074" t="s">
        <v>13340</v>
      </c>
      <c r="G2074" t="s">
        <v>13341</v>
      </c>
      <c r="H2074" t="s">
        <v>13342</v>
      </c>
      <c r="I2074" t="s">
        <v>13343</v>
      </c>
      <c r="J2074" s="1" t="s">
        <v>45</v>
      </c>
      <c r="K2074" t="s">
        <v>133</v>
      </c>
      <c r="L2074" t="s">
        <v>134</v>
      </c>
      <c r="M2074" t="s">
        <v>135</v>
      </c>
      <c r="N2074" s="1" t="s">
        <v>48</v>
      </c>
      <c r="O2074" s="1" t="s">
        <v>34</v>
      </c>
      <c r="P2074" s="1">
        <v>63</v>
      </c>
      <c r="Q2074" t="s">
        <v>13344</v>
      </c>
      <c r="R2074" s="1" t="s">
        <v>13345</v>
      </c>
      <c r="S2074" s="1" t="s">
        <v>13346</v>
      </c>
      <c r="T2074" s="1">
        <v>259</v>
      </c>
      <c r="U2074" s="1">
        <v>181</v>
      </c>
      <c r="V2074" s="1">
        <v>78</v>
      </c>
    </row>
    <row r="2075" spans="1:22" x14ac:dyDescent="0.35">
      <c r="A2075" s="2">
        <v>44641</v>
      </c>
      <c r="B2075" s="3" t="s">
        <v>38</v>
      </c>
      <c r="C2075" t="s">
        <v>69</v>
      </c>
      <c r="D2075" t="s">
        <v>119</v>
      </c>
      <c r="E2075" t="s">
        <v>120</v>
      </c>
      <c r="F2075" t="s">
        <v>13347</v>
      </c>
      <c r="G2075" t="s">
        <v>13348</v>
      </c>
      <c r="H2075" t="s">
        <v>13349</v>
      </c>
      <c r="I2075" t="s">
        <v>13350</v>
      </c>
      <c r="J2075" s="1" t="s">
        <v>30</v>
      </c>
      <c r="K2075" t="s">
        <v>381</v>
      </c>
      <c r="L2075" t="s">
        <v>382</v>
      </c>
      <c r="M2075" t="s">
        <v>383</v>
      </c>
      <c r="N2075" s="1" t="s">
        <v>93</v>
      </c>
      <c r="O2075" s="1" t="s">
        <v>34</v>
      </c>
      <c r="P2075" s="1">
        <v>35</v>
      </c>
      <c r="Q2075" t="s">
        <v>5538</v>
      </c>
      <c r="R2075" s="1" t="s">
        <v>7140</v>
      </c>
      <c r="S2075" s="1" t="s">
        <v>13351</v>
      </c>
      <c r="T2075" s="1">
        <v>351</v>
      </c>
      <c r="U2075" s="1">
        <v>200</v>
      </c>
      <c r="V2075" s="1">
        <v>151</v>
      </c>
    </row>
    <row r="2076" spans="1:22" x14ac:dyDescent="0.35">
      <c r="A2076" s="2">
        <v>44560</v>
      </c>
      <c r="B2076" s="3" t="s">
        <v>492</v>
      </c>
      <c r="C2076" t="s">
        <v>276</v>
      </c>
      <c r="D2076" t="s">
        <v>409</v>
      </c>
      <c r="E2076" t="s">
        <v>189</v>
      </c>
      <c r="F2076" t="s">
        <v>13352</v>
      </c>
      <c r="G2076" t="s">
        <v>13353</v>
      </c>
      <c r="H2076" t="s">
        <v>13354</v>
      </c>
      <c r="I2076" t="s">
        <v>13355</v>
      </c>
      <c r="J2076" s="1" t="s">
        <v>30</v>
      </c>
      <c r="K2076" t="s">
        <v>171</v>
      </c>
      <c r="L2076" t="s">
        <v>172</v>
      </c>
      <c r="M2076" t="s">
        <v>173</v>
      </c>
      <c r="N2076" s="1" t="s">
        <v>93</v>
      </c>
      <c r="O2076" s="1" t="s">
        <v>34</v>
      </c>
      <c r="P2076" s="1">
        <v>89</v>
      </c>
      <c r="Q2076" t="s">
        <v>13356</v>
      </c>
      <c r="R2076" s="1" t="s">
        <v>13357</v>
      </c>
      <c r="S2076" s="1" t="s">
        <v>13358</v>
      </c>
      <c r="T2076" s="1">
        <v>341</v>
      </c>
      <c r="U2076" s="1">
        <v>42</v>
      </c>
      <c r="V2076" s="1">
        <v>299</v>
      </c>
    </row>
    <row r="2077" spans="1:22" x14ac:dyDescent="0.35">
      <c r="A2077" s="2">
        <v>44937</v>
      </c>
      <c r="B2077" s="3" t="s">
        <v>38</v>
      </c>
      <c r="C2077" t="s">
        <v>141</v>
      </c>
      <c r="D2077" t="s">
        <v>223</v>
      </c>
      <c r="E2077" t="s">
        <v>1332</v>
      </c>
      <c r="F2077" t="s">
        <v>13359</v>
      </c>
      <c r="G2077" t="s">
        <v>13360</v>
      </c>
      <c r="H2077" t="s">
        <v>13361</v>
      </c>
      <c r="I2077" t="s">
        <v>13362</v>
      </c>
      <c r="J2077" s="1" t="s">
        <v>170</v>
      </c>
      <c r="K2077" t="s">
        <v>31</v>
      </c>
      <c r="L2077" t="s">
        <v>32</v>
      </c>
      <c r="M2077">
        <v>6538306661</v>
      </c>
      <c r="N2077" s="1" t="s">
        <v>93</v>
      </c>
      <c r="O2077" s="1" t="s">
        <v>49</v>
      </c>
      <c r="P2077" s="1">
        <v>21</v>
      </c>
      <c r="Q2077" t="s">
        <v>13363</v>
      </c>
      <c r="R2077" s="1" t="s">
        <v>13364</v>
      </c>
      <c r="S2077" s="1" t="s">
        <v>13365</v>
      </c>
      <c r="T2077" s="1">
        <v>113</v>
      </c>
      <c r="U2077" s="1">
        <v>39</v>
      </c>
      <c r="V2077" s="1">
        <v>74</v>
      </c>
    </row>
    <row r="2078" spans="1:22" x14ac:dyDescent="0.35">
      <c r="A2078" s="2">
        <v>44805</v>
      </c>
      <c r="B2078" s="3" t="s">
        <v>38</v>
      </c>
      <c r="C2078" t="s">
        <v>23</v>
      </c>
      <c r="D2078" t="s">
        <v>98</v>
      </c>
      <c r="E2078" t="s">
        <v>239</v>
      </c>
      <c r="F2078" t="s">
        <v>13366</v>
      </c>
      <c r="G2078" t="s">
        <v>13367</v>
      </c>
      <c r="H2078" t="s">
        <v>13368</v>
      </c>
      <c r="I2078" t="s">
        <v>13369</v>
      </c>
      <c r="J2078" s="1" t="s">
        <v>30</v>
      </c>
      <c r="K2078" t="s">
        <v>148</v>
      </c>
      <c r="L2078" t="s">
        <v>149</v>
      </c>
      <c r="M2078" t="s">
        <v>150</v>
      </c>
      <c r="N2078" s="1" t="s">
        <v>33</v>
      </c>
      <c r="O2078" s="1" t="s">
        <v>63</v>
      </c>
      <c r="P2078" s="1">
        <v>64</v>
      </c>
      <c r="Q2078" t="s">
        <v>13370</v>
      </c>
      <c r="R2078" s="1" t="s">
        <v>13371</v>
      </c>
      <c r="S2078" s="1" t="s">
        <v>13372</v>
      </c>
      <c r="T2078" s="1">
        <v>50</v>
      </c>
      <c r="U2078" s="1">
        <v>6</v>
      </c>
      <c r="V2078" s="1">
        <v>44</v>
      </c>
    </row>
    <row r="2079" spans="1:22" x14ac:dyDescent="0.35">
      <c r="A2079" s="2">
        <v>44975</v>
      </c>
      <c r="B2079" s="3" t="s">
        <v>118</v>
      </c>
      <c r="C2079" t="s">
        <v>69</v>
      </c>
      <c r="D2079" t="s">
        <v>119</v>
      </c>
      <c r="E2079" t="s">
        <v>120</v>
      </c>
      <c r="F2079" t="s">
        <v>13373</v>
      </c>
      <c r="G2079" t="s">
        <v>13374</v>
      </c>
      <c r="H2079" t="s">
        <v>13375</v>
      </c>
      <c r="I2079">
        <v>5627895444</v>
      </c>
      <c r="J2079" s="1" t="s">
        <v>45</v>
      </c>
      <c r="K2079" t="s">
        <v>270</v>
      </c>
      <c r="L2079" t="s">
        <v>271</v>
      </c>
      <c r="M2079" t="s">
        <v>559</v>
      </c>
      <c r="N2079" s="1" t="s">
        <v>48</v>
      </c>
      <c r="O2079" s="1" t="s">
        <v>34</v>
      </c>
      <c r="P2079" s="1">
        <v>34</v>
      </c>
      <c r="Q2079" t="s">
        <v>13376</v>
      </c>
      <c r="R2079" s="1" t="s">
        <v>13377</v>
      </c>
      <c r="S2079" s="1" t="s">
        <v>13378</v>
      </c>
      <c r="T2079" s="1">
        <v>180</v>
      </c>
      <c r="U2079" s="1">
        <v>177</v>
      </c>
      <c r="V2079" s="1">
        <v>3</v>
      </c>
    </row>
    <row r="2080" spans="1:22" x14ac:dyDescent="0.35">
      <c r="A2080" s="2">
        <v>44492</v>
      </c>
      <c r="B2080" s="3" t="s">
        <v>344</v>
      </c>
      <c r="C2080" t="s">
        <v>54</v>
      </c>
      <c r="D2080" t="s">
        <v>345</v>
      </c>
      <c r="E2080" t="s">
        <v>346</v>
      </c>
      <c r="F2080" t="s">
        <v>13379</v>
      </c>
      <c r="G2080" t="s">
        <v>13380</v>
      </c>
      <c r="H2080" t="s">
        <v>13381</v>
      </c>
      <c r="I2080" t="s">
        <v>13382</v>
      </c>
      <c r="J2080" s="1" t="s">
        <v>30</v>
      </c>
      <c r="K2080" t="s">
        <v>534</v>
      </c>
      <c r="L2080" t="s">
        <v>535</v>
      </c>
      <c r="M2080" t="s">
        <v>536</v>
      </c>
      <c r="N2080" s="1" t="s">
        <v>33</v>
      </c>
      <c r="O2080" s="1" t="s">
        <v>63</v>
      </c>
      <c r="P2080" s="1">
        <v>57</v>
      </c>
      <c r="Q2080" t="s">
        <v>589</v>
      </c>
      <c r="R2080" s="1" t="s">
        <v>13383</v>
      </c>
      <c r="S2080" s="1" t="s">
        <v>13384</v>
      </c>
      <c r="T2080" s="1">
        <v>465</v>
      </c>
      <c r="U2080" s="1">
        <v>24</v>
      </c>
      <c r="V2080" s="1">
        <v>441</v>
      </c>
    </row>
    <row r="2081" spans="1:22" x14ac:dyDescent="0.35">
      <c r="A2081" s="1" t="s">
        <v>13385</v>
      </c>
      <c r="B2081" s="3" t="s">
        <v>418</v>
      </c>
      <c r="C2081" t="s">
        <v>54</v>
      </c>
      <c r="D2081" t="s">
        <v>419</v>
      </c>
      <c r="E2081" t="s">
        <v>521</v>
      </c>
      <c r="F2081" t="s">
        <v>13386</v>
      </c>
      <c r="H2081" t="s">
        <v>13387</v>
      </c>
      <c r="I2081" t="s">
        <v>13388</v>
      </c>
      <c r="J2081" s="1" t="s">
        <v>30</v>
      </c>
      <c r="K2081" t="s">
        <v>111</v>
      </c>
      <c r="L2081" t="s">
        <v>112</v>
      </c>
      <c r="M2081" t="s">
        <v>113</v>
      </c>
      <c r="N2081" s="1" t="s">
        <v>78</v>
      </c>
      <c r="O2081" s="1" t="s">
        <v>49</v>
      </c>
      <c r="P2081" s="1">
        <v>73</v>
      </c>
      <c r="Q2081" t="s">
        <v>7729</v>
      </c>
      <c r="R2081" s="1" t="s">
        <v>13389</v>
      </c>
      <c r="S2081" s="1" t="s">
        <v>13390</v>
      </c>
      <c r="T2081" s="1">
        <v>204</v>
      </c>
      <c r="U2081" s="1">
        <v>104</v>
      </c>
      <c r="V2081" s="1">
        <v>100</v>
      </c>
    </row>
    <row r="2082" spans="1:22" x14ac:dyDescent="0.35">
      <c r="A2082" s="2">
        <v>45043</v>
      </c>
      <c r="B2082" s="3" t="s">
        <v>238</v>
      </c>
      <c r="C2082" t="s">
        <v>23</v>
      </c>
      <c r="D2082" t="s">
        <v>98</v>
      </c>
      <c r="E2082" t="s">
        <v>239</v>
      </c>
      <c r="F2082" t="s">
        <v>13391</v>
      </c>
      <c r="G2082" t="s">
        <v>13392</v>
      </c>
      <c r="H2082" t="s">
        <v>13393</v>
      </c>
      <c r="I2082" t="s">
        <v>13394</v>
      </c>
      <c r="J2082" s="1" t="s">
        <v>45</v>
      </c>
      <c r="K2082" t="s">
        <v>270</v>
      </c>
      <c r="L2082" t="s">
        <v>271</v>
      </c>
      <c r="M2082" t="s">
        <v>559</v>
      </c>
      <c r="N2082" s="1" t="s">
        <v>48</v>
      </c>
      <c r="O2082" s="1" t="s">
        <v>49</v>
      </c>
      <c r="P2082" s="1">
        <v>64</v>
      </c>
      <c r="Q2082" t="s">
        <v>13370</v>
      </c>
      <c r="R2082" s="1" t="s">
        <v>13395</v>
      </c>
      <c r="S2082" s="1" t="s">
        <v>13396</v>
      </c>
      <c r="T2082" s="1">
        <v>186</v>
      </c>
      <c r="U2082" s="1">
        <v>116</v>
      </c>
      <c r="V2082" s="1">
        <v>70</v>
      </c>
    </row>
    <row r="2083" spans="1:22" x14ac:dyDescent="0.35">
      <c r="A2083" s="2">
        <v>44651</v>
      </c>
      <c r="B2083" s="3" t="s">
        <v>222</v>
      </c>
      <c r="C2083" t="s">
        <v>141</v>
      </c>
      <c r="D2083" t="s">
        <v>223</v>
      </c>
      <c r="E2083" t="s">
        <v>224</v>
      </c>
      <c r="F2083" t="s">
        <v>13397</v>
      </c>
      <c r="G2083" t="s">
        <v>13398</v>
      </c>
      <c r="H2083" t="s">
        <v>13399</v>
      </c>
      <c r="I2083" t="s">
        <v>13400</v>
      </c>
      <c r="J2083" s="1" t="s">
        <v>170</v>
      </c>
      <c r="K2083" t="s">
        <v>270</v>
      </c>
      <c r="L2083" t="s">
        <v>271</v>
      </c>
      <c r="M2083" t="s">
        <v>559</v>
      </c>
      <c r="N2083" s="1" t="s">
        <v>114</v>
      </c>
      <c r="O2083" s="1" t="s">
        <v>49</v>
      </c>
      <c r="P2083" s="1">
        <v>12</v>
      </c>
      <c r="Q2083" t="s">
        <v>4820</v>
      </c>
      <c r="R2083" s="1" t="s">
        <v>13401</v>
      </c>
      <c r="S2083" s="1" t="s">
        <v>13402</v>
      </c>
      <c r="T2083" s="1">
        <v>434</v>
      </c>
      <c r="U2083" s="1">
        <v>187</v>
      </c>
      <c r="V2083" s="1">
        <v>247</v>
      </c>
    </row>
    <row r="2084" spans="1:22" x14ac:dyDescent="0.35">
      <c r="A2084" s="2">
        <v>45024</v>
      </c>
      <c r="B2084" s="3" t="s">
        <v>317</v>
      </c>
      <c r="C2084" t="s">
        <v>23</v>
      </c>
      <c r="D2084" t="s">
        <v>98</v>
      </c>
      <c r="E2084" t="s">
        <v>318</v>
      </c>
      <c r="F2084" t="s">
        <v>13403</v>
      </c>
      <c r="G2084" t="s">
        <v>13404</v>
      </c>
      <c r="H2084" t="s">
        <v>13405</v>
      </c>
      <c r="I2084" t="s">
        <v>13406</v>
      </c>
      <c r="J2084" s="1" t="s">
        <v>30</v>
      </c>
      <c r="K2084" t="s">
        <v>183</v>
      </c>
      <c r="L2084" t="s">
        <v>184</v>
      </c>
      <c r="M2084" t="s">
        <v>185</v>
      </c>
      <c r="N2084" s="1" t="s">
        <v>86</v>
      </c>
      <c r="O2084" s="1" t="s">
        <v>34</v>
      </c>
      <c r="P2084" s="1">
        <v>9</v>
      </c>
      <c r="Q2084" t="s">
        <v>10004</v>
      </c>
      <c r="R2084" s="1" t="s">
        <v>13407</v>
      </c>
      <c r="S2084" s="1" t="s">
        <v>13408</v>
      </c>
      <c r="T2084" s="1">
        <v>66</v>
      </c>
      <c r="U2084" s="1">
        <v>22</v>
      </c>
      <c r="V2084" s="1">
        <v>44</v>
      </c>
    </row>
    <row r="2085" spans="1:22" x14ac:dyDescent="0.35">
      <c r="A2085" s="2">
        <v>44800</v>
      </c>
      <c r="B2085" s="3" t="s">
        <v>97</v>
      </c>
      <c r="C2085" t="s">
        <v>23</v>
      </c>
      <c r="D2085" t="s">
        <v>98</v>
      </c>
      <c r="E2085" t="s">
        <v>154</v>
      </c>
      <c r="F2085" t="s">
        <v>13409</v>
      </c>
      <c r="G2085" t="s">
        <v>13410</v>
      </c>
      <c r="H2085" t="s">
        <v>13411</v>
      </c>
      <c r="I2085" t="s">
        <v>13412</v>
      </c>
      <c r="J2085" s="1" t="s">
        <v>170</v>
      </c>
      <c r="K2085" t="s">
        <v>133</v>
      </c>
      <c r="L2085" t="s">
        <v>134</v>
      </c>
      <c r="M2085" t="s">
        <v>135</v>
      </c>
      <c r="N2085" s="1" t="s">
        <v>33</v>
      </c>
      <c r="O2085" s="1" t="s">
        <v>34</v>
      </c>
      <c r="P2085" s="1">
        <v>20</v>
      </c>
      <c r="Q2085" t="s">
        <v>8154</v>
      </c>
      <c r="R2085" s="1" t="s">
        <v>13413</v>
      </c>
      <c r="S2085" s="1" t="s">
        <v>13414</v>
      </c>
      <c r="T2085" s="1">
        <v>259</v>
      </c>
      <c r="U2085" s="1">
        <v>184</v>
      </c>
      <c r="V2085" s="1">
        <v>75</v>
      </c>
    </row>
    <row r="2086" spans="1:22" x14ac:dyDescent="0.35">
      <c r="A2086" s="2">
        <v>44975</v>
      </c>
      <c r="B2086" s="3" t="s">
        <v>214</v>
      </c>
      <c r="C2086" t="s">
        <v>54</v>
      </c>
      <c r="D2086" t="s">
        <v>98</v>
      </c>
      <c r="E2086" t="s">
        <v>326</v>
      </c>
      <c r="F2086" t="s">
        <v>13415</v>
      </c>
      <c r="G2086" t="s">
        <v>13416</v>
      </c>
      <c r="H2086" t="s">
        <v>13417</v>
      </c>
      <c r="I2086">
        <v>9378088792</v>
      </c>
      <c r="J2086" s="1" t="s">
        <v>30</v>
      </c>
      <c r="K2086" t="s">
        <v>566</v>
      </c>
      <c r="L2086" t="s">
        <v>567</v>
      </c>
      <c r="M2086" t="s">
        <v>568</v>
      </c>
      <c r="N2086" s="1" t="s">
        <v>78</v>
      </c>
      <c r="O2086" s="1" t="s">
        <v>49</v>
      </c>
      <c r="P2086" s="1">
        <v>80</v>
      </c>
      <c r="Q2086" t="s">
        <v>6265</v>
      </c>
      <c r="R2086" s="1" t="s">
        <v>13418</v>
      </c>
      <c r="S2086" s="1" t="s">
        <v>13419</v>
      </c>
      <c r="T2086" s="1">
        <v>97</v>
      </c>
      <c r="U2086" s="1">
        <v>91</v>
      </c>
      <c r="V2086" s="1">
        <v>6</v>
      </c>
    </row>
    <row r="2087" spans="1:22" x14ac:dyDescent="0.35">
      <c r="A2087" s="2">
        <v>44959</v>
      </c>
      <c r="B2087" s="3" t="s">
        <v>207</v>
      </c>
      <c r="C2087" t="s">
        <v>23</v>
      </c>
      <c r="D2087" t="s">
        <v>39</v>
      </c>
      <c r="E2087" t="s">
        <v>40</v>
      </c>
      <c r="F2087" t="s">
        <v>13420</v>
      </c>
      <c r="G2087" t="s">
        <v>13421</v>
      </c>
      <c r="H2087" t="s">
        <v>13422</v>
      </c>
      <c r="I2087" t="s">
        <v>13423</v>
      </c>
      <c r="J2087" s="1" t="s">
        <v>170</v>
      </c>
      <c r="K2087" t="s">
        <v>534</v>
      </c>
      <c r="L2087" t="s">
        <v>535</v>
      </c>
      <c r="M2087" t="s">
        <v>536</v>
      </c>
      <c r="N2087" s="1" t="s">
        <v>78</v>
      </c>
      <c r="O2087" s="1" t="s">
        <v>34</v>
      </c>
      <c r="P2087" s="1">
        <v>80</v>
      </c>
      <c r="Q2087" t="s">
        <v>11744</v>
      </c>
      <c r="R2087" s="1" t="s">
        <v>11452</v>
      </c>
      <c r="S2087" s="1" t="s">
        <v>13424</v>
      </c>
      <c r="T2087" s="1">
        <v>227</v>
      </c>
      <c r="U2087" s="1">
        <v>21</v>
      </c>
      <c r="V2087" s="1">
        <v>206</v>
      </c>
    </row>
    <row r="2088" spans="1:22" x14ac:dyDescent="0.35">
      <c r="A2088" s="2">
        <v>45005</v>
      </c>
      <c r="B2088" s="3" t="s">
        <v>38</v>
      </c>
      <c r="C2088" t="s">
        <v>69</v>
      </c>
      <c r="D2088" t="s">
        <v>419</v>
      </c>
      <c r="E2088" t="s">
        <v>521</v>
      </c>
      <c r="F2088" t="s">
        <v>13425</v>
      </c>
      <c r="G2088" t="s">
        <v>13426</v>
      </c>
      <c r="H2088" t="s">
        <v>13427</v>
      </c>
      <c r="I2088" t="s">
        <v>13428</v>
      </c>
      <c r="J2088" s="1" t="s">
        <v>45</v>
      </c>
      <c r="K2088" t="s">
        <v>381</v>
      </c>
      <c r="L2088" t="s">
        <v>382</v>
      </c>
      <c r="M2088" t="s">
        <v>383</v>
      </c>
      <c r="N2088" s="1" t="s">
        <v>114</v>
      </c>
      <c r="O2088" s="1" t="s">
        <v>34</v>
      </c>
      <c r="P2088" s="1">
        <v>62</v>
      </c>
      <c r="Q2088" t="s">
        <v>1558</v>
      </c>
      <c r="R2088" s="1" t="s">
        <v>13429</v>
      </c>
      <c r="S2088" s="1" t="s">
        <v>13430</v>
      </c>
      <c r="T2088" s="1">
        <v>374</v>
      </c>
      <c r="U2088" s="1">
        <v>77</v>
      </c>
      <c r="V2088" s="1">
        <v>297</v>
      </c>
    </row>
    <row r="2089" spans="1:22" x14ac:dyDescent="0.35">
      <c r="A2089" s="2">
        <v>44723</v>
      </c>
      <c r="B2089" s="3" t="s">
        <v>492</v>
      </c>
      <c r="C2089" t="s">
        <v>276</v>
      </c>
      <c r="D2089" t="s">
        <v>409</v>
      </c>
      <c r="E2089" t="s">
        <v>410</v>
      </c>
      <c r="F2089" t="s">
        <v>13431</v>
      </c>
      <c r="G2089" t="s">
        <v>13432</v>
      </c>
      <c r="H2089" t="s">
        <v>13433</v>
      </c>
      <c r="I2089" t="s">
        <v>13434</v>
      </c>
      <c r="J2089" s="1" t="s">
        <v>30</v>
      </c>
      <c r="K2089" t="s">
        <v>159</v>
      </c>
      <c r="L2089" t="s">
        <v>160</v>
      </c>
      <c r="M2089" t="s">
        <v>161</v>
      </c>
      <c r="N2089" s="1" t="s">
        <v>93</v>
      </c>
      <c r="O2089" s="1" t="s">
        <v>63</v>
      </c>
      <c r="P2089" s="1">
        <v>77</v>
      </c>
      <c r="Q2089" t="s">
        <v>5798</v>
      </c>
      <c r="R2089" s="1" t="s">
        <v>13435</v>
      </c>
      <c r="S2089" s="1" t="s">
        <v>13436</v>
      </c>
      <c r="T2089" s="1">
        <v>243</v>
      </c>
      <c r="U2089" s="1">
        <v>93</v>
      </c>
      <c r="V2089" s="1">
        <v>150</v>
      </c>
    </row>
    <row r="2090" spans="1:22" x14ac:dyDescent="0.35">
      <c r="A2090" s="2">
        <v>44707</v>
      </c>
      <c r="B2090" s="3" t="s">
        <v>38</v>
      </c>
      <c r="C2090" t="s">
        <v>141</v>
      </c>
      <c r="D2090" t="s">
        <v>142</v>
      </c>
      <c r="E2090" t="s">
        <v>835</v>
      </c>
      <c r="F2090" t="s">
        <v>13437</v>
      </c>
      <c r="G2090" t="s">
        <v>13438</v>
      </c>
      <c r="H2090" t="s">
        <v>13439</v>
      </c>
      <c r="I2090" t="s">
        <v>13440</v>
      </c>
      <c r="J2090" s="1" t="s">
        <v>45</v>
      </c>
      <c r="K2090" t="s">
        <v>31</v>
      </c>
      <c r="L2090" t="s">
        <v>32</v>
      </c>
      <c r="M2090">
        <v>6538306661</v>
      </c>
      <c r="N2090" s="1" t="s">
        <v>93</v>
      </c>
      <c r="O2090" s="1" t="s">
        <v>49</v>
      </c>
      <c r="P2090" s="1">
        <v>48</v>
      </c>
      <c r="Q2090" t="s">
        <v>1133</v>
      </c>
      <c r="R2090" s="1" t="s">
        <v>13441</v>
      </c>
      <c r="S2090" s="1" t="s">
        <v>13442</v>
      </c>
      <c r="T2090" s="1">
        <v>396</v>
      </c>
      <c r="U2090" s="1">
        <v>345</v>
      </c>
      <c r="V2090" s="1">
        <v>51</v>
      </c>
    </row>
    <row r="2091" spans="1:22" x14ac:dyDescent="0.35">
      <c r="A2091" s="2">
        <v>44543</v>
      </c>
      <c r="B2091" s="3" t="s">
        <v>492</v>
      </c>
      <c r="C2091" t="s">
        <v>276</v>
      </c>
      <c r="D2091" t="s">
        <v>409</v>
      </c>
      <c r="E2091" t="s">
        <v>410</v>
      </c>
      <c r="F2091" t="s">
        <v>13443</v>
      </c>
      <c r="G2091" t="s">
        <v>13444</v>
      </c>
      <c r="H2091" t="s">
        <v>13445</v>
      </c>
      <c r="I2091">
        <f>1-231-944-8374</f>
        <v>-9548</v>
      </c>
      <c r="J2091" s="1" t="s">
        <v>30</v>
      </c>
      <c r="K2091" t="s">
        <v>194</v>
      </c>
      <c r="L2091" t="s">
        <v>195</v>
      </c>
      <c r="M2091" t="s">
        <v>196</v>
      </c>
      <c r="N2091" s="1" t="s">
        <v>48</v>
      </c>
      <c r="O2091" s="1" t="s">
        <v>49</v>
      </c>
      <c r="P2091" s="1">
        <v>59</v>
      </c>
      <c r="Q2091" t="s">
        <v>3627</v>
      </c>
      <c r="R2091" s="1" t="s">
        <v>13446</v>
      </c>
      <c r="S2091" s="1" t="s">
        <v>13447</v>
      </c>
      <c r="T2091" s="1">
        <v>410</v>
      </c>
      <c r="U2091" s="1">
        <v>138</v>
      </c>
      <c r="V2091" s="1">
        <v>272</v>
      </c>
    </row>
    <row r="2092" spans="1:22" x14ac:dyDescent="0.35">
      <c r="A2092" s="2">
        <v>44625</v>
      </c>
      <c r="B2092" s="3" t="s">
        <v>275</v>
      </c>
      <c r="C2092" t="s">
        <v>276</v>
      </c>
      <c r="D2092" t="s">
        <v>277</v>
      </c>
      <c r="E2092" t="s">
        <v>2220</v>
      </c>
      <c r="F2092" t="s">
        <v>13448</v>
      </c>
      <c r="G2092" t="s">
        <v>13449</v>
      </c>
      <c r="H2092" t="s">
        <v>13450</v>
      </c>
      <c r="I2092">
        <v>4589646957</v>
      </c>
      <c r="J2092" s="1" t="s">
        <v>30</v>
      </c>
      <c r="K2092" t="s">
        <v>46</v>
      </c>
      <c r="L2092" t="s">
        <v>47</v>
      </c>
      <c r="M2092" t="s">
        <v>261</v>
      </c>
      <c r="N2092" s="1" t="s">
        <v>86</v>
      </c>
      <c r="O2092" s="1" t="s">
        <v>34</v>
      </c>
      <c r="P2092" s="1">
        <v>50</v>
      </c>
      <c r="Q2092" t="s">
        <v>3613</v>
      </c>
      <c r="R2092" s="1" t="s">
        <v>13451</v>
      </c>
      <c r="S2092" s="1" t="s">
        <v>13452</v>
      </c>
      <c r="T2092" s="1">
        <v>446</v>
      </c>
      <c r="U2092" s="1">
        <v>92</v>
      </c>
      <c r="V2092" s="1">
        <v>354</v>
      </c>
    </row>
    <row r="2093" spans="1:22" x14ac:dyDescent="0.35">
      <c r="A2093" s="2">
        <v>44503</v>
      </c>
      <c r="B2093" s="3" t="s">
        <v>164</v>
      </c>
      <c r="C2093" t="s">
        <v>247</v>
      </c>
      <c r="D2093" t="s">
        <v>165</v>
      </c>
      <c r="E2093" t="s">
        <v>265</v>
      </c>
      <c r="F2093" t="s">
        <v>13453</v>
      </c>
      <c r="G2093" t="s">
        <v>13454</v>
      </c>
      <c r="H2093" t="s">
        <v>13455</v>
      </c>
      <c r="I2093" t="s">
        <v>13456</v>
      </c>
      <c r="J2093" s="1" t="s">
        <v>170</v>
      </c>
      <c r="K2093" t="s">
        <v>31</v>
      </c>
      <c r="L2093" t="s">
        <v>32</v>
      </c>
      <c r="M2093">
        <v>6538306661</v>
      </c>
      <c r="N2093" s="1" t="s">
        <v>48</v>
      </c>
      <c r="O2093" s="1" t="s">
        <v>49</v>
      </c>
      <c r="P2093" s="1">
        <v>8</v>
      </c>
      <c r="Q2093" t="s">
        <v>9692</v>
      </c>
      <c r="R2093" s="1" t="s">
        <v>13457</v>
      </c>
      <c r="S2093" s="1" t="s">
        <v>13458</v>
      </c>
      <c r="T2093" s="1">
        <v>337</v>
      </c>
      <c r="U2093" s="1">
        <v>252</v>
      </c>
      <c r="V2093" s="1">
        <v>85</v>
      </c>
    </row>
    <row r="2094" spans="1:22" x14ac:dyDescent="0.35">
      <c r="A2094" s="1" t="s">
        <v>13459</v>
      </c>
      <c r="B2094" s="3" t="s">
        <v>38</v>
      </c>
      <c r="C2094" t="s">
        <v>54</v>
      </c>
      <c r="D2094" t="s">
        <v>345</v>
      </c>
      <c r="E2094" t="s">
        <v>346</v>
      </c>
      <c r="F2094" t="s">
        <v>13460</v>
      </c>
      <c r="H2094" t="s">
        <v>13461</v>
      </c>
      <c r="I2094" t="s">
        <v>13462</v>
      </c>
      <c r="J2094" s="1" t="s">
        <v>170</v>
      </c>
      <c r="K2094" t="s">
        <v>183</v>
      </c>
      <c r="L2094" t="s">
        <v>184</v>
      </c>
      <c r="M2094" t="s">
        <v>185</v>
      </c>
      <c r="N2094" s="1" t="s">
        <v>48</v>
      </c>
      <c r="O2094" s="1" t="s">
        <v>49</v>
      </c>
      <c r="P2094" s="1">
        <v>81</v>
      </c>
      <c r="Q2094" t="s">
        <v>2968</v>
      </c>
      <c r="R2094" s="1" t="s">
        <v>13463</v>
      </c>
      <c r="S2094" s="1" t="s">
        <v>13464</v>
      </c>
      <c r="T2094" s="1">
        <v>72</v>
      </c>
      <c r="U2094" s="1">
        <v>64</v>
      </c>
      <c r="V2094" s="1">
        <v>8</v>
      </c>
    </row>
    <row r="2095" spans="1:22" x14ac:dyDescent="0.35">
      <c r="A2095" s="2">
        <v>45184</v>
      </c>
      <c r="B2095" s="3" t="s">
        <v>529</v>
      </c>
      <c r="C2095" t="s">
        <v>23</v>
      </c>
      <c r="D2095" t="s">
        <v>98</v>
      </c>
      <c r="E2095" t="s">
        <v>530</v>
      </c>
      <c r="F2095" t="s">
        <v>13465</v>
      </c>
      <c r="G2095" t="s">
        <v>13466</v>
      </c>
      <c r="H2095" t="s">
        <v>13467</v>
      </c>
      <c r="I2095" t="s">
        <v>13468</v>
      </c>
      <c r="J2095" s="1" t="s">
        <v>45</v>
      </c>
      <c r="K2095" t="s">
        <v>566</v>
      </c>
      <c r="L2095" t="s">
        <v>567</v>
      </c>
      <c r="M2095" t="s">
        <v>568</v>
      </c>
      <c r="N2095" s="1" t="s">
        <v>78</v>
      </c>
      <c r="O2095" s="1" t="s">
        <v>34</v>
      </c>
      <c r="P2095" s="1">
        <v>29</v>
      </c>
      <c r="Q2095" t="s">
        <v>13248</v>
      </c>
      <c r="R2095" s="1" t="s">
        <v>13469</v>
      </c>
      <c r="S2095" s="1" t="s">
        <v>13470</v>
      </c>
      <c r="T2095" s="1">
        <v>65</v>
      </c>
      <c r="U2095" s="1">
        <v>5</v>
      </c>
      <c r="V2095" s="1">
        <v>60</v>
      </c>
    </row>
    <row r="2096" spans="1:22" x14ac:dyDescent="0.35">
      <c r="A2096" s="2">
        <v>45081</v>
      </c>
      <c r="B2096" s="3" t="s">
        <v>257</v>
      </c>
      <c r="C2096" t="s">
        <v>141</v>
      </c>
      <c r="D2096" t="s">
        <v>223</v>
      </c>
      <c r="E2096" t="s">
        <v>265</v>
      </c>
      <c r="F2096" t="s">
        <v>13471</v>
      </c>
      <c r="H2096" t="s">
        <v>13472</v>
      </c>
      <c r="I2096" t="s">
        <v>13473</v>
      </c>
      <c r="J2096" s="1" t="s">
        <v>170</v>
      </c>
      <c r="K2096" t="s">
        <v>303</v>
      </c>
      <c r="L2096" t="s">
        <v>304</v>
      </c>
      <c r="M2096" t="s">
        <v>305</v>
      </c>
      <c r="N2096" s="1" t="s">
        <v>33</v>
      </c>
      <c r="O2096" s="1" t="s">
        <v>49</v>
      </c>
      <c r="P2096" s="1">
        <v>25</v>
      </c>
      <c r="Q2096" t="s">
        <v>4041</v>
      </c>
      <c r="R2096" s="1" t="s">
        <v>13474</v>
      </c>
      <c r="S2096" s="1" t="s">
        <v>13475</v>
      </c>
      <c r="T2096" s="1">
        <v>416</v>
      </c>
      <c r="U2096" s="1">
        <v>49</v>
      </c>
      <c r="V2096" s="1">
        <v>367</v>
      </c>
    </row>
    <row r="2097" spans="1:22" x14ac:dyDescent="0.35">
      <c r="A2097" s="2">
        <v>44893</v>
      </c>
      <c r="B2097" s="3" t="s">
        <v>214</v>
      </c>
      <c r="C2097" t="s">
        <v>23</v>
      </c>
      <c r="D2097" t="s">
        <v>98</v>
      </c>
      <c r="E2097" t="s">
        <v>326</v>
      </c>
      <c r="F2097" t="s">
        <v>13476</v>
      </c>
      <c r="G2097" t="s">
        <v>13477</v>
      </c>
      <c r="H2097" t="s">
        <v>13478</v>
      </c>
      <c r="I2097" t="s">
        <v>13479</v>
      </c>
      <c r="J2097" s="1" t="s">
        <v>30</v>
      </c>
      <c r="K2097" t="s">
        <v>111</v>
      </c>
      <c r="L2097" t="s">
        <v>112</v>
      </c>
      <c r="M2097" t="s">
        <v>113</v>
      </c>
      <c r="N2097" s="1" t="s">
        <v>78</v>
      </c>
      <c r="O2097" s="1" t="s">
        <v>63</v>
      </c>
      <c r="P2097" s="1">
        <v>92</v>
      </c>
      <c r="Q2097" t="s">
        <v>8615</v>
      </c>
      <c r="R2097" s="1" t="s">
        <v>13480</v>
      </c>
      <c r="S2097" s="1" t="s">
        <v>13481</v>
      </c>
      <c r="T2097" s="1">
        <v>258</v>
      </c>
      <c r="U2097" s="1">
        <v>146</v>
      </c>
      <c r="V2097" s="1">
        <v>112</v>
      </c>
    </row>
    <row r="2098" spans="1:22" x14ac:dyDescent="0.35">
      <c r="A2098" s="2">
        <v>44585</v>
      </c>
      <c r="B2098" s="3" t="s">
        <v>97</v>
      </c>
      <c r="C2098" t="s">
        <v>23</v>
      </c>
      <c r="D2098" t="s">
        <v>98</v>
      </c>
      <c r="E2098" t="s">
        <v>25</v>
      </c>
      <c r="F2098" t="s">
        <v>13482</v>
      </c>
      <c r="G2098" t="s">
        <v>13483</v>
      </c>
      <c r="H2098" t="s">
        <v>13484</v>
      </c>
      <c r="I2098" t="s">
        <v>13485</v>
      </c>
      <c r="J2098" s="1" t="s">
        <v>30</v>
      </c>
      <c r="K2098" t="s">
        <v>148</v>
      </c>
      <c r="L2098" t="s">
        <v>149</v>
      </c>
      <c r="M2098" t="s">
        <v>150</v>
      </c>
      <c r="N2098" s="1" t="s">
        <v>86</v>
      </c>
      <c r="O2098" s="1" t="s">
        <v>63</v>
      </c>
      <c r="P2098" s="1">
        <v>23</v>
      </c>
      <c r="Q2098" t="s">
        <v>13486</v>
      </c>
      <c r="R2098" s="1" t="s">
        <v>13487</v>
      </c>
      <c r="S2098" s="1" t="s">
        <v>13488</v>
      </c>
      <c r="T2098" s="1">
        <v>357</v>
      </c>
      <c r="U2098" s="1">
        <v>119</v>
      </c>
      <c r="V2098" s="1">
        <v>238</v>
      </c>
    </row>
    <row r="2099" spans="1:22" x14ac:dyDescent="0.35">
      <c r="A2099" s="2">
        <v>45118</v>
      </c>
      <c r="B2099" s="3" t="s">
        <v>336</v>
      </c>
      <c r="C2099" t="s">
        <v>247</v>
      </c>
      <c r="D2099" t="s">
        <v>165</v>
      </c>
      <c r="E2099" t="s">
        <v>484</v>
      </c>
      <c r="F2099" t="s">
        <v>13489</v>
      </c>
      <c r="G2099" t="s">
        <v>13490</v>
      </c>
      <c r="H2099" t="s">
        <v>13491</v>
      </c>
      <c r="I2099" t="s">
        <v>13492</v>
      </c>
      <c r="J2099" s="1" t="s">
        <v>30</v>
      </c>
      <c r="K2099" t="s">
        <v>159</v>
      </c>
      <c r="L2099" t="s">
        <v>160</v>
      </c>
      <c r="M2099" t="s">
        <v>161</v>
      </c>
      <c r="N2099" s="1" t="s">
        <v>78</v>
      </c>
      <c r="O2099" s="1" t="s">
        <v>34</v>
      </c>
      <c r="P2099" s="1">
        <v>31</v>
      </c>
      <c r="Q2099" t="s">
        <v>13493</v>
      </c>
      <c r="R2099" s="1" t="s">
        <v>13494</v>
      </c>
      <c r="S2099" s="1" t="s">
        <v>13495</v>
      </c>
      <c r="T2099" s="1">
        <v>381</v>
      </c>
      <c r="U2099" s="1">
        <v>130</v>
      </c>
      <c r="V2099" s="1">
        <v>251</v>
      </c>
    </row>
    <row r="2100" spans="1:22" x14ac:dyDescent="0.35">
      <c r="A2100" s="2">
        <v>44616</v>
      </c>
      <c r="B2100" s="3" t="s">
        <v>207</v>
      </c>
      <c r="C2100" t="s">
        <v>23</v>
      </c>
      <c r="D2100" t="s">
        <v>39</v>
      </c>
      <c r="E2100" t="s">
        <v>40</v>
      </c>
      <c r="F2100" t="s">
        <v>13496</v>
      </c>
      <c r="G2100" t="s">
        <v>13497</v>
      </c>
      <c r="H2100" t="s">
        <v>13498</v>
      </c>
      <c r="I2100" t="s">
        <v>13499</v>
      </c>
      <c r="J2100" s="1" t="s">
        <v>45</v>
      </c>
      <c r="K2100" t="s">
        <v>133</v>
      </c>
      <c r="L2100" t="s">
        <v>134</v>
      </c>
      <c r="M2100" t="s">
        <v>135</v>
      </c>
      <c r="N2100" s="1" t="s">
        <v>86</v>
      </c>
      <c r="O2100" s="1" t="s">
        <v>34</v>
      </c>
      <c r="P2100" s="1">
        <v>8</v>
      </c>
      <c r="Q2100" t="s">
        <v>4983</v>
      </c>
      <c r="R2100" s="1" t="s">
        <v>13500</v>
      </c>
      <c r="S2100" s="1" t="s">
        <v>13501</v>
      </c>
      <c r="T2100" s="1">
        <v>103</v>
      </c>
      <c r="U2100" s="1">
        <v>58</v>
      </c>
      <c r="V2100" s="1">
        <v>45</v>
      </c>
    </row>
    <row r="2101" spans="1:22" x14ac:dyDescent="0.35">
      <c r="A2101" s="2">
        <v>45140</v>
      </c>
      <c r="B2101" s="3" t="s">
        <v>257</v>
      </c>
      <c r="C2101" t="s">
        <v>141</v>
      </c>
      <c r="D2101" t="s">
        <v>223</v>
      </c>
      <c r="E2101" t="s">
        <v>309</v>
      </c>
      <c r="F2101" t="s">
        <v>13502</v>
      </c>
      <c r="G2101" t="s">
        <v>13503</v>
      </c>
      <c r="H2101" t="s">
        <v>13504</v>
      </c>
      <c r="I2101">
        <f>1-786-308-1454</f>
        <v>-2547</v>
      </c>
      <c r="J2101" s="1" t="s">
        <v>45</v>
      </c>
      <c r="K2101" t="s">
        <v>148</v>
      </c>
      <c r="L2101" t="s">
        <v>149</v>
      </c>
      <c r="N2101" s="1" t="s">
        <v>114</v>
      </c>
      <c r="O2101" s="1" t="s">
        <v>34</v>
      </c>
      <c r="P2101" s="1">
        <v>17</v>
      </c>
      <c r="Q2101" t="s">
        <v>13505</v>
      </c>
      <c r="R2101" s="1" t="s">
        <v>13506</v>
      </c>
      <c r="S2101" s="1" t="s">
        <v>13507</v>
      </c>
      <c r="T2101" s="1">
        <v>323</v>
      </c>
      <c r="U2101" s="1">
        <v>319</v>
      </c>
      <c r="V2101" s="1">
        <v>4</v>
      </c>
    </row>
    <row r="2102" spans="1:22" x14ac:dyDescent="0.35">
      <c r="A2102" s="2">
        <v>44801</v>
      </c>
      <c r="B2102" s="3" t="s">
        <v>38</v>
      </c>
      <c r="C2102" t="s">
        <v>23</v>
      </c>
      <c r="D2102" t="s">
        <v>98</v>
      </c>
      <c r="E2102" t="s">
        <v>189</v>
      </c>
      <c r="F2102" t="s">
        <v>13508</v>
      </c>
      <c r="H2102" t="s">
        <v>13509</v>
      </c>
      <c r="I2102" t="s">
        <v>13510</v>
      </c>
      <c r="J2102" s="1" t="s">
        <v>170</v>
      </c>
      <c r="K2102" t="s">
        <v>159</v>
      </c>
      <c r="L2102" t="s">
        <v>160</v>
      </c>
      <c r="M2102" t="s">
        <v>161</v>
      </c>
      <c r="N2102" s="1" t="s">
        <v>48</v>
      </c>
      <c r="O2102" s="1" t="s">
        <v>34</v>
      </c>
      <c r="P2102" s="1">
        <v>41</v>
      </c>
      <c r="Q2102" t="s">
        <v>818</v>
      </c>
      <c r="R2102" s="1" t="s">
        <v>13511</v>
      </c>
      <c r="S2102" s="1" t="s">
        <v>13512</v>
      </c>
      <c r="T2102" s="1">
        <v>195</v>
      </c>
      <c r="U2102" s="1">
        <v>107</v>
      </c>
      <c r="V2102" s="1">
        <v>88</v>
      </c>
    </row>
    <row r="2103" spans="1:22" x14ac:dyDescent="0.35">
      <c r="A2103" s="1" t="s">
        <v>4835</v>
      </c>
      <c r="B2103" s="3" t="s">
        <v>118</v>
      </c>
      <c r="C2103" t="s">
        <v>69</v>
      </c>
      <c r="D2103" t="s">
        <v>119</v>
      </c>
      <c r="E2103" t="s">
        <v>120</v>
      </c>
      <c r="F2103" t="s">
        <v>13513</v>
      </c>
      <c r="G2103" t="s">
        <v>13514</v>
      </c>
      <c r="H2103" t="s">
        <v>13515</v>
      </c>
      <c r="I2103" t="s">
        <v>13516</v>
      </c>
      <c r="J2103" s="1" t="s">
        <v>45</v>
      </c>
      <c r="K2103" t="s">
        <v>159</v>
      </c>
      <c r="L2103" t="s">
        <v>160</v>
      </c>
      <c r="M2103" t="s">
        <v>161</v>
      </c>
      <c r="N2103" s="1" t="s">
        <v>86</v>
      </c>
      <c r="O2103" s="1" t="s">
        <v>49</v>
      </c>
      <c r="P2103" s="1">
        <v>46</v>
      </c>
      <c r="Q2103" t="s">
        <v>13517</v>
      </c>
      <c r="R2103" s="1" t="s">
        <v>13518</v>
      </c>
      <c r="S2103" s="1" t="s">
        <v>13519</v>
      </c>
      <c r="T2103" s="1">
        <v>453</v>
      </c>
      <c r="U2103" s="1">
        <v>94</v>
      </c>
      <c r="V2103" s="1">
        <v>359</v>
      </c>
    </row>
    <row r="2104" spans="1:22" x14ac:dyDescent="0.35">
      <c r="A2104" s="1" t="s">
        <v>13520</v>
      </c>
      <c r="B2104" s="3" t="s">
        <v>53</v>
      </c>
      <c r="C2104" t="s">
        <v>276</v>
      </c>
      <c r="D2104" t="s">
        <v>55</v>
      </c>
      <c r="E2104" t="s">
        <v>56</v>
      </c>
      <c r="F2104" t="s">
        <v>13521</v>
      </c>
      <c r="G2104" t="s">
        <v>13522</v>
      </c>
      <c r="H2104" t="s">
        <v>13523</v>
      </c>
      <c r="I2104" t="s">
        <v>13524</v>
      </c>
      <c r="J2104" s="1" t="s">
        <v>45</v>
      </c>
      <c r="K2104" t="s">
        <v>183</v>
      </c>
      <c r="L2104" t="s">
        <v>184</v>
      </c>
      <c r="M2104" t="s">
        <v>185</v>
      </c>
      <c r="N2104" s="1" t="s">
        <v>78</v>
      </c>
      <c r="O2104" s="1" t="s">
        <v>49</v>
      </c>
      <c r="P2104" s="1">
        <v>90</v>
      </c>
      <c r="Q2104" t="s">
        <v>7659</v>
      </c>
      <c r="R2104" s="1" t="s">
        <v>13525</v>
      </c>
      <c r="S2104" s="1" t="s">
        <v>13526</v>
      </c>
      <c r="T2104" s="1">
        <v>152</v>
      </c>
      <c r="U2104" s="1">
        <v>101</v>
      </c>
      <c r="V2104" s="1">
        <v>51</v>
      </c>
    </row>
    <row r="2105" spans="1:22" x14ac:dyDescent="0.35">
      <c r="A2105" s="2">
        <v>44893</v>
      </c>
      <c r="B2105" s="3" t="s">
        <v>68</v>
      </c>
      <c r="C2105" t="s">
        <v>69</v>
      </c>
      <c r="D2105" t="s">
        <v>70</v>
      </c>
      <c r="E2105" t="s">
        <v>189</v>
      </c>
      <c r="F2105" t="s">
        <v>13527</v>
      </c>
      <c r="G2105" t="s">
        <v>13528</v>
      </c>
      <c r="H2105" t="s">
        <v>13529</v>
      </c>
      <c r="I2105" t="s">
        <v>13530</v>
      </c>
      <c r="J2105" s="1" t="s">
        <v>45</v>
      </c>
      <c r="K2105" t="s">
        <v>424</v>
      </c>
      <c r="L2105" t="s">
        <v>425</v>
      </c>
      <c r="N2105" s="1" t="s">
        <v>78</v>
      </c>
      <c r="O2105" s="1" t="s">
        <v>63</v>
      </c>
      <c r="P2105" s="1">
        <v>18</v>
      </c>
      <c r="Q2105" t="s">
        <v>11060</v>
      </c>
      <c r="R2105" s="1" t="s">
        <v>400</v>
      </c>
      <c r="S2105" s="1" t="s">
        <v>13531</v>
      </c>
      <c r="T2105" s="1">
        <v>91</v>
      </c>
      <c r="U2105" s="1">
        <v>84</v>
      </c>
      <c r="V2105" s="1">
        <v>7</v>
      </c>
    </row>
    <row r="2106" spans="1:22" x14ac:dyDescent="0.35">
      <c r="A2106" s="2">
        <v>44806</v>
      </c>
      <c r="B2106" s="3" t="s">
        <v>68</v>
      </c>
      <c r="C2106" t="s">
        <v>69</v>
      </c>
      <c r="D2106" t="s">
        <v>70</v>
      </c>
      <c r="E2106" t="s">
        <v>71</v>
      </c>
      <c r="F2106" t="s">
        <v>13532</v>
      </c>
      <c r="G2106" t="s">
        <v>13533</v>
      </c>
      <c r="H2106" t="s">
        <v>13534</v>
      </c>
      <c r="I2106" t="s">
        <v>13535</v>
      </c>
      <c r="J2106" s="1" t="s">
        <v>170</v>
      </c>
      <c r="K2106" t="s">
        <v>159</v>
      </c>
      <c r="L2106" t="s">
        <v>160</v>
      </c>
      <c r="M2106" t="s">
        <v>161</v>
      </c>
      <c r="N2106" s="1" t="s">
        <v>33</v>
      </c>
      <c r="O2106" s="1" t="s">
        <v>63</v>
      </c>
      <c r="P2106" s="1">
        <v>11</v>
      </c>
      <c r="Q2106" t="s">
        <v>4496</v>
      </c>
      <c r="R2106" s="1" t="s">
        <v>13536</v>
      </c>
      <c r="S2106" s="1" t="s">
        <v>13537</v>
      </c>
      <c r="T2106" s="1">
        <v>71</v>
      </c>
      <c r="U2106" s="1">
        <v>26</v>
      </c>
      <c r="V2106" s="1">
        <v>45</v>
      </c>
    </row>
    <row r="2107" spans="1:22" x14ac:dyDescent="0.35">
      <c r="A2107" s="2">
        <v>45183</v>
      </c>
      <c r="B2107" s="3" t="s">
        <v>68</v>
      </c>
      <c r="C2107" t="s">
        <v>69</v>
      </c>
      <c r="D2107" t="s">
        <v>70</v>
      </c>
      <c r="E2107" t="s">
        <v>71</v>
      </c>
      <c r="F2107" t="s">
        <v>13538</v>
      </c>
      <c r="G2107" t="s">
        <v>13539</v>
      </c>
      <c r="H2107" t="s">
        <v>13540</v>
      </c>
      <c r="I2107" t="s">
        <v>13541</v>
      </c>
      <c r="J2107" s="1" t="s">
        <v>45</v>
      </c>
      <c r="K2107" t="s">
        <v>171</v>
      </c>
      <c r="L2107" t="s">
        <v>172</v>
      </c>
      <c r="N2107" s="1" t="s">
        <v>114</v>
      </c>
      <c r="O2107" s="1" t="s">
        <v>34</v>
      </c>
      <c r="P2107" s="1">
        <v>62</v>
      </c>
      <c r="Q2107" t="s">
        <v>1274</v>
      </c>
      <c r="R2107" s="1" t="s">
        <v>13542</v>
      </c>
      <c r="S2107" s="1" t="s">
        <v>13543</v>
      </c>
      <c r="T2107" s="1">
        <v>124</v>
      </c>
      <c r="U2107" s="1">
        <v>115</v>
      </c>
      <c r="V2107" s="1">
        <v>9</v>
      </c>
    </row>
    <row r="2108" spans="1:22" x14ac:dyDescent="0.35">
      <c r="A2108" s="2">
        <v>45090</v>
      </c>
      <c r="B2108" s="3" t="s">
        <v>238</v>
      </c>
      <c r="C2108" t="s">
        <v>23</v>
      </c>
      <c r="D2108" t="s">
        <v>98</v>
      </c>
      <c r="E2108" t="s">
        <v>239</v>
      </c>
      <c r="F2108" t="s">
        <v>13544</v>
      </c>
      <c r="G2108" t="s">
        <v>13545</v>
      </c>
      <c r="H2108" t="s">
        <v>13546</v>
      </c>
      <c r="I2108" t="s">
        <v>13547</v>
      </c>
      <c r="J2108" s="1" t="s">
        <v>30</v>
      </c>
      <c r="K2108" t="s">
        <v>534</v>
      </c>
      <c r="L2108" t="s">
        <v>535</v>
      </c>
      <c r="N2108" s="1" t="s">
        <v>33</v>
      </c>
      <c r="O2108" s="1" t="s">
        <v>34</v>
      </c>
      <c r="P2108" s="1">
        <v>70</v>
      </c>
      <c r="Q2108" t="s">
        <v>13548</v>
      </c>
      <c r="R2108" s="1" t="s">
        <v>13549</v>
      </c>
      <c r="S2108" s="1" t="s">
        <v>13550</v>
      </c>
      <c r="T2108" s="1">
        <v>471</v>
      </c>
      <c r="U2108" s="1">
        <v>156</v>
      </c>
      <c r="V2108" s="1">
        <v>315</v>
      </c>
    </row>
    <row r="2109" spans="1:22" x14ac:dyDescent="0.35">
      <c r="A2109" s="2">
        <v>45012</v>
      </c>
      <c r="B2109" s="3" t="s">
        <v>344</v>
      </c>
      <c r="C2109" t="s">
        <v>141</v>
      </c>
      <c r="D2109" t="s">
        <v>345</v>
      </c>
      <c r="E2109" t="s">
        <v>346</v>
      </c>
      <c r="F2109" t="s">
        <v>13551</v>
      </c>
      <c r="G2109" t="s">
        <v>13552</v>
      </c>
      <c r="H2109" t="s">
        <v>13553</v>
      </c>
      <c r="I2109" t="s">
        <v>13554</v>
      </c>
      <c r="J2109" s="1" t="s">
        <v>30</v>
      </c>
      <c r="K2109" t="s">
        <v>133</v>
      </c>
      <c r="L2109" t="s">
        <v>134</v>
      </c>
      <c r="M2109" t="s">
        <v>135</v>
      </c>
      <c r="N2109" s="1" t="s">
        <v>33</v>
      </c>
      <c r="O2109" s="1" t="s">
        <v>63</v>
      </c>
      <c r="P2109" s="1">
        <v>69</v>
      </c>
      <c r="Q2109" t="s">
        <v>2609</v>
      </c>
      <c r="R2109" s="1" t="s">
        <v>13555</v>
      </c>
      <c r="S2109" s="1" t="s">
        <v>13556</v>
      </c>
      <c r="T2109" s="1">
        <v>375</v>
      </c>
      <c r="U2109" s="1">
        <v>271</v>
      </c>
      <c r="V2109" s="1">
        <v>104</v>
      </c>
    </row>
    <row r="2110" spans="1:22" x14ac:dyDescent="0.35">
      <c r="A2110" s="2">
        <v>45150</v>
      </c>
      <c r="B2110" s="3" t="s">
        <v>118</v>
      </c>
      <c r="C2110" t="s">
        <v>69</v>
      </c>
      <c r="D2110" t="s">
        <v>119</v>
      </c>
      <c r="E2110" t="s">
        <v>120</v>
      </c>
      <c r="F2110" t="s">
        <v>13557</v>
      </c>
      <c r="G2110" t="s">
        <v>13558</v>
      </c>
      <c r="H2110" t="s">
        <v>13559</v>
      </c>
      <c r="I2110" t="s">
        <v>13560</v>
      </c>
      <c r="J2110" s="1" t="s">
        <v>45</v>
      </c>
      <c r="K2110" t="s">
        <v>194</v>
      </c>
      <c r="L2110" t="s">
        <v>195</v>
      </c>
      <c r="M2110" t="s">
        <v>196</v>
      </c>
      <c r="N2110" s="1" t="s">
        <v>114</v>
      </c>
      <c r="O2110" s="1" t="s">
        <v>49</v>
      </c>
      <c r="P2110" s="1">
        <v>100</v>
      </c>
      <c r="Q2110" t="s">
        <v>2473</v>
      </c>
      <c r="R2110" s="1" t="s">
        <v>4342</v>
      </c>
      <c r="S2110" s="1" t="s">
        <v>13561</v>
      </c>
      <c r="T2110" s="1">
        <v>93</v>
      </c>
      <c r="U2110" s="1">
        <v>63</v>
      </c>
      <c r="V2110" s="1">
        <v>30</v>
      </c>
    </row>
    <row r="2111" spans="1:22" x14ac:dyDescent="0.35">
      <c r="A2111" s="2">
        <v>44749</v>
      </c>
      <c r="B2111" s="3" t="s">
        <v>68</v>
      </c>
      <c r="C2111" t="s">
        <v>69</v>
      </c>
      <c r="D2111" t="s">
        <v>70</v>
      </c>
      <c r="E2111" t="s">
        <v>1634</v>
      </c>
      <c r="F2111" t="s">
        <v>13562</v>
      </c>
      <c r="G2111" t="s">
        <v>13563</v>
      </c>
      <c r="H2111" t="s">
        <v>13564</v>
      </c>
      <c r="I2111" t="s">
        <v>13565</v>
      </c>
      <c r="J2111" s="1" t="s">
        <v>30</v>
      </c>
      <c r="K2111" t="s">
        <v>534</v>
      </c>
      <c r="L2111" t="s">
        <v>535</v>
      </c>
      <c r="M2111" t="s">
        <v>536</v>
      </c>
      <c r="N2111" s="1" t="s">
        <v>93</v>
      </c>
      <c r="O2111" s="1" t="s">
        <v>63</v>
      </c>
      <c r="P2111" s="1">
        <v>98</v>
      </c>
      <c r="Q2111" t="s">
        <v>13566</v>
      </c>
      <c r="R2111" s="1" t="s">
        <v>13567</v>
      </c>
      <c r="S2111" s="1" t="s">
        <v>13568</v>
      </c>
      <c r="T2111" s="1">
        <v>482</v>
      </c>
      <c r="U2111" s="1">
        <v>262</v>
      </c>
      <c r="V2111" s="1">
        <v>220</v>
      </c>
    </row>
    <row r="2112" spans="1:22" x14ac:dyDescent="0.35">
      <c r="A2112" s="2">
        <v>44627</v>
      </c>
      <c r="B2112" s="3" t="s">
        <v>164</v>
      </c>
      <c r="C2112" t="s">
        <v>247</v>
      </c>
      <c r="D2112" t="s">
        <v>165</v>
      </c>
      <c r="E2112" t="s">
        <v>166</v>
      </c>
      <c r="F2112" t="s">
        <v>13569</v>
      </c>
      <c r="G2112" t="s">
        <v>13570</v>
      </c>
      <c r="H2112" t="s">
        <v>13571</v>
      </c>
      <c r="I2112" t="s">
        <v>13572</v>
      </c>
      <c r="J2112" s="1" t="s">
        <v>45</v>
      </c>
      <c r="K2112" t="s">
        <v>566</v>
      </c>
      <c r="L2112" t="s">
        <v>567</v>
      </c>
      <c r="M2112" t="s">
        <v>568</v>
      </c>
      <c r="N2112" s="1" t="s">
        <v>86</v>
      </c>
      <c r="O2112" s="1" t="s">
        <v>63</v>
      </c>
      <c r="P2112" s="1">
        <v>59</v>
      </c>
      <c r="Q2112" t="s">
        <v>447</v>
      </c>
      <c r="R2112" s="1" t="s">
        <v>13573</v>
      </c>
      <c r="S2112" s="1" t="s">
        <v>13574</v>
      </c>
      <c r="T2112" s="1">
        <v>163</v>
      </c>
      <c r="U2112" s="1">
        <v>133</v>
      </c>
      <c r="V2112" s="1">
        <v>30</v>
      </c>
    </row>
    <row r="2113" spans="1:22" x14ac:dyDescent="0.35">
      <c r="A2113" s="2">
        <v>44517</v>
      </c>
      <c r="B2113" s="3" t="s">
        <v>317</v>
      </c>
      <c r="C2113" t="s">
        <v>23</v>
      </c>
      <c r="D2113" t="s">
        <v>98</v>
      </c>
      <c r="E2113" t="s">
        <v>318</v>
      </c>
      <c r="F2113" t="s">
        <v>13575</v>
      </c>
      <c r="G2113" t="s">
        <v>13576</v>
      </c>
      <c r="H2113" t="s">
        <v>13577</v>
      </c>
      <c r="I2113" t="s">
        <v>13578</v>
      </c>
      <c r="J2113" s="1" t="s">
        <v>45</v>
      </c>
      <c r="K2113" t="s">
        <v>171</v>
      </c>
      <c r="L2113" t="s">
        <v>172</v>
      </c>
      <c r="M2113" t="s">
        <v>173</v>
      </c>
      <c r="N2113" s="1" t="s">
        <v>33</v>
      </c>
      <c r="O2113" s="1" t="s">
        <v>63</v>
      </c>
      <c r="P2113" s="1">
        <v>22</v>
      </c>
      <c r="Q2113" t="s">
        <v>6236</v>
      </c>
      <c r="R2113" s="1" t="s">
        <v>13579</v>
      </c>
      <c r="S2113" s="1" t="s">
        <v>13580</v>
      </c>
      <c r="T2113" s="1">
        <v>424</v>
      </c>
      <c r="U2113" s="1">
        <v>121</v>
      </c>
      <c r="V2113" s="1">
        <v>303</v>
      </c>
    </row>
    <row r="2114" spans="1:22" x14ac:dyDescent="0.35">
      <c r="A2114" s="2">
        <v>44883</v>
      </c>
      <c r="B2114" s="3" t="s">
        <v>529</v>
      </c>
      <c r="C2114" t="s">
        <v>23</v>
      </c>
      <c r="D2114" t="s">
        <v>98</v>
      </c>
      <c r="E2114" t="s">
        <v>530</v>
      </c>
      <c r="F2114" t="s">
        <v>13581</v>
      </c>
      <c r="G2114" t="s">
        <v>13582</v>
      </c>
      <c r="H2114" t="s">
        <v>13583</v>
      </c>
      <c r="I2114" t="s">
        <v>13584</v>
      </c>
      <c r="J2114" s="1" t="s">
        <v>170</v>
      </c>
      <c r="K2114" t="s">
        <v>75</v>
      </c>
      <c r="L2114" t="s">
        <v>76</v>
      </c>
      <c r="N2114" s="1" t="s">
        <v>114</v>
      </c>
      <c r="O2114" s="1" t="s">
        <v>63</v>
      </c>
      <c r="P2114" s="1">
        <v>7</v>
      </c>
      <c r="Q2114" t="s">
        <v>1301</v>
      </c>
      <c r="R2114" s="1" t="s">
        <v>13585</v>
      </c>
      <c r="S2114" s="1" t="s">
        <v>13586</v>
      </c>
      <c r="T2114" s="1">
        <v>283</v>
      </c>
      <c r="U2114" s="1">
        <v>248</v>
      </c>
      <c r="V2114" s="1">
        <v>35</v>
      </c>
    </row>
    <row r="2115" spans="1:22" x14ac:dyDescent="0.35">
      <c r="A2115" s="2">
        <v>44854</v>
      </c>
      <c r="B2115" s="3" t="s">
        <v>214</v>
      </c>
      <c r="C2115" t="s">
        <v>54</v>
      </c>
      <c r="D2115" t="s">
        <v>98</v>
      </c>
      <c r="E2115" t="s">
        <v>326</v>
      </c>
      <c r="F2115" t="s">
        <v>13587</v>
      </c>
      <c r="G2115" t="s">
        <v>13588</v>
      </c>
      <c r="H2115" t="s">
        <v>13589</v>
      </c>
      <c r="I2115" t="s">
        <v>13590</v>
      </c>
      <c r="J2115" s="1" t="s">
        <v>45</v>
      </c>
      <c r="K2115" t="s">
        <v>252</v>
      </c>
      <c r="L2115" t="s">
        <v>253</v>
      </c>
      <c r="M2115">
        <f>1-838-976-6137</f>
        <v>-7950</v>
      </c>
      <c r="N2115" s="1" t="s">
        <v>78</v>
      </c>
      <c r="O2115" s="1" t="s">
        <v>34</v>
      </c>
      <c r="P2115" s="1">
        <v>17</v>
      </c>
      <c r="Q2115" t="s">
        <v>13591</v>
      </c>
      <c r="R2115" s="1" t="s">
        <v>13592</v>
      </c>
      <c r="S2115" s="1" t="s">
        <v>13593</v>
      </c>
      <c r="T2115" s="1">
        <v>420</v>
      </c>
      <c r="U2115" s="1">
        <v>240</v>
      </c>
      <c r="V2115" s="1">
        <v>180</v>
      </c>
    </row>
    <row r="2116" spans="1:22" x14ac:dyDescent="0.35">
      <c r="A2116" s="2">
        <v>44723</v>
      </c>
      <c r="B2116" s="3" t="s">
        <v>164</v>
      </c>
      <c r="C2116" t="s">
        <v>247</v>
      </c>
      <c r="D2116" t="s">
        <v>165</v>
      </c>
      <c r="E2116" t="s">
        <v>2368</v>
      </c>
      <c r="F2116" t="s">
        <v>13594</v>
      </c>
      <c r="G2116" t="s">
        <v>13595</v>
      </c>
      <c r="H2116" t="s">
        <v>13596</v>
      </c>
      <c r="I2116" t="s">
        <v>13597</v>
      </c>
      <c r="J2116" s="1" t="s">
        <v>170</v>
      </c>
      <c r="K2116" t="s">
        <v>534</v>
      </c>
      <c r="L2116" t="s">
        <v>535</v>
      </c>
      <c r="M2116" t="s">
        <v>536</v>
      </c>
      <c r="N2116" s="1" t="s">
        <v>48</v>
      </c>
      <c r="O2116" s="1" t="s">
        <v>63</v>
      </c>
      <c r="P2116" s="1">
        <v>24</v>
      </c>
      <c r="Q2116" t="s">
        <v>5625</v>
      </c>
      <c r="R2116" s="1" t="s">
        <v>13598</v>
      </c>
      <c r="S2116" s="1" t="s">
        <v>13599</v>
      </c>
      <c r="T2116" s="1">
        <v>403</v>
      </c>
      <c r="U2116" s="1">
        <v>161</v>
      </c>
      <c r="V2116" s="1">
        <v>242</v>
      </c>
    </row>
    <row r="2117" spans="1:22" x14ac:dyDescent="0.35">
      <c r="A2117" s="2">
        <v>44475</v>
      </c>
      <c r="B2117" s="3" t="s">
        <v>207</v>
      </c>
      <c r="C2117" t="s">
        <v>23</v>
      </c>
      <c r="D2117" t="s">
        <v>39</v>
      </c>
      <c r="E2117" t="s">
        <v>40</v>
      </c>
      <c r="F2117" t="s">
        <v>13600</v>
      </c>
      <c r="G2117" t="s">
        <v>13601</v>
      </c>
      <c r="H2117" t="s">
        <v>13602</v>
      </c>
      <c r="I2117" t="s">
        <v>13603</v>
      </c>
      <c r="J2117" s="1" t="s">
        <v>30</v>
      </c>
      <c r="K2117" t="s">
        <v>194</v>
      </c>
      <c r="L2117" t="s">
        <v>195</v>
      </c>
      <c r="M2117" t="s">
        <v>196</v>
      </c>
      <c r="N2117" s="1" t="s">
        <v>78</v>
      </c>
      <c r="O2117" s="1" t="s">
        <v>49</v>
      </c>
      <c r="P2117" s="1">
        <v>12</v>
      </c>
      <c r="Q2117" t="s">
        <v>13604</v>
      </c>
      <c r="R2117" s="1" t="s">
        <v>13605</v>
      </c>
      <c r="S2117" s="1" t="s">
        <v>13606</v>
      </c>
      <c r="T2117" s="1">
        <v>199</v>
      </c>
      <c r="U2117" s="1">
        <v>46</v>
      </c>
      <c r="V2117" s="1">
        <v>153</v>
      </c>
    </row>
    <row r="2118" spans="1:22" x14ac:dyDescent="0.35">
      <c r="A2118" s="2">
        <v>45042</v>
      </c>
      <c r="B2118" s="3" t="s">
        <v>214</v>
      </c>
      <c r="C2118" t="s">
        <v>23</v>
      </c>
      <c r="D2118" t="s">
        <v>98</v>
      </c>
      <c r="E2118" t="s">
        <v>326</v>
      </c>
      <c r="F2118" t="s">
        <v>13607</v>
      </c>
      <c r="G2118" t="s">
        <v>13608</v>
      </c>
      <c r="H2118" t="s">
        <v>13609</v>
      </c>
      <c r="I2118" t="s">
        <v>13610</v>
      </c>
      <c r="J2118" s="1" t="s">
        <v>45</v>
      </c>
      <c r="K2118" t="s">
        <v>534</v>
      </c>
      <c r="L2118" t="s">
        <v>535</v>
      </c>
      <c r="M2118" t="s">
        <v>536</v>
      </c>
      <c r="N2118" s="1" t="s">
        <v>86</v>
      </c>
      <c r="O2118" s="1" t="s">
        <v>49</v>
      </c>
      <c r="P2118" s="1">
        <v>35</v>
      </c>
      <c r="Q2118" t="s">
        <v>13611</v>
      </c>
      <c r="R2118" s="1" t="s">
        <v>13612</v>
      </c>
      <c r="S2118" s="1" t="s">
        <v>13613</v>
      </c>
      <c r="T2118" s="1">
        <v>397</v>
      </c>
      <c r="U2118" s="1">
        <v>226</v>
      </c>
      <c r="V2118" s="1">
        <v>171</v>
      </c>
    </row>
    <row r="2119" spans="1:22" x14ac:dyDescent="0.35">
      <c r="A2119" s="2">
        <v>45123</v>
      </c>
      <c r="B2119" s="3" t="s">
        <v>207</v>
      </c>
      <c r="C2119" t="s">
        <v>54</v>
      </c>
      <c r="D2119" t="s">
        <v>39</v>
      </c>
      <c r="E2119" t="s">
        <v>40</v>
      </c>
      <c r="F2119" t="s">
        <v>13614</v>
      </c>
      <c r="G2119" t="s">
        <v>13615</v>
      </c>
      <c r="H2119" t="s">
        <v>13616</v>
      </c>
      <c r="I2119" t="s">
        <v>13617</v>
      </c>
      <c r="J2119" s="1" t="s">
        <v>30</v>
      </c>
      <c r="K2119" t="s">
        <v>303</v>
      </c>
      <c r="L2119" t="s">
        <v>304</v>
      </c>
      <c r="M2119" t="s">
        <v>305</v>
      </c>
      <c r="N2119" s="1" t="s">
        <v>33</v>
      </c>
      <c r="O2119" s="1" t="s">
        <v>49</v>
      </c>
      <c r="P2119" s="1">
        <v>19</v>
      </c>
      <c r="Q2119" t="s">
        <v>13618</v>
      </c>
      <c r="R2119" s="1" t="s">
        <v>13619</v>
      </c>
      <c r="S2119" s="1" t="s">
        <v>13620</v>
      </c>
      <c r="T2119" s="1">
        <v>450</v>
      </c>
      <c r="U2119" s="1">
        <v>52</v>
      </c>
      <c r="V2119" s="1">
        <v>398</v>
      </c>
    </row>
    <row r="2120" spans="1:22" x14ac:dyDescent="0.35">
      <c r="A2120" s="2">
        <v>45101</v>
      </c>
      <c r="B2120" s="3" t="s">
        <v>238</v>
      </c>
      <c r="C2120" t="s">
        <v>23</v>
      </c>
      <c r="D2120" t="s">
        <v>98</v>
      </c>
      <c r="E2120" t="s">
        <v>239</v>
      </c>
      <c r="F2120" t="s">
        <v>13621</v>
      </c>
      <c r="G2120" t="s">
        <v>13622</v>
      </c>
      <c r="H2120" t="s">
        <v>13623</v>
      </c>
      <c r="I2120" t="s">
        <v>13624</v>
      </c>
      <c r="J2120" s="1" t="s">
        <v>30</v>
      </c>
      <c r="K2120" t="s">
        <v>534</v>
      </c>
      <c r="L2120" t="s">
        <v>535</v>
      </c>
      <c r="M2120" t="s">
        <v>536</v>
      </c>
      <c r="N2120" s="1" t="s">
        <v>114</v>
      </c>
      <c r="O2120" s="1" t="s">
        <v>63</v>
      </c>
      <c r="P2120" s="1">
        <v>59</v>
      </c>
      <c r="Q2120" t="s">
        <v>12238</v>
      </c>
      <c r="R2120" s="1" t="s">
        <v>12460</v>
      </c>
      <c r="S2120" s="1" t="s">
        <v>13625</v>
      </c>
      <c r="T2120" s="1">
        <v>368</v>
      </c>
      <c r="U2120" s="1">
        <v>324</v>
      </c>
      <c r="V2120" s="1">
        <v>44</v>
      </c>
    </row>
    <row r="2121" spans="1:22" x14ac:dyDescent="0.35">
      <c r="A2121" s="2">
        <v>44500</v>
      </c>
      <c r="B2121" s="3" t="s">
        <v>214</v>
      </c>
      <c r="C2121" t="s">
        <v>23</v>
      </c>
      <c r="D2121" t="s">
        <v>98</v>
      </c>
      <c r="E2121" t="s">
        <v>326</v>
      </c>
      <c r="F2121" t="s">
        <v>13626</v>
      </c>
      <c r="G2121" t="s">
        <v>13627</v>
      </c>
      <c r="H2121" t="s">
        <v>13628</v>
      </c>
      <c r="I2121" t="s">
        <v>13629</v>
      </c>
      <c r="J2121" s="1" t="s">
        <v>45</v>
      </c>
      <c r="K2121" t="s">
        <v>46</v>
      </c>
      <c r="L2121" t="s">
        <v>47</v>
      </c>
      <c r="M2121" t="s">
        <v>261</v>
      </c>
      <c r="N2121" s="1" t="s">
        <v>33</v>
      </c>
      <c r="O2121" s="1" t="s">
        <v>63</v>
      </c>
      <c r="P2121" s="1">
        <v>51</v>
      </c>
      <c r="Q2121" t="s">
        <v>219</v>
      </c>
      <c r="R2121" s="1" t="s">
        <v>13630</v>
      </c>
      <c r="S2121" s="1" t="s">
        <v>13631</v>
      </c>
      <c r="T2121" s="1">
        <v>339</v>
      </c>
      <c r="U2121" s="1">
        <v>137</v>
      </c>
      <c r="V2121" s="1">
        <v>202</v>
      </c>
    </row>
    <row r="2122" spans="1:22" x14ac:dyDescent="0.35">
      <c r="A2122" s="2">
        <v>45141</v>
      </c>
      <c r="B2122" s="3" t="s">
        <v>177</v>
      </c>
      <c r="C2122" t="s">
        <v>141</v>
      </c>
      <c r="D2122" t="s">
        <v>142</v>
      </c>
      <c r="E2122" t="s">
        <v>178</v>
      </c>
      <c r="F2122" t="s">
        <v>13632</v>
      </c>
      <c r="G2122" t="s">
        <v>13633</v>
      </c>
      <c r="H2122" t="s">
        <v>13634</v>
      </c>
      <c r="I2122" t="s">
        <v>13635</v>
      </c>
      <c r="J2122" s="1" t="s">
        <v>30</v>
      </c>
      <c r="K2122" t="s">
        <v>534</v>
      </c>
      <c r="L2122" t="s">
        <v>535</v>
      </c>
      <c r="N2122" s="1" t="s">
        <v>48</v>
      </c>
      <c r="O2122" s="1" t="s">
        <v>63</v>
      </c>
      <c r="P2122" s="1">
        <v>40</v>
      </c>
      <c r="Q2122" t="s">
        <v>235</v>
      </c>
      <c r="R2122" s="1" t="s">
        <v>13636</v>
      </c>
      <c r="S2122" s="1" t="s">
        <v>13637</v>
      </c>
      <c r="T2122" s="1">
        <v>295</v>
      </c>
      <c r="U2122" s="1">
        <v>85</v>
      </c>
      <c r="V2122" s="1">
        <v>210</v>
      </c>
    </row>
    <row r="2123" spans="1:22" x14ac:dyDescent="0.35">
      <c r="A2123" s="2">
        <v>45180</v>
      </c>
      <c r="B2123" s="3" t="s">
        <v>53</v>
      </c>
      <c r="C2123" t="s">
        <v>276</v>
      </c>
      <c r="D2123" t="s">
        <v>55</v>
      </c>
      <c r="E2123" t="s">
        <v>265</v>
      </c>
      <c r="F2123" t="s">
        <v>13638</v>
      </c>
      <c r="G2123" t="s">
        <v>13639</v>
      </c>
      <c r="H2123" t="s">
        <v>13640</v>
      </c>
      <c r="I2123" t="s">
        <v>13641</v>
      </c>
      <c r="J2123" s="1" t="s">
        <v>30</v>
      </c>
      <c r="K2123" t="s">
        <v>424</v>
      </c>
      <c r="L2123" t="s">
        <v>425</v>
      </c>
      <c r="M2123">
        <v>7724600682</v>
      </c>
      <c r="N2123" s="1" t="s">
        <v>48</v>
      </c>
      <c r="O2123" s="1" t="s">
        <v>63</v>
      </c>
      <c r="P2123" s="1">
        <v>64</v>
      </c>
      <c r="Q2123" t="s">
        <v>13642</v>
      </c>
      <c r="R2123" s="1" t="s">
        <v>13643</v>
      </c>
      <c r="S2123" s="1" t="s">
        <v>13644</v>
      </c>
      <c r="T2123" s="1">
        <v>362</v>
      </c>
      <c r="U2123" s="1">
        <v>310</v>
      </c>
      <c r="V2123" s="1">
        <v>52</v>
      </c>
    </row>
    <row r="2124" spans="1:22" x14ac:dyDescent="0.35">
      <c r="A2124" s="2">
        <v>44727</v>
      </c>
      <c r="B2124" s="3" t="s">
        <v>529</v>
      </c>
      <c r="C2124" t="s">
        <v>23</v>
      </c>
      <c r="D2124" t="s">
        <v>98</v>
      </c>
      <c r="E2124" t="s">
        <v>669</v>
      </c>
      <c r="F2124" t="s">
        <v>13645</v>
      </c>
      <c r="G2124" t="s">
        <v>13646</v>
      </c>
      <c r="H2124" t="s">
        <v>13647</v>
      </c>
      <c r="I2124" t="s">
        <v>13648</v>
      </c>
      <c r="J2124" s="1" t="s">
        <v>170</v>
      </c>
      <c r="K2124" t="s">
        <v>61</v>
      </c>
      <c r="L2124" t="s">
        <v>62</v>
      </c>
      <c r="M2124">
        <f>1-588-750-7646</f>
        <v>-8983</v>
      </c>
      <c r="N2124" s="1" t="s">
        <v>78</v>
      </c>
      <c r="O2124" s="1" t="s">
        <v>63</v>
      </c>
      <c r="P2124" s="1">
        <v>84</v>
      </c>
      <c r="Q2124" t="s">
        <v>13649</v>
      </c>
      <c r="R2124" s="1" t="s">
        <v>13650</v>
      </c>
      <c r="S2124" s="1" t="s">
        <v>13651</v>
      </c>
      <c r="T2124" s="1">
        <v>363</v>
      </c>
      <c r="U2124" s="1">
        <v>105</v>
      </c>
      <c r="V2124" s="1">
        <v>258</v>
      </c>
    </row>
    <row r="2125" spans="1:22" x14ac:dyDescent="0.35">
      <c r="A2125" s="2">
        <v>45156</v>
      </c>
      <c r="B2125" s="3" t="s">
        <v>38</v>
      </c>
      <c r="C2125" t="s">
        <v>23</v>
      </c>
      <c r="D2125" t="s">
        <v>98</v>
      </c>
      <c r="E2125" t="s">
        <v>25</v>
      </c>
      <c r="F2125" t="s">
        <v>13652</v>
      </c>
      <c r="G2125" t="s">
        <v>13653</v>
      </c>
      <c r="H2125" t="s">
        <v>13654</v>
      </c>
      <c r="I2125" t="s">
        <v>13655</v>
      </c>
      <c r="J2125" s="1" t="s">
        <v>170</v>
      </c>
      <c r="K2125" t="s">
        <v>124</v>
      </c>
      <c r="L2125" t="s">
        <v>125</v>
      </c>
      <c r="M2125" t="s">
        <v>126</v>
      </c>
      <c r="N2125" s="1" t="s">
        <v>78</v>
      </c>
      <c r="O2125" s="1" t="s">
        <v>49</v>
      </c>
      <c r="P2125" s="1">
        <v>51</v>
      </c>
      <c r="Q2125" t="s">
        <v>13656</v>
      </c>
      <c r="R2125" s="1" t="s">
        <v>13657</v>
      </c>
      <c r="S2125" s="1" t="s">
        <v>13658</v>
      </c>
      <c r="T2125" s="1">
        <v>420</v>
      </c>
      <c r="U2125" s="1">
        <v>104</v>
      </c>
      <c r="V2125" s="1">
        <v>316</v>
      </c>
    </row>
    <row r="2126" spans="1:22" x14ac:dyDescent="0.35">
      <c r="A2126" s="2">
        <v>44769</v>
      </c>
      <c r="B2126" s="3" t="s">
        <v>97</v>
      </c>
      <c r="C2126" t="s">
        <v>23</v>
      </c>
      <c r="D2126" t="s">
        <v>98</v>
      </c>
      <c r="E2126" t="s">
        <v>154</v>
      </c>
      <c r="F2126" t="s">
        <v>13659</v>
      </c>
      <c r="G2126" t="s">
        <v>13660</v>
      </c>
      <c r="H2126" t="s">
        <v>13661</v>
      </c>
      <c r="I2126" t="s">
        <v>13662</v>
      </c>
      <c r="J2126" s="1" t="s">
        <v>170</v>
      </c>
      <c r="K2126" t="s">
        <v>46</v>
      </c>
      <c r="L2126" t="s">
        <v>47</v>
      </c>
      <c r="M2126" t="s">
        <v>261</v>
      </c>
      <c r="N2126" s="1" t="s">
        <v>48</v>
      </c>
      <c r="O2126" s="1" t="s">
        <v>34</v>
      </c>
      <c r="P2126" s="1">
        <v>40</v>
      </c>
      <c r="Q2126" t="s">
        <v>13663</v>
      </c>
      <c r="R2126" s="1" t="s">
        <v>13664</v>
      </c>
      <c r="S2126" s="1" t="s">
        <v>13665</v>
      </c>
      <c r="T2126" s="1">
        <v>107</v>
      </c>
      <c r="U2126" s="1">
        <v>17</v>
      </c>
      <c r="V2126" s="1">
        <v>90</v>
      </c>
    </row>
    <row r="2127" spans="1:22" x14ac:dyDescent="0.35">
      <c r="A2127" s="2">
        <v>44818</v>
      </c>
      <c r="B2127" s="3" t="s">
        <v>238</v>
      </c>
      <c r="C2127" t="s">
        <v>23</v>
      </c>
      <c r="D2127" t="s">
        <v>98</v>
      </c>
      <c r="E2127" t="s">
        <v>25</v>
      </c>
      <c r="F2127" t="s">
        <v>13666</v>
      </c>
      <c r="G2127" t="s">
        <v>13667</v>
      </c>
      <c r="H2127" t="s">
        <v>13668</v>
      </c>
      <c r="I2127" t="s">
        <v>13669</v>
      </c>
      <c r="J2127" s="1" t="s">
        <v>30</v>
      </c>
      <c r="K2127" t="s">
        <v>252</v>
      </c>
      <c r="L2127" t="s">
        <v>253</v>
      </c>
      <c r="M2127">
        <f>1-838-976-6137</f>
        <v>-7950</v>
      </c>
      <c r="N2127" s="1" t="s">
        <v>114</v>
      </c>
      <c r="O2127" s="1" t="s">
        <v>63</v>
      </c>
      <c r="P2127" s="1">
        <v>36</v>
      </c>
      <c r="Q2127" t="s">
        <v>12169</v>
      </c>
      <c r="R2127" s="1" t="s">
        <v>13670</v>
      </c>
      <c r="S2127" s="1" t="s">
        <v>13671</v>
      </c>
      <c r="T2127" s="1">
        <v>235</v>
      </c>
      <c r="U2127" s="1">
        <v>202</v>
      </c>
      <c r="V2127" s="1">
        <v>33</v>
      </c>
    </row>
    <row r="2128" spans="1:22" x14ac:dyDescent="0.35">
      <c r="A2128" s="2">
        <v>45142</v>
      </c>
      <c r="B2128" s="3" t="s">
        <v>53</v>
      </c>
      <c r="C2128" t="s">
        <v>276</v>
      </c>
      <c r="D2128" t="s">
        <v>55</v>
      </c>
      <c r="E2128" t="s">
        <v>56</v>
      </c>
      <c r="F2128" t="s">
        <v>13672</v>
      </c>
      <c r="G2128" t="s">
        <v>13673</v>
      </c>
      <c r="H2128" t="s">
        <v>13674</v>
      </c>
      <c r="I2128" t="s">
        <v>13675</v>
      </c>
      <c r="J2128" s="1" t="s">
        <v>170</v>
      </c>
      <c r="K2128" t="s">
        <v>111</v>
      </c>
      <c r="L2128" t="s">
        <v>112</v>
      </c>
      <c r="N2128" s="1" t="s">
        <v>93</v>
      </c>
      <c r="O2128" s="1" t="s">
        <v>49</v>
      </c>
      <c r="P2128" s="1">
        <v>15</v>
      </c>
      <c r="Q2128" t="s">
        <v>2822</v>
      </c>
      <c r="R2128" s="1" t="s">
        <v>13676</v>
      </c>
      <c r="S2128" s="1" t="s">
        <v>13677</v>
      </c>
      <c r="T2128" s="1">
        <v>104</v>
      </c>
      <c r="U2128" s="1">
        <v>64</v>
      </c>
      <c r="V2128" s="1">
        <v>40</v>
      </c>
    </row>
    <row r="2129" spans="1:22" x14ac:dyDescent="0.35">
      <c r="A2129" s="2">
        <v>44635</v>
      </c>
      <c r="B2129" s="3" t="s">
        <v>97</v>
      </c>
      <c r="C2129" t="s">
        <v>23</v>
      </c>
      <c r="D2129" t="s">
        <v>98</v>
      </c>
      <c r="E2129" t="s">
        <v>154</v>
      </c>
      <c r="F2129" t="s">
        <v>13678</v>
      </c>
      <c r="G2129" t="s">
        <v>13679</v>
      </c>
      <c r="H2129" t="s">
        <v>13680</v>
      </c>
      <c r="I2129" t="s">
        <v>13681</v>
      </c>
      <c r="J2129" s="1" t="s">
        <v>170</v>
      </c>
      <c r="K2129" t="s">
        <v>303</v>
      </c>
      <c r="L2129" t="s">
        <v>304</v>
      </c>
      <c r="M2129" t="s">
        <v>305</v>
      </c>
      <c r="N2129" s="1" t="s">
        <v>48</v>
      </c>
      <c r="O2129" s="1" t="s">
        <v>63</v>
      </c>
      <c r="P2129" s="1">
        <v>13</v>
      </c>
      <c r="Q2129" t="s">
        <v>10597</v>
      </c>
      <c r="R2129" s="1" t="s">
        <v>12028</v>
      </c>
      <c r="S2129" s="1" t="s">
        <v>13682</v>
      </c>
      <c r="T2129" s="1">
        <v>138</v>
      </c>
      <c r="U2129" s="1">
        <v>137</v>
      </c>
      <c r="V2129" s="1">
        <v>1</v>
      </c>
    </row>
    <row r="2130" spans="1:22" x14ac:dyDescent="0.35">
      <c r="A2130" s="2">
        <v>45197</v>
      </c>
      <c r="B2130" s="3" t="s">
        <v>214</v>
      </c>
      <c r="C2130" t="s">
        <v>23</v>
      </c>
      <c r="D2130" t="s">
        <v>98</v>
      </c>
      <c r="E2130" t="s">
        <v>25</v>
      </c>
      <c r="F2130" t="s">
        <v>13683</v>
      </c>
      <c r="G2130" t="s">
        <v>13684</v>
      </c>
      <c r="H2130" t="s">
        <v>13685</v>
      </c>
      <c r="I2130" t="s">
        <v>13686</v>
      </c>
      <c r="J2130" s="1" t="s">
        <v>30</v>
      </c>
      <c r="K2130" t="s">
        <v>270</v>
      </c>
      <c r="L2130" t="s">
        <v>271</v>
      </c>
      <c r="M2130" t="s">
        <v>559</v>
      </c>
      <c r="N2130" s="1" t="s">
        <v>93</v>
      </c>
      <c r="O2130" s="1" t="s">
        <v>63</v>
      </c>
      <c r="P2130" s="1">
        <v>63</v>
      </c>
      <c r="Q2130" t="s">
        <v>13687</v>
      </c>
      <c r="R2130" s="1" t="s">
        <v>13688</v>
      </c>
      <c r="S2130" s="1" t="s">
        <v>13689</v>
      </c>
      <c r="T2130" s="1">
        <v>68</v>
      </c>
      <c r="U2130" s="1">
        <v>5</v>
      </c>
      <c r="V2130" s="1">
        <v>63</v>
      </c>
    </row>
    <row r="2131" spans="1:22" x14ac:dyDescent="0.35">
      <c r="A2131" s="2">
        <v>44591</v>
      </c>
      <c r="B2131" s="3" t="s">
        <v>68</v>
      </c>
      <c r="C2131" t="s">
        <v>69</v>
      </c>
      <c r="D2131" t="s">
        <v>70</v>
      </c>
      <c r="E2131" t="s">
        <v>71</v>
      </c>
      <c r="F2131" t="s">
        <v>13690</v>
      </c>
      <c r="G2131" t="s">
        <v>13691</v>
      </c>
      <c r="H2131" t="s">
        <v>13692</v>
      </c>
      <c r="I2131" t="s">
        <v>13693</v>
      </c>
      <c r="J2131" s="1" t="s">
        <v>170</v>
      </c>
      <c r="K2131" t="s">
        <v>133</v>
      </c>
      <c r="L2131" t="s">
        <v>134</v>
      </c>
      <c r="M2131" t="s">
        <v>135</v>
      </c>
      <c r="N2131" s="1" t="s">
        <v>114</v>
      </c>
      <c r="O2131" s="1" t="s">
        <v>34</v>
      </c>
      <c r="P2131" s="1">
        <v>68</v>
      </c>
      <c r="Q2131" t="s">
        <v>12716</v>
      </c>
      <c r="R2131" s="1" t="s">
        <v>13694</v>
      </c>
      <c r="S2131" s="1" t="s">
        <v>13695</v>
      </c>
      <c r="T2131" s="1">
        <v>464</v>
      </c>
      <c r="U2131" s="1">
        <v>72</v>
      </c>
      <c r="V2131" s="1">
        <v>392</v>
      </c>
    </row>
    <row r="2132" spans="1:22" x14ac:dyDescent="0.35">
      <c r="A2132" s="2">
        <v>45073</v>
      </c>
      <c r="B2132" s="3" t="s">
        <v>336</v>
      </c>
      <c r="C2132" t="s">
        <v>247</v>
      </c>
      <c r="D2132" t="s">
        <v>165</v>
      </c>
      <c r="E2132" t="s">
        <v>484</v>
      </c>
      <c r="F2132" t="s">
        <v>13696</v>
      </c>
      <c r="G2132" t="s">
        <v>13697</v>
      </c>
      <c r="H2132" t="s">
        <v>13698</v>
      </c>
      <c r="I2132" t="s">
        <v>13699</v>
      </c>
      <c r="J2132" s="1" t="s">
        <v>45</v>
      </c>
      <c r="K2132" t="s">
        <v>124</v>
      </c>
      <c r="L2132" t="s">
        <v>125</v>
      </c>
      <c r="M2132" t="s">
        <v>126</v>
      </c>
      <c r="N2132" s="1" t="s">
        <v>86</v>
      </c>
      <c r="O2132" s="1" t="s">
        <v>63</v>
      </c>
      <c r="P2132" s="1">
        <v>29</v>
      </c>
      <c r="Q2132" t="s">
        <v>10887</v>
      </c>
      <c r="R2132" s="1" t="s">
        <v>13700</v>
      </c>
      <c r="S2132" s="1" t="s">
        <v>13701</v>
      </c>
      <c r="T2132" s="1">
        <v>416</v>
      </c>
      <c r="U2132" s="1">
        <v>82</v>
      </c>
      <c r="V2132" s="1">
        <v>334</v>
      </c>
    </row>
    <row r="2133" spans="1:22" x14ac:dyDescent="0.35">
      <c r="A2133" s="2">
        <v>45099</v>
      </c>
      <c r="B2133" s="3" t="s">
        <v>336</v>
      </c>
      <c r="C2133" t="s">
        <v>247</v>
      </c>
      <c r="D2133" t="s">
        <v>165</v>
      </c>
      <c r="E2133" t="s">
        <v>484</v>
      </c>
      <c r="F2133" t="s">
        <v>13702</v>
      </c>
      <c r="G2133" t="s">
        <v>13703</v>
      </c>
      <c r="H2133" t="s">
        <v>13704</v>
      </c>
      <c r="I2133">
        <v>6587573426</v>
      </c>
      <c r="J2133" s="1" t="s">
        <v>170</v>
      </c>
      <c r="K2133" t="s">
        <v>31</v>
      </c>
      <c r="L2133" t="s">
        <v>32</v>
      </c>
      <c r="M2133">
        <v>6538306661</v>
      </c>
      <c r="N2133" s="1" t="s">
        <v>86</v>
      </c>
      <c r="O2133" s="1" t="s">
        <v>34</v>
      </c>
      <c r="P2133" s="1">
        <v>39</v>
      </c>
      <c r="Q2133" t="s">
        <v>1862</v>
      </c>
      <c r="R2133" s="1" t="s">
        <v>11186</v>
      </c>
      <c r="S2133" s="1" t="s">
        <v>13705</v>
      </c>
      <c r="T2133" s="1">
        <v>112</v>
      </c>
      <c r="U2133" s="1">
        <v>15</v>
      </c>
      <c r="V2133" s="1">
        <v>97</v>
      </c>
    </row>
    <row r="2134" spans="1:22" x14ac:dyDescent="0.35">
      <c r="A2134" s="1" t="s">
        <v>10145</v>
      </c>
      <c r="B2134" s="3" t="s">
        <v>336</v>
      </c>
      <c r="C2134" t="s">
        <v>247</v>
      </c>
      <c r="D2134" t="s">
        <v>165</v>
      </c>
      <c r="E2134" t="s">
        <v>484</v>
      </c>
      <c r="F2134" t="s">
        <v>13706</v>
      </c>
      <c r="H2134" t="s">
        <v>13707</v>
      </c>
      <c r="I2134" t="s">
        <v>13708</v>
      </c>
      <c r="J2134" s="1" t="s">
        <v>170</v>
      </c>
      <c r="K2134" t="s">
        <v>194</v>
      </c>
      <c r="L2134" t="s">
        <v>195</v>
      </c>
      <c r="M2134" t="s">
        <v>196</v>
      </c>
      <c r="N2134" s="1" t="s">
        <v>78</v>
      </c>
      <c r="O2134" s="1" t="s">
        <v>49</v>
      </c>
      <c r="P2134" s="1">
        <v>81</v>
      </c>
      <c r="Q2134" t="s">
        <v>10286</v>
      </c>
      <c r="R2134" s="1" t="s">
        <v>13709</v>
      </c>
      <c r="S2134" s="1" t="s">
        <v>13710</v>
      </c>
      <c r="T2134" s="1">
        <v>364</v>
      </c>
      <c r="U2134" s="1">
        <v>355</v>
      </c>
      <c r="V2134" s="1">
        <v>9</v>
      </c>
    </row>
    <row r="2135" spans="1:22" x14ac:dyDescent="0.35">
      <c r="A2135" s="2">
        <v>44904</v>
      </c>
      <c r="B2135" s="3" t="s">
        <v>336</v>
      </c>
      <c r="C2135" t="s">
        <v>247</v>
      </c>
      <c r="D2135" t="s">
        <v>165</v>
      </c>
      <c r="E2135" t="s">
        <v>807</v>
      </c>
      <c r="F2135" t="s">
        <v>13711</v>
      </c>
      <c r="G2135" t="s">
        <v>13712</v>
      </c>
      <c r="H2135" t="s">
        <v>13713</v>
      </c>
      <c r="I2135" t="s">
        <v>13714</v>
      </c>
      <c r="J2135" s="1" t="s">
        <v>170</v>
      </c>
      <c r="K2135" t="s">
        <v>111</v>
      </c>
      <c r="L2135" t="s">
        <v>112</v>
      </c>
      <c r="M2135" t="s">
        <v>113</v>
      </c>
      <c r="N2135" s="1" t="s">
        <v>114</v>
      </c>
      <c r="O2135" s="1" t="s">
        <v>49</v>
      </c>
      <c r="P2135" s="1">
        <v>27</v>
      </c>
      <c r="Q2135" t="s">
        <v>10378</v>
      </c>
      <c r="R2135" s="1" t="s">
        <v>13715</v>
      </c>
      <c r="S2135" s="1" t="s">
        <v>13716</v>
      </c>
      <c r="T2135" s="1">
        <v>392</v>
      </c>
      <c r="U2135" s="1">
        <v>226</v>
      </c>
      <c r="V2135" s="1">
        <v>166</v>
      </c>
    </row>
    <row r="2136" spans="1:22" x14ac:dyDescent="0.35">
      <c r="A2136" s="2">
        <v>44609</v>
      </c>
      <c r="B2136" s="3" t="s">
        <v>164</v>
      </c>
      <c r="C2136" t="s">
        <v>247</v>
      </c>
      <c r="D2136" t="s">
        <v>165</v>
      </c>
      <c r="E2136" t="s">
        <v>2368</v>
      </c>
      <c r="F2136" t="s">
        <v>13717</v>
      </c>
      <c r="G2136" t="s">
        <v>13718</v>
      </c>
      <c r="H2136" t="s">
        <v>13719</v>
      </c>
      <c r="I2136" t="s">
        <v>13720</v>
      </c>
      <c r="J2136" s="1" t="s">
        <v>45</v>
      </c>
      <c r="K2136" t="s">
        <v>111</v>
      </c>
      <c r="L2136" t="s">
        <v>112</v>
      </c>
      <c r="M2136" t="s">
        <v>113</v>
      </c>
      <c r="N2136" s="1" t="s">
        <v>78</v>
      </c>
      <c r="O2136" s="1" t="s">
        <v>34</v>
      </c>
      <c r="P2136" s="1">
        <v>71</v>
      </c>
      <c r="Q2136" t="s">
        <v>13721</v>
      </c>
      <c r="R2136" s="1" t="s">
        <v>13722</v>
      </c>
      <c r="S2136" s="1" t="s">
        <v>13723</v>
      </c>
      <c r="T2136" s="1">
        <v>215</v>
      </c>
      <c r="U2136" s="1">
        <v>132</v>
      </c>
      <c r="V2136" s="1">
        <v>83</v>
      </c>
    </row>
    <row r="2137" spans="1:22" x14ac:dyDescent="0.35">
      <c r="A2137" s="2">
        <v>44587</v>
      </c>
      <c r="B2137" s="3" t="s">
        <v>275</v>
      </c>
      <c r="C2137" t="s">
        <v>276</v>
      </c>
      <c r="D2137" t="s">
        <v>277</v>
      </c>
      <c r="E2137" t="s">
        <v>278</v>
      </c>
      <c r="F2137" t="s">
        <v>13724</v>
      </c>
      <c r="G2137" t="s">
        <v>13725</v>
      </c>
      <c r="H2137" t="s">
        <v>13726</v>
      </c>
      <c r="I2137" t="s">
        <v>13727</v>
      </c>
      <c r="J2137" s="1" t="s">
        <v>170</v>
      </c>
      <c r="K2137" t="s">
        <v>148</v>
      </c>
      <c r="L2137" t="s">
        <v>149</v>
      </c>
      <c r="M2137" t="s">
        <v>150</v>
      </c>
      <c r="N2137" s="1" t="s">
        <v>48</v>
      </c>
      <c r="O2137" s="1" t="s">
        <v>63</v>
      </c>
      <c r="P2137" s="1">
        <v>67</v>
      </c>
      <c r="Q2137" t="s">
        <v>2073</v>
      </c>
      <c r="R2137" s="1" t="s">
        <v>13728</v>
      </c>
      <c r="S2137" s="1" t="s">
        <v>13729</v>
      </c>
      <c r="T2137" s="1">
        <v>288</v>
      </c>
      <c r="U2137" s="1">
        <v>91</v>
      </c>
      <c r="V2137" s="1">
        <v>197</v>
      </c>
    </row>
    <row r="2138" spans="1:22" x14ac:dyDescent="0.35">
      <c r="A2138" s="2">
        <v>44718</v>
      </c>
      <c r="B2138" s="3" t="s">
        <v>275</v>
      </c>
      <c r="C2138" t="s">
        <v>54</v>
      </c>
      <c r="D2138" t="s">
        <v>277</v>
      </c>
      <c r="E2138" t="s">
        <v>278</v>
      </c>
      <c r="F2138" t="s">
        <v>13730</v>
      </c>
      <c r="G2138" t="s">
        <v>13731</v>
      </c>
      <c r="H2138" t="s">
        <v>13732</v>
      </c>
      <c r="I2138" t="s">
        <v>13733</v>
      </c>
      <c r="J2138" s="1" t="s">
        <v>170</v>
      </c>
      <c r="K2138" t="s">
        <v>111</v>
      </c>
      <c r="L2138" t="s">
        <v>112</v>
      </c>
      <c r="M2138" t="s">
        <v>113</v>
      </c>
      <c r="N2138" s="1" t="s">
        <v>33</v>
      </c>
      <c r="O2138" s="1" t="s">
        <v>34</v>
      </c>
      <c r="P2138" s="1">
        <v>65</v>
      </c>
      <c r="Q2138" t="s">
        <v>13734</v>
      </c>
      <c r="R2138" s="1" t="s">
        <v>13735</v>
      </c>
      <c r="S2138" s="1" t="s">
        <v>13736</v>
      </c>
      <c r="T2138" s="1">
        <v>161</v>
      </c>
      <c r="U2138" s="1">
        <v>46</v>
      </c>
      <c r="V2138" s="1">
        <v>115</v>
      </c>
    </row>
    <row r="2139" spans="1:22" x14ac:dyDescent="0.35">
      <c r="A2139" s="2">
        <v>44711</v>
      </c>
      <c r="B2139" s="3" t="s">
        <v>177</v>
      </c>
      <c r="C2139" t="s">
        <v>54</v>
      </c>
      <c r="D2139" t="s">
        <v>142</v>
      </c>
      <c r="E2139" t="s">
        <v>178</v>
      </c>
      <c r="F2139" t="s">
        <v>13737</v>
      </c>
      <c r="G2139" t="s">
        <v>13738</v>
      </c>
      <c r="H2139" t="s">
        <v>13739</v>
      </c>
      <c r="I2139" t="s">
        <v>13740</v>
      </c>
      <c r="J2139" s="1" t="s">
        <v>170</v>
      </c>
      <c r="K2139" t="s">
        <v>133</v>
      </c>
      <c r="L2139" t="s">
        <v>134</v>
      </c>
      <c r="N2139" s="1" t="s">
        <v>93</v>
      </c>
      <c r="O2139" s="1" t="s">
        <v>49</v>
      </c>
      <c r="P2139" s="1">
        <v>85</v>
      </c>
      <c r="Q2139" t="s">
        <v>12721</v>
      </c>
      <c r="R2139" s="1" t="s">
        <v>13741</v>
      </c>
      <c r="S2139" s="1" t="s">
        <v>13742</v>
      </c>
      <c r="T2139" s="1">
        <v>434</v>
      </c>
      <c r="U2139" s="1">
        <v>112</v>
      </c>
      <c r="V2139" s="1">
        <v>322</v>
      </c>
    </row>
    <row r="2140" spans="1:22" x14ac:dyDescent="0.35">
      <c r="A2140" s="2">
        <v>45161</v>
      </c>
      <c r="B2140" s="3" t="s">
        <v>68</v>
      </c>
      <c r="C2140" t="s">
        <v>69</v>
      </c>
      <c r="D2140" t="s">
        <v>70</v>
      </c>
      <c r="E2140" t="s">
        <v>71</v>
      </c>
      <c r="F2140" t="s">
        <v>13743</v>
      </c>
      <c r="H2140" t="s">
        <v>13744</v>
      </c>
      <c r="I2140" t="s">
        <v>13745</v>
      </c>
      <c r="J2140" s="1" t="s">
        <v>170</v>
      </c>
      <c r="K2140" t="s">
        <v>75</v>
      </c>
      <c r="L2140" t="s">
        <v>76</v>
      </c>
      <c r="M2140" t="s">
        <v>77</v>
      </c>
      <c r="N2140" s="1" t="s">
        <v>86</v>
      </c>
      <c r="O2140" s="1" t="s">
        <v>34</v>
      </c>
      <c r="P2140" s="1">
        <v>26</v>
      </c>
      <c r="Q2140" t="s">
        <v>2713</v>
      </c>
      <c r="R2140" s="1" t="s">
        <v>13643</v>
      </c>
      <c r="S2140" s="1" t="s">
        <v>13746</v>
      </c>
      <c r="T2140" s="1">
        <v>145</v>
      </c>
      <c r="U2140" s="1">
        <v>4</v>
      </c>
      <c r="V2140" s="1">
        <v>141</v>
      </c>
    </row>
    <row r="2141" spans="1:22" x14ac:dyDescent="0.35">
      <c r="A2141" s="2">
        <v>44870</v>
      </c>
      <c r="B2141" s="3" t="s">
        <v>38</v>
      </c>
      <c r="C2141" t="s">
        <v>247</v>
      </c>
      <c r="D2141" t="s">
        <v>165</v>
      </c>
      <c r="E2141" t="s">
        <v>166</v>
      </c>
      <c r="F2141" t="s">
        <v>13747</v>
      </c>
      <c r="G2141" t="s">
        <v>13748</v>
      </c>
      <c r="H2141" t="s">
        <v>13749</v>
      </c>
      <c r="I2141" t="s">
        <v>13750</v>
      </c>
      <c r="J2141" s="1" t="s">
        <v>45</v>
      </c>
      <c r="K2141" t="s">
        <v>159</v>
      </c>
      <c r="L2141" t="s">
        <v>160</v>
      </c>
      <c r="M2141" t="s">
        <v>161</v>
      </c>
      <c r="N2141" s="1" t="s">
        <v>78</v>
      </c>
      <c r="O2141" s="1" t="s">
        <v>34</v>
      </c>
      <c r="P2141" s="1">
        <v>39</v>
      </c>
      <c r="Q2141" t="s">
        <v>2667</v>
      </c>
      <c r="R2141" s="1" t="s">
        <v>13751</v>
      </c>
      <c r="S2141" s="1" t="s">
        <v>13752</v>
      </c>
      <c r="T2141" s="1">
        <v>290</v>
      </c>
      <c r="U2141" s="1">
        <v>74</v>
      </c>
      <c r="V2141" s="1">
        <v>216</v>
      </c>
    </row>
    <row r="2142" spans="1:22" x14ac:dyDescent="0.35">
      <c r="A2142" s="2">
        <v>45192</v>
      </c>
      <c r="B2142" s="3" t="s">
        <v>529</v>
      </c>
      <c r="C2142" t="s">
        <v>23</v>
      </c>
      <c r="D2142" t="s">
        <v>98</v>
      </c>
      <c r="E2142" t="s">
        <v>265</v>
      </c>
      <c r="F2142" t="s">
        <v>13753</v>
      </c>
      <c r="G2142" t="s">
        <v>13754</v>
      </c>
      <c r="H2142" t="s">
        <v>13755</v>
      </c>
      <c r="I2142" t="s">
        <v>13756</v>
      </c>
      <c r="J2142" s="1" t="s">
        <v>170</v>
      </c>
      <c r="K2142" t="s">
        <v>534</v>
      </c>
      <c r="L2142" t="s">
        <v>535</v>
      </c>
      <c r="M2142" t="s">
        <v>536</v>
      </c>
      <c r="N2142" s="1" t="s">
        <v>48</v>
      </c>
      <c r="O2142" s="1" t="s">
        <v>34</v>
      </c>
      <c r="P2142" s="1">
        <v>85</v>
      </c>
      <c r="Q2142" t="s">
        <v>4722</v>
      </c>
      <c r="R2142" s="1" t="s">
        <v>13757</v>
      </c>
      <c r="S2142" s="1" t="s">
        <v>13758</v>
      </c>
      <c r="T2142" s="1">
        <v>106</v>
      </c>
      <c r="U2142" s="1">
        <v>17</v>
      </c>
      <c r="V2142" s="1">
        <v>89</v>
      </c>
    </row>
    <row r="2143" spans="1:22" x14ac:dyDescent="0.35">
      <c r="A2143" s="2">
        <v>44941</v>
      </c>
      <c r="B2143" s="3" t="s">
        <v>275</v>
      </c>
      <c r="C2143" t="s">
        <v>276</v>
      </c>
      <c r="D2143" t="s">
        <v>277</v>
      </c>
      <c r="E2143" t="s">
        <v>189</v>
      </c>
      <c r="F2143" t="s">
        <v>13759</v>
      </c>
      <c r="G2143" t="s">
        <v>13760</v>
      </c>
      <c r="H2143" t="s">
        <v>13761</v>
      </c>
      <c r="I2143" t="s">
        <v>13762</v>
      </c>
      <c r="J2143" s="1" t="s">
        <v>170</v>
      </c>
      <c r="K2143" t="s">
        <v>534</v>
      </c>
      <c r="L2143" t="s">
        <v>535</v>
      </c>
      <c r="M2143" t="s">
        <v>536</v>
      </c>
      <c r="N2143" s="1" t="s">
        <v>114</v>
      </c>
      <c r="O2143" s="1" t="s">
        <v>63</v>
      </c>
      <c r="P2143" s="1">
        <v>42</v>
      </c>
      <c r="Q2143" t="s">
        <v>5338</v>
      </c>
      <c r="R2143" s="1" t="s">
        <v>11617</v>
      </c>
      <c r="S2143" s="1" t="s">
        <v>13763</v>
      </c>
      <c r="T2143" s="1">
        <v>98</v>
      </c>
      <c r="U2143" s="1">
        <v>55</v>
      </c>
      <c r="V2143" s="1">
        <v>43</v>
      </c>
    </row>
    <row r="2144" spans="1:22" x14ac:dyDescent="0.35">
      <c r="A2144" s="2">
        <v>45046</v>
      </c>
      <c r="B2144" s="3" t="s">
        <v>53</v>
      </c>
      <c r="C2144" t="s">
        <v>276</v>
      </c>
      <c r="D2144" t="s">
        <v>55</v>
      </c>
      <c r="E2144" t="s">
        <v>56</v>
      </c>
      <c r="F2144" t="s">
        <v>13764</v>
      </c>
      <c r="G2144" t="s">
        <v>13765</v>
      </c>
      <c r="H2144" t="s">
        <v>13766</v>
      </c>
      <c r="I2144" t="s">
        <v>13767</v>
      </c>
      <c r="J2144" s="1" t="s">
        <v>170</v>
      </c>
      <c r="K2144" t="s">
        <v>111</v>
      </c>
      <c r="L2144" t="s">
        <v>112</v>
      </c>
      <c r="M2144" t="s">
        <v>113</v>
      </c>
      <c r="N2144" s="1" t="s">
        <v>114</v>
      </c>
      <c r="O2144" s="1" t="s">
        <v>49</v>
      </c>
      <c r="P2144" s="1">
        <v>26</v>
      </c>
      <c r="Q2144" t="s">
        <v>13768</v>
      </c>
      <c r="R2144" s="1" t="s">
        <v>13769</v>
      </c>
      <c r="S2144" s="1" t="s">
        <v>13770</v>
      </c>
      <c r="T2144" s="1">
        <v>379</v>
      </c>
      <c r="U2144" s="1">
        <v>249</v>
      </c>
      <c r="V2144" s="1">
        <v>130</v>
      </c>
    </row>
    <row r="2145" spans="1:22" x14ac:dyDescent="0.35">
      <c r="A2145" s="2">
        <v>44716</v>
      </c>
      <c r="B2145" s="3" t="s">
        <v>214</v>
      </c>
      <c r="C2145" t="s">
        <v>23</v>
      </c>
      <c r="D2145" t="s">
        <v>98</v>
      </c>
      <c r="E2145" t="s">
        <v>326</v>
      </c>
      <c r="F2145" t="s">
        <v>13771</v>
      </c>
      <c r="G2145" t="s">
        <v>13772</v>
      </c>
      <c r="H2145" t="s">
        <v>13773</v>
      </c>
      <c r="I2145" t="s">
        <v>13774</v>
      </c>
      <c r="J2145" s="1" t="s">
        <v>170</v>
      </c>
      <c r="K2145" t="s">
        <v>566</v>
      </c>
      <c r="L2145" t="s">
        <v>567</v>
      </c>
      <c r="M2145" t="s">
        <v>568</v>
      </c>
      <c r="N2145" s="1" t="s">
        <v>33</v>
      </c>
      <c r="O2145" s="1" t="s">
        <v>63</v>
      </c>
      <c r="P2145" s="1">
        <v>39</v>
      </c>
      <c r="Q2145" t="s">
        <v>8994</v>
      </c>
      <c r="R2145" s="1" t="s">
        <v>13775</v>
      </c>
      <c r="S2145" s="1" t="s">
        <v>13776</v>
      </c>
      <c r="T2145" s="1">
        <v>381</v>
      </c>
      <c r="U2145" s="1">
        <v>275</v>
      </c>
      <c r="V2145" s="1">
        <v>106</v>
      </c>
    </row>
    <row r="2146" spans="1:22" x14ac:dyDescent="0.35">
      <c r="A2146" s="2">
        <v>44994</v>
      </c>
      <c r="B2146" s="3" t="s">
        <v>118</v>
      </c>
      <c r="C2146" t="s">
        <v>69</v>
      </c>
      <c r="D2146" t="s">
        <v>119</v>
      </c>
      <c r="E2146" t="s">
        <v>120</v>
      </c>
      <c r="F2146" t="s">
        <v>13777</v>
      </c>
      <c r="G2146" t="s">
        <v>13778</v>
      </c>
      <c r="H2146" t="s">
        <v>13779</v>
      </c>
      <c r="I2146" t="s">
        <v>13780</v>
      </c>
      <c r="J2146" s="1" t="s">
        <v>170</v>
      </c>
      <c r="K2146" t="s">
        <v>148</v>
      </c>
      <c r="L2146" t="s">
        <v>149</v>
      </c>
      <c r="M2146" t="s">
        <v>150</v>
      </c>
      <c r="N2146" s="1" t="s">
        <v>86</v>
      </c>
      <c r="O2146" s="1" t="s">
        <v>34</v>
      </c>
      <c r="P2146" s="1">
        <v>65</v>
      </c>
      <c r="Q2146" t="s">
        <v>13781</v>
      </c>
      <c r="R2146" s="1" t="s">
        <v>13782</v>
      </c>
      <c r="S2146" s="1" t="s">
        <v>13783</v>
      </c>
      <c r="T2146" s="1">
        <v>329</v>
      </c>
      <c r="U2146" s="1">
        <v>264</v>
      </c>
      <c r="V2146" s="1">
        <v>65</v>
      </c>
    </row>
    <row r="2147" spans="1:22" x14ac:dyDescent="0.35">
      <c r="A2147" s="2">
        <v>45096</v>
      </c>
      <c r="B2147" s="3" t="s">
        <v>222</v>
      </c>
      <c r="C2147" t="s">
        <v>141</v>
      </c>
      <c r="D2147" t="s">
        <v>223</v>
      </c>
      <c r="E2147" t="s">
        <v>224</v>
      </c>
      <c r="F2147" t="s">
        <v>13784</v>
      </c>
      <c r="G2147" t="s">
        <v>13785</v>
      </c>
      <c r="H2147" t="s">
        <v>13786</v>
      </c>
      <c r="I2147">
        <v>4832874341</v>
      </c>
      <c r="J2147" s="1" t="s">
        <v>30</v>
      </c>
      <c r="K2147" t="s">
        <v>31</v>
      </c>
      <c r="L2147" t="s">
        <v>32</v>
      </c>
      <c r="M2147">
        <v>6538306661</v>
      </c>
      <c r="N2147" s="1" t="s">
        <v>114</v>
      </c>
      <c r="O2147" s="1" t="s">
        <v>34</v>
      </c>
      <c r="P2147" s="1">
        <v>52</v>
      </c>
      <c r="Q2147" t="s">
        <v>2217</v>
      </c>
      <c r="R2147" s="1" t="s">
        <v>13787</v>
      </c>
      <c r="S2147" s="1" t="s">
        <v>13788</v>
      </c>
      <c r="T2147" s="1">
        <v>396</v>
      </c>
      <c r="U2147" s="1">
        <v>319</v>
      </c>
      <c r="V2147" s="1">
        <v>77</v>
      </c>
    </row>
    <row r="2148" spans="1:22" x14ac:dyDescent="0.35">
      <c r="A2148" s="2">
        <v>44821</v>
      </c>
      <c r="B2148" s="3" t="s">
        <v>418</v>
      </c>
      <c r="C2148" t="s">
        <v>69</v>
      </c>
      <c r="D2148" t="s">
        <v>419</v>
      </c>
      <c r="E2148" t="s">
        <v>521</v>
      </c>
      <c r="F2148" t="s">
        <v>13789</v>
      </c>
      <c r="G2148" t="s">
        <v>13790</v>
      </c>
      <c r="H2148" t="s">
        <v>13791</v>
      </c>
      <c r="I2148" t="s">
        <v>13792</v>
      </c>
      <c r="J2148" s="1" t="s">
        <v>45</v>
      </c>
      <c r="K2148" t="s">
        <v>183</v>
      </c>
      <c r="L2148" t="s">
        <v>184</v>
      </c>
      <c r="M2148" t="s">
        <v>185</v>
      </c>
      <c r="N2148" s="1" t="s">
        <v>86</v>
      </c>
      <c r="O2148" s="1" t="s">
        <v>49</v>
      </c>
      <c r="P2148" s="1">
        <v>79</v>
      </c>
      <c r="Q2148" t="s">
        <v>3841</v>
      </c>
      <c r="R2148" s="1" t="s">
        <v>13793</v>
      </c>
      <c r="S2148" s="1" t="s">
        <v>13794</v>
      </c>
      <c r="T2148" s="1">
        <v>364</v>
      </c>
      <c r="U2148" s="1">
        <v>362</v>
      </c>
      <c r="V2148" s="1">
        <v>2</v>
      </c>
    </row>
    <row r="2149" spans="1:22" x14ac:dyDescent="0.35">
      <c r="A2149" s="2">
        <v>44484</v>
      </c>
      <c r="B2149" s="3" t="s">
        <v>275</v>
      </c>
      <c r="C2149" t="s">
        <v>276</v>
      </c>
      <c r="D2149" t="s">
        <v>277</v>
      </c>
      <c r="E2149" t="s">
        <v>189</v>
      </c>
      <c r="F2149" t="s">
        <v>13795</v>
      </c>
      <c r="G2149" t="s">
        <v>13796</v>
      </c>
      <c r="H2149" t="s">
        <v>13797</v>
      </c>
      <c r="I2149" t="s">
        <v>13798</v>
      </c>
      <c r="J2149" s="1" t="s">
        <v>45</v>
      </c>
      <c r="K2149" t="s">
        <v>111</v>
      </c>
      <c r="L2149" t="s">
        <v>112</v>
      </c>
      <c r="M2149" t="s">
        <v>113</v>
      </c>
      <c r="N2149" s="1" t="s">
        <v>114</v>
      </c>
      <c r="O2149" s="1" t="s">
        <v>63</v>
      </c>
      <c r="P2149" s="1">
        <v>91</v>
      </c>
      <c r="Q2149" t="s">
        <v>13799</v>
      </c>
      <c r="R2149" s="1" t="s">
        <v>13800</v>
      </c>
      <c r="S2149" s="1" t="s">
        <v>13801</v>
      </c>
      <c r="T2149" s="1">
        <v>449</v>
      </c>
      <c r="U2149" s="1">
        <v>334</v>
      </c>
      <c r="V2149" s="1">
        <v>115</v>
      </c>
    </row>
    <row r="2150" spans="1:22" x14ac:dyDescent="0.35">
      <c r="A2150" s="2">
        <v>44909</v>
      </c>
      <c r="B2150" s="3" t="s">
        <v>214</v>
      </c>
      <c r="C2150" t="s">
        <v>23</v>
      </c>
      <c r="D2150" t="s">
        <v>98</v>
      </c>
      <c r="E2150" t="s">
        <v>326</v>
      </c>
      <c r="F2150" t="s">
        <v>13802</v>
      </c>
      <c r="G2150" t="s">
        <v>13803</v>
      </c>
      <c r="H2150" t="s">
        <v>13804</v>
      </c>
      <c r="I2150" t="s">
        <v>13805</v>
      </c>
      <c r="J2150" s="1" t="s">
        <v>45</v>
      </c>
      <c r="K2150" t="s">
        <v>159</v>
      </c>
      <c r="L2150" t="s">
        <v>160</v>
      </c>
      <c r="M2150" t="s">
        <v>161</v>
      </c>
      <c r="N2150" s="1" t="s">
        <v>48</v>
      </c>
      <c r="O2150" s="1" t="s">
        <v>63</v>
      </c>
      <c r="P2150" s="1">
        <v>74</v>
      </c>
      <c r="Q2150" t="s">
        <v>460</v>
      </c>
      <c r="R2150" s="1" t="s">
        <v>13806</v>
      </c>
      <c r="S2150" s="1" t="s">
        <v>13807</v>
      </c>
      <c r="T2150" s="1">
        <v>192</v>
      </c>
      <c r="U2150" s="1">
        <v>12</v>
      </c>
      <c r="V2150" s="1">
        <v>180</v>
      </c>
    </row>
    <row r="2151" spans="1:22" x14ac:dyDescent="0.35">
      <c r="A2151" s="2">
        <v>45048</v>
      </c>
      <c r="B2151" s="3" t="s">
        <v>97</v>
      </c>
      <c r="C2151" t="s">
        <v>23</v>
      </c>
      <c r="D2151" t="s">
        <v>98</v>
      </c>
      <c r="E2151" t="s">
        <v>154</v>
      </c>
      <c r="F2151" t="s">
        <v>13808</v>
      </c>
      <c r="G2151" t="s">
        <v>7747</v>
      </c>
      <c r="H2151" t="s">
        <v>13809</v>
      </c>
      <c r="I2151" t="s">
        <v>13810</v>
      </c>
      <c r="J2151" s="1" t="s">
        <v>170</v>
      </c>
      <c r="K2151" t="s">
        <v>111</v>
      </c>
      <c r="L2151" t="s">
        <v>112</v>
      </c>
      <c r="M2151" t="s">
        <v>113</v>
      </c>
      <c r="N2151" s="1" t="s">
        <v>78</v>
      </c>
      <c r="O2151" s="1" t="s">
        <v>34</v>
      </c>
      <c r="P2151" s="1">
        <v>11</v>
      </c>
      <c r="Q2151" t="s">
        <v>5131</v>
      </c>
      <c r="R2151" s="1" t="s">
        <v>13811</v>
      </c>
      <c r="S2151" s="1" t="s">
        <v>13812</v>
      </c>
      <c r="T2151" s="1">
        <v>341</v>
      </c>
      <c r="U2151" s="1">
        <v>202</v>
      </c>
      <c r="V2151" s="1">
        <v>139</v>
      </c>
    </row>
    <row r="2152" spans="1:22" x14ac:dyDescent="0.35">
      <c r="A2152" s="2">
        <v>44891</v>
      </c>
      <c r="B2152" s="3" t="s">
        <v>336</v>
      </c>
      <c r="C2152" t="s">
        <v>247</v>
      </c>
      <c r="D2152" t="s">
        <v>165</v>
      </c>
      <c r="E2152" t="s">
        <v>484</v>
      </c>
      <c r="F2152" t="s">
        <v>13813</v>
      </c>
      <c r="G2152" t="s">
        <v>13814</v>
      </c>
      <c r="H2152" t="s">
        <v>13815</v>
      </c>
      <c r="I2152">
        <v>2675049488</v>
      </c>
      <c r="J2152" s="1" t="s">
        <v>30</v>
      </c>
      <c r="K2152" t="s">
        <v>330</v>
      </c>
      <c r="L2152" t="s">
        <v>331</v>
      </c>
      <c r="M2152" t="s">
        <v>332</v>
      </c>
      <c r="N2152" s="1" t="s">
        <v>78</v>
      </c>
      <c r="O2152" s="1" t="s">
        <v>63</v>
      </c>
      <c r="P2152" s="1">
        <v>2</v>
      </c>
      <c r="Q2152" t="s">
        <v>13816</v>
      </c>
      <c r="R2152" s="1" t="s">
        <v>13817</v>
      </c>
      <c r="S2152" s="1" t="s">
        <v>13818</v>
      </c>
      <c r="T2152" s="1">
        <v>341</v>
      </c>
      <c r="U2152" s="1">
        <v>303</v>
      </c>
      <c r="V2152" s="1">
        <v>38</v>
      </c>
    </row>
    <row r="2153" spans="1:22" x14ac:dyDescent="0.35">
      <c r="A2153" s="2">
        <v>44550</v>
      </c>
      <c r="B2153" s="3" t="s">
        <v>257</v>
      </c>
      <c r="C2153" t="s">
        <v>141</v>
      </c>
      <c r="D2153" t="s">
        <v>223</v>
      </c>
      <c r="E2153" t="s">
        <v>309</v>
      </c>
      <c r="F2153" t="s">
        <v>13819</v>
      </c>
      <c r="G2153" t="s">
        <v>13820</v>
      </c>
      <c r="H2153" t="s">
        <v>13821</v>
      </c>
      <c r="I2153" t="s">
        <v>13822</v>
      </c>
      <c r="J2153" s="1" t="s">
        <v>45</v>
      </c>
      <c r="K2153" t="s">
        <v>183</v>
      </c>
      <c r="L2153" t="s">
        <v>184</v>
      </c>
      <c r="M2153" t="s">
        <v>185</v>
      </c>
      <c r="N2153" s="1" t="s">
        <v>33</v>
      </c>
      <c r="O2153" s="1" t="s">
        <v>49</v>
      </c>
      <c r="P2153" s="1">
        <v>36</v>
      </c>
      <c r="Q2153" t="s">
        <v>5174</v>
      </c>
      <c r="R2153" s="1" t="s">
        <v>13823</v>
      </c>
      <c r="S2153" s="1" t="s">
        <v>13824</v>
      </c>
      <c r="T2153" s="1">
        <v>169</v>
      </c>
      <c r="U2153" s="1">
        <v>116</v>
      </c>
      <c r="V2153" s="1">
        <v>53</v>
      </c>
    </row>
    <row r="2154" spans="1:22" x14ac:dyDescent="0.35">
      <c r="A2154" s="2">
        <v>44562</v>
      </c>
      <c r="B2154" s="3" t="s">
        <v>238</v>
      </c>
      <c r="C2154" t="s">
        <v>23</v>
      </c>
      <c r="D2154" t="s">
        <v>98</v>
      </c>
      <c r="E2154" t="s">
        <v>239</v>
      </c>
      <c r="F2154" t="s">
        <v>13825</v>
      </c>
      <c r="G2154" t="s">
        <v>13826</v>
      </c>
      <c r="H2154" t="s">
        <v>13827</v>
      </c>
      <c r="I2154" t="s">
        <v>13828</v>
      </c>
      <c r="J2154" s="1" t="s">
        <v>45</v>
      </c>
      <c r="K2154" t="s">
        <v>534</v>
      </c>
      <c r="L2154" t="s">
        <v>535</v>
      </c>
      <c r="M2154" t="s">
        <v>536</v>
      </c>
      <c r="N2154" s="1" t="s">
        <v>33</v>
      </c>
      <c r="O2154" s="1" t="s">
        <v>63</v>
      </c>
      <c r="P2154" s="1">
        <v>94</v>
      </c>
      <c r="Q2154" t="s">
        <v>2466</v>
      </c>
      <c r="R2154" s="1" t="s">
        <v>13829</v>
      </c>
      <c r="S2154" s="1" t="s">
        <v>13830</v>
      </c>
      <c r="T2154" s="1">
        <v>257</v>
      </c>
      <c r="U2154" s="1">
        <v>208</v>
      </c>
      <c r="V2154" s="1">
        <v>49</v>
      </c>
    </row>
    <row r="2155" spans="1:22" x14ac:dyDescent="0.35">
      <c r="A2155" s="2">
        <v>45052</v>
      </c>
      <c r="B2155" s="3" t="s">
        <v>257</v>
      </c>
      <c r="C2155" t="s">
        <v>141</v>
      </c>
      <c r="D2155" t="s">
        <v>223</v>
      </c>
      <c r="E2155" t="s">
        <v>265</v>
      </c>
      <c r="F2155" t="s">
        <v>13831</v>
      </c>
      <c r="G2155" t="s">
        <v>13832</v>
      </c>
      <c r="H2155" t="s">
        <v>13833</v>
      </c>
      <c r="I2155" t="s">
        <v>13834</v>
      </c>
      <c r="J2155" s="1" t="s">
        <v>170</v>
      </c>
      <c r="K2155" t="s">
        <v>133</v>
      </c>
      <c r="L2155" t="s">
        <v>134</v>
      </c>
      <c r="M2155" t="s">
        <v>135</v>
      </c>
      <c r="N2155" s="1" t="s">
        <v>33</v>
      </c>
      <c r="O2155" s="1" t="s">
        <v>49</v>
      </c>
      <c r="P2155" s="1">
        <v>63</v>
      </c>
      <c r="Q2155" t="s">
        <v>13228</v>
      </c>
      <c r="R2155" s="1" t="s">
        <v>13835</v>
      </c>
      <c r="S2155" s="1" t="s">
        <v>13836</v>
      </c>
      <c r="T2155" s="1">
        <v>365</v>
      </c>
      <c r="U2155" s="1">
        <v>22</v>
      </c>
      <c r="V2155" s="1">
        <v>343</v>
      </c>
    </row>
    <row r="2156" spans="1:22" x14ac:dyDescent="0.35">
      <c r="A2156" s="2">
        <v>45195</v>
      </c>
      <c r="B2156" s="3" t="s">
        <v>214</v>
      </c>
      <c r="C2156" t="s">
        <v>23</v>
      </c>
      <c r="D2156" t="s">
        <v>98</v>
      </c>
      <c r="E2156" t="s">
        <v>326</v>
      </c>
      <c r="F2156" t="s">
        <v>13837</v>
      </c>
      <c r="G2156" t="s">
        <v>13838</v>
      </c>
      <c r="H2156" t="s">
        <v>13839</v>
      </c>
      <c r="I2156" t="s">
        <v>13840</v>
      </c>
      <c r="J2156" s="1" t="s">
        <v>45</v>
      </c>
      <c r="K2156" t="s">
        <v>124</v>
      </c>
      <c r="L2156" t="s">
        <v>125</v>
      </c>
      <c r="M2156" t="s">
        <v>126</v>
      </c>
      <c r="N2156" s="1" t="s">
        <v>86</v>
      </c>
      <c r="O2156" s="1" t="s">
        <v>34</v>
      </c>
      <c r="P2156" s="1">
        <v>60</v>
      </c>
      <c r="Q2156" t="s">
        <v>13841</v>
      </c>
      <c r="R2156" s="1" t="s">
        <v>13842</v>
      </c>
      <c r="S2156" s="1" t="s">
        <v>13843</v>
      </c>
      <c r="T2156" s="1">
        <v>183</v>
      </c>
      <c r="U2156" s="1">
        <v>159</v>
      </c>
      <c r="V2156" s="1">
        <v>24</v>
      </c>
    </row>
    <row r="2157" spans="1:22" x14ac:dyDescent="0.35">
      <c r="A2157" s="2">
        <v>44952</v>
      </c>
      <c r="B2157" s="3" t="s">
        <v>38</v>
      </c>
      <c r="C2157" t="s">
        <v>23</v>
      </c>
      <c r="D2157" t="s">
        <v>98</v>
      </c>
      <c r="E2157" t="s">
        <v>318</v>
      </c>
      <c r="F2157" t="s">
        <v>13844</v>
      </c>
      <c r="G2157" t="s">
        <v>13845</v>
      </c>
      <c r="H2157" t="s">
        <v>13846</v>
      </c>
      <c r="I2157" t="s">
        <v>13847</v>
      </c>
      <c r="J2157" s="1" t="s">
        <v>30</v>
      </c>
      <c r="K2157" t="s">
        <v>330</v>
      </c>
      <c r="L2157" t="s">
        <v>331</v>
      </c>
      <c r="M2157" t="s">
        <v>332</v>
      </c>
      <c r="N2157" s="1" t="s">
        <v>48</v>
      </c>
      <c r="O2157" s="1" t="s">
        <v>49</v>
      </c>
      <c r="P2157" s="1">
        <v>33</v>
      </c>
      <c r="Q2157" t="s">
        <v>1585</v>
      </c>
      <c r="R2157" s="1" t="s">
        <v>13848</v>
      </c>
      <c r="S2157" s="1" t="s">
        <v>13849</v>
      </c>
      <c r="T2157" s="1">
        <v>199</v>
      </c>
      <c r="U2157" s="1">
        <v>198</v>
      </c>
      <c r="V2157" s="1">
        <v>1</v>
      </c>
    </row>
    <row r="2158" spans="1:22" x14ac:dyDescent="0.35">
      <c r="A2158" s="2">
        <v>44875</v>
      </c>
      <c r="B2158" s="3" t="s">
        <v>68</v>
      </c>
      <c r="C2158" t="s">
        <v>69</v>
      </c>
      <c r="D2158" t="s">
        <v>70</v>
      </c>
      <c r="E2158" t="s">
        <v>71</v>
      </c>
      <c r="F2158" t="s">
        <v>13850</v>
      </c>
      <c r="H2158" t="s">
        <v>13851</v>
      </c>
      <c r="I2158" t="s">
        <v>13852</v>
      </c>
      <c r="J2158" s="1" t="s">
        <v>170</v>
      </c>
      <c r="K2158" t="s">
        <v>330</v>
      </c>
      <c r="L2158" t="s">
        <v>331</v>
      </c>
      <c r="M2158" t="s">
        <v>332</v>
      </c>
      <c r="N2158" s="1" t="s">
        <v>48</v>
      </c>
      <c r="O2158" s="1" t="s">
        <v>34</v>
      </c>
      <c r="P2158" s="1">
        <v>17</v>
      </c>
      <c r="Q2158" t="s">
        <v>13853</v>
      </c>
      <c r="R2158" s="1" t="s">
        <v>10882</v>
      </c>
      <c r="S2158" s="1" t="s">
        <v>13854</v>
      </c>
      <c r="T2158" s="1">
        <v>202</v>
      </c>
      <c r="U2158" s="1">
        <v>1</v>
      </c>
      <c r="V2158" s="1">
        <v>201</v>
      </c>
    </row>
    <row r="2159" spans="1:22" x14ac:dyDescent="0.35">
      <c r="A2159" s="2">
        <v>44635</v>
      </c>
      <c r="B2159" s="3" t="s">
        <v>97</v>
      </c>
      <c r="C2159" t="s">
        <v>23</v>
      </c>
      <c r="D2159" t="s">
        <v>98</v>
      </c>
      <c r="E2159" t="s">
        <v>154</v>
      </c>
      <c r="F2159" t="s">
        <v>13855</v>
      </c>
      <c r="G2159" t="s">
        <v>13856</v>
      </c>
      <c r="H2159" t="s">
        <v>13857</v>
      </c>
      <c r="I2159">
        <v>4164437069</v>
      </c>
      <c r="J2159" s="1" t="s">
        <v>170</v>
      </c>
      <c r="K2159" t="s">
        <v>534</v>
      </c>
      <c r="L2159" t="s">
        <v>535</v>
      </c>
      <c r="M2159" t="s">
        <v>536</v>
      </c>
      <c r="N2159" s="1" t="s">
        <v>48</v>
      </c>
      <c r="O2159" s="1" t="s">
        <v>49</v>
      </c>
      <c r="P2159" s="1">
        <v>85</v>
      </c>
      <c r="Q2159" t="s">
        <v>1234</v>
      </c>
      <c r="R2159" s="1" t="s">
        <v>13858</v>
      </c>
      <c r="S2159" s="1" t="s">
        <v>13859</v>
      </c>
      <c r="T2159" s="1">
        <v>369</v>
      </c>
      <c r="U2159" s="1">
        <v>2</v>
      </c>
      <c r="V2159" s="1">
        <v>367</v>
      </c>
    </row>
    <row r="2160" spans="1:22" x14ac:dyDescent="0.35">
      <c r="A2160" s="2">
        <v>44675</v>
      </c>
      <c r="B2160" s="3" t="s">
        <v>38</v>
      </c>
      <c r="C2160" t="s">
        <v>23</v>
      </c>
      <c r="D2160" t="s">
        <v>98</v>
      </c>
      <c r="E2160" t="s">
        <v>318</v>
      </c>
      <c r="F2160" t="s">
        <v>13860</v>
      </c>
      <c r="G2160" t="s">
        <v>13861</v>
      </c>
      <c r="H2160" t="s">
        <v>13862</v>
      </c>
      <c r="I2160" t="s">
        <v>13863</v>
      </c>
      <c r="J2160" s="1" t="s">
        <v>45</v>
      </c>
      <c r="K2160" t="s">
        <v>194</v>
      </c>
      <c r="L2160" t="s">
        <v>195</v>
      </c>
      <c r="M2160" t="s">
        <v>196</v>
      </c>
      <c r="N2160" s="1" t="s">
        <v>114</v>
      </c>
      <c r="O2160" s="1" t="s">
        <v>63</v>
      </c>
      <c r="P2160" s="1">
        <v>95</v>
      </c>
      <c r="Q2160" t="s">
        <v>5272</v>
      </c>
      <c r="R2160" s="1" t="s">
        <v>13864</v>
      </c>
      <c r="S2160" s="1" t="s">
        <v>13865</v>
      </c>
      <c r="T2160" s="1">
        <v>130</v>
      </c>
      <c r="U2160" s="1">
        <v>14</v>
      </c>
      <c r="V2160" s="1">
        <v>116</v>
      </c>
    </row>
    <row r="2161" spans="1:22" x14ac:dyDescent="0.35">
      <c r="A2161" s="2">
        <v>44680</v>
      </c>
      <c r="B2161" s="3" t="s">
        <v>68</v>
      </c>
      <c r="C2161" t="s">
        <v>69</v>
      </c>
      <c r="D2161" t="s">
        <v>70</v>
      </c>
      <c r="E2161" t="s">
        <v>71</v>
      </c>
      <c r="F2161" t="s">
        <v>13866</v>
      </c>
      <c r="G2161" t="s">
        <v>13867</v>
      </c>
      <c r="H2161" t="s">
        <v>13868</v>
      </c>
      <c r="I2161" t="s">
        <v>13869</v>
      </c>
      <c r="J2161" s="1" t="s">
        <v>45</v>
      </c>
      <c r="K2161" t="s">
        <v>194</v>
      </c>
      <c r="L2161" t="s">
        <v>195</v>
      </c>
      <c r="M2161" t="s">
        <v>196</v>
      </c>
      <c r="N2161" s="1" t="s">
        <v>114</v>
      </c>
      <c r="O2161" s="1" t="s">
        <v>63</v>
      </c>
      <c r="P2161" s="1">
        <v>53</v>
      </c>
      <c r="Q2161" t="s">
        <v>3247</v>
      </c>
      <c r="R2161" s="1" t="s">
        <v>13870</v>
      </c>
      <c r="S2161" s="1" t="s">
        <v>13871</v>
      </c>
      <c r="T2161" s="1">
        <v>66</v>
      </c>
      <c r="U2161" s="1">
        <v>65</v>
      </c>
      <c r="V2161" s="1">
        <v>1</v>
      </c>
    </row>
    <row r="2162" spans="1:22" x14ac:dyDescent="0.35">
      <c r="A2162" s="2">
        <v>44843</v>
      </c>
      <c r="B2162" s="3" t="s">
        <v>22</v>
      </c>
      <c r="C2162" t="s">
        <v>23</v>
      </c>
      <c r="D2162" t="s">
        <v>24</v>
      </c>
      <c r="E2162" t="s">
        <v>82</v>
      </c>
      <c r="F2162" t="s">
        <v>13872</v>
      </c>
      <c r="G2162" t="s">
        <v>13873</v>
      </c>
      <c r="H2162" t="s">
        <v>13874</v>
      </c>
      <c r="I2162" t="s">
        <v>13875</v>
      </c>
      <c r="J2162" s="1" t="s">
        <v>45</v>
      </c>
      <c r="K2162" t="s">
        <v>252</v>
      </c>
      <c r="L2162" t="s">
        <v>253</v>
      </c>
      <c r="M2162">
        <f>1-838-976-6137</f>
        <v>-7950</v>
      </c>
      <c r="N2162" s="1" t="s">
        <v>114</v>
      </c>
      <c r="O2162" s="1" t="s">
        <v>49</v>
      </c>
      <c r="P2162" s="1">
        <v>69</v>
      </c>
      <c r="Q2162" t="s">
        <v>13876</v>
      </c>
      <c r="R2162" s="1" t="s">
        <v>2707</v>
      </c>
      <c r="S2162" s="1" t="s">
        <v>13877</v>
      </c>
      <c r="T2162" s="1">
        <v>64</v>
      </c>
      <c r="U2162" s="1">
        <v>47</v>
      </c>
      <c r="V2162" s="1">
        <v>17</v>
      </c>
    </row>
    <row r="2163" spans="1:22" x14ac:dyDescent="0.35">
      <c r="A2163" s="2">
        <v>44725</v>
      </c>
      <c r="B2163" s="3" t="s">
        <v>529</v>
      </c>
      <c r="C2163" t="s">
        <v>54</v>
      </c>
      <c r="D2163" t="s">
        <v>98</v>
      </c>
      <c r="E2163" t="s">
        <v>265</v>
      </c>
      <c r="F2163" t="s">
        <v>13878</v>
      </c>
      <c r="G2163" t="s">
        <v>13879</v>
      </c>
      <c r="H2163" t="s">
        <v>13880</v>
      </c>
      <c r="I2163" t="s">
        <v>13881</v>
      </c>
      <c r="J2163" s="1" t="s">
        <v>30</v>
      </c>
      <c r="K2163" t="s">
        <v>330</v>
      </c>
      <c r="L2163" t="s">
        <v>331</v>
      </c>
      <c r="M2163" t="s">
        <v>332</v>
      </c>
      <c r="N2163" s="1" t="s">
        <v>33</v>
      </c>
      <c r="O2163" s="1" t="s">
        <v>49</v>
      </c>
      <c r="P2163" s="1">
        <v>48</v>
      </c>
      <c r="Q2163" t="s">
        <v>13882</v>
      </c>
      <c r="R2163" s="1" t="s">
        <v>7877</v>
      </c>
      <c r="S2163" s="1" t="s">
        <v>13883</v>
      </c>
      <c r="T2163" s="1">
        <v>185</v>
      </c>
      <c r="U2163" s="1">
        <v>16</v>
      </c>
      <c r="V2163" s="1">
        <v>169</v>
      </c>
    </row>
    <row r="2164" spans="1:22" x14ac:dyDescent="0.35">
      <c r="A2164" s="2">
        <v>44483</v>
      </c>
      <c r="B2164" s="3" t="s">
        <v>207</v>
      </c>
      <c r="C2164" t="s">
        <v>23</v>
      </c>
      <c r="D2164" t="s">
        <v>39</v>
      </c>
      <c r="E2164" t="s">
        <v>40</v>
      </c>
      <c r="F2164" t="s">
        <v>13884</v>
      </c>
      <c r="G2164" t="s">
        <v>13885</v>
      </c>
      <c r="H2164" t="s">
        <v>13886</v>
      </c>
      <c r="I2164">
        <f>1-844-862-7820</f>
        <v>-9525</v>
      </c>
      <c r="J2164" s="1" t="s">
        <v>170</v>
      </c>
      <c r="K2164" t="s">
        <v>31</v>
      </c>
      <c r="L2164" t="s">
        <v>32</v>
      </c>
      <c r="M2164">
        <v>6538306661</v>
      </c>
      <c r="N2164" s="1" t="s">
        <v>93</v>
      </c>
      <c r="O2164" s="1" t="s">
        <v>49</v>
      </c>
      <c r="P2164" s="1">
        <v>6</v>
      </c>
      <c r="Q2164" t="s">
        <v>1962</v>
      </c>
      <c r="R2164" s="1" t="s">
        <v>8572</v>
      </c>
      <c r="S2164" s="1" t="s">
        <v>13887</v>
      </c>
      <c r="T2164" s="1">
        <v>213</v>
      </c>
      <c r="U2164" s="1">
        <v>182</v>
      </c>
      <c r="V2164" s="1">
        <v>31</v>
      </c>
    </row>
    <row r="2165" spans="1:22" x14ac:dyDescent="0.35">
      <c r="A2165" s="2">
        <v>45112</v>
      </c>
      <c r="B2165" s="3" t="s">
        <v>207</v>
      </c>
      <c r="C2165" t="s">
        <v>23</v>
      </c>
      <c r="D2165" t="s">
        <v>39</v>
      </c>
      <c r="E2165" t="s">
        <v>40</v>
      </c>
      <c r="F2165" t="s">
        <v>13888</v>
      </c>
      <c r="G2165" t="s">
        <v>13889</v>
      </c>
      <c r="H2165" t="s">
        <v>13890</v>
      </c>
      <c r="I2165" t="s">
        <v>13891</v>
      </c>
      <c r="J2165" s="1" t="s">
        <v>45</v>
      </c>
      <c r="K2165" t="s">
        <v>133</v>
      </c>
      <c r="L2165" t="s">
        <v>134</v>
      </c>
      <c r="M2165" t="s">
        <v>135</v>
      </c>
      <c r="N2165" s="1" t="s">
        <v>114</v>
      </c>
      <c r="O2165" s="1" t="s">
        <v>34</v>
      </c>
      <c r="P2165" s="1">
        <v>36</v>
      </c>
      <c r="Q2165" t="s">
        <v>13892</v>
      </c>
      <c r="R2165" s="1" t="s">
        <v>13893</v>
      </c>
      <c r="S2165" s="1" t="s">
        <v>13894</v>
      </c>
      <c r="T2165" s="1">
        <v>202</v>
      </c>
      <c r="U2165" s="1">
        <v>103</v>
      </c>
      <c r="V2165" s="1">
        <v>99</v>
      </c>
    </row>
    <row r="2166" spans="1:22" x14ac:dyDescent="0.35">
      <c r="A2166" s="2">
        <v>45147</v>
      </c>
      <c r="B2166" s="3" t="s">
        <v>164</v>
      </c>
      <c r="C2166" t="s">
        <v>247</v>
      </c>
      <c r="D2166" t="s">
        <v>165</v>
      </c>
      <c r="E2166" t="s">
        <v>166</v>
      </c>
      <c r="F2166" t="s">
        <v>13895</v>
      </c>
      <c r="G2166" t="s">
        <v>13896</v>
      </c>
      <c r="H2166" t="s">
        <v>13897</v>
      </c>
      <c r="I2166">
        <v>4322146043</v>
      </c>
      <c r="J2166" s="1" t="s">
        <v>45</v>
      </c>
      <c r="K2166" t="s">
        <v>303</v>
      </c>
      <c r="L2166" t="s">
        <v>304</v>
      </c>
      <c r="M2166" t="s">
        <v>305</v>
      </c>
      <c r="N2166" s="1" t="s">
        <v>78</v>
      </c>
      <c r="O2166" s="1" t="s">
        <v>63</v>
      </c>
      <c r="P2166" s="1">
        <v>72</v>
      </c>
      <c r="Q2166" t="s">
        <v>9348</v>
      </c>
      <c r="R2166" s="1" t="s">
        <v>13898</v>
      </c>
      <c r="S2166" s="1" t="s">
        <v>13899</v>
      </c>
      <c r="T2166" s="1">
        <v>445</v>
      </c>
      <c r="U2166" s="1">
        <v>1</v>
      </c>
      <c r="V2166" s="1">
        <v>444</v>
      </c>
    </row>
    <row r="2167" spans="1:22" x14ac:dyDescent="0.35">
      <c r="A2167" s="2">
        <v>45127</v>
      </c>
      <c r="B2167" s="3" t="s">
        <v>344</v>
      </c>
      <c r="C2167" t="s">
        <v>141</v>
      </c>
      <c r="D2167" t="s">
        <v>345</v>
      </c>
      <c r="E2167" t="s">
        <v>265</v>
      </c>
      <c r="F2167" t="s">
        <v>13900</v>
      </c>
      <c r="G2167" t="s">
        <v>13901</v>
      </c>
      <c r="H2167" t="s">
        <v>13902</v>
      </c>
      <c r="I2167" t="s">
        <v>13903</v>
      </c>
      <c r="J2167" s="1" t="s">
        <v>170</v>
      </c>
      <c r="K2167" t="s">
        <v>566</v>
      </c>
      <c r="L2167" t="s">
        <v>567</v>
      </c>
      <c r="M2167" t="s">
        <v>568</v>
      </c>
      <c r="N2167" s="1" t="s">
        <v>93</v>
      </c>
      <c r="O2167" s="1" t="s">
        <v>34</v>
      </c>
      <c r="P2167" s="1">
        <v>66</v>
      </c>
      <c r="Q2167" t="s">
        <v>5300</v>
      </c>
      <c r="R2167" s="1" t="s">
        <v>13904</v>
      </c>
      <c r="S2167" s="1" t="s">
        <v>13905</v>
      </c>
      <c r="T2167" s="1">
        <v>61</v>
      </c>
      <c r="U2167" s="1">
        <v>32</v>
      </c>
      <c r="V2167" s="1">
        <v>29</v>
      </c>
    </row>
    <row r="2168" spans="1:22" x14ac:dyDescent="0.35">
      <c r="A2168" s="2">
        <v>44629</v>
      </c>
      <c r="B2168" s="3" t="s">
        <v>68</v>
      </c>
      <c r="C2168" t="s">
        <v>69</v>
      </c>
      <c r="D2168" t="s">
        <v>70</v>
      </c>
      <c r="E2168" t="s">
        <v>265</v>
      </c>
      <c r="F2168" t="s">
        <v>13906</v>
      </c>
      <c r="G2168" t="s">
        <v>13907</v>
      </c>
      <c r="H2168" t="s">
        <v>13908</v>
      </c>
      <c r="I2168" t="s">
        <v>13909</v>
      </c>
      <c r="J2168" s="1" t="s">
        <v>45</v>
      </c>
      <c r="K2168" t="s">
        <v>381</v>
      </c>
      <c r="L2168" t="s">
        <v>382</v>
      </c>
      <c r="M2168" t="s">
        <v>383</v>
      </c>
      <c r="N2168" s="1" t="s">
        <v>93</v>
      </c>
      <c r="O2168" s="1" t="s">
        <v>49</v>
      </c>
      <c r="P2168" s="1">
        <v>63</v>
      </c>
      <c r="Q2168" t="s">
        <v>13910</v>
      </c>
      <c r="R2168" s="1" t="s">
        <v>13911</v>
      </c>
      <c r="S2168" s="1" t="s">
        <v>13912</v>
      </c>
      <c r="T2168" s="1">
        <v>472</v>
      </c>
      <c r="U2168" s="1">
        <v>415</v>
      </c>
      <c r="V2168" s="1">
        <v>57</v>
      </c>
    </row>
    <row r="2169" spans="1:22" x14ac:dyDescent="0.35">
      <c r="A2169" s="2">
        <v>45067</v>
      </c>
      <c r="B2169" s="3" t="s">
        <v>164</v>
      </c>
      <c r="C2169" t="s">
        <v>247</v>
      </c>
      <c r="D2169" t="s">
        <v>165</v>
      </c>
      <c r="E2169" t="s">
        <v>189</v>
      </c>
      <c r="F2169" t="s">
        <v>13913</v>
      </c>
      <c r="G2169" t="s">
        <v>13914</v>
      </c>
      <c r="H2169" t="s">
        <v>13915</v>
      </c>
      <c r="I2169" t="s">
        <v>13916</v>
      </c>
      <c r="J2169" s="1" t="s">
        <v>45</v>
      </c>
      <c r="K2169" t="s">
        <v>330</v>
      </c>
      <c r="L2169" t="s">
        <v>331</v>
      </c>
      <c r="M2169" t="s">
        <v>332</v>
      </c>
      <c r="N2169" s="1" t="s">
        <v>114</v>
      </c>
      <c r="O2169" s="1" t="s">
        <v>34</v>
      </c>
      <c r="P2169" s="1">
        <v>19</v>
      </c>
      <c r="Q2169" t="s">
        <v>13917</v>
      </c>
      <c r="R2169" s="1" t="s">
        <v>13918</v>
      </c>
      <c r="S2169" s="1" t="s">
        <v>13919</v>
      </c>
      <c r="T2169" s="1">
        <v>480</v>
      </c>
      <c r="U2169" s="1">
        <v>20</v>
      </c>
      <c r="V2169" s="1">
        <v>460</v>
      </c>
    </row>
    <row r="2170" spans="1:22" x14ac:dyDescent="0.35">
      <c r="A2170" s="2">
        <v>44977</v>
      </c>
      <c r="B2170" s="3" t="s">
        <v>214</v>
      </c>
      <c r="C2170" t="s">
        <v>23</v>
      </c>
      <c r="D2170" t="s">
        <v>98</v>
      </c>
      <c r="E2170" t="s">
        <v>326</v>
      </c>
      <c r="F2170" t="s">
        <v>13920</v>
      </c>
      <c r="G2170" t="s">
        <v>13921</v>
      </c>
      <c r="H2170" t="s">
        <v>13922</v>
      </c>
      <c r="I2170" t="s">
        <v>13923</v>
      </c>
      <c r="J2170" s="1" t="s">
        <v>45</v>
      </c>
      <c r="K2170" t="s">
        <v>534</v>
      </c>
      <c r="L2170" t="s">
        <v>535</v>
      </c>
      <c r="M2170" t="s">
        <v>536</v>
      </c>
      <c r="N2170" s="1" t="s">
        <v>78</v>
      </c>
      <c r="O2170" s="1" t="s">
        <v>34</v>
      </c>
      <c r="P2170" s="1">
        <v>12</v>
      </c>
      <c r="Q2170" t="s">
        <v>1523</v>
      </c>
      <c r="R2170" s="1" t="s">
        <v>13924</v>
      </c>
      <c r="S2170" s="1" t="s">
        <v>13925</v>
      </c>
      <c r="T2170" s="1">
        <v>391</v>
      </c>
      <c r="U2170" s="1">
        <v>92</v>
      </c>
      <c r="V2170" s="1">
        <v>299</v>
      </c>
    </row>
    <row r="2171" spans="1:22" x14ac:dyDescent="0.35">
      <c r="A2171" s="2">
        <v>44914</v>
      </c>
      <c r="B2171" s="3" t="s">
        <v>492</v>
      </c>
      <c r="C2171" t="s">
        <v>276</v>
      </c>
      <c r="D2171" t="s">
        <v>409</v>
      </c>
      <c r="E2171" t="s">
        <v>410</v>
      </c>
      <c r="F2171" t="s">
        <v>13926</v>
      </c>
      <c r="G2171" t="s">
        <v>13927</v>
      </c>
      <c r="H2171" t="s">
        <v>13928</v>
      </c>
      <c r="I2171" t="s">
        <v>13929</v>
      </c>
      <c r="J2171" s="1" t="s">
        <v>30</v>
      </c>
      <c r="K2171" t="s">
        <v>566</v>
      </c>
      <c r="L2171" t="s">
        <v>567</v>
      </c>
      <c r="N2171" s="1" t="s">
        <v>93</v>
      </c>
      <c r="O2171" s="1" t="s">
        <v>49</v>
      </c>
      <c r="P2171" s="1">
        <v>40</v>
      </c>
      <c r="Q2171" t="s">
        <v>4258</v>
      </c>
      <c r="R2171" s="1" t="s">
        <v>13930</v>
      </c>
      <c r="S2171" s="1" t="s">
        <v>13931</v>
      </c>
      <c r="T2171" s="1">
        <v>252</v>
      </c>
      <c r="U2171" s="1">
        <v>237</v>
      </c>
      <c r="V2171" s="1">
        <v>15</v>
      </c>
    </row>
    <row r="2172" spans="1:22" x14ac:dyDescent="0.35">
      <c r="A2172" s="2">
        <v>44940</v>
      </c>
      <c r="B2172" s="3" t="s">
        <v>214</v>
      </c>
      <c r="C2172" t="s">
        <v>23</v>
      </c>
      <c r="D2172" t="s">
        <v>98</v>
      </c>
      <c r="E2172" t="s">
        <v>25</v>
      </c>
      <c r="F2172" t="s">
        <v>13932</v>
      </c>
      <c r="G2172" t="s">
        <v>13933</v>
      </c>
      <c r="H2172" t="s">
        <v>13934</v>
      </c>
      <c r="I2172" t="s">
        <v>13935</v>
      </c>
      <c r="J2172" s="1" t="s">
        <v>30</v>
      </c>
      <c r="K2172" t="s">
        <v>566</v>
      </c>
      <c r="L2172" t="s">
        <v>567</v>
      </c>
      <c r="M2172" t="s">
        <v>568</v>
      </c>
      <c r="N2172" s="1" t="s">
        <v>86</v>
      </c>
      <c r="O2172" s="1" t="s">
        <v>63</v>
      </c>
      <c r="P2172" s="1">
        <v>33</v>
      </c>
      <c r="Q2172" t="s">
        <v>6765</v>
      </c>
      <c r="R2172" s="1" t="s">
        <v>8206</v>
      </c>
      <c r="S2172" s="1" t="s">
        <v>13936</v>
      </c>
      <c r="T2172" s="1">
        <v>369</v>
      </c>
      <c r="U2172" s="1">
        <v>215</v>
      </c>
      <c r="V2172" s="1">
        <v>154</v>
      </c>
    </row>
    <row r="2173" spans="1:22" x14ac:dyDescent="0.35">
      <c r="A2173" s="2">
        <v>45106</v>
      </c>
      <c r="B2173" s="3" t="s">
        <v>22</v>
      </c>
      <c r="C2173" t="s">
        <v>23</v>
      </c>
      <c r="D2173" t="s">
        <v>24</v>
      </c>
      <c r="E2173" t="s">
        <v>82</v>
      </c>
      <c r="F2173" t="s">
        <v>13937</v>
      </c>
      <c r="G2173" t="s">
        <v>13938</v>
      </c>
      <c r="H2173" t="s">
        <v>13939</v>
      </c>
      <c r="I2173" t="s">
        <v>13940</v>
      </c>
      <c r="J2173" s="1" t="s">
        <v>170</v>
      </c>
      <c r="K2173" t="s">
        <v>75</v>
      </c>
      <c r="L2173" t="s">
        <v>76</v>
      </c>
      <c r="M2173" t="s">
        <v>77</v>
      </c>
      <c r="N2173" s="1" t="s">
        <v>78</v>
      </c>
      <c r="O2173" s="1" t="s">
        <v>63</v>
      </c>
      <c r="P2173" s="1">
        <v>12</v>
      </c>
      <c r="Q2173" t="s">
        <v>13941</v>
      </c>
      <c r="R2173" s="1" t="s">
        <v>13942</v>
      </c>
      <c r="S2173" s="1" t="s">
        <v>13943</v>
      </c>
      <c r="T2173" s="1">
        <v>236</v>
      </c>
      <c r="U2173" s="1">
        <v>131</v>
      </c>
      <c r="V2173" s="1">
        <v>105</v>
      </c>
    </row>
    <row r="2174" spans="1:22" x14ac:dyDescent="0.35">
      <c r="A2174" s="2">
        <v>44668</v>
      </c>
      <c r="B2174" s="3" t="s">
        <v>38</v>
      </c>
      <c r="C2174" t="s">
        <v>23</v>
      </c>
      <c r="D2174" t="s">
        <v>98</v>
      </c>
      <c r="E2174" t="s">
        <v>239</v>
      </c>
      <c r="F2174" t="s">
        <v>13944</v>
      </c>
      <c r="G2174" t="s">
        <v>13945</v>
      </c>
      <c r="H2174" t="s">
        <v>13946</v>
      </c>
      <c r="I2174" t="s">
        <v>13947</v>
      </c>
      <c r="J2174" s="1" t="s">
        <v>30</v>
      </c>
      <c r="K2174" t="s">
        <v>31</v>
      </c>
      <c r="L2174" t="s">
        <v>32</v>
      </c>
      <c r="M2174">
        <v>6538306661</v>
      </c>
      <c r="N2174" s="1" t="s">
        <v>93</v>
      </c>
      <c r="O2174" s="1" t="s">
        <v>49</v>
      </c>
      <c r="P2174" s="1">
        <v>68</v>
      </c>
      <c r="Q2174" t="s">
        <v>3186</v>
      </c>
      <c r="R2174" s="1" t="s">
        <v>13948</v>
      </c>
      <c r="S2174" s="1" t="s">
        <v>13949</v>
      </c>
      <c r="T2174" s="1">
        <v>93</v>
      </c>
      <c r="U2174" s="1">
        <v>50</v>
      </c>
      <c r="V2174" s="1">
        <v>43</v>
      </c>
    </row>
    <row r="2175" spans="1:22" x14ac:dyDescent="0.35">
      <c r="A2175" s="2">
        <v>44946</v>
      </c>
      <c r="B2175" s="3" t="s">
        <v>53</v>
      </c>
      <c r="C2175" t="s">
        <v>276</v>
      </c>
      <c r="D2175" t="s">
        <v>55</v>
      </c>
      <c r="E2175" t="s">
        <v>2513</v>
      </c>
      <c r="F2175" t="s">
        <v>13950</v>
      </c>
      <c r="G2175" t="s">
        <v>13951</v>
      </c>
      <c r="H2175" t="s">
        <v>13952</v>
      </c>
      <c r="I2175" t="s">
        <v>13953</v>
      </c>
      <c r="J2175" s="1" t="s">
        <v>30</v>
      </c>
      <c r="K2175" t="s">
        <v>124</v>
      </c>
      <c r="L2175" t="s">
        <v>125</v>
      </c>
      <c r="M2175" t="s">
        <v>126</v>
      </c>
      <c r="N2175" s="1" t="s">
        <v>48</v>
      </c>
      <c r="O2175" s="1" t="s">
        <v>63</v>
      </c>
      <c r="P2175" s="1">
        <v>56</v>
      </c>
      <c r="Q2175" t="s">
        <v>3562</v>
      </c>
      <c r="R2175" s="1" t="s">
        <v>13954</v>
      </c>
      <c r="S2175" s="1" t="s">
        <v>13955</v>
      </c>
      <c r="T2175" s="1">
        <v>429</v>
      </c>
      <c r="U2175" s="1">
        <v>236</v>
      </c>
      <c r="V2175" s="1">
        <v>193</v>
      </c>
    </row>
    <row r="2176" spans="1:22" x14ac:dyDescent="0.35">
      <c r="A2176" s="1" t="s">
        <v>13956</v>
      </c>
      <c r="B2176" s="3" t="s">
        <v>97</v>
      </c>
      <c r="C2176" t="s">
        <v>23</v>
      </c>
      <c r="D2176" t="s">
        <v>98</v>
      </c>
      <c r="E2176" t="s">
        <v>154</v>
      </c>
      <c r="F2176" t="s">
        <v>13957</v>
      </c>
      <c r="G2176" t="s">
        <v>13958</v>
      </c>
      <c r="H2176" t="s">
        <v>13959</v>
      </c>
      <c r="I2176" t="s">
        <v>13960</v>
      </c>
      <c r="J2176" s="1" t="s">
        <v>170</v>
      </c>
      <c r="K2176" t="s">
        <v>61</v>
      </c>
      <c r="L2176" t="s">
        <v>62</v>
      </c>
      <c r="N2176" s="1" t="s">
        <v>48</v>
      </c>
      <c r="O2176" s="1" t="s">
        <v>34</v>
      </c>
      <c r="P2176" s="1">
        <v>10</v>
      </c>
      <c r="Q2176" t="s">
        <v>2699</v>
      </c>
      <c r="R2176" s="1" t="s">
        <v>13961</v>
      </c>
      <c r="S2176" s="1" t="s">
        <v>13962</v>
      </c>
      <c r="T2176" s="1">
        <v>137</v>
      </c>
      <c r="U2176" s="1">
        <v>51</v>
      </c>
      <c r="V2176" s="1">
        <v>86</v>
      </c>
    </row>
    <row r="2177" spans="1:22" x14ac:dyDescent="0.35">
      <c r="A2177" s="2">
        <v>44769</v>
      </c>
      <c r="B2177" s="3" t="s">
        <v>492</v>
      </c>
      <c r="C2177" t="s">
        <v>276</v>
      </c>
      <c r="D2177" t="s">
        <v>409</v>
      </c>
      <c r="E2177" t="s">
        <v>410</v>
      </c>
      <c r="F2177" t="s">
        <v>13963</v>
      </c>
      <c r="G2177" t="s">
        <v>13964</v>
      </c>
      <c r="H2177" t="s">
        <v>13965</v>
      </c>
      <c r="I2177" t="s">
        <v>13966</v>
      </c>
      <c r="J2177" s="1" t="s">
        <v>30</v>
      </c>
      <c r="K2177" t="s">
        <v>381</v>
      </c>
      <c r="L2177" t="s">
        <v>382</v>
      </c>
      <c r="M2177" t="s">
        <v>383</v>
      </c>
      <c r="N2177" s="1" t="s">
        <v>93</v>
      </c>
      <c r="O2177" s="1" t="s">
        <v>63</v>
      </c>
      <c r="P2177" s="1">
        <v>23</v>
      </c>
      <c r="Q2177" t="s">
        <v>13967</v>
      </c>
      <c r="R2177" s="1" t="s">
        <v>13968</v>
      </c>
      <c r="S2177" s="1" t="s">
        <v>13969</v>
      </c>
      <c r="T2177" s="1">
        <v>110</v>
      </c>
      <c r="U2177" s="1">
        <v>108</v>
      </c>
      <c r="V2177" s="1">
        <v>2</v>
      </c>
    </row>
    <row r="2178" spans="1:22" x14ac:dyDescent="0.35">
      <c r="A2178" s="2">
        <v>45154</v>
      </c>
      <c r="B2178" s="3" t="s">
        <v>317</v>
      </c>
      <c r="C2178" t="s">
        <v>23</v>
      </c>
      <c r="D2178" t="s">
        <v>98</v>
      </c>
      <c r="E2178" t="s">
        <v>265</v>
      </c>
      <c r="F2178" t="s">
        <v>13970</v>
      </c>
      <c r="G2178" t="s">
        <v>13971</v>
      </c>
      <c r="H2178" t="s">
        <v>13972</v>
      </c>
      <c r="I2178" t="s">
        <v>13973</v>
      </c>
      <c r="J2178" s="1" t="s">
        <v>30</v>
      </c>
      <c r="K2178" t="s">
        <v>31</v>
      </c>
      <c r="L2178" t="s">
        <v>32</v>
      </c>
      <c r="M2178">
        <v>6538306661</v>
      </c>
      <c r="N2178" s="1" t="s">
        <v>93</v>
      </c>
      <c r="O2178" s="1" t="s">
        <v>63</v>
      </c>
      <c r="P2178" s="1">
        <v>72</v>
      </c>
      <c r="Q2178" t="s">
        <v>5003</v>
      </c>
      <c r="R2178" s="1" t="s">
        <v>13974</v>
      </c>
      <c r="S2178" s="1" t="s">
        <v>13975</v>
      </c>
      <c r="T2178" s="1">
        <v>164</v>
      </c>
      <c r="U2178" s="1">
        <v>56</v>
      </c>
      <c r="V2178" s="1">
        <v>108</v>
      </c>
    </row>
    <row r="2179" spans="1:22" x14ac:dyDescent="0.35">
      <c r="A2179" s="2">
        <v>44657</v>
      </c>
      <c r="B2179" s="3" t="s">
        <v>214</v>
      </c>
      <c r="C2179" t="s">
        <v>23</v>
      </c>
      <c r="D2179" t="s">
        <v>98</v>
      </c>
      <c r="E2179" t="s">
        <v>25</v>
      </c>
      <c r="F2179" t="s">
        <v>13976</v>
      </c>
      <c r="G2179" t="s">
        <v>13977</v>
      </c>
      <c r="H2179" t="s">
        <v>13978</v>
      </c>
      <c r="I2179">
        <v>5134249746</v>
      </c>
      <c r="J2179" s="1" t="s">
        <v>170</v>
      </c>
      <c r="K2179" t="s">
        <v>381</v>
      </c>
      <c r="L2179" t="s">
        <v>382</v>
      </c>
      <c r="M2179" t="s">
        <v>383</v>
      </c>
      <c r="N2179" s="1" t="s">
        <v>78</v>
      </c>
      <c r="O2179" s="1" t="s">
        <v>63</v>
      </c>
      <c r="P2179" s="1">
        <v>91</v>
      </c>
      <c r="Q2179" t="s">
        <v>10738</v>
      </c>
      <c r="R2179" s="1" t="s">
        <v>13979</v>
      </c>
      <c r="S2179" s="1" t="s">
        <v>13980</v>
      </c>
      <c r="T2179" s="1">
        <v>233</v>
      </c>
      <c r="U2179" s="1">
        <v>128</v>
      </c>
      <c r="V2179" s="1">
        <v>105</v>
      </c>
    </row>
    <row r="2180" spans="1:22" x14ac:dyDescent="0.35">
      <c r="A2180" s="2">
        <v>44662</v>
      </c>
      <c r="B2180" s="3" t="s">
        <v>317</v>
      </c>
      <c r="C2180" t="s">
        <v>23</v>
      </c>
      <c r="D2180" t="s">
        <v>98</v>
      </c>
      <c r="E2180" t="s">
        <v>318</v>
      </c>
      <c r="F2180" t="s">
        <v>13981</v>
      </c>
      <c r="G2180" t="s">
        <v>13982</v>
      </c>
      <c r="H2180" t="s">
        <v>13983</v>
      </c>
      <c r="I2180" t="s">
        <v>13984</v>
      </c>
      <c r="J2180" s="1" t="s">
        <v>30</v>
      </c>
      <c r="K2180" t="s">
        <v>270</v>
      </c>
      <c r="L2180" t="s">
        <v>271</v>
      </c>
      <c r="M2180" t="s">
        <v>559</v>
      </c>
      <c r="N2180" s="1" t="s">
        <v>33</v>
      </c>
      <c r="O2180" s="1" t="s">
        <v>49</v>
      </c>
      <c r="P2180" s="1">
        <v>70</v>
      </c>
      <c r="Q2180" t="s">
        <v>5065</v>
      </c>
      <c r="R2180" s="1" t="s">
        <v>13985</v>
      </c>
      <c r="S2180" s="1" t="s">
        <v>13986</v>
      </c>
      <c r="T2180" s="1">
        <v>358</v>
      </c>
      <c r="U2180" s="1">
        <v>159</v>
      </c>
      <c r="V2180" s="1">
        <v>199</v>
      </c>
    </row>
    <row r="2181" spans="1:22" x14ac:dyDescent="0.35">
      <c r="A2181" s="2">
        <v>44524</v>
      </c>
      <c r="B2181" s="3" t="s">
        <v>164</v>
      </c>
      <c r="C2181" t="s">
        <v>247</v>
      </c>
      <c r="D2181" t="s">
        <v>165</v>
      </c>
      <c r="E2181" t="s">
        <v>265</v>
      </c>
      <c r="F2181" t="s">
        <v>13987</v>
      </c>
      <c r="G2181" t="s">
        <v>13988</v>
      </c>
      <c r="H2181" t="s">
        <v>13989</v>
      </c>
      <c r="I2181" t="s">
        <v>13990</v>
      </c>
      <c r="J2181" s="1" t="s">
        <v>30</v>
      </c>
      <c r="K2181" t="s">
        <v>61</v>
      </c>
      <c r="L2181" t="s">
        <v>62</v>
      </c>
      <c r="M2181">
        <f>1-588-750-7646</f>
        <v>-8983</v>
      </c>
      <c r="N2181" s="1" t="s">
        <v>93</v>
      </c>
      <c r="O2181" s="1" t="s">
        <v>34</v>
      </c>
      <c r="P2181" s="1">
        <v>6</v>
      </c>
      <c r="Q2181" t="s">
        <v>4581</v>
      </c>
      <c r="R2181" s="1" t="s">
        <v>13991</v>
      </c>
      <c r="S2181" s="1" t="s">
        <v>13992</v>
      </c>
      <c r="T2181" s="1">
        <v>320</v>
      </c>
      <c r="U2181" s="1">
        <v>274</v>
      </c>
      <c r="V2181" s="1">
        <v>46</v>
      </c>
    </row>
    <row r="2182" spans="1:22" x14ac:dyDescent="0.35">
      <c r="A2182" s="2">
        <v>45080</v>
      </c>
      <c r="B2182" s="3" t="s">
        <v>118</v>
      </c>
      <c r="C2182" t="s">
        <v>69</v>
      </c>
      <c r="D2182" t="s">
        <v>119</v>
      </c>
      <c r="E2182" t="s">
        <v>120</v>
      </c>
      <c r="F2182" t="s">
        <v>13993</v>
      </c>
      <c r="G2182" t="s">
        <v>13994</v>
      </c>
      <c r="H2182" t="s">
        <v>13995</v>
      </c>
      <c r="I2182" t="s">
        <v>13996</v>
      </c>
      <c r="J2182" s="1" t="s">
        <v>45</v>
      </c>
      <c r="K2182" t="s">
        <v>133</v>
      </c>
      <c r="L2182" t="s">
        <v>134</v>
      </c>
      <c r="M2182" t="s">
        <v>135</v>
      </c>
      <c r="N2182" s="1" t="s">
        <v>48</v>
      </c>
      <c r="O2182" s="1" t="s">
        <v>34</v>
      </c>
      <c r="P2182" s="1">
        <v>92</v>
      </c>
      <c r="Q2182" t="s">
        <v>127</v>
      </c>
      <c r="R2182" s="1" t="s">
        <v>13997</v>
      </c>
      <c r="S2182" s="1" t="s">
        <v>13998</v>
      </c>
      <c r="T2182" s="1">
        <v>491</v>
      </c>
      <c r="U2182" s="1">
        <v>454</v>
      </c>
      <c r="V2182" s="1">
        <v>37</v>
      </c>
    </row>
    <row r="2183" spans="1:22" x14ac:dyDescent="0.35">
      <c r="A2183" s="2">
        <v>44936</v>
      </c>
      <c r="B2183" s="3" t="s">
        <v>207</v>
      </c>
      <c r="C2183" t="s">
        <v>23</v>
      </c>
      <c r="D2183" t="s">
        <v>39</v>
      </c>
      <c r="E2183" t="s">
        <v>265</v>
      </c>
      <c r="F2183" t="s">
        <v>13999</v>
      </c>
      <c r="G2183" t="s">
        <v>14000</v>
      </c>
      <c r="H2183" t="s">
        <v>14001</v>
      </c>
      <c r="I2183">
        <v>4654220289</v>
      </c>
      <c r="J2183" s="1" t="s">
        <v>30</v>
      </c>
      <c r="K2183" t="s">
        <v>171</v>
      </c>
      <c r="L2183" t="s">
        <v>172</v>
      </c>
      <c r="M2183" t="s">
        <v>173</v>
      </c>
      <c r="N2183" s="1" t="s">
        <v>78</v>
      </c>
      <c r="O2183" s="1" t="s">
        <v>63</v>
      </c>
      <c r="P2183" s="1">
        <v>47</v>
      </c>
      <c r="Q2183" t="s">
        <v>10481</v>
      </c>
      <c r="R2183" s="1" t="s">
        <v>14002</v>
      </c>
      <c r="S2183" s="1" t="s">
        <v>14003</v>
      </c>
      <c r="T2183" s="1">
        <v>64</v>
      </c>
      <c r="U2183" s="1">
        <v>50</v>
      </c>
      <c r="V2183" s="1">
        <v>14</v>
      </c>
    </row>
    <row r="2184" spans="1:22" x14ac:dyDescent="0.35">
      <c r="A2184" s="2">
        <v>44623</v>
      </c>
      <c r="B2184" s="3" t="s">
        <v>97</v>
      </c>
      <c r="C2184" t="s">
        <v>23</v>
      </c>
      <c r="D2184" t="s">
        <v>98</v>
      </c>
      <c r="E2184" t="s">
        <v>154</v>
      </c>
      <c r="F2184" t="s">
        <v>14004</v>
      </c>
      <c r="G2184" t="s">
        <v>14005</v>
      </c>
      <c r="H2184" t="s">
        <v>14006</v>
      </c>
      <c r="I2184" t="s">
        <v>14007</v>
      </c>
      <c r="J2184" s="1" t="s">
        <v>45</v>
      </c>
      <c r="K2184" t="s">
        <v>534</v>
      </c>
      <c r="L2184" t="s">
        <v>535</v>
      </c>
      <c r="M2184" t="s">
        <v>536</v>
      </c>
      <c r="N2184" s="1" t="s">
        <v>33</v>
      </c>
      <c r="O2184" s="1" t="s">
        <v>63</v>
      </c>
      <c r="P2184" s="1">
        <v>74</v>
      </c>
      <c r="Q2184" t="s">
        <v>14008</v>
      </c>
      <c r="R2184" s="1" t="s">
        <v>6077</v>
      </c>
      <c r="S2184" s="1" t="s">
        <v>14009</v>
      </c>
      <c r="T2184" s="1">
        <v>272</v>
      </c>
      <c r="U2184" s="1">
        <v>113</v>
      </c>
      <c r="V2184" s="1">
        <v>159</v>
      </c>
    </row>
    <row r="2185" spans="1:22" x14ac:dyDescent="0.35">
      <c r="A2185" s="1" t="s">
        <v>14010</v>
      </c>
      <c r="B2185" s="3" t="s">
        <v>207</v>
      </c>
      <c r="C2185" t="s">
        <v>23</v>
      </c>
      <c r="D2185" t="s">
        <v>39</v>
      </c>
      <c r="E2185" t="s">
        <v>189</v>
      </c>
      <c r="F2185" t="s">
        <v>14011</v>
      </c>
      <c r="H2185" t="s">
        <v>14012</v>
      </c>
      <c r="I2185" t="s">
        <v>14013</v>
      </c>
      <c r="J2185" s="1" t="s">
        <v>170</v>
      </c>
      <c r="K2185" t="s">
        <v>148</v>
      </c>
      <c r="L2185" t="s">
        <v>149</v>
      </c>
      <c r="M2185" t="s">
        <v>150</v>
      </c>
      <c r="N2185" s="1" t="s">
        <v>48</v>
      </c>
      <c r="O2185" s="1" t="s">
        <v>63</v>
      </c>
      <c r="P2185" s="1">
        <v>71</v>
      </c>
      <c r="Q2185" t="s">
        <v>14014</v>
      </c>
      <c r="R2185" s="1" t="s">
        <v>14015</v>
      </c>
      <c r="S2185" s="1" t="s">
        <v>14016</v>
      </c>
      <c r="T2185" s="1">
        <v>124</v>
      </c>
      <c r="U2185" s="1">
        <v>19</v>
      </c>
      <c r="V2185" s="1">
        <v>105</v>
      </c>
    </row>
    <row r="2186" spans="1:22" x14ac:dyDescent="0.35">
      <c r="A2186" s="2">
        <v>44694</v>
      </c>
      <c r="B2186" s="3" t="s">
        <v>492</v>
      </c>
      <c r="C2186" t="s">
        <v>54</v>
      </c>
      <c r="D2186" t="s">
        <v>409</v>
      </c>
      <c r="E2186" t="s">
        <v>410</v>
      </c>
      <c r="F2186" t="s">
        <v>14017</v>
      </c>
      <c r="G2186" t="s">
        <v>14018</v>
      </c>
      <c r="H2186" t="s">
        <v>14019</v>
      </c>
      <c r="I2186">
        <v>5179095988</v>
      </c>
      <c r="J2186" s="1" t="s">
        <v>30</v>
      </c>
      <c r="K2186" t="s">
        <v>133</v>
      </c>
      <c r="L2186" t="s">
        <v>134</v>
      </c>
      <c r="M2186" t="s">
        <v>135</v>
      </c>
      <c r="N2186" s="1" t="s">
        <v>86</v>
      </c>
      <c r="O2186" s="1" t="s">
        <v>63</v>
      </c>
      <c r="P2186" s="1">
        <v>50</v>
      </c>
      <c r="Q2186" t="s">
        <v>14020</v>
      </c>
      <c r="R2186" s="1" t="s">
        <v>14021</v>
      </c>
      <c r="S2186" s="1" t="s">
        <v>14022</v>
      </c>
      <c r="T2186" s="1">
        <v>464</v>
      </c>
      <c r="U2186" s="1">
        <v>180</v>
      </c>
      <c r="V2186" s="1">
        <v>284</v>
      </c>
    </row>
    <row r="2187" spans="1:22" x14ac:dyDescent="0.35">
      <c r="A2187" s="2">
        <v>44667</v>
      </c>
      <c r="B2187" s="3" t="s">
        <v>275</v>
      </c>
      <c r="C2187" t="s">
        <v>276</v>
      </c>
      <c r="D2187" t="s">
        <v>277</v>
      </c>
      <c r="E2187" t="s">
        <v>278</v>
      </c>
      <c r="F2187" t="s">
        <v>14023</v>
      </c>
      <c r="G2187" t="s">
        <v>14024</v>
      </c>
      <c r="H2187" t="s">
        <v>14025</v>
      </c>
      <c r="I2187">
        <v>7355317772</v>
      </c>
      <c r="J2187" s="1" t="s">
        <v>30</v>
      </c>
      <c r="K2187" t="s">
        <v>303</v>
      </c>
      <c r="L2187" t="s">
        <v>304</v>
      </c>
      <c r="M2187" t="s">
        <v>305</v>
      </c>
      <c r="N2187" s="1" t="s">
        <v>33</v>
      </c>
      <c r="O2187" s="1" t="s">
        <v>49</v>
      </c>
      <c r="P2187" s="1">
        <v>38</v>
      </c>
      <c r="Q2187" t="s">
        <v>14026</v>
      </c>
      <c r="R2187" s="1" t="s">
        <v>13418</v>
      </c>
      <c r="S2187" s="1" t="s">
        <v>14027</v>
      </c>
      <c r="T2187" s="1">
        <v>222</v>
      </c>
      <c r="U2187" s="1">
        <v>71</v>
      </c>
      <c r="V2187" s="1">
        <v>151</v>
      </c>
    </row>
    <row r="2188" spans="1:22" x14ac:dyDescent="0.35">
      <c r="A2188" s="2">
        <v>45073</v>
      </c>
      <c r="B2188" s="3" t="s">
        <v>38</v>
      </c>
      <c r="C2188" t="s">
        <v>54</v>
      </c>
      <c r="D2188" t="s">
        <v>98</v>
      </c>
      <c r="E2188" t="s">
        <v>326</v>
      </c>
      <c r="F2188" t="s">
        <v>14028</v>
      </c>
      <c r="G2188" t="s">
        <v>14029</v>
      </c>
      <c r="H2188" t="s">
        <v>14030</v>
      </c>
      <c r="I2188" t="s">
        <v>14031</v>
      </c>
      <c r="J2188" s="1" t="s">
        <v>30</v>
      </c>
      <c r="K2188" t="s">
        <v>171</v>
      </c>
      <c r="L2188" t="s">
        <v>172</v>
      </c>
      <c r="M2188" t="s">
        <v>173</v>
      </c>
      <c r="N2188" s="1" t="s">
        <v>33</v>
      </c>
      <c r="O2188" s="1" t="s">
        <v>63</v>
      </c>
      <c r="P2188" s="1">
        <v>36</v>
      </c>
      <c r="Q2188" t="s">
        <v>14032</v>
      </c>
      <c r="R2188" s="1" t="s">
        <v>14033</v>
      </c>
      <c r="S2188" s="1" t="s">
        <v>14034</v>
      </c>
      <c r="T2188" s="1">
        <v>337</v>
      </c>
      <c r="U2188" s="1">
        <v>209</v>
      </c>
      <c r="V2188" s="1">
        <v>128</v>
      </c>
    </row>
    <row r="2189" spans="1:22" x14ac:dyDescent="0.35">
      <c r="A2189" s="2">
        <v>45115</v>
      </c>
      <c r="B2189" s="3" t="s">
        <v>68</v>
      </c>
      <c r="C2189" t="s">
        <v>69</v>
      </c>
      <c r="D2189" t="s">
        <v>70</v>
      </c>
      <c r="E2189" t="s">
        <v>71</v>
      </c>
      <c r="F2189" t="s">
        <v>14035</v>
      </c>
      <c r="G2189" t="s">
        <v>14036</v>
      </c>
      <c r="H2189" t="s">
        <v>14037</v>
      </c>
      <c r="I2189" t="s">
        <v>14038</v>
      </c>
      <c r="J2189" s="1" t="s">
        <v>30</v>
      </c>
      <c r="K2189" t="s">
        <v>381</v>
      </c>
      <c r="L2189" t="s">
        <v>382</v>
      </c>
      <c r="M2189" t="s">
        <v>383</v>
      </c>
      <c r="N2189" s="1" t="s">
        <v>48</v>
      </c>
      <c r="O2189" s="1" t="s">
        <v>63</v>
      </c>
      <c r="P2189" s="1">
        <v>7</v>
      </c>
      <c r="Q2189" t="s">
        <v>14039</v>
      </c>
      <c r="R2189" s="1" t="s">
        <v>14040</v>
      </c>
      <c r="S2189" s="1" t="s">
        <v>14041</v>
      </c>
      <c r="T2189" s="1">
        <v>210</v>
      </c>
      <c r="U2189" s="1">
        <v>170</v>
      </c>
      <c r="V2189" s="1">
        <v>40</v>
      </c>
    </row>
    <row r="2190" spans="1:22" x14ac:dyDescent="0.35">
      <c r="A2190" s="2">
        <v>44592</v>
      </c>
      <c r="B2190" s="3" t="s">
        <v>214</v>
      </c>
      <c r="C2190" t="s">
        <v>23</v>
      </c>
      <c r="D2190" t="s">
        <v>98</v>
      </c>
      <c r="E2190" t="s">
        <v>326</v>
      </c>
      <c r="F2190" t="s">
        <v>14042</v>
      </c>
      <c r="G2190" t="s">
        <v>14043</v>
      </c>
      <c r="H2190" t="s">
        <v>14044</v>
      </c>
      <c r="I2190" t="s">
        <v>14045</v>
      </c>
      <c r="J2190" s="1" t="s">
        <v>45</v>
      </c>
      <c r="K2190" t="s">
        <v>133</v>
      </c>
      <c r="L2190" t="s">
        <v>134</v>
      </c>
      <c r="M2190" t="s">
        <v>135</v>
      </c>
      <c r="N2190" s="1" t="s">
        <v>93</v>
      </c>
      <c r="O2190" s="1" t="s">
        <v>63</v>
      </c>
      <c r="P2190" s="1">
        <v>67</v>
      </c>
      <c r="Q2190" t="s">
        <v>7539</v>
      </c>
      <c r="R2190" s="1" t="s">
        <v>14046</v>
      </c>
      <c r="S2190" s="1" t="s">
        <v>14047</v>
      </c>
      <c r="T2190" s="1">
        <v>81</v>
      </c>
      <c r="U2190" s="1">
        <v>19</v>
      </c>
      <c r="V2190" s="1">
        <v>62</v>
      </c>
    </row>
    <row r="2191" spans="1:22" x14ac:dyDescent="0.35">
      <c r="A2191" s="2">
        <v>44739</v>
      </c>
      <c r="B2191" s="3" t="s">
        <v>68</v>
      </c>
      <c r="C2191" t="s">
        <v>69</v>
      </c>
      <c r="D2191" t="s">
        <v>70</v>
      </c>
      <c r="E2191" t="s">
        <v>71</v>
      </c>
      <c r="F2191" t="s">
        <v>14048</v>
      </c>
      <c r="H2191" t="s">
        <v>14049</v>
      </c>
      <c r="I2191" t="s">
        <v>14050</v>
      </c>
      <c r="J2191" s="1" t="s">
        <v>170</v>
      </c>
      <c r="K2191" t="s">
        <v>194</v>
      </c>
      <c r="L2191" t="s">
        <v>195</v>
      </c>
      <c r="M2191" t="s">
        <v>196</v>
      </c>
      <c r="N2191" s="1" t="s">
        <v>86</v>
      </c>
      <c r="O2191" s="1" t="s">
        <v>49</v>
      </c>
      <c r="P2191" s="1">
        <v>55</v>
      </c>
      <c r="Q2191" t="s">
        <v>136</v>
      </c>
      <c r="R2191" s="1" t="s">
        <v>14051</v>
      </c>
      <c r="S2191" s="1" t="s">
        <v>14052</v>
      </c>
      <c r="T2191" s="1">
        <v>144</v>
      </c>
      <c r="U2191" s="1">
        <v>85</v>
      </c>
      <c r="V2191" s="1">
        <v>59</v>
      </c>
    </row>
    <row r="2192" spans="1:22" x14ac:dyDescent="0.35">
      <c r="A2192" s="1" t="s">
        <v>14053</v>
      </c>
      <c r="B2192" s="3" t="s">
        <v>257</v>
      </c>
      <c r="C2192" t="s">
        <v>141</v>
      </c>
      <c r="D2192" t="s">
        <v>223</v>
      </c>
      <c r="E2192" t="s">
        <v>5713</v>
      </c>
      <c r="F2192" t="s">
        <v>14054</v>
      </c>
      <c r="G2192" t="s">
        <v>14055</v>
      </c>
      <c r="H2192" t="s">
        <v>14056</v>
      </c>
      <c r="I2192" t="s">
        <v>14057</v>
      </c>
      <c r="J2192" s="1" t="s">
        <v>30</v>
      </c>
      <c r="K2192" t="s">
        <v>424</v>
      </c>
      <c r="L2192" t="s">
        <v>425</v>
      </c>
      <c r="M2192">
        <v>7724600682</v>
      </c>
      <c r="N2192" s="1" t="s">
        <v>78</v>
      </c>
      <c r="O2192" s="1" t="s">
        <v>34</v>
      </c>
      <c r="P2192" s="1">
        <v>40</v>
      </c>
      <c r="Q2192" t="s">
        <v>5545</v>
      </c>
      <c r="R2192" s="1" t="s">
        <v>14058</v>
      </c>
      <c r="S2192" s="1" t="s">
        <v>14059</v>
      </c>
      <c r="T2192" s="1">
        <v>499</v>
      </c>
      <c r="U2192" s="1">
        <v>129</v>
      </c>
      <c r="V2192" s="1">
        <v>370</v>
      </c>
    </row>
    <row r="2193" spans="1:22" x14ac:dyDescent="0.35">
      <c r="A2193" s="2">
        <v>44642</v>
      </c>
      <c r="B2193" s="3" t="s">
        <v>38</v>
      </c>
      <c r="C2193" t="s">
        <v>247</v>
      </c>
      <c r="D2193" t="s">
        <v>165</v>
      </c>
      <c r="E2193" t="s">
        <v>25</v>
      </c>
      <c r="F2193" t="s">
        <v>14060</v>
      </c>
      <c r="G2193" t="s">
        <v>14061</v>
      </c>
      <c r="H2193" t="s">
        <v>14062</v>
      </c>
      <c r="I2193" t="s">
        <v>14063</v>
      </c>
      <c r="J2193" s="1" t="s">
        <v>30</v>
      </c>
      <c r="K2193" t="s">
        <v>270</v>
      </c>
      <c r="L2193" t="s">
        <v>271</v>
      </c>
      <c r="M2193" t="s">
        <v>559</v>
      </c>
      <c r="N2193" s="1" t="s">
        <v>93</v>
      </c>
      <c r="O2193" s="1" t="s">
        <v>63</v>
      </c>
      <c r="P2193" s="1">
        <v>83</v>
      </c>
      <c r="Q2193" t="s">
        <v>14064</v>
      </c>
      <c r="R2193" s="1" t="s">
        <v>14065</v>
      </c>
      <c r="S2193" s="1" t="s">
        <v>14066</v>
      </c>
      <c r="T2193" s="1">
        <v>195</v>
      </c>
      <c r="U2193" s="1">
        <v>93</v>
      </c>
      <c r="V2193" s="1">
        <v>102</v>
      </c>
    </row>
    <row r="2194" spans="1:22" x14ac:dyDescent="0.35">
      <c r="A2194" s="2">
        <v>44992</v>
      </c>
      <c r="B2194" s="3" t="s">
        <v>529</v>
      </c>
      <c r="C2194" t="s">
        <v>23</v>
      </c>
      <c r="D2194" t="s">
        <v>98</v>
      </c>
      <c r="E2194" t="s">
        <v>530</v>
      </c>
      <c r="F2194" t="s">
        <v>14067</v>
      </c>
      <c r="G2194" t="s">
        <v>14068</v>
      </c>
      <c r="H2194" t="s">
        <v>14069</v>
      </c>
      <c r="I2194" t="s">
        <v>14070</v>
      </c>
      <c r="J2194" s="1" t="s">
        <v>170</v>
      </c>
      <c r="K2194" t="s">
        <v>124</v>
      </c>
      <c r="L2194" t="s">
        <v>125</v>
      </c>
      <c r="M2194" t="s">
        <v>126</v>
      </c>
      <c r="N2194" s="1" t="s">
        <v>114</v>
      </c>
      <c r="O2194" s="1" t="s">
        <v>49</v>
      </c>
      <c r="P2194" s="1">
        <v>96</v>
      </c>
      <c r="Q2194" t="s">
        <v>1210</v>
      </c>
      <c r="R2194" s="1" t="s">
        <v>14071</v>
      </c>
      <c r="S2194" s="1" t="s">
        <v>14072</v>
      </c>
      <c r="T2194" s="1">
        <v>300</v>
      </c>
      <c r="U2194" s="1">
        <v>77</v>
      </c>
      <c r="V2194" s="1">
        <v>223</v>
      </c>
    </row>
    <row r="2195" spans="1:22" x14ac:dyDescent="0.35">
      <c r="A2195" s="2">
        <v>45014</v>
      </c>
      <c r="B2195" s="3" t="s">
        <v>53</v>
      </c>
      <c r="C2195" t="s">
        <v>276</v>
      </c>
      <c r="D2195" t="s">
        <v>55</v>
      </c>
      <c r="E2195" t="s">
        <v>56</v>
      </c>
      <c r="F2195" t="s">
        <v>14073</v>
      </c>
      <c r="G2195" t="s">
        <v>14074</v>
      </c>
      <c r="H2195" t="s">
        <v>14075</v>
      </c>
      <c r="I2195" t="s">
        <v>14076</v>
      </c>
      <c r="J2195" s="1" t="s">
        <v>45</v>
      </c>
      <c r="K2195" t="s">
        <v>330</v>
      </c>
      <c r="L2195" t="s">
        <v>331</v>
      </c>
      <c r="M2195" t="s">
        <v>332</v>
      </c>
      <c r="N2195" s="1" t="s">
        <v>78</v>
      </c>
      <c r="O2195" s="1" t="s">
        <v>34</v>
      </c>
      <c r="P2195" s="1">
        <v>79</v>
      </c>
      <c r="Q2195" t="s">
        <v>6465</v>
      </c>
      <c r="R2195" s="1" t="s">
        <v>14077</v>
      </c>
      <c r="S2195" s="1" t="s">
        <v>14078</v>
      </c>
      <c r="T2195" s="1">
        <v>342</v>
      </c>
      <c r="U2195" s="1">
        <v>5</v>
      </c>
      <c r="V2195" s="1">
        <v>337</v>
      </c>
    </row>
    <row r="2196" spans="1:22" x14ac:dyDescent="0.35">
      <c r="A2196" s="2">
        <v>44789</v>
      </c>
      <c r="B2196" s="3" t="s">
        <v>97</v>
      </c>
      <c r="C2196" t="s">
        <v>23</v>
      </c>
      <c r="D2196" t="s">
        <v>98</v>
      </c>
      <c r="E2196" t="s">
        <v>99</v>
      </c>
      <c r="F2196" t="s">
        <v>14079</v>
      </c>
      <c r="G2196" t="s">
        <v>14080</v>
      </c>
      <c r="H2196" t="s">
        <v>14081</v>
      </c>
      <c r="I2196" t="s">
        <v>14082</v>
      </c>
      <c r="J2196" s="1" t="s">
        <v>30</v>
      </c>
      <c r="K2196" t="s">
        <v>171</v>
      </c>
      <c r="L2196" t="s">
        <v>172</v>
      </c>
      <c r="M2196" t="s">
        <v>173</v>
      </c>
      <c r="N2196" s="1" t="s">
        <v>93</v>
      </c>
      <c r="O2196" s="1" t="s">
        <v>63</v>
      </c>
      <c r="P2196" s="1">
        <v>42</v>
      </c>
      <c r="Q2196" t="s">
        <v>14083</v>
      </c>
      <c r="R2196" s="1" t="s">
        <v>14084</v>
      </c>
      <c r="S2196" s="1" t="s">
        <v>14085</v>
      </c>
      <c r="T2196" s="1">
        <v>142</v>
      </c>
      <c r="U2196" s="1">
        <v>90</v>
      </c>
      <c r="V2196" s="1">
        <v>52</v>
      </c>
    </row>
    <row r="2197" spans="1:22" x14ac:dyDescent="0.35">
      <c r="A2197" s="2">
        <v>45079</v>
      </c>
      <c r="B2197" s="3" t="s">
        <v>164</v>
      </c>
      <c r="C2197" t="s">
        <v>247</v>
      </c>
      <c r="D2197" t="s">
        <v>165</v>
      </c>
      <c r="E2197" t="s">
        <v>166</v>
      </c>
      <c r="F2197" t="s">
        <v>14086</v>
      </c>
      <c r="G2197" t="s">
        <v>14087</v>
      </c>
      <c r="H2197" t="s">
        <v>14088</v>
      </c>
      <c r="I2197" t="s">
        <v>14089</v>
      </c>
      <c r="J2197" s="1" t="s">
        <v>30</v>
      </c>
      <c r="K2197" t="s">
        <v>566</v>
      </c>
      <c r="L2197" t="s">
        <v>567</v>
      </c>
      <c r="M2197" t="s">
        <v>568</v>
      </c>
      <c r="N2197" s="1" t="s">
        <v>33</v>
      </c>
      <c r="O2197" s="1" t="s">
        <v>63</v>
      </c>
      <c r="P2197" s="1">
        <v>64</v>
      </c>
      <c r="Q2197" t="s">
        <v>14090</v>
      </c>
      <c r="R2197" s="1" t="s">
        <v>14091</v>
      </c>
      <c r="S2197" s="1" t="s">
        <v>14092</v>
      </c>
      <c r="T2197" s="1">
        <v>206</v>
      </c>
      <c r="U2197" s="1">
        <v>84</v>
      </c>
      <c r="V2197" s="1">
        <v>122</v>
      </c>
    </row>
    <row r="2198" spans="1:22" x14ac:dyDescent="0.35">
      <c r="A2198" s="2">
        <v>44541</v>
      </c>
      <c r="B2198" s="3" t="s">
        <v>275</v>
      </c>
      <c r="C2198" t="s">
        <v>54</v>
      </c>
      <c r="D2198" t="s">
        <v>277</v>
      </c>
      <c r="E2198" t="s">
        <v>25</v>
      </c>
      <c r="F2198" t="s">
        <v>14093</v>
      </c>
      <c r="G2198" t="s">
        <v>14094</v>
      </c>
      <c r="H2198" t="s">
        <v>14095</v>
      </c>
      <c r="I2198" t="s">
        <v>14096</v>
      </c>
      <c r="J2198" s="1" t="s">
        <v>45</v>
      </c>
      <c r="K2198" t="s">
        <v>148</v>
      </c>
      <c r="L2198" t="s">
        <v>149</v>
      </c>
      <c r="N2198" s="1" t="s">
        <v>78</v>
      </c>
      <c r="O2198" s="1" t="s">
        <v>63</v>
      </c>
      <c r="P2198" s="1">
        <v>95</v>
      </c>
      <c r="Q2198" t="s">
        <v>14097</v>
      </c>
      <c r="R2198" s="1" t="s">
        <v>14098</v>
      </c>
      <c r="S2198" s="1" t="s">
        <v>14099</v>
      </c>
      <c r="T2198" s="1">
        <v>472</v>
      </c>
      <c r="U2198" s="1">
        <v>150</v>
      </c>
      <c r="V2198" s="1">
        <v>322</v>
      </c>
    </row>
    <row r="2199" spans="1:22" x14ac:dyDescent="0.35">
      <c r="A2199" s="2">
        <v>45077</v>
      </c>
      <c r="B2199" s="3" t="s">
        <v>344</v>
      </c>
      <c r="C2199" t="s">
        <v>141</v>
      </c>
      <c r="D2199" t="s">
        <v>345</v>
      </c>
      <c r="E2199" t="s">
        <v>346</v>
      </c>
      <c r="F2199" t="s">
        <v>14100</v>
      </c>
      <c r="G2199" t="s">
        <v>14101</v>
      </c>
      <c r="H2199" t="s">
        <v>14102</v>
      </c>
      <c r="I2199" t="s">
        <v>14103</v>
      </c>
      <c r="J2199" s="1" t="s">
        <v>30</v>
      </c>
      <c r="K2199" t="s">
        <v>75</v>
      </c>
      <c r="L2199" t="s">
        <v>76</v>
      </c>
      <c r="M2199" t="s">
        <v>77</v>
      </c>
      <c r="N2199" s="1" t="s">
        <v>86</v>
      </c>
      <c r="O2199" s="1" t="s">
        <v>63</v>
      </c>
      <c r="P2199" s="1">
        <v>63</v>
      </c>
      <c r="Q2199" t="s">
        <v>9973</v>
      </c>
      <c r="R2199" s="1" t="s">
        <v>14104</v>
      </c>
      <c r="S2199" s="1" t="s">
        <v>14105</v>
      </c>
      <c r="T2199" s="1">
        <v>365</v>
      </c>
      <c r="U2199" s="1">
        <v>15</v>
      </c>
      <c r="V2199" s="1">
        <v>350</v>
      </c>
    </row>
    <row r="2200" spans="1:22" x14ac:dyDescent="0.35">
      <c r="A2200" s="2">
        <v>44996</v>
      </c>
      <c r="B2200" s="3" t="s">
        <v>207</v>
      </c>
      <c r="C2200" t="s">
        <v>23</v>
      </c>
      <c r="D2200" t="s">
        <v>39</v>
      </c>
      <c r="E2200" t="s">
        <v>40</v>
      </c>
      <c r="F2200" t="s">
        <v>14106</v>
      </c>
      <c r="G2200" t="s">
        <v>14107</v>
      </c>
      <c r="H2200" t="s">
        <v>14108</v>
      </c>
      <c r="I2200" t="s">
        <v>14109</v>
      </c>
      <c r="J2200" s="1" t="s">
        <v>170</v>
      </c>
      <c r="K2200" t="s">
        <v>75</v>
      </c>
      <c r="L2200" t="s">
        <v>76</v>
      </c>
      <c r="M2200" t="s">
        <v>77</v>
      </c>
      <c r="N2200" s="1" t="s">
        <v>78</v>
      </c>
      <c r="O2200" s="1" t="s">
        <v>63</v>
      </c>
      <c r="P2200" s="1">
        <v>39</v>
      </c>
      <c r="Q2200" t="s">
        <v>14110</v>
      </c>
      <c r="R2200" s="1" t="s">
        <v>14111</v>
      </c>
      <c r="S2200" s="1" t="s">
        <v>14112</v>
      </c>
      <c r="T2200" s="1">
        <v>267</v>
      </c>
      <c r="U2200" s="1">
        <v>83</v>
      </c>
      <c r="V2200" s="1">
        <v>184</v>
      </c>
    </row>
    <row r="2201" spans="1:22" x14ac:dyDescent="0.35">
      <c r="A2201" s="2">
        <v>45174</v>
      </c>
      <c r="B2201" s="3" t="s">
        <v>207</v>
      </c>
      <c r="C2201" t="s">
        <v>23</v>
      </c>
      <c r="D2201" t="s">
        <v>39</v>
      </c>
      <c r="E2201" t="s">
        <v>189</v>
      </c>
      <c r="F2201" t="s">
        <v>14113</v>
      </c>
      <c r="G2201" t="s">
        <v>14114</v>
      </c>
      <c r="H2201" t="s">
        <v>14115</v>
      </c>
      <c r="I2201" t="s">
        <v>14116</v>
      </c>
      <c r="J2201" s="1" t="s">
        <v>45</v>
      </c>
      <c r="K2201" t="s">
        <v>424</v>
      </c>
      <c r="L2201" t="s">
        <v>425</v>
      </c>
      <c r="M2201">
        <v>7724600682</v>
      </c>
      <c r="N2201" s="1" t="s">
        <v>48</v>
      </c>
      <c r="O2201" s="1" t="s">
        <v>49</v>
      </c>
      <c r="P2201" s="1">
        <v>25</v>
      </c>
      <c r="Q2201" t="s">
        <v>1442</v>
      </c>
      <c r="R2201" s="1" t="s">
        <v>14117</v>
      </c>
      <c r="S2201" s="1" t="s">
        <v>14118</v>
      </c>
      <c r="T2201" s="1">
        <v>317</v>
      </c>
      <c r="U2201" s="1">
        <v>81</v>
      </c>
      <c r="V2201" s="1">
        <v>236</v>
      </c>
    </row>
    <row r="2202" spans="1:22" x14ac:dyDescent="0.35">
      <c r="A2202" s="2">
        <v>45197</v>
      </c>
      <c r="B2202" s="3" t="s">
        <v>336</v>
      </c>
      <c r="C2202" t="s">
        <v>247</v>
      </c>
      <c r="D2202" t="s">
        <v>165</v>
      </c>
      <c r="E2202" t="s">
        <v>807</v>
      </c>
      <c r="F2202" t="s">
        <v>14119</v>
      </c>
      <c r="G2202" t="s">
        <v>14120</v>
      </c>
      <c r="H2202" t="s">
        <v>14121</v>
      </c>
      <c r="I2202" t="s">
        <v>14122</v>
      </c>
      <c r="J2202" s="1" t="s">
        <v>30</v>
      </c>
      <c r="K2202" t="s">
        <v>111</v>
      </c>
      <c r="L2202" t="s">
        <v>112</v>
      </c>
      <c r="M2202" t="s">
        <v>113</v>
      </c>
      <c r="N2202" s="1" t="s">
        <v>86</v>
      </c>
      <c r="O2202" s="1" t="s">
        <v>63</v>
      </c>
      <c r="P2202" s="1">
        <v>65</v>
      </c>
      <c r="Q2202" t="s">
        <v>14123</v>
      </c>
      <c r="R2202" s="1" t="s">
        <v>14124</v>
      </c>
      <c r="S2202" s="1" t="s">
        <v>14125</v>
      </c>
      <c r="T2202" s="1">
        <v>421</v>
      </c>
      <c r="U2202" s="1">
        <v>72</v>
      </c>
      <c r="V2202" s="1">
        <v>349</v>
      </c>
    </row>
    <row r="2203" spans="1:22" x14ac:dyDescent="0.35">
      <c r="A2203" s="2">
        <v>44566</v>
      </c>
      <c r="B2203" s="3" t="s">
        <v>317</v>
      </c>
      <c r="C2203" t="s">
        <v>23</v>
      </c>
      <c r="D2203" t="s">
        <v>98</v>
      </c>
      <c r="E2203" t="s">
        <v>265</v>
      </c>
      <c r="F2203" t="s">
        <v>14126</v>
      </c>
      <c r="G2203" t="s">
        <v>14127</v>
      </c>
      <c r="H2203" t="s">
        <v>14128</v>
      </c>
      <c r="I2203" t="s">
        <v>14129</v>
      </c>
      <c r="J2203" s="1" t="s">
        <v>30</v>
      </c>
      <c r="K2203" t="s">
        <v>566</v>
      </c>
      <c r="L2203" t="s">
        <v>567</v>
      </c>
      <c r="M2203" t="s">
        <v>568</v>
      </c>
      <c r="N2203" s="1" t="s">
        <v>93</v>
      </c>
      <c r="O2203" s="1" t="s">
        <v>49</v>
      </c>
      <c r="P2203" s="1">
        <v>86</v>
      </c>
      <c r="Q2203" t="s">
        <v>8406</v>
      </c>
      <c r="R2203" s="1" t="s">
        <v>14130</v>
      </c>
      <c r="S2203" s="1" t="s">
        <v>14131</v>
      </c>
      <c r="T2203" s="1">
        <v>386</v>
      </c>
      <c r="U2203" s="1">
        <v>274</v>
      </c>
      <c r="V2203" s="1">
        <v>112</v>
      </c>
    </row>
    <row r="2204" spans="1:22" x14ac:dyDescent="0.35">
      <c r="A2204" s="2">
        <v>44836</v>
      </c>
      <c r="B2204" s="3" t="s">
        <v>418</v>
      </c>
      <c r="C2204" t="s">
        <v>69</v>
      </c>
      <c r="D2204" t="s">
        <v>419</v>
      </c>
      <c r="E2204" t="s">
        <v>521</v>
      </c>
      <c r="F2204" t="s">
        <v>14132</v>
      </c>
      <c r="G2204" t="s">
        <v>14133</v>
      </c>
      <c r="H2204" t="s">
        <v>14134</v>
      </c>
      <c r="I2204" t="s">
        <v>14135</v>
      </c>
      <c r="J2204" s="1" t="s">
        <v>30</v>
      </c>
      <c r="K2204" t="s">
        <v>171</v>
      </c>
      <c r="L2204" t="s">
        <v>172</v>
      </c>
      <c r="M2204" t="s">
        <v>173</v>
      </c>
      <c r="N2204" s="1" t="s">
        <v>86</v>
      </c>
      <c r="O2204" s="1" t="s">
        <v>49</v>
      </c>
      <c r="P2204" s="1">
        <v>65</v>
      </c>
      <c r="Q2204" t="s">
        <v>14136</v>
      </c>
      <c r="R2204" s="1" t="s">
        <v>14137</v>
      </c>
      <c r="S2204" s="1" t="s">
        <v>14138</v>
      </c>
      <c r="T2204" s="1">
        <v>420</v>
      </c>
      <c r="U2204" s="1">
        <v>348</v>
      </c>
      <c r="V2204" s="1">
        <v>72</v>
      </c>
    </row>
    <row r="2205" spans="1:22" x14ac:dyDescent="0.35">
      <c r="A2205" s="2">
        <v>45093</v>
      </c>
      <c r="B2205" s="3" t="s">
        <v>529</v>
      </c>
      <c r="C2205" t="s">
        <v>23</v>
      </c>
      <c r="D2205" t="s">
        <v>98</v>
      </c>
      <c r="E2205" t="s">
        <v>669</v>
      </c>
      <c r="F2205" t="s">
        <v>14139</v>
      </c>
      <c r="G2205" t="s">
        <v>14140</v>
      </c>
      <c r="H2205" t="s">
        <v>14141</v>
      </c>
      <c r="I2205" t="s">
        <v>14142</v>
      </c>
      <c r="J2205" s="1" t="s">
        <v>30</v>
      </c>
      <c r="K2205" t="s">
        <v>133</v>
      </c>
      <c r="L2205" t="s">
        <v>134</v>
      </c>
      <c r="M2205" t="s">
        <v>135</v>
      </c>
      <c r="N2205" s="1" t="s">
        <v>93</v>
      </c>
      <c r="O2205" s="1" t="s">
        <v>63</v>
      </c>
      <c r="P2205" s="1">
        <v>1</v>
      </c>
      <c r="Q2205" t="s">
        <v>530</v>
      </c>
      <c r="R2205" s="1" t="s">
        <v>3828</v>
      </c>
      <c r="S2205" s="1" t="s">
        <v>14143</v>
      </c>
      <c r="T2205" s="1">
        <v>282</v>
      </c>
      <c r="U2205" s="1">
        <v>170</v>
      </c>
      <c r="V2205" s="1">
        <v>112</v>
      </c>
    </row>
    <row r="2206" spans="1:22" x14ac:dyDescent="0.35">
      <c r="A2206" s="2">
        <v>44706</v>
      </c>
      <c r="B2206" s="3" t="s">
        <v>53</v>
      </c>
      <c r="C2206" t="s">
        <v>276</v>
      </c>
      <c r="D2206" t="s">
        <v>55</v>
      </c>
      <c r="E2206" t="s">
        <v>56</v>
      </c>
      <c r="F2206" t="s">
        <v>14144</v>
      </c>
      <c r="G2206" t="s">
        <v>14145</v>
      </c>
      <c r="H2206" t="s">
        <v>14146</v>
      </c>
      <c r="I2206">
        <f>1-643-741-1046</f>
        <v>-2429</v>
      </c>
      <c r="J2206" s="1" t="s">
        <v>45</v>
      </c>
      <c r="K2206" t="s">
        <v>330</v>
      </c>
      <c r="L2206" t="s">
        <v>331</v>
      </c>
      <c r="M2206" t="s">
        <v>332</v>
      </c>
      <c r="N2206" s="1" t="s">
        <v>86</v>
      </c>
      <c r="O2206" s="1" t="s">
        <v>34</v>
      </c>
      <c r="P2206" s="1">
        <v>55</v>
      </c>
      <c r="Q2206" t="s">
        <v>481</v>
      </c>
      <c r="R2206" s="1" t="s">
        <v>14147</v>
      </c>
      <c r="S2206" s="1" t="s">
        <v>14148</v>
      </c>
      <c r="T2206" s="1">
        <v>368</v>
      </c>
      <c r="U2206" s="1">
        <v>72</v>
      </c>
      <c r="V2206" s="1">
        <v>296</v>
      </c>
    </row>
    <row r="2207" spans="1:22" x14ac:dyDescent="0.35">
      <c r="A2207" s="2">
        <v>44996</v>
      </c>
      <c r="B2207" s="3" t="s">
        <v>97</v>
      </c>
      <c r="C2207" t="s">
        <v>23</v>
      </c>
      <c r="D2207" t="s">
        <v>98</v>
      </c>
      <c r="E2207" t="s">
        <v>154</v>
      </c>
      <c r="F2207" t="s">
        <v>14149</v>
      </c>
      <c r="G2207" t="s">
        <v>14150</v>
      </c>
      <c r="H2207" t="s">
        <v>14151</v>
      </c>
      <c r="I2207" t="s">
        <v>14152</v>
      </c>
      <c r="J2207" s="1" t="s">
        <v>170</v>
      </c>
      <c r="K2207" t="s">
        <v>534</v>
      </c>
      <c r="L2207" t="s">
        <v>535</v>
      </c>
      <c r="M2207" t="s">
        <v>536</v>
      </c>
      <c r="N2207" s="1" t="s">
        <v>114</v>
      </c>
      <c r="O2207" s="1" t="s">
        <v>63</v>
      </c>
      <c r="P2207" s="1">
        <v>10</v>
      </c>
      <c r="Q2207" t="s">
        <v>2699</v>
      </c>
      <c r="R2207" s="1" t="s">
        <v>14153</v>
      </c>
      <c r="S2207" s="1" t="s">
        <v>14154</v>
      </c>
      <c r="T2207" s="1">
        <v>67</v>
      </c>
      <c r="U2207" s="1">
        <v>36</v>
      </c>
      <c r="V2207" s="1">
        <v>31</v>
      </c>
    </row>
    <row r="2208" spans="1:22" x14ac:dyDescent="0.35">
      <c r="A2208" s="1" t="s">
        <v>14155</v>
      </c>
      <c r="B2208" s="3" t="s">
        <v>529</v>
      </c>
      <c r="C2208" t="s">
        <v>23</v>
      </c>
      <c r="D2208" t="s">
        <v>98</v>
      </c>
      <c r="E2208" t="s">
        <v>530</v>
      </c>
      <c r="F2208" t="s">
        <v>14156</v>
      </c>
      <c r="G2208" t="s">
        <v>14157</v>
      </c>
      <c r="H2208" t="s">
        <v>14158</v>
      </c>
      <c r="I2208" t="s">
        <v>14159</v>
      </c>
      <c r="J2208" s="1" t="s">
        <v>30</v>
      </c>
      <c r="K2208" t="s">
        <v>61</v>
      </c>
      <c r="L2208" t="s">
        <v>62</v>
      </c>
      <c r="M2208">
        <f>1-588-750-7646</f>
        <v>-8983</v>
      </c>
      <c r="N2208" s="1" t="s">
        <v>33</v>
      </c>
      <c r="O2208" s="1" t="s">
        <v>63</v>
      </c>
      <c r="P2208" s="1">
        <v>53</v>
      </c>
      <c r="Q2208" t="s">
        <v>14160</v>
      </c>
      <c r="R2208" s="1" t="s">
        <v>14161</v>
      </c>
      <c r="S2208" s="1" t="s">
        <v>14162</v>
      </c>
      <c r="T2208" s="1">
        <v>331</v>
      </c>
      <c r="U2208" s="1">
        <v>140</v>
      </c>
      <c r="V2208" s="1">
        <v>191</v>
      </c>
    </row>
    <row r="2209" spans="1:22" x14ac:dyDescent="0.35">
      <c r="A2209" s="2">
        <v>44628</v>
      </c>
      <c r="B2209" s="3" t="s">
        <v>38</v>
      </c>
      <c r="C2209" t="s">
        <v>141</v>
      </c>
      <c r="D2209" t="s">
        <v>142</v>
      </c>
      <c r="E2209" t="s">
        <v>265</v>
      </c>
      <c r="F2209" t="s">
        <v>14163</v>
      </c>
      <c r="G2209" t="s">
        <v>14164</v>
      </c>
      <c r="H2209" t="s">
        <v>14165</v>
      </c>
      <c r="I2209" t="s">
        <v>14166</v>
      </c>
      <c r="J2209" s="1" t="s">
        <v>30</v>
      </c>
      <c r="K2209" t="s">
        <v>111</v>
      </c>
      <c r="L2209" t="s">
        <v>112</v>
      </c>
      <c r="M2209" t="s">
        <v>113</v>
      </c>
      <c r="N2209" s="1" t="s">
        <v>86</v>
      </c>
      <c r="O2209" s="1" t="s">
        <v>49</v>
      </c>
      <c r="P2209" s="1">
        <v>5</v>
      </c>
      <c r="Q2209" t="s">
        <v>14167</v>
      </c>
      <c r="R2209" s="1" t="s">
        <v>14168</v>
      </c>
      <c r="S2209" s="1" t="s">
        <v>14169</v>
      </c>
      <c r="T2209" s="1">
        <v>94</v>
      </c>
      <c r="U2209" s="1">
        <v>35</v>
      </c>
      <c r="V2209" s="1">
        <v>59</v>
      </c>
    </row>
    <row r="2210" spans="1:22" x14ac:dyDescent="0.35">
      <c r="A2210" s="2">
        <v>45174</v>
      </c>
      <c r="B2210" s="3" t="s">
        <v>418</v>
      </c>
      <c r="C2210" t="s">
        <v>69</v>
      </c>
      <c r="D2210" t="s">
        <v>419</v>
      </c>
      <c r="E2210" t="s">
        <v>521</v>
      </c>
      <c r="F2210" t="s">
        <v>14170</v>
      </c>
      <c r="G2210" t="s">
        <v>14171</v>
      </c>
      <c r="H2210" t="s">
        <v>14172</v>
      </c>
      <c r="I2210">
        <v>4424778888</v>
      </c>
      <c r="J2210" s="1" t="s">
        <v>30</v>
      </c>
      <c r="K2210" t="s">
        <v>159</v>
      </c>
      <c r="L2210" t="s">
        <v>160</v>
      </c>
      <c r="M2210" t="s">
        <v>161</v>
      </c>
      <c r="N2210" s="1" t="s">
        <v>78</v>
      </c>
      <c r="O2210" s="1" t="s">
        <v>49</v>
      </c>
      <c r="P2210" s="1">
        <v>59</v>
      </c>
      <c r="Q2210" t="s">
        <v>14173</v>
      </c>
      <c r="R2210" s="1" t="s">
        <v>6809</v>
      </c>
      <c r="S2210" s="1" t="s">
        <v>14174</v>
      </c>
      <c r="T2210" s="1">
        <v>299</v>
      </c>
      <c r="U2210" s="1">
        <v>3</v>
      </c>
      <c r="V2210" s="1">
        <v>296</v>
      </c>
    </row>
    <row r="2211" spans="1:22" x14ac:dyDescent="0.35">
      <c r="A2211" s="2">
        <v>44770</v>
      </c>
      <c r="B2211" s="3" t="s">
        <v>22</v>
      </c>
      <c r="C2211" t="s">
        <v>23</v>
      </c>
      <c r="D2211" t="s">
        <v>24</v>
      </c>
      <c r="E2211" t="s">
        <v>265</v>
      </c>
      <c r="F2211" t="s">
        <v>14175</v>
      </c>
      <c r="G2211" t="s">
        <v>14176</v>
      </c>
      <c r="H2211" t="s">
        <v>14177</v>
      </c>
      <c r="I2211" t="s">
        <v>14178</v>
      </c>
      <c r="J2211" s="1" t="s">
        <v>45</v>
      </c>
      <c r="K2211" t="s">
        <v>566</v>
      </c>
      <c r="L2211" t="s">
        <v>567</v>
      </c>
      <c r="M2211" t="s">
        <v>568</v>
      </c>
      <c r="N2211" s="1" t="s">
        <v>114</v>
      </c>
      <c r="O2211" s="1" t="s">
        <v>63</v>
      </c>
      <c r="P2211" s="1">
        <v>68</v>
      </c>
      <c r="Q2211" t="s">
        <v>688</v>
      </c>
      <c r="R2211" s="1" t="s">
        <v>14179</v>
      </c>
      <c r="S2211" s="1" t="s">
        <v>14180</v>
      </c>
      <c r="T2211" s="1">
        <v>237</v>
      </c>
      <c r="U2211" s="1">
        <v>190</v>
      </c>
      <c r="V2211" s="1">
        <v>47</v>
      </c>
    </row>
    <row r="2212" spans="1:22" x14ac:dyDescent="0.35">
      <c r="A2212" s="2">
        <v>44561</v>
      </c>
      <c r="B2212" s="3" t="s">
        <v>336</v>
      </c>
      <c r="C2212" t="s">
        <v>247</v>
      </c>
      <c r="D2212" t="s">
        <v>165</v>
      </c>
      <c r="E2212" t="s">
        <v>484</v>
      </c>
      <c r="F2212" t="s">
        <v>14181</v>
      </c>
      <c r="G2212" t="s">
        <v>14182</v>
      </c>
      <c r="H2212" t="s">
        <v>14183</v>
      </c>
      <c r="I2212" t="s">
        <v>14184</v>
      </c>
      <c r="J2212" s="1" t="s">
        <v>170</v>
      </c>
      <c r="K2212" t="s">
        <v>566</v>
      </c>
      <c r="L2212" t="s">
        <v>567</v>
      </c>
      <c r="M2212" t="s">
        <v>568</v>
      </c>
      <c r="N2212" s="1" t="s">
        <v>33</v>
      </c>
      <c r="O2212" s="1" t="s">
        <v>34</v>
      </c>
      <c r="P2212" s="1">
        <v>18</v>
      </c>
      <c r="Q2212" t="s">
        <v>6681</v>
      </c>
      <c r="R2212" s="1" t="s">
        <v>14185</v>
      </c>
      <c r="S2212" s="1" t="s">
        <v>14186</v>
      </c>
      <c r="T2212" s="1">
        <v>376</v>
      </c>
      <c r="U2212" s="1">
        <v>189</v>
      </c>
      <c r="V2212" s="1">
        <v>187</v>
      </c>
    </row>
    <row r="2213" spans="1:22" x14ac:dyDescent="0.35">
      <c r="A2213" s="2">
        <v>44595</v>
      </c>
      <c r="B2213" s="3" t="s">
        <v>275</v>
      </c>
      <c r="C2213" t="s">
        <v>276</v>
      </c>
      <c r="D2213" t="s">
        <v>277</v>
      </c>
      <c r="E2213" t="s">
        <v>278</v>
      </c>
      <c r="F2213" t="s">
        <v>14187</v>
      </c>
      <c r="G2213" t="s">
        <v>14188</v>
      </c>
      <c r="H2213" t="s">
        <v>14189</v>
      </c>
      <c r="I2213" t="s">
        <v>14190</v>
      </c>
      <c r="J2213" s="1" t="s">
        <v>30</v>
      </c>
      <c r="K2213" t="s">
        <v>270</v>
      </c>
      <c r="L2213" t="s">
        <v>271</v>
      </c>
      <c r="M2213" t="s">
        <v>559</v>
      </c>
      <c r="N2213" s="1" t="s">
        <v>86</v>
      </c>
      <c r="O2213" s="1" t="s">
        <v>49</v>
      </c>
      <c r="P2213" s="1">
        <v>16</v>
      </c>
      <c r="Q2213" t="s">
        <v>14191</v>
      </c>
      <c r="R2213" s="1" t="s">
        <v>14192</v>
      </c>
      <c r="S2213" s="1" t="s">
        <v>14193</v>
      </c>
      <c r="T2213" s="1">
        <v>107</v>
      </c>
      <c r="U2213" s="1">
        <v>107</v>
      </c>
      <c r="V2213" s="1">
        <v>0</v>
      </c>
    </row>
    <row r="2214" spans="1:22" x14ac:dyDescent="0.35">
      <c r="A2214" s="2">
        <v>44673</v>
      </c>
      <c r="B2214" s="3" t="s">
        <v>214</v>
      </c>
      <c r="C2214" t="s">
        <v>23</v>
      </c>
      <c r="D2214" t="s">
        <v>98</v>
      </c>
      <c r="E2214" t="s">
        <v>326</v>
      </c>
      <c r="F2214" t="s">
        <v>14194</v>
      </c>
      <c r="G2214" t="s">
        <v>14195</v>
      </c>
      <c r="H2214" t="s">
        <v>14196</v>
      </c>
      <c r="I2214" t="s">
        <v>14197</v>
      </c>
      <c r="J2214" s="1" t="s">
        <v>30</v>
      </c>
      <c r="K2214" t="s">
        <v>46</v>
      </c>
      <c r="L2214" t="s">
        <v>47</v>
      </c>
      <c r="M2214" t="s">
        <v>261</v>
      </c>
      <c r="N2214" s="1" t="s">
        <v>78</v>
      </c>
      <c r="O2214" s="1" t="s">
        <v>49</v>
      </c>
      <c r="P2214" s="1">
        <v>18</v>
      </c>
      <c r="Q2214" t="s">
        <v>596</v>
      </c>
      <c r="R2214" s="1" t="s">
        <v>14198</v>
      </c>
      <c r="S2214" s="1" t="s">
        <v>14199</v>
      </c>
      <c r="T2214" s="1">
        <v>303</v>
      </c>
      <c r="U2214" s="1">
        <v>125</v>
      </c>
      <c r="V2214" s="1">
        <v>178</v>
      </c>
    </row>
    <row r="2215" spans="1:22" x14ac:dyDescent="0.35">
      <c r="A2215" s="2">
        <v>45190</v>
      </c>
      <c r="B2215" s="3" t="s">
        <v>418</v>
      </c>
      <c r="C2215" t="s">
        <v>69</v>
      </c>
      <c r="D2215" t="s">
        <v>419</v>
      </c>
      <c r="E2215" t="s">
        <v>521</v>
      </c>
      <c r="F2215" t="s">
        <v>14200</v>
      </c>
      <c r="G2215" t="s">
        <v>14201</v>
      </c>
      <c r="H2215" t="s">
        <v>14202</v>
      </c>
      <c r="I2215" t="s">
        <v>14203</v>
      </c>
      <c r="J2215" s="1" t="s">
        <v>45</v>
      </c>
      <c r="K2215" t="s">
        <v>330</v>
      </c>
      <c r="L2215" t="s">
        <v>331</v>
      </c>
      <c r="M2215" t="s">
        <v>332</v>
      </c>
      <c r="N2215" s="1" t="s">
        <v>86</v>
      </c>
      <c r="O2215" s="1" t="s">
        <v>49</v>
      </c>
      <c r="P2215" s="1">
        <v>64</v>
      </c>
      <c r="Q2215" t="s">
        <v>14204</v>
      </c>
      <c r="R2215" s="1" t="s">
        <v>14205</v>
      </c>
      <c r="S2215" s="1" t="s">
        <v>14206</v>
      </c>
      <c r="T2215" s="1">
        <v>370</v>
      </c>
      <c r="U2215" s="1">
        <v>98</v>
      </c>
      <c r="V2215" s="1">
        <v>272</v>
      </c>
    </row>
    <row r="2216" spans="1:22" x14ac:dyDescent="0.35">
      <c r="A2216" s="2">
        <v>45115</v>
      </c>
      <c r="B2216" s="3" t="s">
        <v>492</v>
      </c>
      <c r="C2216" t="s">
        <v>276</v>
      </c>
      <c r="D2216" t="s">
        <v>409</v>
      </c>
      <c r="E2216" t="s">
        <v>410</v>
      </c>
      <c r="F2216" t="s">
        <v>888</v>
      </c>
      <c r="G2216" t="s">
        <v>14207</v>
      </c>
      <c r="H2216" t="s">
        <v>14208</v>
      </c>
      <c r="I2216" t="s">
        <v>14209</v>
      </c>
      <c r="J2216" s="1" t="s">
        <v>45</v>
      </c>
      <c r="K2216" t="s">
        <v>133</v>
      </c>
      <c r="L2216" t="s">
        <v>134</v>
      </c>
      <c r="M2216" t="s">
        <v>135</v>
      </c>
      <c r="N2216" s="1" t="s">
        <v>86</v>
      </c>
      <c r="O2216" s="1" t="s">
        <v>63</v>
      </c>
      <c r="P2216" s="1">
        <v>72</v>
      </c>
      <c r="Q2216" t="s">
        <v>7914</v>
      </c>
      <c r="R2216" s="1" t="s">
        <v>14210</v>
      </c>
      <c r="S2216" s="1" t="s">
        <v>14211</v>
      </c>
      <c r="T2216" s="1">
        <v>398</v>
      </c>
      <c r="U2216" s="1">
        <v>190</v>
      </c>
      <c r="V2216" s="1">
        <v>208</v>
      </c>
    </row>
    <row r="2217" spans="1:22" x14ac:dyDescent="0.35">
      <c r="A2217" s="1" t="s">
        <v>14212</v>
      </c>
      <c r="B2217" s="3" t="s">
        <v>97</v>
      </c>
      <c r="C2217" t="s">
        <v>23</v>
      </c>
      <c r="D2217" t="s">
        <v>98</v>
      </c>
      <c r="E2217" t="s">
        <v>154</v>
      </c>
      <c r="F2217" t="s">
        <v>14213</v>
      </c>
      <c r="H2217" t="s">
        <v>14214</v>
      </c>
      <c r="I2217" t="s">
        <v>14215</v>
      </c>
      <c r="J2217" s="1" t="s">
        <v>45</v>
      </c>
      <c r="K2217" t="s">
        <v>252</v>
      </c>
      <c r="L2217" t="s">
        <v>253</v>
      </c>
      <c r="M2217">
        <f>1-838-976-6137</f>
        <v>-7950</v>
      </c>
      <c r="N2217" s="1" t="s">
        <v>114</v>
      </c>
      <c r="O2217" s="1" t="s">
        <v>63</v>
      </c>
      <c r="P2217" s="1">
        <v>22</v>
      </c>
      <c r="Q2217" t="s">
        <v>14216</v>
      </c>
      <c r="R2217" s="1" t="s">
        <v>14217</v>
      </c>
      <c r="S2217" s="1" t="s">
        <v>14218</v>
      </c>
      <c r="T2217" s="1">
        <v>472</v>
      </c>
      <c r="U2217" s="1">
        <v>434</v>
      </c>
      <c r="V2217" s="1">
        <v>38</v>
      </c>
    </row>
    <row r="2218" spans="1:22" x14ac:dyDescent="0.35">
      <c r="A2218" s="2">
        <v>45022</v>
      </c>
      <c r="B2218" s="3" t="s">
        <v>257</v>
      </c>
      <c r="C2218" t="s">
        <v>141</v>
      </c>
      <c r="D2218" t="s">
        <v>223</v>
      </c>
      <c r="E2218" t="s">
        <v>309</v>
      </c>
      <c r="F2218" t="s">
        <v>14219</v>
      </c>
      <c r="G2218" t="s">
        <v>14220</v>
      </c>
      <c r="H2218" t="s">
        <v>14221</v>
      </c>
      <c r="I2218" t="s">
        <v>14222</v>
      </c>
      <c r="J2218" s="1" t="s">
        <v>170</v>
      </c>
      <c r="K2218" t="s">
        <v>61</v>
      </c>
      <c r="L2218" t="s">
        <v>62</v>
      </c>
      <c r="M2218">
        <f>1-588-750-7646</f>
        <v>-8983</v>
      </c>
      <c r="N2218" s="1" t="s">
        <v>48</v>
      </c>
      <c r="O2218" s="1" t="s">
        <v>49</v>
      </c>
      <c r="P2218" s="1">
        <v>2</v>
      </c>
      <c r="Q2218" t="s">
        <v>14223</v>
      </c>
      <c r="R2218" s="1" t="s">
        <v>14224</v>
      </c>
      <c r="S2218" s="1" t="s">
        <v>14225</v>
      </c>
      <c r="T2218" s="1">
        <v>469</v>
      </c>
      <c r="U2218" s="1">
        <v>299</v>
      </c>
      <c r="V2218" s="1">
        <v>170</v>
      </c>
    </row>
    <row r="2219" spans="1:22" x14ac:dyDescent="0.35">
      <c r="A2219" s="2">
        <v>45194</v>
      </c>
      <c r="B2219" s="3" t="s">
        <v>177</v>
      </c>
      <c r="C2219" t="s">
        <v>141</v>
      </c>
      <c r="D2219" t="s">
        <v>142</v>
      </c>
      <c r="E2219" t="s">
        <v>178</v>
      </c>
      <c r="F2219" t="s">
        <v>14226</v>
      </c>
      <c r="G2219" t="s">
        <v>14227</v>
      </c>
      <c r="H2219" t="s">
        <v>14228</v>
      </c>
      <c r="I2219" t="s">
        <v>14229</v>
      </c>
      <c r="J2219" s="1" t="s">
        <v>30</v>
      </c>
      <c r="K2219" t="s">
        <v>31</v>
      </c>
      <c r="L2219" t="s">
        <v>32</v>
      </c>
      <c r="M2219">
        <v>6538306661</v>
      </c>
      <c r="N2219" s="1" t="s">
        <v>114</v>
      </c>
      <c r="O2219" s="1" t="s">
        <v>34</v>
      </c>
      <c r="P2219" s="1">
        <v>39</v>
      </c>
      <c r="Q2219" t="s">
        <v>7957</v>
      </c>
      <c r="R2219" s="1" t="s">
        <v>14230</v>
      </c>
      <c r="S2219" s="1" t="s">
        <v>14231</v>
      </c>
      <c r="T2219" s="1">
        <v>331</v>
      </c>
      <c r="U2219" s="1">
        <v>160</v>
      </c>
      <c r="V2219" s="1">
        <v>171</v>
      </c>
    </row>
    <row r="2220" spans="1:22" x14ac:dyDescent="0.35">
      <c r="A2220" s="2">
        <v>44907</v>
      </c>
      <c r="B2220" s="3" t="s">
        <v>38</v>
      </c>
      <c r="C2220" t="s">
        <v>276</v>
      </c>
      <c r="D2220" t="s">
        <v>409</v>
      </c>
      <c r="E2220" t="s">
        <v>410</v>
      </c>
      <c r="F2220" t="s">
        <v>14232</v>
      </c>
      <c r="H2220" t="s">
        <v>14233</v>
      </c>
      <c r="I2220" t="s">
        <v>14234</v>
      </c>
      <c r="J2220" s="1" t="s">
        <v>170</v>
      </c>
      <c r="K2220" t="s">
        <v>270</v>
      </c>
      <c r="L2220" t="s">
        <v>271</v>
      </c>
      <c r="N2220" s="1" t="s">
        <v>33</v>
      </c>
      <c r="O2220" s="1" t="s">
        <v>49</v>
      </c>
      <c r="P2220" s="1">
        <v>15</v>
      </c>
      <c r="Q2220" t="s">
        <v>2358</v>
      </c>
      <c r="R2220" s="1" t="s">
        <v>1134</v>
      </c>
      <c r="S2220" s="1" t="s">
        <v>14235</v>
      </c>
      <c r="T2220" s="1">
        <v>283</v>
      </c>
      <c r="U2220" s="1">
        <v>235</v>
      </c>
      <c r="V2220" s="1">
        <v>48</v>
      </c>
    </row>
    <row r="2221" spans="1:22" x14ac:dyDescent="0.35">
      <c r="A2221" s="2">
        <v>44807</v>
      </c>
      <c r="B2221" s="3" t="s">
        <v>140</v>
      </c>
      <c r="C2221" t="s">
        <v>141</v>
      </c>
      <c r="D2221" t="s">
        <v>142</v>
      </c>
      <c r="E2221" t="s">
        <v>361</v>
      </c>
      <c r="F2221" t="s">
        <v>14236</v>
      </c>
      <c r="G2221" t="s">
        <v>14237</v>
      </c>
      <c r="H2221" t="s">
        <v>14238</v>
      </c>
      <c r="I2221" t="s">
        <v>14239</v>
      </c>
      <c r="J2221" s="1" t="s">
        <v>30</v>
      </c>
      <c r="K2221" t="s">
        <v>159</v>
      </c>
      <c r="L2221" t="s">
        <v>160</v>
      </c>
      <c r="M2221" t="s">
        <v>161</v>
      </c>
      <c r="N2221" s="1" t="s">
        <v>86</v>
      </c>
      <c r="O2221" s="1" t="s">
        <v>49</v>
      </c>
      <c r="P2221" s="1">
        <v>75</v>
      </c>
      <c r="Q2221" t="s">
        <v>14240</v>
      </c>
      <c r="R2221" s="1" t="s">
        <v>14241</v>
      </c>
      <c r="S2221" s="1" t="s">
        <v>14242</v>
      </c>
      <c r="T2221" s="1">
        <v>210</v>
      </c>
      <c r="U2221" s="1">
        <v>28</v>
      </c>
      <c r="V2221" s="1">
        <v>182</v>
      </c>
    </row>
    <row r="2222" spans="1:22" x14ac:dyDescent="0.35">
      <c r="A2222" s="2">
        <v>45114</v>
      </c>
      <c r="B2222" s="3" t="s">
        <v>492</v>
      </c>
      <c r="C2222" t="s">
        <v>276</v>
      </c>
      <c r="D2222" t="s">
        <v>409</v>
      </c>
      <c r="E2222" t="s">
        <v>410</v>
      </c>
      <c r="F2222" t="s">
        <v>14243</v>
      </c>
      <c r="G2222" t="s">
        <v>14244</v>
      </c>
      <c r="H2222" t="s">
        <v>14245</v>
      </c>
      <c r="I2222" t="s">
        <v>14246</v>
      </c>
      <c r="J2222" s="1" t="s">
        <v>45</v>
      </c>
      <c r="K2222" t="s">
        <v>330</v>
      </c>
      <c r="L2222" t="s">
        <v>331</v>
      </c>
      <c r="M2222" t="s">
        <v>332</v>
      </c>
      <c r="N2222" s="1" t="s">
        <v>114</v>
      </c>
      <c r="O2222" s="1" t="s">
        <v>34</v>
      </c>
      <c r="P2222" s="1">
        <v>5</v>
      </c>
      <c r="Q2222" t="s">
        <v>14247</v>
      </c>
      <c r="R2222" s="1" t="s">
        <v>14248</v>
      </c>
      <c r="S2222" s="1" t="s">
        <v>14249</v>
      </c>
      <c r="T2222" s="1">
        <v>481</v>
      </c>
      <c r="U2222" s="1">
        <v>341</v>
      </c>
      <c r="V2222" s="1">
        <v>140</v>
      </c>
    </row>
    <row r="2223" spans="1:22" x14ac:dyDescent="0.35">
      <c r="A2223" s="2">
        <v>44840</v>
      </c>
      <c r="B2223" s="3" t="s">
        <v>257</v>
      </c>
      <c r="C2223" t="s">
        <v>141</v>
      </c>
      <c r="D2223" t="s">
        <v>223</v>
      </c>
      <c r="E2223" t="s">
        <v>189</v>
      </c>
      <c r="F2223" t="s">
        <v>14250</v>
      </c>
      <c r="G2223" t="s">
        <v>14251</v>
      </c>
      <c r="H2223" t="s">
        <v>14252</v>
      </c>
      <c r="I2223" t="s">
        <v>14253</v>
      </c>
      <c r="J2223" s="1" t="s">
        <v>30</v>
      </c>
      <c r="K2223" t="s">
        <v>566</v>
      </c>
      <c r="L2223" t="s">
        <v>567</v>
      </c>
      <c r="M2223" t="s">
        <v>568</v>
      </c>
      <c r="N2223" s="1" t="s">
        <v>93</v>
      </c>
      <c r="O2223" s="1" t="s">
        <v>34</v>
      </c>
      <c r="P2223" s="1">
        <v>50</v>
      </c>
      <c r="Q2223" t="s">
        <v>1063</v>
      </c>
      <c r="R2223" s="1" t="s">
        <v>14254</v>
      </c>
      <c r="S2223" s="1" t="s">
        <v>14255</v>
      </c>
      <c r="T2223" s="1">
        <v>89</v>
      </c>
      <c r="U2223" s="1">
        <v>10</v>
      </c>
      <c r="V2223" s="1">
        <v>79</v>
      </c>
    </row>
    <row r="2224" spans="1:22" x14ac:dyDescent="0.35">
      <c r="A2224" s="2">
        <v>44879</v>
      </c>
      <c r="B2224" s="3" t="s">
        <v>529</v>
      </c>
      <c r="C2224" t="s">
        <v>23</v>
      </c>
      <c r="D2224" t="s">
        <v>98</v>
      </c>
      <c r="E2224" t="s">
        <v>189</v>
      </c>
      <c r="F2224" t="s">
        <v>14256</v>
      </c>
      <c r="G2224" t="s">
        <v>14257</v>
      </c>
      <c r="H2224" t="s">
        <v>14258</v>
      </c>
      <c r="I2224" t="s">
        <v>14259</v>
      </c>
      <c r="J2224" s="1" t="s">
        <v>30</v>
      </c>
      <c r="K2224" t="s">
        <v>148</v>
      </c>
      <c r="L2224" t="s">
        <v>149</v>
      </c>
      <c r="N2224" s="1" t="s">
        <v>33</v>
      </c>
      <c r="O2224" s="1" t="s">
        <v>63</v>
      </c>
      <c r="P2224" s="1">
        <v>11</v>
      </c>
      <c r="Q2224" t="s">
        <v>6216</v>
      </c>
      <c r="R2224" s="1" t="s">
        <v>14260</v>
      </c>
      <c r="S2224" s="1" t="s">
        <v>14261</v>
      </c>
      <c r="T2224" s="1">
        <v>245</v>
      </c>
      <c r="U2224" s="1">
        <v>47</v>
      </c>
      <c r="V2224" s="1">
        <v>198</v>
      </c>
    </row>
    <row r="2225" spans="1:22" x14ac:dyDescent="0.35">
      <c r="A2225" s="2">
        <v>44734</v>
      </c>
      <c r="B2225" s="3" t="s">
        <v>418</v>
      </c>
      <c r="C2225" t="s">
        <v>69</v>
      </c>
      <c r="D2225" t="s">
        <v>419</v>
      </c>
      <c r="E2225" t="s">
        <v>521</v>
      </c>
      <c r="F2225" t="s">
        <v>14262</v>
      </c>
      <c r="G2225" t="s">
        <v>14263</v>
      </c>
      <c r="H2225" t="s">
        <v>14264</v>
      </c>
      <c r="I2225" t="s">
        <v>14265</v>
      </c>
      <c r="J2225" s="1" t="s">
        <v>30</v>
      </c>
      <c r="K2225" t="s">
        <v>31</v>
      </c>
      <c r="L2225" t="s">
        <v>32</v>
      </c>
      <c r="N2225" s="1" t="s">
        <v>78</v>
      </c>
      <c r="O2225" s="1" t="s">
        <v>34</v>
      </c>
      <c r="P2225" s="1">
        <v>69</v>
      </c>
      <c r="Q2225" t="s">
        <v>1977</v>
      </c>
      <c r="R2225" s="1" t="s">
        <v>7469</v>
      </c>
      <c r="S2225" s="1" t="s">
        <v>14266</v>
      </c>
      <c r="T2225" s="1">
        <v>141</v>
      </c>
      <c r="U2225" s="1">
        <v>122</v>
      </c>
      <c r="V2225" s="1">
        <v>19</v>
      </c>
    </row>
    <row r="2226" spans="1:22" x14ac:dyDescent="0.35">
      <c r="A2226" s="2">
        <v>45133</v>
      </c>
      <c r="B2226" s="3" t="s">
        <v>344</v>
      </c>
      <c r="C2226" t="s">
        <v>141</v>
      </c>
      <c r="D2226" t="s">
        <v>345</v>
      </c>
      <c r="E2226" t="s">
        <v>346</v>
      </c>
      <c r="F2226" t="s">
        <v>14267</v>
      </c>
      <c r="H2226" t="s">
        <v>14268</v>
      </c>
      <c r="I2226" t="s">
        <v>14269</v>
      </c>
      <c r="J2226" s="1" t="s">
        <v>170</v>
      </c>
      <c r="K2226" t="s">
        <v>330</v>
      </c>
      <c r="L2226" t="s">
        <v>331</v>
      </c>
      <c r="M2226" t="s">
        <v>332</v>
      </c>
      <c r="N2226" s="1" t="s">
        <v>114</v>
      </c>
      <c r="O2226" s="1" t="s">
        <v>49</v>
      </c>
      <c r="P2226" s="1">
        <v>15</v>
      </c>
      <c r="Q2226" t="s">
        <v>14270</v>
      </c>
      <c r="R2226" s="1" t="s">
        <v>14271</v>
      </c>
      <c r="S2226" s="1" t="s">
        <v>14272</v>
      </c>
      <c r="T2226" s="1">
        <v>411</v>
      </c>
      <c r="U2226" s="1">
        <v>2</v>
      </c>
      <c r="V2226" s="1">
        <v>409</v>
      </c>
    </row>
    <row r="2227" spans="1:22" x14ac:dyDescent="0.35">
      <c r="A2227" s="2">
        <v>44887</v>
      </c>
      <c r="B2227" s="3" t="s">
        <v>317</v>
      </c>
      <c r="C2227" t="s">
        <v>23</v>
      </c>
      <c r="D2227" t="s">
        <v>98</v>
      </c>
      <c r="E2227" t="s">
        <v>318</v>
      </c>
      <c r="F2227" t="s">
        <v>14273</v>
      </c>
      <c r="G2227" t="s">
        <v>14274</v>
      </c>
      <c r="H2227" t="s">
        <v>14275</v>
      </c>
      <c r="I2227" t="s">
        <v>14276</v>
      </c>
      <c r="J2227" s="1" t="s">
        <v>170</v>
      </c>
      <c r="K2227" t="s">
        <v>61</v>
      </c>
      <c r="L2227" t="s">
        <v>62</v>
      </c>
      <c r="M2227">
        <f>1-588-750-7646</f>
        <v>-8983</v>
      </c>
      <c r="N2227" s="1" t="s">
        <v>93</v>
      </c>
      <c r="O2227" s="1" t="s">
        <v>34</v>
      </c>
      <c r="P2227" s="1">
        <v>74</v>
      </c>
      <c r="Q2227" t="s">
        <v>6994</v>
      </c>
      <c r="R2227" s="1" t="s">
        <v>14277</v>
      </c>
      <c r="S2227" s="1" t="s">
        <v>14278</v>
      </c>
      <c r="T2227" s="1">
        <v>340</v>
      </c>
      <c r="U2227" s="1">
        <v>297</v>
      </c>
      <c r="V2227" s="1">
        <v>43</v>
      </c>
    </row>
    <row r="2228" spans="1:22" x14ac:dyDescent="0.35">
      <c r="A2228" s="2">
        <v>45147</v>
      </c>
      <c r="B2228" s="3" t="s">
        <v>317</v>
      </c>
      <c r="C2228" t="s">
        <v>23</v>
      </c>
      <c r="D2228" t="s">
        <v>98</v>
      </c>
      <c r="E2228" t="s">
        <v>318</v>
      </c>
      <c r="F2228" t="s">
        <v>14279</v>
      </c>
      <c r="G2228" t="s">
        <v>14280</v>
      </c>
      <c r="H2228" t="s">
        <v>14281</v>
      </c>
      <c r="I2228" t="s">
        <v>14282</v>
      </c>
      <c r="J2228" s="1" t="s">
        <v>30</v>
      </c>
      <c r="K2228" t="s">
        <v>148</v>
      </c>
      <c r="L2228" t="s">
        <v>149</v>
      </c>
      <c r="M2228" t="s">
        <v>150</v>
      </c>
      <c r="N2228" s="1" t="s">
        <v>93</v>
      </c>
      <c r="O2228" s="1" t="s">
        <v>63</v>
      </c>
      <c r="P2228" s="1">
        <v>78</v>
      </c>
      <c r="Q2228" t="s">
        <v>14283</v>
      </c>
      <c r="R2228" s="1" t="s">
        <v>14284</v>
      </c>
      <c r="S2228" s="1" t="s">
        <v>14285</v>
      </c>
      <c r="T2228" s="1">
        <v>443</v>
      </c>
      <c r="U2228" s="1">
        <v>312</v>
      </c>
      <c r="V2228" s="1">
        <v>131</v>
      </c>
    </row>
    <row r="2229" spans="1:22" x14ac:dyDescent="0.35">
      <c r="A2229" s="2">
        <v>44835</v>
      </c>
      <c r="B2229" s="3" t="s">
        <v>222</v>
      </c>
      <c r="C2229" t="s">
        <v>141</v>
      </c>
      <c r="D2229" t="s">
        <v>223</v>
      </c>
      <c r="E2229" t="s">
        <v>224</v>
      </c>
      <c r="F2229" t="s">
        <v>14286</v>
      </c>
      <c r="G2229" t="s">
        <v>14287</v>
      </c>
      <c r="H2229" t="s">
        <v>14288</v>
      </c>
      <c r="I2229" t="s">
        <v>14289</v>
      </c>
      <c r="J2229" s="1" t="s">
        <v>170</v>
      </c>
      <c r="K2229" t="s">
        <v>75</v>
      </c>
      <c r="L2229" t="s">
        <v>76</v>
      </c>
      <c r="M2229" t="s">
        <v>77</v>
      </c>
      <c r="N2229" s="1" t="s">
        <v>33</v>
      </c>
      <c r="O2229" s="1" t="s">
        <v>63</v>
      </c>
      <c r="P2229" s="1">
        <v>24</v>
      </c>
      <c r="Q2229" t="s">
        <v>2210</v>
      </c>
      <c r="R2229" s="1" t="s">
        <v>14290</v>
      </c>
      <c r="S2229" s="1" t="s">
        <v>14291</v>
      </c>
      <c r="T2229" s="1">
        <v>444</v>
      </c>
      <c r="U2229" s="1">
        <v>394</v>
      </c>
      <c r="V2229" s="1">
        <v>50</v>
      </c>
    </row>
    <row r="2230" spans="1:22" x14ac:dyDescent="0.35">
      <c r="A2230" s="1" t="s">
        <v>14292</v>
      </c>
      <c r="B2230" s="3" t="s">
        <v>238</v>
      </c>
      <c r="C2230" t="s">
        <v>23</v>
      </c>
      <c r="D2230" t="s">
        <v>98</v>
      </c>
      <c r="E2230" t="s">
        <v>239</v>
      </c>
      <c r="F2230" t="s">
        <v>14293</v>
      </c>
      <c r="G2230" t="s">
        <v>14294</v>
      </c>
      <c r="H2230" t="s">
        <v>14295</v>
      </c>
      <c r="I2230" t="s">
        <v>14296</v>
      </c>
      <c r="J2230" s="1" t="s">
        <v>30</v>
      </c>
      <c r="K2230" t="s">
        <v>61</v>
      </c>
      <c r="L2230" t="s">
        <v>62</v>
      </c>
      <c r="M2230">
        <f>1-588-750-7646</f>
        <v>-8983</v>
      </c>
      <c r="N2230" s="1" t="s">
        <v>86</v>
      </c>
      <c r="O2230" s="1" t="s">
        <v>63</v>
      </c>
      <c r="P2230" s="1">
        <v>65</v>
      </c>
      <c r="Q2230" t="s">
        <v>10266</v>
      </c>
      <c r="R2230" s="1" t="s">
        <v>14297</v>
      </c>
      <c r="S2230" s="1" t="s">
        <v>14298</v>
      </c>
      <c r="T2230" s="1">
        <v>395</v>
      </c>
      <c r="U2230" s="1">
        <v>18</v>
      </c>
      <c r="V2230" s="1">
        <v>377</v>
      </c>
    </row>
    <row r="2231" spans="1:22" x14ac:dyDescent="0.35">
      <c r="A2231" s="2">
        <v>45160</v>
      </c>
      <c r="B2231" s="3" t="s">
        <v>336</v>
      </c>
      <c r="C2231" t="s">
        <v>247</v>
      </c>
      <c r="D2231" t="s">
        <v>165</v>
      </c>
      <c r="E2231" t="s">
        <v>484</v>
      </c>
      <c r="F2231" t="s">
        <v>14299</v>
      </c>
      <c r="G2231" t="s">
        <v>14300</v>
      </c>
      <c r="H2231" t="s">
        <v>14301</v>
      </c>
      <c r="I2231" t="s">
        <v>14302</v>
      </c>
      <c r="J2231" s="1" t="s">
        <v>170</v>
      </c>
      <c r="K2231" t="s">
        <v>159</v>
      </c>
      <c r="L2231" t="s">
        <v>160</v>
      </c>
      <c r="M2231" t="s">
        <v>161</v>
      </c>
      <c r="N2231" s="1" t="s">
        <v>48</v>
      </c>
      <c r="O2231" s="1" t="s">
        <v>34</v>
      </c>
      <c r="P2231" s="1">
        <v>49</v>
      </c>
      <c r="Q2231" t="s">
        <v>3222</v>
      </c>
      <c r="R2231" s="1" t="s">
        <v>14303</v>
      </c>
      <c r="S2231" s="1" t="s">
        <v>14304</v>
      </c>
      <c r="T2231" s="1">
        <v>417</v>
      </c>
      <c r="U2231" s="1">
        <v>37</v>
      </c>
      <c r="V2231" s="1">
        <v>380</v>
      </c>
    </row>
    <row r="2232" spans="1:22" x14ac:dyDescent="0.35">
      <c r="A2232" s="2">
        <v>44881</v>
      </c>
      <c r="B2232" s="3" t="s">
        <v>140</v>
      </c>
      <c r="C2232" t="s">
        <v>141</v>
      </c>
      <c r="D2232" t="s">
        <v>142</v>
      </c>
      <c r="E2232" t="s">
        <v>361</v>
      </c>
      <c r="F2232" t="s">
        <v>14305</v>
      </c>
      <c r="G2232" t="s">
        <v>14306</v>
      </c>
      <c r="H2232" t="s">
        <v>14307</v>
      </c>
      <c r="I2232" t="s">
        <v>14308</v>
      </c>
      <c r="J2232" s="1" t="s">
        <v>45</v>
      </c>
      <c r="K2232" t="s">
        <v>111</v>
      </c>
      <c r="L2232" t="s">
        <v>112</v>
      </c>
      <c r="M2232" t="s">
        <v>113</v>
      </c>
      <c r="N2232" s="1" t="s">
        <v>86</v>
      </c>
      <c r="O2232" s="1" t="s">
        <v>34</v>
      </c>
      <c r="P2232" s="1">
        <v>51</v>
      </c>
      <c r="Q2232" t="s">
        <v>6573</v>
      </c>
      <c r="R2232" s="1" t="s">
        <v>14309</v>
      </c>
      <c r="S2232" s="1" t="s">
        <v>14310</v>
      </c>
      <c r="T2232" s="1">
        <v>229</v>
      </c>
      <c r="U2232" s="1">
        <v>35</v>
      </c>
      <c r="V2232" s="1">
        <v>194</v>
      </c>
    </row>
    <row r="2233" spans="1:22" x14ac:dyDescent="0.35">
      <c r="A2233" s="2">
        <v>44695</v>
      </c>
      <c r="B2233" s="3" t="s">
        <v>336</v>
      </c>
      <c r="C2233" t="s">
        <v>247</v>
      </c>
      <c r="D2233" t="s">
        <v>165</v>
      </c>
      <c r="E2233" t="s">
        <v>484</v>
      </c>
      <c r="F2233" t="s">
        <v>14311</v>
      </c>
      <c r="G2233" t="s">
        <v>14312</v>
      </c>
      <c r="H2233" t="s">
        <v>14313</v>
      </c>
      <c r="I2233" t="s">
        <v>14314</v>
      </c>
      <c r="J2233" s="1" t="s">
        <v>170</v>
      </c>
      <c r="K2233" t="s">
        <v>61</v>
      </c>
      <c r="L2233" t="s">
        <v>62</v>
      </c>
      <c r="M2233">
        <f>1-588-750-7646</f>
        <v>-8983</v>
      </c>
      <c r="N2233" s="1" t="s">
        <v>86</v>
      </c>
      <c r="O2233" s="1" t="s">
        <v>49</v>
      </c>
      <c r="P2233" s="1">
        <v>90</v>
      </c>
      <c r="Q2233" t="s">
        <v>14315</v>
      </c>
      <c r="R2233" s="1" t="s">
        <v>14316</v>
      </c>
      <c r="S2233" s="1" t="s">
        <v>14317</v>
      </c>
      <c r="T2233" s="1">
        <v>490</v>
      </c>
      <c r="U2233" s="1">
        <v>63</v>
      </c>
      <c r="V2233" s="1">
        <v>427</v>
      </c>
    </row>
    <row r="2234" spans="1:22" x14ac:dyDescent="0.35">
      <c r="A2234" s="2">
        <v>44835</v>
      </c>
      <c r="B2234" s="3" t="s">
        <v>97</v>
      </c>
      <c r="C2234" t="s">
        <v>54</v>
      </c>
      <c r="D2234" t="s">
        <v>98</v>
      </c>
      <c r="E2234" t="s">
        <v>154</v>
      </c>
      <c r="F2234" t="s">
        <v>14318</v>
      </c>
      <c r="G2234" t="s">
        <v>14319</v>
      </c>
      <c r="H2234" t="s">
        <v>14320</v>
      </c>
      <c r="I2234" t="s">
        <v>14321</v>
      </c>
      <c r="J2234" s="1" t="s">
        <v>30</v>
      </c>
      <c r="K2234" t="s">
        <v>183</v>
      </c>
      <c r="L2234" t="s">
        <v>184</v>
      </c>
      <c r="M2234" t="s">
        <v>185</v>
      </c>
      <c r="N2234" s="1" t="s">
        <v>33</v>
      </c>
      <c r="O2234" s="1" t="s">
        <v>63</v>
      </c>
      <c r="P2234" s="1">
        <v>77</v>
      </c>
      <c r="Q2234" t="s">
        <v>12265</v>
      </c>
      <c r="R2234" s="1" t="s">
        <v>14322</v>
      </c>
      <c r="S2234" s="1" t="s">
        <v>14323</v>
      </c>
      <c r="T2234" s="1">
        <v>424</v>
      </c>
      <c r="U2234" s="1">
        <v>307</v>
      </c>
      <c r="V2234" s="1">
        <v>117</v>
      </c>
    </row>
    <row r="2235" spans="1:22" x14ac:dyDescent="0.35">
      <c r="A2235" s="1" t="s">
        <v>14324</v>
      </c>
      <c r="B2235" s="3" t="s">
        <v>222</v>
      </c>
      <c r="C2235" t="s">
        <v>141</v>
      </c>
      <c r="D2235" t="s">
        <v>223</v>
      </c>
      <c r="E2235" t="s">
        <v>25</v>
      </c>
      <c r="F2235" t="s">
        <v>14325</v>
      </c>
      <c r="G2235" t="s">
        <v>14326</v>
      </c>
      <c r="H2235" t="s">
        <v>14327</v>
      </c>
      <c r="I2235">
        <v>6207289358</v>
      </c>
      <c r="J2235" s="1" t="s">
        <v>170</v>
      </c>
      <c r="K2235" t="s">
        <v>303</v>
      </c>
      <c r="L2235" t="s">
        <v>304</v>
      </c>
      <c r="M2235" t="s">
        <v>305</v>
      </c>
      <c r="N2235" s="1" t="s">
        <v>78</v>
      </c>
      <c r="O2235" s="1" t="s">
        <v>34</v>
      </c>
      <c r="P2235" s="1">
        <v>53</v>
      </c>
      <c r="Q2235" t="s">
        <v>1931</v>
      </c>
      <c r="R2235" s="1" t="s">
        <v>14328</v>
      </c>
      <c r="S2235" s="1" t="s">
        <v>14329</v>
      </c>
      <c r="T2235" s="1">
        <v>183</v>
      </c>
      <c r="U2235" s="1">
        <v>127</v>
      </c>
      <c r="V2235" s="1">
        <v>56</v>
      </c>
    </row>
    <row r="2236" spans="1:22" x14ac:dyDescent="0.35">
      <c r="A2236" s="2">
        <v>45060</v>
      </c>
      <c r="B2236" s="3" t="s">
        <v>336</v>
      </c>
      <c r="C2236" t="s">
        <v>247</v>
      </c>
      <c r="D2236" t="s">
        <v>165</v>
      </c>
      <c r="E2236" t="s">
        <v>484</v>
      </c>
      <c r="F2236" t="s">
        <v>14330</v>
      </c>
      <c r="G2236" t="s">
        <v>14331</v>
      </c>
      <c r="H2236" t="s">
        <v>14332</v>
      </c>
      <c r="I2236" t="s">
        <v>14333</v>
      </c>
      <c r="J2236" s="1" t="s">
        <v>45</v>
      </c>
      <c r="K2236" t="s">
        <v>133</v>
      </c>
      <c r="L2236" t="s">
        <v>134</v>
      </c>
      <c r="M2236" t="s">
        <v>135</v>
      </c>
      <c r="N2236" s="1" t="s">
        <v>86</v>
      </c>
      <c r="O2236" s="1" t="s">
        <v>49</v>
      </c>
      <c r="P2236" s="1">
        <v>9</v>
      </c>
      <c r="Q2236" t="s">
        <v>7244</v>
      </c>
      <c r="R2236" s="1" t="s">
        <v>14334</v>
      </c>
      <c r="S2236" s="1" t="s">
        <v>14335</v>
      </c>
      <c r="T2236" s="1">
        <v>335</v>
      </c>
      <c r="U2236" s="1">
        <v>13</v>
      </c>
      <c r="V2236" s="1">
        <v>322</v>
      </c>
    </row>
    <row r="2237" spans="1:22" x14ac:dyDescent="0.35">
      <c r="A2237" s="2">
        <v>44802</v>
      </c>
      <c r="B2237" s="3" t="s">
        <v>492</v>
      </c>
      <c r="C2237" t="s">
        <v>276</v>
      </c>
      <c r="D2237" t="s">
        <v>409</v>
      </c>
      <c r="E2237" t="s">
        <v>25</v>
      </c>
      <c r="F2237" t="s">
        <v>14336</v>
      </c>
      <c r="G2237" t="s">
        <v>14337</v>
      </c>
      <c r="H2237" t="s">
        <v>14338</v>
      </c>
      <c r="I2237" t="s">
        <v>14339</v>
      </c>
      <c r="J2237" s="1" t="s">
        <v>170</v>
      </c>
      <c r="K2237" t="s">
        <v>46</v>
      </c>
      <c r="L2237" t="s">
        <v>47</v>
      </c>
      <c r="M2237" t="s">
        <v>261</v>
      </c>
      <c r="N2237" s="1" t="s">
        <v>86</v>
      </c>
      <c r="O2237" s="1" t="s">
        <v>63</v>
      </c>
      <c r="P2237" s="1">
        <v>17</v>
      </c>
      <c r="Q2237" t="s">
        <v>11762</v>
      </c>
      <c r="R2237" s="1" t="s">
        <v>25</v>
      </c>
      <c r="S2237" s="1" t="s">
        <v>14340</v>
      </c>
      <c r="T2237" s="1">
        <v>232</v>
      </c>
      <c r="U2237" s="1">
        <v>199</v>
      </c>
      <c r="V2237" s="1">
        <v>33</v>
      </c>
    </row>
    <row r="2238" spans="1:22" x14ac:dyDescent="0.35">
      <c r="A2238" s="2">
        <v>44600</v>
      </c>
      <c r="B2238" s="3" t="s">
        <v>38</v>
      </c>
      <c r="C2238" t="s">
        <v>54</v>
      </c>
      <c r="D2238" t="s">
        <v>98</v>
      </c>
      <c r="E2238" t="s">
        <v>215</v>
      </c>
      <c r="F2238" t="s">
        <v>14341</v>
      </c>
      <c r="G2238" t="s">
        <v>14342</v>
      </c>
      <c r="H2238" t="s">
        <v>14343</v>
      </c>
      <c r="I2238" t="s">
        <v>14344</v>
      </c>
      <c r="J2238" s="1" t="s">
        <v>45</v>
      </c>
      <c r="K2238" t="s">
        <v>424</v>
      </c>
      <c r="L2238" t="s">
        <v>425</v>
      </c>
      <c r="M2238">
        <v>7724600682</v>
      </c>
      <c r="N2238" s="1" t="s">
        <v>78</v>
      </c>
      <c r="O2238" s="1" t="s">
        <v>63</v>
      </c>
      <c r="P2238" s="1">
        <v>67</v>
      </c>
      <c r="Q2238" t="s">
        <v>7539</v>
      </c>
      <c r="R2238" s="1" t="s">
        <v>14345</v>
      </c>
      <c r="S2238" s="1" t="s">
        <v>14346</v>
      </c>
      <c r="T2238" s="1">
        <v>444</v>
      </c>
      <c r="U2238" s="1">
        <v>17</v>
      </c>
      <c r="V2238" s="1">
        <v>427</v>
      </c>
    </row>
    <row r="2239" spans="1:22" x14ac:dyDescent="0.35">
      <c r="A2239" s="2">
        <v>44638</v>
      </c>
      <c r="B2239" s="3" t="s">
        <v>418</v>
      </c>
      <c r="C2239" t="s">
        <v>69</v>
      </c>
      <c r="D2239" t="s">
        <v>419</v>
      </c>
      <c r="E2239" t="s">
        <v>521</v>
      </c>
      <c r="F2239" t="s">
        <v>14347</v>
      </c>
      <c r="G2239" t="s">
        <v>14348</v>
      </c>
      <c r="H2239" t="s">
        <v>14349</v>
      </c>
      <c r="I2239" t="s">
        <v>14350</v>
      </c>
      <c r="J2239" s="1" t="s">
        <v>45</v>
      </c>
      <c r="K2239" t="s">
        <v>31</v>
      </c>
      <c r="L2239" t="s">
        <v>32</v>
      </c>
      <c r="M2239">
        <v>6538306661</v>
      </c>
      <c r="N2239" s="1" t="s">
        <v>33</v>
      </c>
      <c r="O2239" s="1" t="s">
        <v>34</v>
      </c>
      <c r="P2239" s="1">
        <v>88</v>
      </c>
      <c r="Q2239" t="s">
        <v>9046</v>
      </c>
      <c r="R2239" s="1" t="s">
        <v>14351</v>
      </c>
      <c r="S2239" s="1" t="s">
        <v>14352</v>
      </c>
      <c r="T2239" s="1">
        <v>275</v>
      </c>
      <c r="U2239" s="1">
        <v>73</v>
      </c>
      <c r="V2239" s="1">
        <v>202</v>
      </c>
    </row>
    <row r="2240" spans="1:22" x14ac:dyDescent="0.35">
      <c r="A2240" s="2">
        <v>45150</v>
      </c>
      <c r="B2240" s="3" t="s">
        <v>529</v>
      </c>
      <c r="C2240" t="s">
        <v>23</v>
      </c>
      <c r="D2240" t="s">
        <v>98</v>
      </c>
      <c r="E2240" t="s">
        <v>530</v>
      </c>
      <c r="F2240" t="s">
        <v>14353</v>
      </c>
      <c r="G2240" t="s">
        <v>14354</v>
      </c>
      <c r="H2240" t="s">
        <v>14355</v>
      </c>
      <c r="I2240" t="s">
        <v>14356</v>
      </c>
      <c r="J2240" s="1" t="s">
        <v>45</v>
      </c>
      <c r="K2240" t="s">
        <v>534</v>
      </c>
      <c r="L2240" t="s">
        <v>535</v>
      </c>
      <c r="M2240" t="s">
        <v>536</v>
      </c>
      <c r="N2240" s="1" t="s">
        <v>114</v>
      </c>
      <c r="O2240" s="1" t="s">
        <v>34</v>
      </c>
      <c r="P2240" s="1">
        <v>4</v>
      </c>
      <c r="Q2240" t="s">
        <v>5138</v>
      </c>
      <c r="R2240" s="1" t="s">
        <v>14357</v>
      </c>
      <c r="S2240" s="1" t="s">
        <v>14358</v>
      </c>
      <c r="T2240" s="1">
        <v>436</v>
      </c>
      <c r="U2240" s="1">
        <v>299</v>
      </c>
      <c r="V2240" s="1">
        <v>137</v>
      </c>
    </row>
    <row r="2241" spans="1:22" x14ac:dyDescent="0.35">
      <c r="A2241" s="2">
        <v>45185</v>
      </c>
      <c r="B2241" s="3" t="s">
        <v>492</v>
      </c>
      <c r="C2241" t="s">
        <v>276</v>
      </c>
      <c r="D2241" t="s">
        <v>409</v>
      </c>
      <c r="E2241" t="s">
        <v>189</v>
      </c>
      <c r="F2241" t="s">
        <v>14359</v>
      </c>
      <c r="H2241" t="s">
        <v>14360</v>
      </c>
      <c r="I2241">
        <f>1-725-402-4920</f>
        <v>-6046</v>
      </c>
      <c r="J2241" s="1" t="s">
        <v>45</v>
      </c>
      <c r="K2241" t="s">
        <v>330</v>
      </c>
      <c r="L2241" t="s">
        <v>331</v>
      </c>
      <c r="M2241" t="s">
        <v>332</v>
      </c>
      <c r="N2241" s="1" t="s">
        <v>86</v>
      </c>
      <c r="O2241" s="1" t="s">
        <v>49</v>
      </c>
      <c r="P2241" s="1">
        <v>67</v>
      </c>
      <c r="Q2241" t="s">
        <v>14361</v>
      </c>
      <c r="R2241" s="1" t="s">
        <v>14362</v>
      </c>
      <c r="S2241" s="1" t="s">
        <v>14363</v>
      </c>
      <c r="T2241" s="1">
        <v>426</v>
      </c>
      <c r="U2241" s="1">
        <v>153</v>
      </c>
      <c r="V2241" s="1">
        <v>273</v>
      </c>
    </row>
    <row r="2242" spans="1:22" x14ac:dyDescent="0.35">
      <c r="A2242" s="2">
        <v>44685</v>
      </c>
      <c r="B2242" s="3" t="s">
        <v>38</v>
      </c>
      <c r="C2242" t="s">
        <v>276</v>
      </c>
      <c r="D2242" t="s">
        <v>409</v>
      </c>
      <c r="E2242" t="s">
        <v>265</v>
      </c>
      <c r="F2242" t="s">
        <v>14364</v>
      </c>
      <c r="G2242" t="s">
        <v>14365</v>
      </c>
      <c r="H2242" t="s">
        <v>14366</v>
      </c>
      <c r="I2242" t="s">
        <v>14367</v>
      </c>
      <c r="J2242" s="1" t="s">
        <v>45</v>
      </c>
      <c r="K2242" t="s">
        <v>566</v>
      </c>
      <c r="L2242" t="s">
        <v>567</v>
      </c>
      <c r="N2242" s="1" t="s">
        <v>78</v>
      </c>
      <c r="O2242" s="1" t="s">
        <v>63</v>
      </c>
      <c r="P2242" s="1">
        <v>86</v>
      </c>
      <c r="Q2242" t="s">
        <v>1050</v>
      </c>
      <c r="R2242" s="1" t="s">
        <v>14368</v>
      </c>
      <c r="S2242" s="1" t="s">
        <v>14369</v>
      </c>
      <c r="T2242" s="1">
        <v>159</v>
      </c>
      <c r="U2242" s="1">
        <v>22</v>
      </c>
      <c r="V2242" s="1">
        <v>137</v>
      </c>
    </row>
    <row r="2243" spans="1:22" x14ac:dyDescent="0.35">
      <c r="A2243" s="2">
        <v>44761</v>
      </c>
      <c r="B2243" s="3" t="s">
        <v>38</v>
      </c>
      <c r="C2243" t="s">
        <v>23</v>
      </c>
      <c r="D2243" t="s">
        <v>98</v>
      </c>
      <c r="E2243" t="s">
        <v>318</v>
      </c>
      <c r="F2243" t="s">
        <v>14370</v>
      </c>
      <c r="G2243" t="s">
        <v>14371</v>
      </c>
      <c r="H2243" t="s">
        <v>14372</v>
      </c>
      <c r="I2243" t="s">
        <v>14373</v>
      </c>
      <c r="J2243" s="1" t="s">
        <v>45</v>
      </c>
      <c r="K2243" t="s">
        <v>303</v>
      </c>
      <c r="L2243" t="s">
        <v>304</v>
      </c>
      <c r="M2243" t="s">
        <v>305</v>
      </c>
      <c r="N2243" s="1" t="s">
        <v>78</v>
      </c>
      <c r="O2243" s="1" t="s">
        <v>49</v>
      </c>
      <c r="P2243" s="1">
        <v>12</v>
      </c>
      <c r="Q2243" t="s">
        <v>14374</v>
      </c>
      <c r="R2243" s="1" t="s">
        <v>10622</v>
      </c>
      <c r="S2243" s="1" t="s">
        <v>14375</v>
      </c>
      <c r="T2243" s="1">
        <v>308</v>
      </c>
      <c r="U2243" s="1">
        <v>90</v>
      </c>
      <c r="V2243" s="1">
        <v>218</v>
      </c>
    </row>
    <row r="2244" spans="1:22" x14ac:dyDescent="0.35">
      <c r="A2244" s="2">
        <v>45128</v>
      </c>
      <c r="B2244" s="3" t="s">
        <v>336</v>
      </c>
      <c r="C2244" t="s">
        <v>247</v>
      </c>
      <c r="D2244" t="s">
        <v>165</v>
      </c>
      <c r="E2244" t="s">
        <v>484</v>
      </c>
      <c r="F2244" t="s">
        <v>14376</v>
      </c>
      <c r="G2244" t="s">
        <v>14377</v>
      </c>
      <c r="H2244" t="s">
        <v>14378</v>
      </c>
      <c r="I2244" t="s">
        <v>14379</v>
      </c>
      <c r="J2244" s="1" t="s">
        <v>170</v>
      </c>
      <c r="K2244" t="s">
        <v>534</v>
      </c>
      <c r="L2244" t="s">
        <v>535</v>
      </c>
      <c r="M2244" t="s">
        <v>536</v>
      </c>
      <c r="N2244" s="1" t="s">
        <v>78</v>
      </c>
      <c r="O2244" s="1" t="s">
        <v>49</v>
      </c>
      <c r="P2244" s="1">
        <v>8</v>
      </c>
      <c r="Q2244" t="s">
        <v>11309</v>
      </c>
      <c r="R2244" s="1" t="s">
        <v>14380</v>
      </c>
      <c r="S2244" s="1" t="s">
        <v>14381</v>
      </c>
      <c r="T2244" s="1">
        <v>500</v>
      </c>
      <c r="U2244" s="1">
        <v>219</v>
      </c>
      <c r="V2244" s="1">
        <v>281</v>
      </c>
    </row>
    <row r="2245" spans="1:22" x14ac:dyDescent="0.35">
      <c r="A2245" s="1" t="s">
        <v>14382</v>
      </c>
      <c r="B2245" s="3" t="s">
        <v>22</v>
      </c>
      <c r="C2245" t="s">
        <v>23</v>
      </c>
      <c r="D2245" t="s">
        <v>24</v>
      </c>
      <c r="E2245" t="s">
        <v>82</v>
      </c>
      <c r="F2245" t="s">
        <v>14383</v>
      </c>
      <c r="G2245" t="s">
        <v>14384</v>
      </c>
      <c r="H2245" t="s">
        <v>14385</v>
      </c>
      <c r="I2245" t="s">
        <v>14386</v>
      </c>
      <c r="J2245" s="1" t="s">
        <v>170</v>
      </c>
      <c r="K2245" t="s">
        <v>566</v>
      </c>
      <c r="L2245" t="s">
        <v>567</v>
      </c>
      <c r="M2245" t="s">
        <v>568</v>
      </c>
      <c r="N2245" s="1" t="s">
        <v>78</v>
      </c>
      <c r="O2245" s="1" t="s">
        <v>34</v>
      </c>
      <c r="P2245" s="1">
        <v>19</v>
      </c>
      <c r="Q2245" t="s">
        <v>3764</v>
      </c>
      <c r="R2245" s="1" t="s">
        <v>14387</v>
      </c>
      <c r="S2245" s="1" t="s">
        <v>14388</v>
      </c>
      <c r="T2245" s="1">
        <v>244</v>
      </c>
      <c r="U2245" s="1">
        <v>13</v>
      </c>
      <c r="V2245" s="1">
        <v>231</v>
      </c>
    </row>
    <row r="2246" spans="1:22" x14ac:dyDescent="0.35">
      <c r="A2246" s="2">
        <v>44956</v>
      </c>
      <c r="B2246" s="3" t="s">
        <v>68</v>
      </c>
      <c r="C2246" t="s">
        <v>54</v>
      </c>
      <c r="D2246" t="s">
        <v>70</v>
      </c>
      <c r="E2246" t="s">
        <v>71</v>
      </c>
      <c r="F2246" t="s">
        <v>14389</v>
      </c>
      <c r="G2246" t="s">
        <v>14390</v>
      </c>
      <c r="H2246" t="s">
        <v>14391</v>
      </c>
      <c r="I2246" t="s">
        <v>14392</v>
      </c>
      <c r="J2246" s="1" t="s">
        <v>45</v>
      </c>
      <c r="K2246" t="s">
        <v>171</v>
      </c>
      <c r="L2246" t="s">
        <v>172</v>
      </c>
      <c r="M2246" t="s">
        <v>173</v>
      </c>
      <c r="N2246" s="1" t="s">
        <v>48</v>
      </c>
      <c r="O2246" s="1" t="s">
        <v>34</v>
      </c>
      <c r="P2246" s="1">
        <v>69</v>
      </c>
      <c r="Q2246" t="s">
        <v>3990</v>
      </c>
      <c r="R2246" s="1" t="s">
        <v>14393</v>
      </c>
      <c r="S2246" s="1" t="s">
        <v>14394</v>
      </c>
      <c r="T2246" s="1">
        <v>455</v>
      </c>
      <c r="U2246" s="1">
        <v>204</v>
      </c>
      <c r="V2246" s="1">
        <v>251</v>
      </c>
    </row>
    <row r="2247" spans="1:22" x14ac:dyDescent="0.35">
      <c r="A2247" s="2">
        <v>44534</v>
      </c>
      <c r="B2247" s="3" t="s">
        <v>22</v>
      </c>
      <c r="C2247" t="s">
        <v>23</v>
      </c>
      <c r="D2247" t="s">
        <v>24</v>
      </c>
      <c r="E2247" t="s">
        <v>82</v>
      </c>
      <c r="F2247" t="s">
        <v>14395</v>
      </c>
      <c r="G2247" t="s">
        <v>14396</v>
      </c>
      <c r="H2247" t="s">
        <v>14397</v>
      </c>
      <c r="I2247" t="s">
        <v>14398</v>
      </c>
      <c r="J2247" s="1" t="s">
        <v>30</v>
      </c>
      <c r="K2247" t="s">
        <v>194</v>
      </c>
      <c r="L2247" t="s">
        <v>195</v>
      </c>
      <c r="M2247" t="s">
        <v>196</v>
      </c>
      <c r="N2247" s="1" t="s">
        <v>86</v>
      </c>
      <c r="O2247" s="1" t="s">
        <v>49</v>
      </c>
      <c r="P2247" s="1">
        <v>94</v>
      </c>
      <c r="Q2247" t="s">
        <v>14399</v>
      </c>
      <c r="R2247" s="1" t="s">
        <v>14400</v>
      </c>
      <c r="S2247" s="1" t="s">
        <v>14401</v>
      </c>
      <c r="T2247" s="1">
        <v>423</v>
      </c>
      <c r="U2247" s="1">
        <v>332</v>
      </c>
      <c r="V2247" s="1">
        <v>91</v>
      </c>
    </row>
    <row r="2248" spans="1:22" x14ac:dyDescent="0.35">
      <c r="A2248" s="2">
        <v>45098</v>
      </c>
      <c r="B2248" s="3" t="s">
        <v>177</v>
      </c>
      <c r="C2248" t="s">
        <v>141</v>
      </c>
      <c r="D2248" t="s">
        <v>142</v>
      </c>
      <c r="E2248" t="s">
        <v>178</v>
      </c>
      <c r="F2248" t="s">
        <v>14402</v>
      </c>
      <c r="G2248" t="s">
        <v>14403</v>
      </c>
      <c r="H2248" t="s">
        <v>14404</v>
      </c>
      <c r="I2248" t="s">
        <v>14405</v>
      </c>
      <c r="J2248" s="1" t="s">
        <v>45</v>
      </c>
      <c r="K2248" t="s">
        <v>133</v>
      </c>
      <c r="L2248" t="s">
        <v>134</v>
      </c>
      <c r="M2248" t="s">
        <v>135</v>
      </c>
      <c r="N2248" s="1" t="s">
        <v>48</v>
      </c>
      <c r="O2248" s="1" t="s">
        <v>34</v>
      </c>
      <c r="P2248" s="1">
        <v>89</v>
      </c>
      <c r="Q2248" t="s">
        <v>14406</v>
      </c>
      <c r="R2248" s="1" t="s">
        <v>14407</v>
      </c>
      <c r="S2248" s="1" t="s">
        <v>14408</v>
      </c>
      <c r="T2248" s="1">
        <v>293</v>
      </c>
      <c r="U2248" s="1">
        <v>188</v>
      </c>
      <c r="V2248" s="1">
        <v>105</v>
      </c>
    </row>
    <row r="2249" spans="1:22" x14ac:dyDescent="0.35">
      <c r="A2249" s="1" t="s">
        <v>14409</v>
      </c>
      <c r="B2249" s="3" t="s">
        <v>177</v>
      </c>
      <c r="C2249" t="s">
        <v>141</v>
      </c>
      <c r="D2249" t="s">
        <v>142</v>
      </c>
      <c r="E2249" t="s">
        <v>178</v>
      </c>
      <c r="F2249" t="s">
        <v>14410</v>
      </c>
      <c r="G2249" t="s">
        <v>14411</v>
      </c>
      <c r="H2249" t="s">
        <v>14412</v>
      </c>
      <c r="I2249" t="s">
        <v>14413</v>
      </c>
      <c r="J2249" s="1" t="s">
        <v>45</v>
      </c>
      <c r="K2249" t="s">
        <v>303</v>
      </c>
      <c r="L2249" t="s">
        <v>304</v>
      </c>
      <c r="M2249" t="s">
        <v>305</v>
      </c>
      <c r="N2249" s="1" t="s">
        <v>78</v>
      </c>
      <c r="O2249" s="1" t="s">
        <v>49</v>
      </c>
      <c r="P2249" s="1">
        <v>49</v>
      </c>
      <c r="Q2249" t="s">
        <v>14414</v>
      </c>
      <c r="R2249" s="1" t="s">
        <v>14415</v>
      </c>
      <c r="S2249" s="1" t="s">
        <v>14416</v>
      </c>
      <c r="T2249" s="1">
        <v>466</v>
      </c>
      <c r="U2249" s="1">
        <v>360</v>
      </c>
      <c r="V2249" s="1">
        <v>106</v>
      </c>
    </row>
    <row r="2250" spans="1:22" x14ac:dyDescent="0.35">
      <c r="A2250" s="1" t="s">
        <v>6947</v>
      </c>
      <c r="B2250" s="3" t="s">
        <v>177</v>
      </c>
      <c r="C2250" t="s">
        <v>141</v>
      </c>
      <c r="D2250" t="s">
        <v>142</v>
      </c>
      <c r="E2250" t="s">
        <v>178</v>
      </c>
      <c r="F2250" t="s">
        <v>14417</v>
      </c>
      <c r="G2250" t="s">
        <v>14418</v>
      </c>
      <c r="H2250" t="s">
        <v>14419</v>
      </c>
      <c r="I2250" t="s">
        <v>14420</v>
      </c>
      <c r="J2250" s="1" t="s">
        <v>30</v>
      </c>
      <c r="K2250" t="s">
        <v>566</v>
      </c>
      <c r="L2250" t="s">
        <v>567</v>
      </c>
      <c r="M2250" t="s">
        <v>568</v>
      </c>
      <c r="N2250" s="1" t="s">
        <v>33</v>
      </c>
      <c r="O2250" s="1" t="s">
        <v>49</v>
      </c>
      <c r="P2250" s="1">
        <v>96</v>
      </c>
      <c r="Q2250" t="s">
        <v>2138</v>
      </c>
      <c r="R2250" s="1" t="s">
        <v>14421</v>
      </c>
      <c r="S2250" s="1" t="s">
        <v>14422</v>
      </c>
      <c r="T2250" s="1">
        <v>258</v>
      </c>
      <c r="U2250" s="1">
        <v>153</v>
      </c>
      <c r="V2250" s="1">
        <v>105</v>
      </c>
    </row>
    <row r="2251" spans="1:22" x14ac:dyDescent="0.35">
      <c r="A2251" s="2">
        <v>44779</v>
      </c>
      <c r="B2251" s="3" t="s">
        <v>207</v>
      </c>
      <c r="C2251" t="s">
        <v>23</v>
      </c>
      <c r="D2251" t="s">
        <v>39</v>
      </c>
      <c r="E2251" t="s">
        <v>541</v>
      </c>
      <c r="F2251" t="s">
        <v>14423</v>
      </c>
      <c r="G2251" t="s">
        <v>14424</v>
      </c>
      <c r="H2251" t="s">
        <v>14425</v>
      </c>
      <c r="I2251" t="s">
        <v>14426</v>
      </c>
      <c r="J2251" s="1" t="s">
        <v>45</v>
      </c>
      <c r="K2251" t="s">
        <v>194</v>
      </c>
      <c r="L2251" t="s">
        <v>195</v>
      </c>
      <c r="M2251" t="s">
        <v>196</v>
      </c>
      <c r="N2251" s="1" t="s">
        <v>33</v>
      </c>
      <c r="O2251" s="1" t="s">
        <v>63</v>
      </c>
      <c r="P2251" s="1">
        <v>84</v>
      </c>
      <c r="Q2251" t="s">
        <v>3770</v>
      </c>
      <c r="R2251" s="1" t="s">
        <v>14427</v>
      </c>
      <c r="S2251" s="1" t="s">
        <v>14428</v>
      </c>
      <c r="T2251" s="1">
        <v>60</v>
      </c>
      <c r="U2251" s="1">
        <v>12</v>
      </c>
      <c r="V2251" s="1">
        <v>48</v>
      </c>
    </row>
    <row r="2252" spans="1:22" x14ac:dyDescent="0.35">
      <c r="A2252" s="2">
        <v>44751</v>
      </c>
      <c r="B2252" s="3" t="s">
        <v>418</v>
      </c>
      <c r="C2252" t="s">
        <v>69</v>
      </c>
      <c r="D2252" t="s">
        <v>419</v>
      </c>
      <c r="E2252" t="s">
        <v>908</v>
      </c>
      <c r="F2252" t="s">
        <v>14429</v>
      </c>
      <c r="G2252" t="s">
        <v>14430</v>
      </c>
      <c r="H2252" t="s">
        <v>14431</v>
      </c>
      <c r="I2252" t="s">
        <v>14432</v>
      </c>
      <c r="J2252" s="1" t="s">
        <v>30</v>
      </c>
      <c r="K2252" t="s">
        <v>566</v>
      </c>
      <c r="L2252" t="s">
        <v>567</v>
      </c>
      <c r="N2252" s="1" t="s">
        <v>114</v>
      </c>
      <c r="O2252" s="1" t="s">
        <v>34</v>
      </c>
      <c r="P2252" s="1">
        <v>96</v>
      </c>
      <c r="Q2252" t="s">
        <v>14433</v>
      </c>
      <c r="R2252" s="1" t="s">
        <v>14434</v>
      </c>
      <c r="S2252" s="1" t="s">
        <v>14435</v>
      </c>
      <c r="T2252" s="1">
        <v>233</v>
      </c>
      <c r="U2252" s="1">
        <v>26</v>
      </c>
      <c r="V2252" s="1">
        <v>207</v>
      </c>
    </row>
    <row r="2253" spans="1:22" x14ac:dyDescent="0.35">
      <c r="A2253" s="2">
        <v>44750</v>
      </c>
      <c r="B2253" s="3" t="s">
        <v>238</v>
      </c>
      <c r="C2253" t="s">
        <v>23</v>
      </c>
      <c r="D2253" t="s">
        <v>98</v>
      </c>
      <c r="E2253" t="s">
        <v>239</v>
      </c>
      <c r="F2253" t="s">
        <v>14436</v>
      </c>
      <c r="G2253" t="s">
        <v>14437</v>
      </c>
      <c r="H2253" t="s">
        <v>14438</v>
      </c>
      <c r="I2253">
        <v>2448333991</v>
      </c>
      <c r="J2253" s="1" t="s">
        <v>170</v>
      </c>
      <c r="K2253" t="s">
        <v>148</v>
      </c>
      <c r="L2253" t="s">
        <v>149</v>
      </c>
      <c r="M2253" t="s">
        <v>150</v>
      </c>
      <c r="N2253" s="1" t="s">
        <v>78</v>
      </c>
      <c r="O2253" s="1" t="s">
        <v>63</v>
      </c>
      <c r="P2253" s="1">
        <v>46</v>
      </c>
      <c r="Q2253" t="s">
        <v>12876</v>
      </c>
      <c r="R2253" s="1" t="s">
        <v>14439</v>
      </c>
      <c r="S2253" s="1" t="s">
        <v>14440</v>
      </c>
      <c r="T2253" s="1">
        <v>473</v>
      </c>
      <c r="U2253" s="1">
        <v>281</v>
      </c>
      <c r="V2253" s="1">
        <v>192</v>
      </c>
    </row>
    <row r="2254" spans="1:22" x14ac:dyDescent="0.35">
      <c r="A2254" s="2">
        <v>44993</v>
      </c>
      <c r="B2254" s="3" t="s">
        <v>140</v>
      </c>
      <c r="C2254" t="s">
        <v>141</v>
      </c>
      <c r="D2254" t="s">
        <v>142</v>
      </c>
      <c r="E2254" t="s">
        <v>361</v>
      </c>
      <c r="F2254" t="s">
        <v>14441</v>
      </c>
      <c r="G2254" t="s">
        <v>14442</v>
      </c>
      <c r="H2254" t="s">
        <v>14443</v>
      </c>
      <c r="I2254" t="s">
        <v>14444</v>
      </c>
      <c r="J2254" s="1" t="s">
        <v>30</v>
      </c>
      <c r="K2254" t="s">
        <v>124</v>
      </c>
      <c r="L2254" t="s">
        <v>125</v>
      </c>
      <c r="N2254" s="1" t="s">
        <v>78</v>
      </c>
      <c r="O2254" s="1" t="s">
        <v>34</v>
      </c>
      <c r="P2254" s="1">
        <v>64</v>
      </c>
      <c r="Q2254" t="s">
        <v>14445</v>
      </c>
      <c r="R2254" s="1" t="s">
        <v>14446</v>
      </c>
      <c r="S2254" s="1" t="s">
        <v>14447</v>
      </c>
      <c r="T2254" s="1">
        <v>110</v>
      </c>
      <c r="U2254" s="1">
        <v>91</v>
      </c>
      <c r="V2254" s="1">
        <v>19</v>
      </c>
    </row>
    <row r="2255" spans="1:22" x14ac:dyDescent="0.35">
      <c r="A2255" s="2">
        <v>44624</v>
      </c>
      <c r="B2255" s="3" t="s">
        <v>97</v>
      </c>
      <c r="C2255" t="s">
        <v>23</v>
      </c>
      <c r="D2255" t="s">
        <v>98</v>
      </c>
      <c r="E2255" t="s">
        <v>154</v>
      </c>
      <c r="F2255" t="s">
        <v>14448</v>
      </c>
      <c r="G2255" t="s">
        <v>14449</v>
      </c>
      <c r="H2255" t="s">
        <v>14450</v>
      </c>
      <c r="I2255">
        <v>9586566853</v>
      </c>
      <c r="J2255" s="1" t="s">
        <v>30</v>
      </c>
      <c r="K2255" t="s">
        <v>111</v>
      </c>
      <c r="L2255" t="s">
        <v>112</v>
      </c>
      <c r="M2255" t="s">
        <v>113</v>
      </c>
      <c r="N2255" s="1" t="s">
        <v>114</v>
      </c>
      <c r="O2255" s="1" t="s">
        <v>63</v>
      </c>
      <c r="P2255" s="1">
        <v>48</v>
      </c>
      <c r="Q2255" t="s">
        <v>10799</v>
      </c>
      <c r="R2255" s="1" t="s">
        <v>14451</v>
      </c>
      <c r="S2255" s="1" t="s">
        <v>14452</v>
      </c>
      <c r="T2255" s="1">
        <v>301</v>
      </c>
      <c r="U2255" s="1">
        <v>214</v>
      </c>
      <c r="V2255" s="1">
        <v>87</v>
      </c>
    </row>
    <row r="2256" spans="1:22" x14ac:dyDescent="0.35">
      <c r="A2256" s="2">
        <v>44944</v>
      </c>
      <c r="B2256" s="3" t="s">
        <v>177</v>
      </c>
      <c r="C2256" t="s">
        <v>141</v>
      </c>
      <c r="D2256" t="s">
        <v>142</v>
      </c>
      <c r="E2256" t="s">
        <v>178</v>
      </c>
      <c r="F2256" t="s">
        <v>14453</v>
      </c>
      <c r="G2256" t="s">
        <v>14454</v>
      </c>
      <c r="H2256" t="s">
        <v>14455</v>
      </c>
      <c r="I2256" t="s">
        <v>14456</v>
      </c>
      <c r="J2256" s="1" t="s">
        <v>30</v>
      </c>
      <c r="K2256" t="s">
        <v>424</v>
      </c>
      <c r="L2256" t="s">
        <v>425</v>
      </c>
      <c r="M2256">
        <v>7724600682</v>
      </c>
      <c r="N2256" s="1" t="s">
        <v>114</v>
      </c>
      <c r="O2256" s="1" t="s">
        <v>49</v>
      </c>
      <c r="P2256" s="1">
        <v>6</v>
      </c>
      <c r="Q2256" t="s">
        <v>14457</v>
      </c>
      <c r="R2256" s="1" t="s">
        <v>14458</v>
      </c>
      <c r="S2256" s="1" t="s">
        <v>14459</v>
      </c>
      <c r="T2256" s="1">
        <v>173</v>
      </c>
      <c r="U2256" s="1">
        <v>68</v>
      </c>
      <c r="V2256" s="1">
        <v>105</v>
      </c>
    </row>
    <row r="2257" spans="1:22" x14ac:dyDescent="0.35">
      <c r="A2257" s="2">
        <v>44708</v>
      </c>
      <c r="B2257" s="3" t="s">
        <v>68</v>
      </c>
      <c r="C2257" t="s">
        <v>54</v>
      </c>
      <c r="D2257" t="s">
        <v>70</v>
      </c>
      <c r="E2257" t="s">
        <v>71</v>
      </c>
      <c r="F2257" t="s">
        <v>14460</v>
      </c>
      <c r="G2257" t="s">
        <v>14461</v>
      </c>
      <c r="H2257" t="s">
        <v>14462</v>
      </c>
      <c r="I2257" t="s">
        <v>14463</v>
      </c>
      <c r="J2257" s="1" t="s">
        <v>45</v>
      </c>
      <c r="K2257" t="s">
        <v>424</v>
      </c>
      <c r="L2257" t="s">
        <v>425</v>
      </c>
      <c r="M2257">
        <v>7724600682</v>
      </c>
      <c r="N2257" s="1" t="s">
        <v>33</v>
      </c>
      <c r="O2257" s="1" t="s">
        <v>49</v>
      </c>
      <c r="P2257" s="1">
        <v>19</v>
      </c>
      <c r="Q2257" t="s">
        <v>8238</v>
      </c>
      <c r="R2257" s="1" t="s">
        <v>12064</v>
      </c>
      <c r="S2257" s="1" t="s">
        <v>14464</v>
      </c>
      <c r="T2257" s="1">
        <v>312</v>
      </c>
      <c r="U2257" s="1">
        <v>71</v>
      </c>
      <c r="V2257" s="1">
        <v>241</v>
      </c>
    </row>
    <row r="2258" spans="1:22" x14ac:dyDescent="0.35">
      <c r="A2258" s="2">
        <v>45160</v>
      </c>
      <c r="B2258" s="3" t="s">
        <v>68</v>
      </c>
      <c r="C2258" t="s">
        <v>69</v>
      </c>
      <c r="D2258" t="s">
        <v>70</v>
      </c>
      <c r="E2258" t="s">
        <v>71</v>
      </c>
      <c r="F2258" t="s">
        <v>14465</v>
      </c>
      <c r="G2258" t="s">
        <v>14466</v>
      </c>
      <c r="H2258" t="s">
        <v>14467</v>
      </c>
      <c r="I2258" t="s">
        <v>14468</v>
      </c>
      <c r="J2258" s="1" t="s">
        <v>170</v>
      </c>
      <c r="K2258" t="s">
        <v>381</v>
      </c>
      <c r="L2258" t="s">
        <v>382</v>
      </c>
      <c r="M2258" t="s">
        <v>383</v>
      </c>
      <c r="N2258" s="1" t="s">
        <v>33</v>
      </c>
      <c r="O2258" s="1" t="s">
        <v>63</v>
      </c>
      <c r="P2258" s="1">
        <v>26</v>
      </c>
      <c r="Q2258" t="s">
        <v>2713</v>
      </c>
      <c r="R2258" s="1" t="s">
        <v>14469</v>
      </c>
      <c r="S2258" s="1" t="s">
        <v>14470</v>
      </c>
      <c r="T2258" s="1">
        <v>279</v>
      </c>
      <c r="U2258" s="1">
        <v>95</v>
      </c>
      <c r="V2258" s="1">
        <v>184</v>
      </c>
    </row>
    <row r="2259" spans="1:22" x14ac:dyDescent="0.35">
      <c r="A2259" s="2">
        <v>44530</v>
      </c>
      <c r="B2259" s="3" t="s">
        <v>336</v>
      </c>
      <c r="C2259" t="s">
        <v>247</v>
      </c>
      <c r="D2259" t="s">
        <v>165</v>
      </c>
      <c r="E2259" t="s">
        <v>484</v>
      </c>
      <c r="F2259" t="s">
        <v>14471</v>
      </c>
      <c r="G2259" t="s">
        <v>14472</v>
      </c>
      <c r="H2259" t="s">
        <v>14473</v>
      </c>
      <c r="I2259">
        <v>9875945258</v>
      </c>
      <c r="J2259" s="1" t="s">
        <v>45</v>
      </c>
      <c r="K2259" t="s">
        <v>148</v>
      </c>
      <c r="L2259" t="s">
        <v>149</v>
      </c>
      <c r="M2259" t="s">
        <v>150</v>
      </c>
      <c r="N2259" s="1" t="s">
        <v>93</v>
      </c>
      <c r="O2259" s="1" t="s">
        <v>63</v>
      </c>
      <c r="P2259" s="1">
        <v>85</v>
      </c>
      <c r="Q2259" t="s">
        <v>14474</v>
      </c>
      <c r="R2259" s="1" t="s">
        <v>14475</v>
      </c>
      <c r="S2259" s="1" t="s">
        <v>14476</v>
      </c>
      <c r="T2259" s="1">
        <v>129</v>
      </c>
      <c r="U2259" s="1">
        <v>65</v>
      </c>
      <c r="V2259" s="1">
        <v>64</v>
      </c>
    </row>
    <row r="2260" spans="1:22" x14ac:dyDescent="0.35">
      <c r="A2260" s="2">
        <v>45194</v>
      </c>
      <c r="B2260" s="3" t="s">
        <v>492</v>
      </c>
      <c r="C2260" t="s">
        <v>276</v>
      </c>
      <c r="D2260" t="s">
        <v>409</v>
      </c>
      <c r="E2260" t="s">
        <v>410</v>
      </c>
      <c r="F2260" t="s">
        <v>14477</v>
      </c>
      <c r="H2260" t="s">
        <v>14478</v>
      </c>
      <c r="I2260" t="s">
        <v>14479</v>
      </c>
      <c r="J2260" s="1" t="s">
        <v>30</v>
      </c>
      <c r="K2260" t="s">
        <v>75</v>
      </c>
      <c r="L2260" t="s">
        <v>76</v>
      </c>
      <c r="M2260" t="s">
        <v>77</v>
      </c>
      <c r="N2260" s="1" t="s">
        <v>86</v>
      </c>
      <c r="O2260" s="1" t="s">
        <v>63</v>
      </c>
      <c r="P2260" s="1">
        <v>32</v>
      </c>
      <c r="Q2260" t="s">
        <v>14480</v>
      </c>
      <c r="R2260" s="1" t="s">
        <v>9047</v>
      </c>
      <c r="S2260" s="1" t="s">
        <v>14481</v>
      </c>
      <c r="T2260" s="1">
        <v>379</v>
      </c>
      <c r="U2260" s="1">
        <v>123</v>
      </c>
      <c r="V2260" s="1">
        <v>256</v>
      </c>
    </row>
    <row r="2261" spans="1:22" x14ac:dyDescent="0.35">
      <c r="A2261" s="2">
        <v>44744</v>
      </c>
      <c r="B2261" s="3" t="s">
        <v>317</v>
      </c>
      <c r="C2261" t="s">
        <v>23</v>
      </c>
      <c r="D2261" t="s">
        <v>98</v>
      </c>
      <c r="E2261" t="s">
        <v>318</v>
      </c>
      <c r="F2261" t="s">
        <v>14482</v>
      </c>
      <c r="G2261" t="s">
        <v>14483</v>
      </c>
      <c r="H2261" t="s">
        <v>14484</v>
      </c>
      <c r="I2261" t="s">
        <v>14485</v>
      </c>
      <c r="J2261" s="1" t="s">
        <v>45</v>
      </c>
      <c r="K2261" t="s">
        <v>252</v>
      </c>
      <c r="L2261" t="s">
        <v>253</v>
      </c>
      <c r="M2261">
        <f>1-838-976-6137</f>
        <v>-7950</v>
      </c>
      <c r="N2261" s="1" t="s">
        <v>93</v>
      </c>
      <c r="O2261" s="1" t="s">
        <v>49</v>
      </c>
      <c r="P2261" s="1">
        <v>5</v>
      </c>
      <c r="Q2261" t="s">
        <v>14486</v>
      </c>
      <c r="R2261" s="1" t="s">
        <v>14487</v>
      </c>
      <c r="S2261" s="1" t="s">
        <v>14488</v>
      </c>
      <c r="T2261" s="1">
        <v>169</v>
      </c>
      <c r="U2261" s="1">
        <v>101</v>
      </c>
      <c r="V2261" s="1">
        <v>68</v>
      </c>
    </row>
    <row r="2262" spans="1:22" x14ac:dyDescent="0.35">
      <c r="A2262" s="2">
        <v>44857</v>
      </c>
      <c r="B2262" s="3" t="s">
        <v>97</v>
      </c>
      <c r="C2262" t="s">
        <v>23</v>
      </c>
      <c r="D2262" t="s">
        <v>98</v>
      </c>
      <c r="E2262" t="s">
        <v>154</v>
      </c>
      <c r="F2262" t="s">
        <v>14489</v>
      </c>
      <c r="G2262" t="s">
        <v>14490</v>
      </c>
      <c r="H2262" t="s">
        <v>14491</v>
      </c>
      <c r="I2262" t="s">
        <v>14492</v>
      </c>
      <c r="J2262" s="1" t="s">
        <v>170</v>
      </c>
      <c r="K2262" t="s">
        <v>133</v>
      </c>
      <c r="L2262" t="s">
        <v>134</v>
      </c>
      <c r="N2262" s="1" t="s">
        <v>48</v>
      </c>
      <c r="O2262" s="1" t="s">
        <v>63</v>
      </c>
      <c r="P2262" s="1">
        <v>22</v>
      </c>
      <c r="Q2262" t="s">
        <v>14216</v>
      </c>
      <c r="R2262" s="1" t="s">
        <v>14493</v>
      </c>
      <c r="S2262" s="1" t="s">
        <v>14494</v>
      </c>
      <c r="T2262" s="1">
        <v>162</v>
      </c>
      <c r="U2262" s="1">
        <v>161</v>
      </c>
      <c r="V2262" s="1">
        <v>1</v>
      </c>
    </row>
    <row r="2263" spans="1:22" x14ac:dyDescent="0.35">
      <c r="A2263" s="2">
        <v>45158</v>
      </c>
      <c r="B2263" s="3" t="s">
        <v>214</v>
      </c>
      <c r="C2263" t="s">
        <v>23</v>
      </c>
      <c r="D2263" t="s">
        <v>98</v>
      </c>
      <c r="E2263" t="s">
        <v>265</v>
      </c>
      <c r="F2263" t="s">
        <v>14495</v>
      </c>
      <c r="G2263" t="s">
        <v>14496</v>
      </c>
      <c r="H2263" t="s">
        <v>14497</v>
      </c>
      <c r="I2263" t="s">
        <v>14498</v>
      </c>
      <c r="J2263" s="1" t="s">
        <v>30</v>
      </c>
      <c r="K2263" t="s">
        <v>566</v>
      </c>
      <c r="L2263" t="s">
        <v>567</v>
      </c>
      <c r="M2263" t="s">
        <v>568</v>
      </c>
      <c r="N2263" s="1" t="s">
        <v>93</v>
      </c>
      <c r="O2263" s="1" t="s">
        <v>34</v>
      </c>
      <c r="P2263" s="1">
        <v>88</v>
      </c>
      <c r="Q2263" t="s">
        <v>14499</v>
      </c>
      <c r="R2263" s="1" t="s">
        <v>14500</v>
      </c>
      <c r="S2263" s="1" t="s">
        <v>14501</v>
      </c>
      <c r="T2263" s="1">
        <v>57</v>
      </c>
      <c r="U2263" s="1">
        <v>17</v>
      </c>
      <c r="V2263" s="1">
        <v>40</v>
      </c>
    </row>
    <row r="2264" spans="1:22" x14ac:dyDescent="0.35">
      <c r="A2264" s="2">
        <v>44604</v>
      </c>
      <c r="B2264" s="3" t="s">
        <v>164</v>
      </c>
      <c r="C2264" t="s">
        <v>247</v>
      </c>
      <c r="D2264" t="s">
        <v>165</v>
      </c>
      <c r="E2264" t="s">
        <v>2368</v>
      </c>
      <c r="F2264" t="s">
        <v>14502</v>
      </c>
      <c r="G2264" t="s">
        <v>14503</v>
      </c>
      <c r="H2264" t="s">
        <v>14504</v>
      </c>
      <c r="I2264">
        <v>9167293071</v>
      </c>
      <c r="J2264" s="1" t="s">
        <v>45</v>
      </c>
      <c r="K2264" t="s">
        <v>124</v>
      </c>
      <c r="L2264" t="s">
        <v>125</v>
      </c>
      <c r="M2264" t="s">
        <v>126</v>
      </c>
      <c r="N2264" s="1" t="s">
        <v>33</v>
      </c>
      <c r="O2264" s="1" t="s">
        <v>34</v>
      </c>
      <c r="P2264" s="1">
        <v>69</v>
      </c>
      <c r="Q2264" t="s">
        <v>14505</v>
      </c>
      <c r="R2264" s="1" t="s">
        <v>14506</v>
      </c>
      <c r="S2264" s="1" t="s">
        <v>14507</v>
      </c>
      <c r="T2264" s="1">
        <v>311</v>
      </c>
      <c r="U2264" s="1">
        <v>182</v>
      </c>
      <c r="V2264" s="1">
        <v>129</v>
      </c>
    </row>
    <row r="2265" spans="1:22" x14ac:dyDescent="0.35">
      <c r="A2265" s="2">
        <v>45178</v>
      </c>
      <c r="B2265" s="3" t="s">
        <v>418</v>
      </c>
      <c r="C2265" t="s">
        <v>69</v>
      </c>
      <c r="D2265" t="s">
        <v>419</v>
      </c>
      <c r="E2265" t="s">
        <v>25</v>
      </c>
      <c r="F2265" t="s">
        <v>14508</v>
      </c>
      <c r="G2265" t="s">
        <v>14509</v>
      </c>
      <c r="H2265" t="s">
        <v>14510</v>
      </c>
      <c r="I2265" t="s">
        <v>14511</v>
      </c>
      <c r="J2265" s="1" t="s">
        <v>30</v>
      </c>
      <c r="K2265" t="s">
        <v>46</v>
      </c>
      <c r="L2265" t="s">
        <v>47</v>
      </c>
      <c r="M2265" t="s">
        <v>261</v>
      </c>
      <c r="N2265" s="1" t="s">
        <v>93</v>
      </c>
      <c r="O2265" s="1" t="s">
        <v>49</v>
      </c>
      <c r="P2265" s="1">
        <v>29</v>
      </c>
      <c r="Q2265" t="s">
        <v>14512</v>
      </c>
      <c r="R2265" s="1" t="s">
        <v>14513</v>
      </c>
      <c r="S2265" s="1" t="s">
        <v>14514</v>
      </c>
      <c r="T2265" s="1">
        <v>50</v>
      </c>
      <c r="U2265" s="1">
        <v>25</v>
      </c>
      <c r="V2265" s="1">
        <v>25</v>
      </c>
    </row>
    <row r="2266" spans="1:22" x14ac:dyDescent="0.35">
      <c r="A2266" s="2">
        <v>44500</v>
      </c>
      <c r="B2266" s="3" t="s">
        <v>344</v>
      </c>
      <c r="C2266" t="s">
        <v>141</v>
      </c>
      <c r="D2266" t="s">
        <v>345</v>
      </c>
      <c r="E2266" t="s">
        <v>346</v>
      </c>
      <c r="F2266" t="s">
        <v>14515</v>
      </c>
      <c r="G2266" t="s">
        <v>14516</v>
      </c>
      <c r="H2266" t="s">
        <v>14517</v>
      </c>
      <c r="I2266" t="s">
        <v>14518</v>
      </c>
      <c r="J2266" s="1" t="s">
        <v>30</v>
      </c>
      <c r="K2266" t="s">
        <v>46</v>
      </c>
      <c r="L2266" t="s">
        <v>47</v>
      </c>
      <c r="M2266" t="s">
        <v>261</v>
      </c>
      <c r="N2266" s="1" t="s">
        <v>33</v>
      </c>
      <c r="O2266" s="1" t="s">
        <v>34</v>
      </c>
      <c r="P2266" s="1">
        <v>53</v>
      </c>
      <c r="Q2266" t="s">
        <v>14519</v>
      </c>
      <c r="R2266" s="1" t="s">
        <v>14520</v>
      </c>
      <c r="S2266" s="1" t="s">
        <v>14521</v>
      </c>
      <c r="T2266" s="1">
        <v>483</v>
      </c>
      <c r="U2266" s="1">
        <v>442</v>
      </c>
      <c r="V2266" s="1">
        <v>41</v>
      </c>
    </row>
    <row r="2267" spans="1:22" x14ac:dyDescent="0.35">
      <c r="A2267" s="2">
        <v>44712</v>
      </c>
      <c r="B2267" s="3" t="s">
        <v>275</v>
      </c>
      <c r="C2267" t="s">
        <v>276</v>
      </c>
      <c r="D2267" t="s">
        <v>277</v>
      </c>
      <c r="E2267" t="s">
        <v>278</v>
      </c>
      <c r="F2267" t="s">
        <v>14522</v>
      </c>
      <c r="G2267" t="s">
        <v>14523</v>
      </c>
      <c r="H2267" t="s">
        <v>14524</v>
      </c>
      <c r="I2267" t="s">
        <v>14525</v>
      </c>
      <c r="J2267" s="1" t="s">
        <v>45</v>
      </c>
      <c r="K2267" t="s">
        <v>61</v>
      </c>
      <c r="L2267" t="s">
        <v>62</v>
      </c>
      <c r="M2267">
        <f>1-588-750-7646</f>
        <v>-8983</v>
      </c>
      <c r="N2267" s="1" t="s">
        <v>114</v>
      </c>
      <c r="O2267" s="1" t="s">
        <v>63</v>
      </c>
      <c r="P2267" s="1">
        <v>25</v>
      </c>
      <c r="Q2267" t="s">
        <v>1665</v>
      </c>
      <c r="R2267" s="1" t="s">
        <v>14526</v>
      </c>
      <c r="S2267" s="1" t="s">
        <v>14527</v>
      </c>
      <c r="T2267" s="1">
        <v>284</v>
      </c>
      <c r="U2267" s="1">
        <v>246</v>
      </c>
      <c r="V2267" s="1">
        <v>38</v>
      </c>
    </row>
    <row r="2268" spans="1:22" x14ac:dyDescent="0.35">
      <c r="A2268" s="2">
        <v>44946</v>
      </c>
      <c r="B2268" s="3" t="s">
        <v>222</v>
      </c>
      <c r="C2268" t="s">
        <v>54</v>
      </c>
      <c r="D2268" t="s">
        <v>223</v>
      </c>
      <c r="E2268" t="s">
        <v>224</v>
      </c>
      <c r="F2268" t="s">
        <v>14528</v>
      </c>
      <c r="G2268" t="s">
        <v>14529</v>
      </c>
      <c r="H2268" t="s">
        <v>14530</v>
      </c>
      <c r="I2268" t="s">
        <v>14531</v>
      </c>
      <c r="J2268" s="1" t="s">
        <v>45</v>
      </c>
      <c r="K2268" t="s">
        <v>159</v>
      </c>
      <c r="L2268" t="s">
        <v>160</v>
      </c>
      <c r="M2268" t="s">
        <v>161</v>
      </c>
      <c r="N2268" s="1" t="s">
        <v>86</v>
      </c>
      <c r="O2268" s="1" t="s">
        <v>49</v>
      </c>
      <c r="P2268" s="1">
        <v>35</v>
      </c>
      <c r="Q2268" t="s">
        <v>4716</v>
      </c>
      <c r="R2268" s="1" t="s">
        <v>14532</v>
      </c>
      <c r="S2268" s="1" t="s">
        <v>14533</v>
      </c>
      <c r="T2268" s="1">
        <v>218</v>
      </c>
      <c r="U2268" s="1">
        <v>12</v>
      </c>
      <c r="V2268" s="1">
        <v>206</v>
      </c>
    </row>
    <row r="2269" spans="1:22" x14ac:dyDescent="0.35">
      <c r="A2269" s="2">
        <v>45184</v>
      </c>
      <c r="B2269" s="3" t="s">
        <v>275</v>
      </c>
      <c r="C2269" t="s">
        <v>276</v>
      </c>
      <c r="D2269" t="s">
        <v>277</v>
      </c>
      <c r="E2269" t="s">
        <v>278</v>
      </c>
      <c r="F2269" t="s">
        <v>14534</v>
      </c>
      <c r="G2269" t="s">
        <v>14535</v>
      </c>
      <c r="H2269" t="s">
        <v>14536</v>
      </c>
      <c r="I2269">
        <f>1-462-709-3640</f>
        <v>-4810</v>
      </c>
      <c r="J2269" s="1" t="s">
        <v>30</v>
      </c>
      <c r="K2269" t="s">
        <v>61</v>
      </c>
      <c r="L2269" t="s">
        <v>62</v>
      </c>
      <c r="N2269" s="1" t="s">
        <v>93</v>
      </c>
      <c r="O2269" s="1" t="s">
        <v>63</v>
      </c>
      <c r="P2269" s="1">
        <v>33</v>
      </c>
      <c r="Q2269" t="s">
        <v>6096</v>
      </c>
      <c r="R2269" s="1" t="s">
        <v>14537</v>
      </c>
      <c r="S2269" s="1" t="s">
        <v>14538</v>
      </c>
      <c r="T2269" s="1">
        <v>297</v>
      </c>
      <c r="U2269" s="1">
        <v>200</v>
      </c>
      <c r="V2269" s="1">
        <v>97</v>
      </c>
    </row>
    <row r="2270" spans="1:22" x14ac:dyDescent="0.35">
      <c r="A2270" s="2">
        <v>45058</v>
      </c>
      <c r="B2270" s="3" t="s">
        <v>529</v>
      </c>
      <c r="C2270" t="s">
        <v>23</v>
      </c>
      <c r="D2270" t="s">
        <v>98</v>
      </c>
      <c r="E2270" t="s">
        <v>530</v>
      </c>
      <c r="F2270" t="s">
        <v>14539</v>
      </c>
      <c r="G2270" t="s">
        <v>14540</v>
      </c>
      <c r="H2270" t="s">
        <v>14541</v>
      </c>
      <c r="I2270" t="s">
        <v>14542</v>
      </c>
      <c r="J2270" s="1" t="s">
        <v>45</v>
      </c>
      <c r="K2270" t="s">
        <v>566</v>
      </c>
      <c r="L2270" t="s">
        <v>567</v>
      </c>
      <c r="M2270" t="s">
        <v>568</v>
      </c>
      <c r="N2270" s="1" t="s">
        <v>93</v>
      </c>
      <c r="O2270" s="1" t="s">
        <v>34</v>
      </c>
      <c r="P2270" s="1">
        <v>16</v>
      </c>
      <c r="Q2270" t="s">
        <v>14543</v>
      </c>
      <c r="R2270" s="1" t="s">
        <v>14544</v>
      </c>
      <c r="S2270" s="1" t="s">
        <v>14545</v>
      </c>
      <c r="T2270" s="1">
        <v>477</v>
      </c>
      <c r="U2270" s="1">
        <v>376</v>
      </c>
      <c r="V2270" s="1">
        <v>101</v>
      </c>
    </row>
    <row r="2271" spans="1:22" x14ac:dyDescent="0.35">
      <c r="A2271" s="2">
        <v>45196</v>
      </c>
      <c r="B2271" s="3" t="s">
        <v>257</v>
      </c>
      <c r="C2271" t="s">
        <v>141</v>
      </c>
      <c r="D2271" t="s">
        <v>223</v>
      </c>
      <c r="E2271" t="s">
        <v>309</v>
      </c>
      <c r="F2271" t="s">
        <v>14546</v>
      </c>
      <c r="H2271" t="s">
        <v>14547</v>
      </c>
      <c r="I2271" t="s">
        <v>14548</v>
      </c>
      <c r="J2271" s="1" t="s">
        <v>170</v>
      </c>
      <c r="K2271" t="s">
        <v>183</v>
      </c>
      <c r="L2271" t="s">
        <v>184</v>
      </c>
      <c r="M2271" t="s">
        <v>185</v>
      </c>
      <c r="N2271" s="1" t="s">
        <v>78</v>
      </c>
      <c r="O2271" s="1" t="s">
        <v>49</v>
      </c>
      <c r="P2271" s="1">
        <v>43</v>
      </c>
      <c r="Q2271" t="s">
        <v>10806</v>
      </c>
      <c r="R2271" s="1" t="s">
        <v>14549</v>
      </c>
      <c r="S2271" s="1" t="s">
        <v>14550</v>
      </c>
      <c r="T2271" s="1">
        <v>418</v>
      </c>
      <c r="U2271" s="1">
        <v>20</v>
      </c>
      <c r="V2271" s="1">
        <v>398</v>
      </c>
    </row>
    <row r="2272" spans="1:22" x14ac:dyDescent="0.35">
      <c r="A2272" s="2">
        <v>44730</v>
      </c>
      <c r="B2272" s="3" t="s">
        <v>68</v>
      </c>
      <c r="C2272" t="s">
        <v>69</v>
      </c>
      <c r="D2272" t="s">
        <v>70</v>
      </c>
      <c r="E2272" t="s">
        <v>71</v>
      </c>
      <c r="F2272" t="s">
        <v>14551</v>
      </c>
      <c r="G2272" t="s">
        <v>14552</v>
      </c>
      <c r="H2272" t="s">
        <v>14553</v>
      </c>
      <c r="I2272" t="s">
        <v>14554</v>
      </c>
      <c r="J2272" s="1" t="s">
        <v>170</v>
      </c>
      <c r="K2272" t="s">
        <v>159</v>
      </c>
      <c r="L2272" t="s">
        <v>160</v>
      </c>
      <c r="M2272" t="s">
        <v>161</v>
      </c>
      <c r="N2272" s="1" t="s">
        <v>114</v>
      </c>
      <c r="O2272" s="1" t="s">
        <v>34</v>
      </c>
      <c r="P2272" s="1">
        <v>4</v>
      </c>
      <c r="Q2272" t="s">
        <v>14555</v>
      </c>
      <c r="R2272" s="1" t="s">
        <v>14556</v>
      </c>
      <c r="S2272" s="1" t="s">
        <v>14557</v>
      </c>
      <c r="T2272" s="1">
        <v>332</v>
      </c>
      <c r="U2272" s="1">
        <v>173</v>
      </c>
      <c r="V2272" s="1">
        <v>159</v>
      </c>
    </row>
    <row r="2273" spans="1:22" x14ac:dyDescent="0.35">
      <c r="A2273" s="2">
        <v>45080</v>
      </c>
      <c r="B2273" s="3" t="s">
        <v>344</v>
      </c>
      <c r="C2273" t="s">
        <v>54</v>
      </c>
      <c r="D2273" t="s">
        <v>345</v>
      </c>
      <c r="E2273" t="s">
        <v>346</v>
      </c>
      <c r="F2273" t="s">
        <v>14558</v>
      </c>
      <c r="G2273" t="s">
        <v>14559</v>
      </c>
      <c r="H2273" t="s">
        <v>14560</v>
      </c>
      <c r="I2273" t="s">
        <v>14561</v>
      </c>
      <c r="J2273" s="1" t="s">
        <v>45</v>
      </c>
      <c r="K2273" t="s">
        <v>75</v>
      </c>
      <c r="L2273" t="s">
        <v>76</v>
      </c>
      <c r="M2273" t="s">
        <v>77</v>
      </c>
      <c r="N2273" s="1" t="s">
        <v>114</v>
      </c>
      <c r="O2273" s="1" t="s">
        <v>34</v>
      </c>
      <c r="P2273" s="1">
        <v>60</v>
      </c>
      <c r="Q2273" t="s">
        <v>10731</v>
      </c>
      <c r="R2273" s="1" t="s">
        <v>14562</v>
      </c>
      <c r="S2273" s="1" t="s">
        <v>14563</v>
      </c>
      <c r="T2273" s="1">
        <v>269</v>
      </c>
      <c r="U2273" s="1">
        <v>5</v>
      </c>
      <c r="V2273" s="1">
        <v>264</v>
      </c>
    </row>
    <row r="2274" spans="1:22" x14ac:dyDescent="0.35">
      <c r="A2274" s="2">
        <v>44595</v>
      </c>
      <c r="B2274" s="3" t="s">
        <v>207</v>
      </c>
      <c r="C2274" t="s">
        <v>23</v>
      </c>
      <c r="D2274" t="s">
        <v>39</v>
      </c>
      <c r="E2274" t="s">
        <v>541</v>
      </c>
      <c r="F2274" t="s">
        <v>14564</v>
      </c>
      <c r="G2274" t="s">
        <v>14565</v>
      </c>
      <c r="H2274" t="s">
        <v>14566</v>
      </c>
      <c r="I2274" t="s">
        <v>14567</v>
      </c>
      <c r="J2274" s="1" t="s">
        <v>30</v>
      </c>
      <c r="K2274" t="s">
        <v>159</v>
      </c>
      <c r="L2274" t="s">
        <v>160</v>
      </c>
      <c r="M2274" t="s">
        <v>161</v>
      </c>
      <c r="N2274" s="1" t="s">
        <v>33</v>
      </c>
      <c r="O2274" s="1" t="s">
        <v>63</v>
      </c>
      <c r="P2274" s="1">
        <v>20</v>
      </c>
      <c r="Q2274" t="s">
        <v>8719</v>
      </c>
      <c r="R2274" s="1" t="s">
        <v>5150</v>
      </c>
      <c r="S2274" s="1" t="s">
        <v>14568</v>
      </c>
      <c r="T2274" s="1">
        <v>176</v>
      </c>
      <c r="U2274" s="1">
        <v>63</v>
      </c>
      <c r="V2274" s="1">
        <v>113</v>
      </c>
    </row>
    <row r="2275" spans="1:22" x14ac:dyDescent="0.35">
      <c r="A2275" s="2">
        <v>44988</v>
      </c>
      <c r="B2275" s="3" t="s">
        <v>336</v>
      </c>
      <c r="C2275" t="s">
        <v>247</v>
      </c>
      <c r="D2275" t="s">
        <v>165</v>
      </c>
      <c r="E2275" t="s">
        <v>484</v>
      </c>
      <c r="F2275" t="s">
        <v>14569</v>
      </c>
      <c r="G2275" t="s">
        <v>14570</v>
      </c>
      <c r="H2275" t="s">
        <v>14571</v>
      </c>
      <c r="I2275" t="s">
        <v>14572</v>
      </c>
      <c r="J2275" s="1" t="s">
        <v>30</v>
      </c>
      <c r="K2275" t="s">
        <v>46</v>
      </c>
      <c r="L2275" t="s">
        <v>47</v>
      </c>
      <c r="N2275" s="1" t="s">
        <v>114</v>
      </c>
      <c r="O2275" s="1" t="s">
        <v>34</v>
      </c>
      <c r="P2275" s="1">
        <v>64</v>
      </c>
      <c r="Q2275" t="s">
        <v>14573</v>
      </c>
      <c r="R2275" s="1" t="s">
        <v>14574</v>
      </c>
      <c r="S2275" s="1" t="s">
        <v>14575</v>
      </c>
      <c r="T2275" s="1">
        <v>343</v>
      </c>
      <c r="U2275" s="1">
        <v>196</v>
      </c>
      <c r="V2275" s="1">
        <v>147</v>
      </c>
    </row>
    <row r="2276" spans="1:22" x14ac:dyDescent="0.35">
      <c r="A2276" s="2">
        <v>44781</v>
      </c>
      <c r="B2276" s="3" t="s">
        <v>492</v>
      </c>
      <c r="C2276" t="s">
        <v>276</v>
      </c>
      <c r="D2276" t="s">
        <v>409</v>
      </c>
      <c r="E2276" t="s">
        <v>410</v>
      </c>
      <c r="F2276" t="s">
        <v>14576</v>
      </c>
      <c r="H2276" t="s">
        <v>14577</v>
      </c>
      <c r="I2276" t="s">
        <v>14578</v>
      </c>
      <c r="J2276" s="1" t="s">
        <v>30</v>
      </c>
      <c r="K2276" t="s">
        <v>124</v>
      </c>
      <c r="L2276" t="s">
        <v>125</v>
      </c>
      <c r="M2276" t="s">
        <v>126</v>
      </c>
      <c r="N2276" s="1" t="s">
        <v>33</v>
      </c>
      <c r="O2276" s="1" t="s">
        <v>49</v>
      </c>
      <c r="P2276" s="1">
        <v>81</v>
      </c>
      <c r="Q2276" t="s">
        <v>783</v>
      </c>
      <c r="R2276" s="1" t="s">
        <v>4951</v>
      </c>
      <c r="S2276" s="1" t="s">
        <v>14579</v>
      </c>
      <c r="T2276" s="1">
        <v>322</v>
      </c>
      <c r="U2276" s="1">
        <v>211</v>
      </c>
      <c r="V2276" s="1">
        <v>111</v>
      </c>
    </row>
    <row r="2277" spans="1:22" x14ac:dyDescent="0.35">
      <c r="A2277" s="2">
        <v>45109</v>
      </c>
      <c r="B2277" s="3" t="s">
        <v>529</v>
      </c>
      <c r="C2277" t="s">
        <v>23</v>
      </c>
      <c r="D2277" t="s">
        <v>98</v>
      </c>
      <c r="E2277" t="s">
        <v>530</v>
      </c>
      <c r="F2277" t="s">
        <v>14580</v>
      </c>
      <c r="G2277" t="s">
        <v>14581</v>
      </c>
      <c r="H2277" t="s">
        <v>14582</v>
      </c>
      <c r="I2277" t="s">
        <v>14583</v>
      </c>
      <c r="J2277" s="1" t="s">
        <v>30</v>
      </c>
      <c r="K2277" t="s">
        <v>75</v>
      </c>
      <c r="L2277" t="s">
        <v>76</v>
      </c>
      <c r="M2277" t="s">
        <v>77</v>
      </c>
      <c r="N2277" s="1" t="s">
        <v>114</v>
      </c>
      <c r="O2277" s="1" t="s">
        <v>34</v>
      </c>
      <c r="P2277" s="1">
        <v>42</v>
      </c>
      <c r="Q2277" t="s">
        <v>11101</v>
      </c>
      <c r="R2277" s="1" t="s">
        <v>14584</v>
      </c>
      <c r="S2277" s="1" t="s">
        <v>14585</v>
      </c>
      <c r="T2277" s="1">
        <v>377</v>
      </c>
      <c r="U2277" s="1">
        <v>250</v>
      </c>
      <c r="V2277" s="1">
        <v>127</v>
      </c>
    </row>
    <row r="2278" spans="1:22" x14ac:dyDescent="0.35">
      <c r="A2278" s="2">
        <v>45183</v>
      </c>
      <c r="B2278" s="3" t="s">
        <v>38</v>
      </c>
      <c r="C2278" t="s">
        <v>141</v>
      </c>
      <c r="D2278" t="s">
        <v>345</v>
      </c>
      <c r="E2278" t="s">
        <v>189</v>
      </c>
      <c r="F2278" t="s">
        <v>14586</v>
      </c>
      <c r="G2278" t="s">
        <v>14587</v>
      </c>
      <c r="H2278" t="s">
        <v>14588</v>
      </c>
      <c r="I2278" t="s">
        <v>14589</v>
      </c>
      <c r="J2278" s="1" t="s">
        <v>30</v>
      </c>
      <c r="K2278" t="s">
        <v>252</v>
      </c>
      <c r="L2278" t="s">
        <v>253</v>
      </c>
      <c r="M2278">
        <f>1-838-976-6137</f>
        <v>-7950</v>
      </c>
      <c r="N2278" s="1" t="s">
        <v>114</v>
      </c>
      <c r="O2278" s="1" t="s">
        <v>63</v>
      </c>
      <c r="P2278" s="1">
        <v>63</v>
      </c>
      <c r="Q2278" t="s">
        <v>9973</v>
      </c>
      <c r="R2278" s="1" t="s">
        <v>9553</v>
      </c>
      <c r="S2278" s="1" t="s">
        <v>14590</v>
      </c>
      <c r="T2278" s="1">
        <v>180</v>
      </c>
      <c r="U2278" s="1">
        <v>138</v>
      </c>
      <c r="V2278" s="1">
        <v>42</v>
      </c>
    </row>
    <row r="2279" spans="1:22" x14ac:dyDescent="0.35">
      <c r="A2279" s="2">
        <v>44851</v>
      </c>
      <c r="B2279" s="3" t="s">
        <v>238</v>
      </c>
      <c r="C2279" t="s">
        <v>23</v>
      </c>
      <c r="D2279" t="s">
        <v>98</v>
      </c>
      <c r="E2279" t="s">
        <v>265</v>
      </c>
      <c r="F2279" t="s">
        <v>14591</v>
      </c>
      <c r="G2279" t="s">
        <v>14592</v>
      </c>
      <c r="H2279" t="s">
        <v>14593</v>
      </c>
      <c r="I2279" t="s">
        <v>14594</v>
      </c>
      <c r="J2279" s="1" t="s">
        <v>30</v>
      </c>
      <c r="K2279" t="s">
        <v>148</v>
      </c>
      <c r="L2279" t="s">
        <v>149</v>
      </c>
      <c r="M2279" t="s">
        <v>150</v>
      </c>
      <c r="N2279" s="1" t="s">
        <v>33</v>
      </c>
      <c r="O2279" s="1" t="s">
        <v>34</v>
      </c>
      <c r="P2279" s="1">
        <v>34</v>
      </c>
      <c r="Q2279" t="s">
        <v>14595</v>
      </c>
      <c r="R2279" s="1" t="s">
        <v>14596</v>
      </c>
      <c r="S2279" s="1" t="s">
        <v>14597</v>
      </c>
      <c r="T2279" s="1">
        <v>293</v>
      </c>
      <c r="U2279" s="1">
        <v>276</v>
      </c>
      <c r="V2279" s="1">
        <v>17</v>
      </c>
    </row>
    <row r="2280" spans="1:22" x14ac:dyDescent="0.35">
      <c r="A2280" s="2">
        <v>45026</v>
      </c>
      <c r="B2280" s="3" t="s">
        <v>529</v>
      </c>
      <c r="C2280" t="s">
        <v>23</v>
      </c>
      <c r="D2280" t="s">
        <v>98</v>
      </c>
      <c r="E2280" t="s">
        <v>25</v>
      </c>
      <c r="F2280" t="s">
        <v>14598</v>
      </c>
      <c r="G2280" t="s">
        <v>14599</v>
      </c>
      <c r="H2280" t="s">
        <v>14600</v>
      </c>
      <c r="I2280" t="s">
        <v>14601</v>
      </c>
      <c r="J2280" s="1" t="s">
        <v>45</v>
      </c>
      <c r="K2280" t="s">
        <v>330</v>
      </c>
      <c r="L2280" t="s">
        <v>331</v>
      </c>
      <c r="M2280" t="s">
        <v>332</v>
      </c>
      <c r="N2280" s="1" t="s">
        <v>48</v>
      </c>
      <c r="O2280" s="1" t="s">
        <v>49</v>
      </c>
      <c r="P2280" s="1">
        <v>59</v>
      </c>
      <c r="Q2280" t="s">
        <v>8849</v>
      </c>
      <c r="R2280" s="1" t="s">
        <v>14602</v>
      </c>
      <c r="S2280" s="1" t="s">
        <v>14603</v>
      </c>
      <c r="T2280" s="1">
        <v>185</v>
      </c>
      <c r="U2280" s="1">
        <v>108</v>
      </c>
      <c r="V2280" s="1">
        <v>77</v>
      </c>
    </row>
    <row r="2281" spans="1:22" x14ac:dyDescent="0.35">
      <c r="A2281" s="2">
        <v>44974</v>
      </c>
      <c r="B2281" s="3" t="s">
        <v>492</v>
      </c>
      <c r="C2281" t="s">
        <v>276</v>
      </c>
      <c r="D2281" t="s">
        <v>409</v>
      </c>
      <c r="E2281" t="s">
        <v>4801</v>
      </c>
      <c r="F2281" t="s">
        <v>14604</v>
      </c>
      <c r="G2281" t="s">
        <v>14605</v>
      </c>
      <c r="H2281" t="s">
        <v>14606</v>
      </c>
      <c r="I2281" t="s">
        <v>14607</v>
      </c>
      <c r="J2281" s="1" t="s">
        <v>30</v>
      </c>
      <c r="K2281" t="s">
        <v>31</v>
      </c>
      <c r="L2281" t="s">
        <v>32</v>
      </c>
      <c r="M2281">
        <v>6538306661</v>
      </c>
      <c r="N2281" s="1" t="s">
        <v>86</v>
      </c>
      <c r="O2281" s="1" t="s">
        <v>34</v>
      </c>
      <c r="P2281" s="1">
        <v>85</v>
      </c>
      <c r="Q2281" t="s">
        <v>11046</v>
      </c>
      <c r="R2281" s="1" t="s">
        <v>1051</v>
      </c>
      <c r="S2281" s="1" t="s">
        <v>14608</v>
      </c>
      <c r="T2281" s="1">
        <v>155</v>
      </c>
      <c r="U2281" s="1">
        <v>132</v>
      </c>
      <c r="V2281" s="1">
        <v>23</v>
      </c>
    </row>
    <row r="2282" spans="1:22" x14ac:dyDescent="0.35">
      <c r="A2282" s="2">
        <v>44882</v>
      </c>
      <c r="B2282" s="3" t="s">
        <v>238</v>
      </c>
      <c r="C2282" t="s">
        <v>23</v>
      </c>
      <c r="D2282" t="s">
        <v>98</v>
      </c>
      <c r="E2282" t="s">
        <v>239</v>
      </c>
      <c r="F2282" t="s">
        <v>14609</v>
      </c>
      <c r="G2282" t="s">
        <v>14610</v>
      </c>
      <c r="H2282" t="s">
        <v>14611</v>
      </c>
      <c r="I2282">
        <f>1-261-596-9247</f>
        <v>-10103</v>
      </c>
      <c r="J2282" s="1" t="s">
        <v>45</v>
      </c>
      <c r="K2282" t="s">
        <v>566</v>
      </c>
      <c r="L2282" t="s">
        <v>567</v>
      </c>
      <c r="M2282" t="s">
        <v>568</v>
      </c>
      <c r="N2282" s="1" t="s">
        <v>86</v>
      </c>
      <c r="O2282" s="1" t="s">
        <v>63</v>
      </c>
      <c r="P2282" s="1">
        <v>51</v>
      </c>
      <c r="Q2282" t="s">
        <v>14612</v>
      </c>
      <c r="R2282" s="1" t="s">
        <v>14613</v>
      </c>
      <c r="S2282" s="1" t="s">
        <v>14614</v>
      </c>
      <c r="T2282" s="1">
        <v>243</v>
      </c>
      <c r="U2282" s="1">
        <v>164</v>
      </c>
      <c r="V2282" s="1">
        <v>79</v>
      </c>
    </row>
    <row r="2283" spans="1:22" x14ac:dyDescent="0.35">
      <c r="A2283" s="2">
        <v>44865</v>
      </c>
      <c r="B2283" s="3" t="s">
        <v>207</v>
      </c>
      <c r="C2283" t="s">
        <v>23</v>
      </c>
      <c r="D2283" t="s">
        <v>39</v>
      </c>
      <c r="E2283" t="s">
        <v>40</v>
      </c>
      <c r="F2283" t="s">
        <v>14615</v>
      </c>
      <c r="H2283" t="s">
        <v>14616</v>
      </c>
      <c r="I2283" t="s">
        <v>14617</v>
      </c>
      <c r="J2283" s="1" t="s">
        <v>170</v>
      </c>
      <c r="K2283" t="s">
        <v>171</v>
      </c>
      <c r="L2283" t="s">
        <v>172</v>
      </c>
      <c r="M2283" t="s">
        <v>173</v>
      </c>
      <c r="N2283" s="1" t="s">
        <v>78</v>
      </c>
      <c r="O2283" s="1" t="s">
        <v>49</v>
      </c>
      <c r="P2283" s="1">
        <v>55</v>
      </c>
      <c r="Q2283" t="s">
        <v>14618</v>
      </c>
      <c r="R2283" s="1" t="s">
        <v>14619</v>
      </c>
      <c r="S2283" s="1" t="s">
        <v>14620</v>
      </c>
      <c r="T2283" s="1">
        <v>480</v>
      </c>
      <c r="U2283" s="1">
        <v>120</v>
      </c>
      <c r="V2283" s="1">
        <v>360</v>
      </c>
    </row>
    <row r="2284" spans="1:22" x14ac:dyDescent="0.35">
      <c r="A2284" s="2">
        <v>45123</v>
      </c>
      <c r="B2284" s="3" t="s">
        <v>207</v>
      </c>
      <c r="C2284" t="s">
        <v>23</v>
      </c>
      <c r="D2284" t="s">
        <v>39</v>
      </c>
      <c r="E2284" t="s">
        <v>189</v>
      </c>
      <c r="F2284" t="s">
        <v>14621</v>
      </c>
      <c r="G2284" t="s">
        <v>14622</v>
      </c>
      <c r="H2284" t="s">
        <v>14623</v>
      </c>
      <c r="I2284" t="s">
        <v>14624</v>
      </c>
      <c r="J2284" s="1" t="s">
        <v>170</v>
      </c>
      <c r="K2284" t="s">
        <v>46</v>
      </c>
      <c r="L2284" t="s">
        <v>47</v>
      </c>
      <c r="M2284" t="s">
        <v>261</v>
      </c>
      <c r="N2284" s="1" t="s">
        <v>86</v>
      </c>
      <c r="O2284" s="1" t="s">
        <v>49</v>
      </c>
      <c r="P2284" s="1">
        <v>22</v>
      </c>
      <c r="Q2284" t="s">
        <v>7589</v>
      </c>
      <c r="R2284" s="1" t="s">
        <v>14625</v>
      </c>
      <c r="S2284" s="1" t="s">
        <v>14626</v>
      </c>
      <c r="T2284" s="1">
        <v>405</v>
      </c>
      <c r="U2284" s="1">
        <v>179</v>
      </c>
      <c r="V2284" s="1">
        <v>226</v>
      </c>
    </row>
    <row r="2285" spans="1:22" x14ac:dyDescent="0.35">
      <c r="A2285" s="2">
        <v>44759</v>
      </c>
      <c r="B2285" s="3" t="s">
        <v>140</v>
      </c>
      <c r="C2285" t="s">
        <v>141</v>
      </c>
      <c r="D2285" t="s">
        <v>142</v>
      </c>
      <c r="E2285" t="s">
        <v>265</v>
      </c>
      <c r="F2285" t="s">
        <v>14627</v>
      </c>
      <c r="G2285" t="s">
        <v>14628</v>
      </c>
      <c r="H2285" t="s">
        <v>14629</v>
      </c>
      <c r="I2285" t="s">
        <v>14630</v>
      </c>
      <c r="J2285" s="1" t="s">
        <v>45</v>
      </c>
      <c r="K2285" t="s">
        <v>424</v>
      </c>
      <c r="L2285" t="s">
        <v>425</v>
      </c>
      <c r="M2285">
        <v>7724600682</v>
      </c>
      <c r="N2285" s="1" t="s">
        <v>86</v>
      </c>
      <c r="O2285" s="1" t="s">
        <v>34</v>
      </c>
      <c r="P2285" s="1">
        <v>36</v>
      </c>
      <c r="Q2285" t="s">
        <v>14631</v>
      </c>
      <c r="R2285" s="1" t="s">
        <v>14632</v>
      </c>
      <c r="S2285" s="1" t="s">
        <v>14633</v>
      </c>
      <c r="T2285" s="1">
        <v>326</v>
      </c>
      <c r="U2285" s="1">
        <v>32</v>
      </c>
      <c r="V2285" s="1">
        <v>294</v>
      </c>
    </row>
    <row r="2286" spans="1:22" x14ac:dyDescent="0.35">
      <c r="A2286" s="2">
        <v>44901</v>
      </c>
      <c r="B2286" s="3" t="s">
        <v>38</v>
      </c>
      <c r="C2286" t="s">
        <v>276</v>
      </c>
      <c r="D2286" t="s">
        <v>277</v>
      </c>
      <c r="E2286" t="s">
        <v>278</v>
      </c>
      <c r="F2286" t="s">
        <v>14634</v>
      </c>
      <c r="G2286" t="s">
        <v>14635</v>
      </c>
      <c r="H2286" t="s">
        <v>14636</v>
      </c>
      <c r="I2286" t="s">
        <v>14637</v>
      </c>
      <c r="J2286" s="1" t="s">
        <v>30</v>
      </c>
      <c r="K2286" t="s">
        <v>75</v>
      </c>
      <c r="L2286" t="s">
        <v>76</v>
      </c>
      <c r="M2286" t="s">
        <v>77</v>
      </c>
      <c r="N2286" s="1" t="s">
        <v>114</v>
      </c>
      <c r="O2286" s="1" t="s">
        <v>49</v>
      </c>
      <c r="P2286" s="1">
        <v>72</v>
      </c>
      <c r="Q2286" t="s">
        <v>14638</v>
      </c>
      <c r="R2286" s="1" t="s">
        <v>14639</v>
      </c>
      <c r="S2286" s="1" t="s">
        <v>14640</v>
      </c>
      <c r="T2286" s="1">
        <v>97</v>
      </c>
      <c r="U2286" s="1">
        <v>2</v>
      </c>
      <c r="V2286" s="1">
        <v>95</v>
      </c>
    </row>
    <row r="2287" spans="1:22" x14ac:dyDescent="0.35">
      <c r="A2287" s="2">
        <v>44790</v>
      </c>
      <c r="B2287" s="3" t="s">
        <v>140</v>
      </c>
      <c r="C2287" t="s">
        <v>141</v>
      </c>
      <c r="D2287" t="s">
        <v>142</v>
      </c>
      <c r="E2287" t="s">
        <v>361</v>
      </c>
      <c r="F2287" t="s">
        <v>14641</v>
      </c>
      <c r="G2287" t="s">
        <v>14642</v>
      </c>
      <c r="H2287" t="s">
        <v>14643</v>
      </c>
      <c r="I2287" t="s">
        <v>14644</v>
      </c>
      <c r="J2287" s="1" t="s">
        <v>45</v>
      </c>
      <c r="K2287" t="s">
        <v>61</v>
      </c>
      <c r="L2287" t="s">
        <v>62</v>
      </c>
      <c r="M2287">
        <f>1-588-750-7646</f>
        <v>-8983</v>
      </c>
      <c r="N2287" s="1" t="s">
        <v>33</v>
      </c>
      <c r="O2287" s="1" t="s">
        <v>63</v>
      </c>
      <c r="P2287" s="1">
        <v>28</v>
      </c>
      <c r="Q2287" t="s">
        <v>3068</v>
      </c>
      <c r="R2287" s="1" t="s">
        <v>8414</v>
      </c>
      <c r="S2287" s="1" t="s">
        <v>14645</v>
      </c>
      <c r="T2287" s="1">
        <v>435</v>
      </c>
      <c r="U2287" s="1">
        <v>117</v>
      </c>
      <c r="V2287" s="1">
        <v>318</v>
      </c>
    </row>
    <row r="2288" spans="1:22" x14ac:dyDescent="0.35">
      <c r="A2288" s="2">
        <v>44831</v>
      </c>
      <c r="B2288" s="3" t="s">
        <v>68</v>
      </c>
      <c r="C2288" t="s">
        <v>69</v>
      </c>
      <c r="D2288" t="s">
        <v>70</v>
      </c>
      <c r="E2288" t="s">
        <v>71</v>
      </c>
      <c r="F2288" t="s">
        <v>14646</v>
      </c>
      <c r="G2288" t="s">
        <v>14647</v>
      </c>
      <c r="H2288" t="s">
        <v>14648</v>
      </c>
      <c r="I2288" t="s">
        <v>14649</v>
      </c>
      <c r="J2288" s="1" t="s">
        <v>45</v>
      </c>
      <c r="K2288" t="s">
        <v>183</v>
      </c>
      <c r="L2288" t="s">
        <v>184</v>
      </c>
      <c r="M2288" t="s">
        <v>185</v>
      </c>
      <c r="N2288" s="1" t="s">
        <v>93</v>
      </c>
      <c r="O2288" s="1" t="s">
        <v>49</v>
      </c>
      <c r="P2288" s="1">
        <v>36</v>
      </c>
      <c r="Q2288" t="s">
        <v>13073</v>
      </c>
      <c r="R2288" s="1" t="s">
        <v>14650</v>
      </c>
      <c r="S2288" s="1" t="s">
        <v>14651</v>
      </c>
      <c r="T2288" s="1">
        <v>217</v>
      </c>
      <c r="U2288" s="1">
        <v>49</v>
      </c>
      <c r="V2288" s="1">
        <v>168</v>
      </c>
    </row>
    <row r="2289" spans="1:22" x14ac:dyDescent="0.35">
      <c r="A2289" s="2">
        <v>44975</v>
      </c>
      <c r="B2289" s="3" t="s">
        <v>222</v>
      </c>
      <c r="C2289" t="s">
        <v>141</v>
      </c>
      <c r="D2289" t="s">
        <v>223</v>
      </c>
      <c r="E2289" t="s">
        <v>224</v>
      </c>
      <c r="F2289" t="s">
        <v>14652</v>
      </c>
      <c r="G2289" t="s">
        <v>14653</v>
      </c>
      <c r="H2289" t="s">
        <v>14654</v>
      </c>
      <c r="I2289" t="s">
        <v>14655</v>
      </c>
      <c r="J2289" s="1" t="s">
        <v>30</v>
      </c>
      <c r="K2289" t="s">
        <v>252</v>
      </c>
      <c r="L2289" t="s">
        <v>253</v>
      </c>
      <c r="M2289">
        <f>1-838-976-6137</f>
        <v>-7950</v>
      </c>
      <c r="N2289" s="1" t="s">
        <v>33</v>
      </c>
      <c r="O2289" s="1" t="s">
        <v>63</v>
      </c>
      <c r="P2289" s="1">
        <v>39</v>
      </c>
      <c r="Q2289" t="s">
        <v>12421</v>
      </c>
      <c r="R2289" s="1" t="s">
        <v>14656</v>
      </c>
      <c r="S2289" s="1" t="s">
        <v>14657</v>
      </c>
      <c r="T2289" s="1">
        <v>372</v>
      </c>
      <c r="U2289" s="1">
        <v>45</v>
      </c>
      <c r="V2289" s="1">
        <v>327</v>
      </c>
    </row>
    <row r="2290" spans="1:22" x14ac:dyDescent="0.35">
      <c r="A2290" s="2">
        <v>45061</v>
      </c>
      <c r="B2290" s="3" t="s">
        <v>238</v>
      </c>
      <c r="C2290" t="s">
        <v>23</v>
      </c>
      <c r="D2290" t="s">
        <v>98</v>
      </c>
      <c r="E2290" t="s">
        <v>265</v>
      </c>
      <c r="F2290" t="s">
        <v>14658</v>
      </c>
      <c r="G2290" t="s">
        <v>14659</v>
      </c>
      <c r="H2290" t="s">
        <v>14660</v>
      </c>
      <c r="I2290" t="s">
        <v>14661</v>
      </c>
      <c r="J2290" s="1" t="s">
        <v>170</v>
      </c>
      <c r="K2290" t="s">
        <v>46</v>
      </c>
      <c r="L2290" t="s">
        <v>47</v>
      </c>
      <c r="M2290" t="s">
        <v>261</v>
      </c>
      <c r="N2290" s="1" t="s">
        <v>48</v>
      </c>
      <c r="O2290" s="1" t="s">
        <v>63</v>
      </c>
      <c r="P2290" s="1">
        <v>3</v>
      </c>
      <c r="Q2290" t="s">
        <v>10259</v>
      </c>
      <c r="R2290" s="1" t="s">
        <v>8855</v>
      </c>
      <c r="S2290" s="1" t="s">
        <v>14662</v>
      </c>
      <c r="T2290" s="1">
        <v>290</v>
      </c>
      <c r="U2290" s="1">
        <v>193</v>
      </c>
      <c r="V2290" s="1">
        <v>97</v>
      </c>
    </row>
    <row r="2291" spans="1:22" x14ac:dyDescent="0.35">
      <c r="A2291" s="2">
        <v>44508</v>
      </c>
      <c r="B2291" s="3" t="s">
        <v>22</v>
      </c>
      <c r="C2291" t="s">
        <v>23</v>
      </c>
      <c r="D2291" t="s">
        <v>24</v>
      </c>
      <c r="E2291" t="s">
        <v>265</v>
      </c>
      <c r="F2291" t="s">
        <v>14663</v>
      </c>
      <c r="G2291" t="s">
        <v>14664</v>
      </c>
      <c r="H2291" t="s">
        <v>14665</v>
      </c>
      <c r="I2291">
        <v>4763052872</v>
      </c>
      <c r="J2291" s="1" t="s">
        <v>170</v>
      </c>
      <c r="K2291" t="s">
        <v>61</v>
      </c>
      <c r="L2291" t="s">
        <v>62</v>
      </c>
      <c r="M2291">
        <f>1-588-750-7646</f>
        <v>-8983</v>
      </c>
      <c r="N2291" s="1" t="s">
        <v>33</v>
      </c>
      <c r="O2291" s="1" t="s">
        <v>34</v>
      </c>
      <c r="P2291" s="1">
        <v>15</v>
      </c>
      <c r="Q2291" t="s">
        <v>10774</v>
      </c>
      <c r="R2291" s="1" t="s">
        <v>14666</v>
      </c>
      <c r="S2291" s="1" t="s">
        <v>14667</v>
      </c>
      <c r="T2291" s="1">
        <v>428</v>
      </c>
      <c r="U2291" s="1">
        <v>304</v>
      </c>
      <c r="V2291" s="1">
        <v>124</v>
      </c>
    </row>
    <row r="2292" spans="1:22" x14ac:dyDescent="0.35">
      <c r="A2292" s="2">
        <v>45183</v>
      </c>
      <c r="B2292" s="3" t="s">
        <v>22</v>
      </c>
      <c r="C2292" t="s">
        <v>23</v>
      </c>
      <c r="D2292" t="s">
        <v>24</v>
      </c>
      <c r="E2292" t="s">
        <v>82</v>
      </c>
      <c r="F2292" t="s">
        <v>7662</v>
      </c>
      <c r="G2292" t="s">
        <v>14668</v>
      </c>
      <c r="H2292" t="s">
        <v>14669</v>
      </c>
      <c r="I2292" t="s">
        <v>14670</v>
      </c>
      <c r="J2292" s="1" t="s">
        <v>45</v>
      </c>
      <c r="K2292" t="s">
        <v>183</v>
      </c>
      <c r="L2292" t="s">
        <v>184</v>
      </c>
      <c r="M2292" t="s">
        <v>185</v>
      </c>
      <c r="N2292" s="1" t="s">
        <v>48</v>
      </c>
      <c r="O2292" s="1" t="s">
        <v>49</v>
      </c>
      <c r="P2292" s="1">
        <v>7</v>
      </c>
      <c r="Q2292" t="s">
        <v>10389</v>
      </c>
      <c r="R2292" s="1" t="s">
        <v>14671</v>
      </c>
      <c r="S2292" s="1" t="s">
        <v>14672</v>
      </c>
      <c r="T2292" s="1">
        <v>165</v>
      </c>
      <c r="U2292" s="1">
        <v>28</v>
      </c>
      <c r="V2292" s="1">
        <v>137</v>
      </c>
    </row>
    <row r="2293" spans="1:22" x14ac:dyDescent="0.35">
      <c r="A2293" s="2">
        <v>44814</v>
      </c>
      <c r="B2293" s="3" t="s">
        <v>97</v>
      </c>
      <c r="C2293" t="s">
        <v>23</v>
      </c>
      <c r="D2293" t="s">
        <v>98</v>
      </c>
      <c r="E2293" t="s">
        <v>154</v>
      </c>
      <c r="F2293" t="s">
        <v>14673</v>
      </c>
      <c r="G2293" t="s">
        <v>14674</v>
      </c>
      <c r="H2293" t="s">
        <v>14675</v>
      </c>
      <c r="I2293" t="s">
        <v>14676</v>
      </c>
      <c r="J2293" s="1" t="s">
        <v>30</v>
      </c>
      <c r="K2293" t="s">
        <v>330</v>
      </c>
      <c r="L2293" t="s">
        <v>331</v>
      </c>
      <c r="M2293" t="s">
        <v>332</v>
      </c>
      <c r="N2293" s="1" t="s">
        <v>78</v>
      </c>
      <c r="O2293" s="1" t="s">
        <v>49</v>
      </c>
      <c r="P2293" s="1">
        <v>45</v>
      </c>
      <c r="Q2293" t="s">
        <v>4484</v>
      </c>
      <c r="R2293" s="1" t="s">
        <v>14677</v>
      </c>
      <c r="S2293" s="1" t="s">
        <v>14678</v>
      </c>
      <c r="T2293" s="1">
        <v>252</v>
      </c>
      <c r="U2293" s="1">
        <v>193</v>
      </c>
      <c r="V2293" s="1">
        <v>59</v>
      </c>
    </row>
    <row r="2294" spans="1:22" x14ac:dyDescent="0.35">
      <c r="A2294" s="2">
        <v>45109</v>
      </c>
      <c r="B2294" s="3" t="s">
        <v>177</v>
      </c>
      <c r="C2294" t="s">
        <v>141</v>
      </c>
      <c r="D2294" t="s">
        <v>142</v>
      </c>
      <c r="E2294" t="s">
        <v>178</v>
      </c>
      <c r="F2294" t="s">
        <v>14679</v>
      </c>
      <c r="G2294" t="s">
        <v>14680</v>
      </c>
      <c r="H2294" t="s">
        <v>14681</v>
      </c>
      <c r="I2294" t="s">
        <v>14682</v>
      </c>
      <c r="J2294" s="1" t="s">
        <v>45</v>
      </c>
      <c r="K2294" t="s">
        <v>566</v>
      </c>
      <c r="L2294" t="s">
        <v>567</v>
      </c>
      <c r="M2294" t="s">
        <v>568</v>
      </c>
      <c r="N2294" s="1" t="s">
        <v>86</v>
      </c>
      <c r="O2294" s="1" t="s">
        <v>49</v>
      </c>
      <c r="P2294" s="1">
        <v>94</v>
      </c>
      <c r="Q2294" t="s">
        <v>2125</v>
      </c>
      <c r="R2294" s="1" t="s">
        <v>14683</v>
      </c>
      <c r="S2294" s="1" t="s">
        <v>14684</v>
      </c>
      <c r="T2294" s="1">
        <v>364</v>
      </c>
      <c r="U2294" s="1">
        <v>210</v>
      </c>
      <c r="V2294" s="1">
        <v>154</v>
      </c>
    </row>
    <row r="2295" spans="1:22" x14ac:dyDescent="0.35">
      <c r="A2295" s="2">
        <v>44708</v>
      </c>
      <c r="B2295" s="3" t="s">
        <v>222</v>
      </c>
      <c r="C2295" t="s">
        <v>141</v>
      </c>
      <c r="D2295" t="s">
        <v>223</v>
      </c>
      <c r="E2295" t="s">
        <v>224</v>
      </c>
      <c r="F2295" t="s">
        <v>14685</v>
      </c>
      <c r="G2295" t="s">
        <v>14686</v>
      </c>
      <c r="H2295" t="s">
        <v>14687</v>
      </c>
      <c r="I2295" t="s">
        <v>14688</v>
      </c>
      <c r="J2295" s="1" t="s">
        <v>170</v>
      </c>
      <c r="K2295" t="s">
        <v>124</v>
      </c>
      <c r="L2295" t="s">
        <v>125</v>
      </c>
      <c r="M2295" t="s">
        <v>126</v>
      </c>
      <c r="N2295" s="1" t="s">
        <v>78</v>
      </c>
      <c r="O2295" s="1" t="s">
        <v>34</v>
      </c>
      <c r="P2295" s="1">
        <v>33</v>
      </c>
      <c r="Q2295" t="s">
        <v>10142</v>
      </c>
      <c r="R2295" s="1" t="s">
        <v>14689</v>
      </c>
      <c r="S2295" s="1" t="s">
        <v>14690</v>
      </c>
      <c r="T2295" s="1">
        <v>387</v>
      </c>
      <c r="U2295" s="1">
        <v>380</v>
      </c>
      <c r="V2295" s="1">
        <v>7</v>
      </c>
    </row>
    <row r="2296" spans="1:22" x14ac:dyDescent="0.35">
      <c r="A2296" s="2">
        <v>44532</v>
      </c>
      <c r="B2296" s="3" t="s">
        <v>38</v>
      </c>
      <c r="C2296" t="s">
        <v>141</v>
      </c>
      <c r="D2296" t="s">
        <v>142</v>
      </c>
      <c r="E2296" t="s">
        <v>361</v>
      </c>
      <c r="F2296" t="s">
        <v>14691</v>
      </c>
      <c r="G2296" t="s">
        <v>14692</v>
      </c>
      <c r="H2296" t="s">
        <v>14693</v>
      </c>
      <c r="I2296" t="s">
        <v>14694</v>
      </c>
      <c r="J2296" s="1" t="s">
        <v>45</v>
      </c>
      <c r="K2296" t="s">
        <v>303</v>
      </c>
      <c r="L2296" t="s">
        <v>304</v>
      </c>
      <c r="M2296" t="s">
        <v>305</v>
      </c>
      <c r="N2296" s="1" t="s">
        <v>93</v>
      </c>
      <c r="O2296" s="1" t="s">
        <v>49</v>
      </c>
      <c r="P2296" s="1">
        <v>27</v>
      </c>
      <c r="Q2296" t="s">
        <v>14695</v>
      </c>
      <c r="R2296" s="1" t="s">
        <v>13494</v>
      </c>
      <c r="S2296" s="1" t="s">
        <v>14696</v>
      </c>
      <c r="T2296" s="1">
        <v>185</v>
      </c>
      <c r="U2296" s="1">
        <v>53</v>
      </c>
      <c r="V2296" s="1">
        <v>132</v>
      </c>
    </row>
    <row r="2297" spans="1:22" x14ac:dyDescent="0.35">
      <c r="A2297" s="2">
        <v>44610</v>
      </c>
      <c r="B2297" s="3" t="s">
        <v>336</v>
      </c>
      <c r="C2297" t="s">
        <v>247</v>
      </c>
      <c r="D2297" t="s">
        <v>165</v>
      </c>
      <c r="E2297" t="s">
        <v>484</v>
      </c>
      <c r="F2297" t="s">
        <v>14658</v>
      </c>
      <c r="G2297" t="s">
        <v>14697</v>
      </c>
      <c r="H2297" t="s">
        <v>14698</v>
      </c>
      <c r="I2297" t="s">
        <v>14699</v>
      </c>
      <c r="J2297" s="1" t="s">
        <v>45</v>
      </c>
      <c r="K2297" t="s">
        <v>124</v>
      </c>
      <c r="L2297" t="s">
        <v>125</v>
      </c>
      <c r="M2297" t="s">
        <v>126</v>
      </c>
      <c r="N2297" s="1" t="s">
        <v>33</v>
      </c>
      <c r="O2297" s="1" t="s">
        <v>63</v>
      </c>
      <c r="P2297" s="1">
        <v>76</v>
      </c>
      <c r="Q2297" t="s">
        <v>4103</v>
      </c>
      <c r="R2297" s="1" t="s">
        <v>14700</v>
      </c>
      <c r="S2297" s="1" t="s">
        <v>14701</v>
      </c>
      <c r="T2297" s="1">
        <v>479</v>
      </c>
      <c r="U2297" s="1">
        <v>214</v>
      </c>
      <c r="V2297" s="1">
        <v>265</v>
      </c>
    </row>
    <row r="2298" spans="1:22" x14ac:dyDescent="0.35">
      <c r="A2298" s="2">
        <v>44662</v>
      </c>
      <c r="B2298" s="3" t="s">
        <v>275</v>
      </c>
      <c r="C2298" t="s">
        <v>276</v>
      </c>
      <c r="D2298" t="s">
        <v>277</v>
      </c>
      <c r="E2298" t="s">
        <v>278</v>
      </c>
      <c r="F2298" t="s">
        <v>14702</v>
      </c>
      <c r="G2298" t="s">
        <v>14703</v>
      </c>
      <c r="H2298" t="s">
        <v>14704</v>
      </c>
      <c r="I2298" t="s">
        <v>14705</v>
      </c>
      <c r="J2298" s="1" t="s">
        <v>30</v>
      </c>
      <c r="K2298" t="s">
        <v>303</v>
      </c>
      <c r="L2298" t="s">
        <v>304</v>
      </c>
      <c r="M2298" t="s">
        <v>305</v>
      </c>
      <c r="N2298" s="1" t="s">
        <v>48</v>
      </c>
      <c r="O2298" s="1" t="s">
        <v>63</v>
      </c>
      <c r="P2298" s="1">
        <v>8</v>
      </c>
      <c r="Q2298" t="s">
        <v>14706</v>
      </c>
      <c r="R2298" s="1" t="s">
        <v>14707</v>
      </c>
      <c r="S2298" s="1" t="s">
        <v>14708</v>
      </c>
      <c r="T2298" s="1">
        <v>210</v>
      </c>
      <c r="U2298" s="1">
        <v>63</v>
      </c>
      <c r="V2298" s="1">
        <v>147</v>
      </c>
    </row>
    <row r="2299" spans="1:22" x14ac:dyDescent="0.35">
      <c r="A2299" s="2">
        <v>44776</v>
      </c>
      <c r="B2299" s="3" t="s">
        <v>317</v>
      </c>
      <c r="C2299" t="s">
        <v>23</v>
      </c>
      <c r="D2299" t="s">
        <v>98</v>
      </c>
      <c r="E2299" t="s">
        <v>265</v>
      </c>
      <c r="F2299" t="s">
        <v>14709</v>
      </c>
      <c r="G2299" t="s">
        <v>14710</v>
      </c>
      <c r="H2299" t="s">
        <v>14711</v>
      </c>
      <c r="I2299">
        <v>5716255284</v>
      </c>
      <c r="J2299" s="1" t="s">
        <v>45</v>
      </c>
      <c r="K2299" t="s">
        <v>46</v>
      </c>
      <c r="L2299" t="s">
        <v>47</v>
      </c>
      <c r="M2299" t="s">
        <v>261</v>
      </c>
      <c r="N2299" s="1" t="s">
        <v>114</v>
      </c>
      <c r="O2299" s="1" t="s">
        <v>49</v>
      </c>
      <c r="P2299" s="1">
        <v>51</v>
      </c>
      <c r="Q2299" t="s">
        <v>12650</v>
      </c>
      <c r="R2299" s="1" t="s">
        <v>14712</v>
      </c>
      <c r="S2299" s="1" t="s">
        <v>14713</v>
      </c>
      <c r="T2299" s="1">
        <v>335</v>
      </c>
      <c r="U2299" s="1">
        <v>243</v>
      </c>
      <c r="V2299" s="1">
        <v>92</v>
      </c>
    </row>
    <row r="2300" spans="1:22" x14ac:dyDescent="0.35">
      <c r="A2300" s="2">
        <v>45038</v>
      </c>
      <c r="B2300" s="3" t="s">
        <v>38</v>
      </c>
      <c r="C2300" t="s">
        <v>276</v>
      </c>
      <c r="D2300" t="s">
        <v>55</v>
      </c>
      <c r="E2300" t="s">
        <v>56</v>
      </c>
      <c r="F2300" t="s">
        <v>14714</v>
      </c>
      <c r="G2300" t="s">
        <v>14715</v>
      </c>
      <c r="H2300" t="s">
        <v>14716</v>
      </c>
      <c r="I2300" t="s">
        <v>14717</v>
      </c>
      <c r="J2300" s="1" t="s">
        <v>45</v>
      </c>
      <c r="K2300" t="s">
        <v>534</v>
      </c>
      <c r="L2300" t="s">
        <v>535</v>
      </c>
      <c r="M2300" t="s">
        <v>536</v>
      </c>
      <c r="N2300" s="1" t="s">
        <v>48</v>
      </c>
      <c r="O2300" s="1" t="s">
        <v>34</v>
      </c>
      <c r="P2300" s="1">
        <v>4</v>
      </c>
      <c r="Q2300" t="s">
        <v>9197</v>
      </c>
      <c r="R2300" s="1" t="s">
        <v>14718</v>
      </c>
      <c r="S2300" s="1" t="s">
        <v>14719</v>
      </c>
      <c r="T2300" s="1">
        <v>438</v>
      </c>
      <c r="U2300" s="1">
        <v>393</v>
      </c>
      <c r="V2300" s="1">
        <v>45</v>
      </c>
    </row>
    <row r="2301" spans="1:22" x14ac:dyDescent="0.35">
      <c r="A2301" s="1" t="s">
        <v>67</v>
      </c>
      <c r="B2301" s="3" t="s">
        <v>164</v>
      </c>
      <c r="C2301" t="s">
        <v>247</v>
      </c>
      <c r="D2301" t="s">
        <v>165</v>
      </c>
      <c r="E2301" t="s">
        <v>25</v>
      </c>
      <c r="F2301" t="s">
        <v>14720</v>
      </c>
      <c r="H2301" t="s">
        <v>14721</v>
      </c>
      <c r="I2301" t="s">
        <v>14722</v>
      </c>
      <c r="J2301" s="1" t="s">
        <v>170</v>
      </c>
      <c r="K2301" t="s">
        <v>148</v>
      </c>
      <c r="L2301" t="s">
        <v>149</v>
      </c>
      <c r="M2301" t="s">
        <v>150</v>
      </c>
      <c r="N2301" s="1" t="s">
        <v>114</v>
      </c>
      <c r="O2301" s="1" t="s">
        <v>63</v>
      </c>
      <c r="P2301" s="1">
        <v>36</v>
      </c>
      <c r="Q2301" t="s">
        <v>5126</v>
      </c>
      <c r="R2301" s="1" t="s">
        <v>14723</v>
      </c>
      <c r="S2301" s="1" t="s">
        <v>14724</v>
      </c>
      <c r="T2301" s="1">
        <v>240</v>
      </c>
      <c r="U2301" s="1">
        <v>224</v>
      </c>
      <c r="V2301" s="1">
        <v>16</v>
      </c>
    </row>
    <row r="2302" spans="1:22" x14ac:dyDescent="0.35">
      <c r="A2302" s="2">
        <v>44476</v>
      </c>
      <c r="B2302" s="3" t="s">
        <v>222</v>
      </c>
      <c r="C2302" t="s">
        <v>141</v>
      </c>
      <c r="D2302" t="s">
        <v>223</v>
      </c>
      <c r="E2302" t="s">
        <v>224</v>
      </c>
      <c r="F2302" t="s">
        <v>14725</v>
      </c>
      <c r="G2302" t="s">
        <v>14726</v>
      </c>
      <c r="H2302" t="s">
        <v>14727</v>
      </c>
      <c r="I2302" t="s">
        <v>14728</v>
      </c>
      <c r="J2302" s="1" t="s">
        <v>170</v>
      </c>
      <c r="K2302" t="s">
        <v>194</v>
      </c>
      <c r="L2302" t="s">
        <v>195</v>
      </c>
      <c r="M2302" t="s">
        <v>196</v>
      </c>
      <c r="N2302" s="1" t="s">
        <v>78</v>
      </c>
      <c r="O2302" s="1" t="s">
        <v>34</v>
      </c>
      <c r="P2302" s="1">
        <v>16</v>
      </c>
      <c r="Q2302" t="s">
        <v>1337</v>
      </c>
      <c r="R2302" s="1" t="s">
        <v>14729</v>
      </c>
      <c r="S2302" s="1" t="s">
        <v>14730</v>
      </c>
      <c r="T2302" s="1">
        <v>209</v>
      </c>
      <c r="U2302" s="1">
        <v>132</v>
      </c>
      <c r="V2302" s="1">
        <v>77</v>
      </c>
    </row>
    <row r="2303" spans="1:22" x14ac:dyDescent="0.35">
      <c r="A2303" s="2">
        <v>44675</v>
      </c>
      <c r="B2303" s="3" t="s">
        <v>164</v>
      </c>
      <c r="C2303" t="s">
        <v>247</v>
      </c>
      <c r="D2303" t="s">
        <v>165</v>
      </c>
      <c r="E2303" t="s">
        <v>166</v>
      </c>
      <c r="F2303" t="s">
        <v>14731</v>
      </c>
      <c r="G2303" t="s">
        <v>14732</v>
      </c>
      <c r="H2303" t="s">
        <v>14733</v>
      </c>
      <c r="I2303" t="s">
        <v>14734</v>
      </c>
      <c r="J2303" s="1" t="s">
        <v>45</v>
      </c>
      <c r="K2303" t="s">
        <v>31</v>
      </c>
      <c r="L2303" t="s">
        <v>32</v>
      </c>
      <c r="M2303">
        <v>6538306661</v>
      </c>
      <c r="N2303" s="1" t="s">
        <v>78</v>
      </c>
      <c r="O2303" s="1" t="s">
        <v>63</v>
      </c>
      <c r="P2303" s="1">
        <v>89</v>
      </c>
      <c r="Q2303" t="s">
        <v>4424</v>
      </c>
      <c r="R2303" s="1" t="s">
        <v>14735</v>
      </c>
      <c r="S2303" s="1" t="s">
        <v>14736</v>
      </c>
      <c r="T2303" s="1">
        <v>143</v>
      </c>
      <c r="U2303" s="1">
        <v>113</v>
      </c>
      <c r="V2303" s="1">
        <v>30</v>
      </c>
    </row>
    <row r="2304" spans="1:22" x14ac:dyDescent="0.35">
      <c r="A2304" s="2">
        <v>45036</v>
      </c>
      <c r="B2304" s="3" t="s">
        <v>275</v>
      </c>
      <c r="C2304" t="s">
        <v>276</v>
      </c>
      <c r="D2304" t="s">
        <v>277</v>
      </c>
      <c r="E2304" t="s">
        <v>278</v>
      </c>
      <c r="F2304" t="s">
        <v>14737</v>
      </c>
      <c r="G2304" t="s">
        <v>14738</v>
      </c>
      <c r="H2304" t="s">
        <v>14739</v>
      </c>
      <c r="I2304" t="s">
        <v>14740</v>
      </c>
      <c r="J2304" s="1" t="s">
        <v>170</v>
      </c>
      <c r="K2304" t="s">
        <v>303</v>
      </c>
      <c r="L2304" t="s">
        <v>304</v>
      </c>
      <c r="M2304" t="s">
        <v>305</v>
      </c>
      <c r="N2304" s="1" t="s">
        <v>93</v>
      </c>
      <c r="O2304" s="1" t="s">
        <v>34</v>
      </c>
      <c r="P2304" s="1">
        <v>9</v>
      </c>
      <c r="Q2304" t="s">
        <v>10135</v>
      </c>
      <c r="R2304" s="1" t="s">
        <v>14741</v>
      </c>
      <c r="S2304" s="1" t="s">
        <v>14742</v>
      </c>
      <c r="T2304" s="1">
        <v>102</v>
      </c>
      <c r="U2304" s="1">
        <v>11</v>
      </c>
      <c r="V2304" s="1">
        <v>91</v>
      </c>
    </row>
    <row r="2305" spans="1:22" x14ac:dyDescent="0.35">
      <c r="A2305" s="2">
        <v>44808</v>
      </c>
      <c r="B2305" s="3" t="s">
        <v>164</v>
      </c>
      <c r="C2305" t="s">
        <v>247</v>
      </c>
      <c r="D2305" t="s">
        <v>165</v>
      </c>
      <c r="E2305" t="s">
        <v>166</v>
      </c>
      <c r="F2305" t="s">
        <v>14743</v>
      </c>
      <c r="G2305" t="s">
        <v>14744</v>
      </c>
      <c r="H2305" t="s">
        <v>14745</v>
      </c>
      <c r="I2305" t="s">
        <v>14746</v>
      </c>
      <c r="J2305" s="1" t="s">
        <v>45</v>
      </c>
      <c r="K2305" t="s">
        <v>61</v>
      </c>
      <c r="L2305" t="s">
        <v>62</v>
      </c>
      <c r="N2305" s="1" t="s">
        <v>33</v>
      </c>
      <c r="O2305" s="1" t="s">
        <v>63</v>
      </c>
      <c r="P2305" s="1">
        <v>67</v>
      </c>
      <c r="Q2305" t="s">
        <v>3272</v>
      </c>
      <c r="R2305" s="1" t="s">
        <v>14747</v>
      </c>
      <c r="S2305" s="1" t="s">
        <v>14748</v>
      </c>
      <c r="T2305" s="1">
        <v>354</v>
      </c>
      <c r="U2305" s="1">
        <v>110</v>
      </c>
      <c r="V2305" s="1">
        <v>244</v>
      </c>
    </row>
    <row r="2306" spans="1:22" x14ac:dyDescent="0.35">
      <c r="A2306" s="2">
        <v>44729</v>
      </c>
      <c r="B2306" s="3" t="s">
        <v>317</v>
      </c>
      <c r="C2306" t="s">
        <v>23</v>
      </c>
      <c r="D2306" t="s">
        <v>98</v>
      </c>
      <c r="E2306" t="s">
        <v>318</v>
      </c>
      <c r="F2306" t="s">
        <v>14749</v>
      </c>
      <c r="G2306" t="s">
        <v>14750</v>
      </c>
      <c r="H2306" t="s">
        <v>14751</v>
      </c>
      <c r="I2306" t="s">
        <v>14752</v>
      </c>
      <c r="J2306" s="1" t="s">
        <v>45</v>
      </c>
      <c r="K2306" t="s">
        <v>124</v>
      </c>
      <c r="L2306" t="s">
        <v>125</v>
      </c>
      <c r="M2306" t="s">
        <v>126</v>
      </c>
      <c r="N2306" s="1" t="s">
        <v>33</v>
      </c>
      <c r="O2306" s="1" t="s">
        <v>63</v>
      </c>
      <c r="P2306" s="1">
        <v>76</v>
      </c>
      <c r="Q2306" t="s">
        <v>14753</v>
      </c>
      <c r="R2306" s="1" t="s">
        <v>14754</v>
      </c>
      <c r="S2306" s="1" t="s">
        <v>14755</v>
      </c>
      <c r="T2306" s="1">
        <v>192</v>
      </c>
      <c r="U2306" s="1">
        <v>109</v>
      </c>
      <c r="V2306" s="1">
        <v>83</v>
      </c>
    </row>
    <row r="2307" spans="1:22" x14ac:dyDescent="0.35">
      <c r="A2307" s="2">
        <v>44746</v>
      </c>
      <c r="B2307" s="3" t="s">
        <v>207</v>
      </c>
      <c r="C2307" t="s">
        <v>23</v>
      </c>
      <c r="D2307" t="s">
        <v>39</v>
      </c>
      <c r="E2307" t="s">
        <v>40</v>
      </c>
      <c r="F2307" t="s">
        <v>14756</v>
      </c>
      <c r="G2307" t="s">
        <v>14757</v>
      </c>
      <c r="H2307" t="s">
        <v>14758</v>
      </c>
      <c r="I2307" t="s">
        <v>14759</v>
      </c>
      <c r="J2307" s="1" t="s">
        <v>45</v>
      </c>
      <c r="K2307" t="s">
        <v>133</v>
      </c>
      <c r="L2307" t="s">
        <v>134</v>
      </c>
      <c r="M2307" t="s">
        <v>135</v>
      </c>
      <c r="N2307" s="1" t="s">
        <v>93</v>
      </c>
      <c r="O2307" s="1" t="s">
        <v>34</v>
      </c>
      <c r="P2307" s="1">
        <v>34</v>
      </c>
      <c r="Q2307" t="s">
        <v>6243</v>
      </c>
      <c r="R2307" s="1" t="s">
        <v>14760</v>
      </c>
      <c r="S2307" s="1" t="s">
        <v>14761</v>
      </c>
      <c r="T2307" s="1">
        <v>211</v>
      </c>
      <c r="U2307" s="1">
        <v>19</v>
      </c>
      <c r="V2307" s="1">
        <v>192</v>
      </c>
    </row>
    <row r="2308" spans="1:22" x14ac:dyDescent="0.35">
      <c r="A2308" s="1" t="s">
        <v>14762</v>
      </c>
      <c r="B2308" s="3" t="s">
        <v>317</v>
      </c>
      <c r="C2308" t="s">
        <v>54</v>
      </c>
      <c r="D2308" t="s">
        <v>98</v>
      </c>
      <c r="E2308" t="s">
        <v>318</v>
      </c>
      <c r="F2308" t="s">
        <v>14763</v>
      </c>
      <c r="G2308" t="s">
        <v>14764</v>
      </c>
      <c r="H2308" t="s">
        <v>14765</v>
      </c>
      <c r="I2308" t="s">
        <v>14766</v>
      </c>
      <c r="J2308" s="1" t="s">
        <v>170</v>
      </c>
      <c r="K2308" t="s">
        <v>330</v>
      </c>
      <c r="L2308" t="s">
        <v>331</v>
      </c>
      <c r="M2308" t="s">
        <v>332</v>
      </c>
      <c r="N2308" s="1" t="s">
        <v>33</v>
      </c>
      <c r="O2308" s="1" t="s">
        <v>34</v>
      </c>
      <c r="P2308" s="1">
        <v>45</v>
      </c>
      <c r="Q2308" t="s">
        <v>1102</v>
      </c>
      <c r="R2308" s="1" t="s">
        <v>14767</v>
      </c>
      <c r="S2308" s="1" t="s">
        <v>14768</v>
      </c>
      <c r="T2308" s="1">
        <v>91</v>
      </c>
      <c r="U2308" s="1">
        <v>10</v>
      </c>
      <c r="V2308" s="1">
        <v>81</v>
      </c>
    </row>
    <row r="2309" spans="1:22" x14ac:dyDescent="0.35">
      <c r="A2309" s="2">
        <v>44877</v>
      </c>
      <c r="B2309" s="3" t="s">
        <v>38</v>
      </c>
      <c r="C2309" t="s">
        <v>276</v>
      </c>
      <c r="D2309" t="s">
        <v>277</v>
      </c>
      <c r="E2309" t="s">
        <v>278</v>
      </c>
      <c r="F2309" t="s">
        <v>14769</v>
      </c>
      <c r="G2309" t="s">
        <v>14770</v>
      </c>
      <c r="H2309" t="s">
        <v>14771</v>
      </c>
      <c r="I2309" t="s">
        <v>14772</v>
      </c>
      <c r="J2309" s="1" t="s">
        <v>170</v>
      </c>
      <c r="K2309" t="s">
        <v>75</v>
      </c>
      <c r="L2309" t="s">
        <v>76</v>
      </c>
      <c r="N2309" s="1" t="s">
        <v>93</v>
      </c>
      <c r="O2309" s="1" t="s">
        <v>63</v>
      </c>
      <c r="P2309" s="1">
        <v>4</v>
      </c>
      <c r="Q2309" t="s">
        <v>14773</v>
      </c>
      <c r="R2309" s="1" t="s">
        <v>11576</v>
      </c>
      <c r="S2309" s="1" t="s">
        <v>14774</v>
      </c>
      <c r="T2309" s="1">
        <v>299</v>
      </c>
      <c r="U2309" s="1">
        <v>116</v>
      </c>
      <c r="V2309" s="1">
        <v>183</v>
      </c>
    </row>
    <row r="2310" spans="1:22" x14ac:dyDescent="0.35">
      <c r="A2310" s="2">
        <v>44892</v>
      </c>
      <c r="B2310" s="3" t="s">
        <v>492</v>
      </c>
      <c r="C2310" t="s">
        <v>276</v>
      </c>
      <c r="D2310" t="s">
        <v>409</v>
      </c>
      <c r="E2310" t="s">
        <v>410</v>
      </c>
      <c r="F2310" t="s">
        <v>14775</v>
      </c>
      <c r="H2310" t="s">
        <v>14776</v>
      </c>
      <c r="I2310" t="s">
        <v>14777</v>
      </c>
      <c r="J2310" s="1" t="s">
        <v>170</v>
      </c>
      <c r="K2310" t="s">
        <v>194</v>
      </c>
      <c r="L2310" t="s">
        <v>195</v>
      </c>
      <c r="M2310" t="s">
        <v>196</v>
      </c>
      <c r="N2310" s="1" t="s">
        <v>33</v>
      </c>
      <c r="O2310" s="1" t="s">
        <v>49</v>
      </c>
      <c r="P2310" s="1">
        <v>3</v>
      </c>
      <c r="Q2310" t="s">
        <v>8855</v>
      </c>
      <c r="R2310" s="1" t="s">
        <v>13192</v>
      </c>
      <c r="S2310" s="1" t="s">
        <v>14778</v>
      </c>
      <c r="T2310" s="1">
        <v>348</v>
      </c>
      <c r="U2310" s="1">
        <v>312</v>
      </c>
      <c r="V2310" s="1">
        <v>36</v>
      </c>
    </row>
    <row r="2311" spans="1:22" x14ac:dyDescent="0.35">
      <c r="A2311" s="2">
        <v>44960</v>
      </c>
      <c r="B2311" s="3" t="s">
        <v>177</v>
      </c>
      <c r="C2311" t="s">
        <v>141</v>
      </c>
      <c r="D2311" t="s">
        <v>142</v>
      </c>
      <c r="E2311" t="s">
        <v>178</v>
      </c>
      <c r="F2311" t="s">
        <v>14779</v>
      </c>
      <c r="G2311" t="s">
        <v>14780</v>
      </c>
      <c r="H2311" t="s">
        <v>14781</v>
      </c>
      <c r="I2311">
        <v>6385276643</v>
      </c>
      <c r="J2311" s="1" t="s">
        <v>45</v>
      </c>
      <c r="K2311" t="s">
        <v>424</v>
      </c>
      <c r="L2311" t="s">
        <v>425</v>
      </c>
      <c r="M2311">
        <v>7724600682</v>
      </c>
      <c r="N2311" s="1" t="s">
        <v>33</v>
      </c>
      <c r="O2311" s="1" t="s">
        <v>63</v>
      </c>
      <c r="P2311" s="1">
        <v>57</v>
      </c>
      <c r="Q2311" t="s">
        <v>14782</v>
      </c>
      <c r="R2311" s="1" t="s">
        <v>1904</v>
      </c>
      <c r="S2311" s="1" t="s">
        <v>14783</v>
      </c>
      <c r="T2311" s="1">
        <v>500</v>
      </c>
      <c r="U2311" s="1">
        <v>372</v>
      </c>
      <c r="V2311" s="1">
        <v>128</v>
      </c>
    </row>
    <row r="2312" spans="1:22" x14ac:dyDescent="0.35">
      <c r="A2312" s="1" t="s">
        <v>14784</v>
      </c>
      <c r="B2312" s="3" t="s">
        <v>38</v>
      </c>
      <c r="C2312" t="s">
        <v>247</v>
      </c>
      <c r="D2312" t="s">
        <v>165</v>
      </c>
      <c r="E2312" t="s">
        <v>484</v>
      </c>
      <c r="F2312" t="s">
        <v>14785</v>
      </c>
      <c r="G2312" t="s">
        <v>14786</v>
      </c>
      <c r="H2312" t="s">
        <v>14787</v>
      </c>
      <c r="I2312" t="s">
        <v>14788</v>
      </c>
      <c r="J2312" s="1" t="s">
        <v>30</v>
      </c>
      <c r="K2312" t="s">
        <v>159</v>
      </c>
      <c r="L2312" t="s">
        <v>160</v>
      </c>
      <c r="M2312" t="s">
        <v>161</v>
      </c>
      <c r="N2312" s="1" t="s">
        <v>86</v>
      </c>
      <c r="O2312" s="1" t="s">
        <v>34</v>
      </c>
      <c r="P2312" s="1">
        <v>76</v>
      </c>
      <c r="Q2312" t="s">
        <v>4103</v>
      </c>
      <c r="R2312" s="1" t="s">
        <v>14789</v>
      </c>
      <c r="S2312" s="1" t="s">
        <v>14790</v>
      </c>
      <c r="T2312" s="1">
        <v>261</v>
      </c>
      <c r="U2312" s="1">
        <v>72</v>
      </c>
      <c r="V2312" s="1">
        <v>189</v>
      </c>
    </row>
    <row r="2313" spans="1:22" x14ac:dyDescent="0.35">
      <c r="A2313" s="2">
        <v>44807</v>
      </c>
      <c r="B2313" s="3" t="s">
        <v>222</v>
      </c>
      <c r="C2313" t="s">
        <v>141</v>
      </c>
      <c r="D2313" t="s">
        <v>223</v>
      </c>
      <c r="E2313" t="s">
        <v>224</v>
      </c>
      <c r="F2313" t="s">
        <v>14791</v>
      </c>
      <c r="H2313" t="s">
        <v>14792</v>
      </c>
      <c r="I2313" t="s">
        <v>14793</v>
      </c>
      <c r="J2313" s="1" t="s">
        <v>170</v>
      </c>
      <c r="K2313" t="s">
        <v>148</v>
      </c>
      <c r="L2313" t="s">
        <v>149</v>
      </c>
      <c r="M2313" t="s">
        <v>150</v>
      </c>
      <c r="N2313" s="1" t="s">
        <v>33</v>
      </c>
      <c r="O2313" s="1" t="s">
        <v>49</v>
      </c>
      <c r="P2313" s="1">
        <v>84</v>
      </c>
      <c r="Q2313" t="s">
        <v>14794</v>
      </c>
      <c r="R2313" s="1" t="s">
        <v>14795</v>
      </c>
      <c r="S2313" s="1" t="s">
        <v>14796</v>
      </c>
      <c r="T2313" s="1">
        <v>209</v>
      </c>
      <c r="U2313" s="1">
        <v>121</v>
      </c>
      <c r="V2313" s="1">
        <v>88</v>
      </c>
    </row>
    <row r="2314" spans="1:22" x14ac:dyDescent="0.35">
      <c r="A2314" s="2">
        <v>44958</v>
      </c>
      <c r="B2314" s="3" t="s">
        <v>38</v>
      </c>
      <c r="C2314" t="s">
        <v>54</v>
      </c>
      <c r="D2314" t="s">
        <v>119</v>
      </c>
      <c r="E2314" t="s">
        <v>120</v>
      </c>
      <c r="F2314" t="s">
        <v>14797</v>
      </c>
      <c r="G2314" t="s">
        <v>14798</v>
      </c>
      <c r="H2314" t="s">
        <v>14799</v>
      </c>
      <c r="I2314" t="s">
        <v>14800</v>
      </c>
      <c r="J2314" s="1" t="s">
        <v>170</v>
      </c>
      <c r="K2314" t="s">
        <v>159</v>
      </c>
      <c r="L2314" t="s">
        <v>160</v>
      </c>
      <c r="M2314" t="s">
        <v>161</v>
      </c>
      <c r="N2314" s="1" t="s">
        <v>33</v>
      </c>
      <c r="O2314" s="1" t="s">
        <v>34</v>
      </c>
      <c r="P2314" s="1">
        <v>26</v>
      </c>
      <c r="Q2314" t="s">
        <v>14801</v>
      </c>
      <c r="R2314" s="1" t="s">
        <v>14802</v>
      </c>
      <c r="S2314" s="1" t="s">
        <v>14803</v>
      </c>
      <c r="T2314" s="1">
        <v>245</v>
      </c>
      <c r="U2314" s="1">
        <v>136</v>
      </c>
      <c r="V2314" s="1">
        <v>109</v>
      </c>
    </row>
    <row r="2315" spans="1:22" x14ac:dyDescent="0.35">
      <c r="A2315" s="2">
        <v>45001</v>
      </c>
      <c r="B2315" s="3" t="s">
        <v>529</v>
      </c>
      <c r="C2315" t="s">
        <v>23</v>
      </c>
      <c r="D2315" t="s">
        <v>98</v>
      </c>
      <c r="E2315" t="s">
        <v>265</v>
      </c>
      <c r="F2315" t="s">
        <v>14804</v>
      </c>
      <c r="G2315" t="s">
        <v>14805</v>
      </c>
      <c r="H2315" t="s">
        <v>14806</v>
      </c>
      <c r="I2315" t="s">
        <v>14807</v>
      </c>
      <c r="J2315" s="1" t="s">
        <v>170</v>
      </c>
      <c r="K2315" t="s">
        <v>171</v>
      </c>
      <c r="L2315" t="s">
        <v>172</v>
      </c>
      <c r="M2315" t="s">
        <v>173</v>
      </c>
      <c r="N2315" s="1" t="s">
        <v>86</v>
      </c>
      <c r="O2315" s="1" t="s">
        <v>63</v>
      </c>
      <c r="P2315" s="1">
        <v>34</v>
      </c>
      <c r="Q2315" t="s">
        <v>8726</v>
      </c>
      <c r="R2315" s="1" t="s">
        <v>7601</v>
      </c>
      <c r="S2315" s="1" t="s">
        <v>14808</v>
      </c>
      <c r="T2315" s="1">
        <v>388</v>
      </c>
      <c r="U2315" s="1">
        <v>325</v>
      </c>
      <c r="V2315" s="1">
        <v>63</v>
      </c>
    </row>
    <row r="2316" spans="1:22" x14ac:dyDescent="0.35">
      <c r="A2316" s="2">
        <v>44604</v>
      </c>
      <c r="B2316" s="3" t="s">
        <v>97</v>
      </c>
      <c r="C2316" t="s">
        <v>23</v>
      </c>
      <c r="D2316" t="s">
        <v>98</v>
      </c>
      <c r="E2316" t="s">
        <v>154</v>
      </c>
      <c r="F2316" t="s">
        <v>14809</v>
      </c>
      <c r="G2316" t="s">
        <v>14810</v>
      </c>
      <c r="H2316" t="s">
        <v>14811</v>
      </c>
      <c r="I2316">
        <f>1-552-831-4531</f>
        <v>-5913</v>
      </c>
      <c r="J2316" s="1" t="s">
        <v>170</v>
      </c>
      <c r="K2316" t="s">
        <v>381</v>
      </c>
      <c r="L2316" t="s">
        <v>382</v>
      </c>
      <c r="M2316" t="s">
        <v>383</v>
      </c>
      <c r="N2316" s="1" t="s">
        <v>48</v>
      </c>
      <c r="O2316" s="1" t="s">
        <v>49</v>
      </c>
      <c r="P2316" s="1">
        <v>33</v>
      </c>
      <c r="Q2316" t="s">
        <v>14812</v>
      </c>
      <c r="R2316" s="1" t="s">
        <v>10274</v>
      </c>
      <c r="S2316" s="1" t="s">
        <v>14813</v>
      </c>
      <c r="T2316" s="1">
        <v>85</v>
      </c>
      <c r="U2316" s="1">
        <v>69</v>
      </c>
      <c r="V2316" s="1">
        <v>16</v>
      </c>
    </row>
    <row r="2317" spans="1:22" x14ac:dyDescent="0.35">
      <c r="A2317" s="2">
        <v>44723</v>
      </c>
      <c r="B2317" s="3" t="s">
        <v>22</v>
      </c>
      <c r="C2317" t="s">
        <v>23</v>
      </c>
      <c r="D2317" t="s">
        <v>24</v>
      </c>
      <c r="E2317" t="s">
        <v>82</v>
      </c>
      <c r="F2317" t="s">
        <v>14814</v>
      </c>
      <c r="G2317" t="s">
        <v>14815</v>
      </c>
      <c r="H2317" t="s">
        <v>14816</v>
      </c>
      <c r="I2317" t="s">
        <v>14817</v>
      </c>
      <c r="J2317" s="1" t="s">
        <v>45</v>
      </c>
      <c r="K2317" t="s">
        <v>566</v>
      </c>
      <c r="L2317" t="s">
        <v>567</v>
      </c>
      <c r="N2317" s="1" t="s">
        <v>114</v>
      </c>
      <c r="O2317" s="1" t="s">
        <v>63</v>
      </c>
      <c r="P2317" s="1">
        <v>17</v>
      </c>
      <c r="Q2317" t="s">
        <v>13191</v>
      </c>
      <c r="R2317" s="1" t="s">
        <v>14818</v>
      </c>
      <c r="S2317" s="1" t="s">
        <v>14819</v>
      </c>
      <c r="T2317" s="1">
        <v>170</v>
      </c>
      <c r="U2317" s="1">
        <v>1</v>
      </c>
      <c r="V2317" s="1">
        <v>169</v>
      </c>
    </row>
    <row r="2318" spans="1:22" x14ac:dyDescent="0.35">
      <c r="A2318" s="2">
        <v>44653</v>
      </c>
      <c r="B2318" s="3" t="s">
        <v>214</v>
      </c>
      <c r="C2318" t="s">
        <v>54</v>
      </c>
      <c r="D2318" t="s">
        <v>98</v>
      </c>
      <c r="E2318" t="s">
        <v>326</v>
      </c>
      <c r="F2318" t="s">
        <v>14820</v>
      </c>
      <c r="G2318" t="s">
        <v>14821</v>
      </c>
      <c r="H2318" t="s">
        <v>14822</v>
      </c>
      <c r="I2318" t="s">
        <v>14823</v>
      </c>
      <c r="J2318" s="1" t="s">
        <v>45</v>
      </c>
      <c r="K2318" t="s">
        <v>133</v>
      </c>
      <c r="L2318" t="s">
        <v>134</v>
      </c>
      <c r="M2318" t="s">
        <v>135</v>
      </c>
      <c r="N2318" s="1" t="s">
        <v>114</v>
      </c>
      <c r="O2318" s="1" t="s">
        <v>63</v>
      </c>
      <c r="P2318" s="1">
        <v>99</v>
      </c>
      <c r="Q2318" t="s">
        <v>3910</v>
      </c>
      <c r="R2318" s="1" t="s">
        <v>14824</v>
      </c>
      <c r="S2318" s="1" t="s">
        <v>14825</v>
      </c>
      <c r="T2318" s="1">
        <v>89</v>
      </c>
      <c r="U2318" s="1">
        <v>69</v>
      </c>
      <c r="V2318" s="1">
        <v>20</v>
      </c>
    </row>
    <row r="2319" spans="1:22" x14ac:dyDescent="0.35">
      <c r="A2319" s="2">
        <v>44640</v>
      </c>
      <c r="B2319" s="3" t="s">
        <v>257</v>
      </c>
      <c r="C2319" t="s">
        <v>141</v>
      </c>
      <c r="D2319" t="s">
        <v>223</v>
      </c>
      <c r="E2319" t="s">
        <v>265</v>
      </c>
      <c r="F2319" t="s">
        <v>14826</v>
      </c>
      <c r="G2319" t="s">
        <v>14827</v>
      </c>
      <c r="H2319" t="s">
        <v>14828</v>
      </c>
      <c r="I2319" t="s">
        <v>14829</v>
      </c>
      <c r="J2319" s="1" t="s">
        <v>30</v>
      </c>
      <c r="K2319" t="s">
        <v>194</v>
      </c>
      <c r="L2319" t="s">
        <v>195</v>
      </c>
      <c r="M2319" t="s">
        <v>196</v>
      </c>
      <c r="N2319" s="1" t="s">
        <v>33</v>
      </c>
      <c r="O2319" s="1" t="s">
        <v>34</v>
      </c>
      <c r="P2319" s="1">
        <v>74</v>
      </c>
      <c r="Q2319" t="s">
        <v>2900</v>
      </c>
      <c r="R2319" s="1" t="s">
        <v>14830</v>
      </c>
      <c r="S2319" s="1" t="s">
        <v>14831</v>
      </c>
      <c r="T2319" s="1">
        <v>273</v>
      </c>
      <c r="U2319" s="1">
        <v>244</v>
      </c>
      <c r="V2319" s="1">
        <v>29</v>
      </c>
    </row>
    <row r="2320" spans="1:22" x14ac:dyDescent="0.35">
      <c r="A2320" s="2">
        <v>44555</v>
      </c>
      <c r="B2320" s="3" t="s">
        <v>97</v>
      </c>
      <c r="C2320" t="s">
        <v>23</v>
      </c>
      <c r="D2320" t="s">
        <v>98</v>
      </c>
      <c r="E2320" t="s">
        <v>154</v>
      </c>
      <c r="F2320" t="s">
        <v>14832</v>
      </c>
      <c r="G2320" t="s">
        <v>14833</v>
      </c>
      <c r="H2320" t="s">
        <v>14834</v>
      </c>
      <c r="I2320" t="s">
        <v>14835</v>
      </c>
      <c r="J2320" s="1" t="s">
        <v>45</v>
      </c>
      <c r="K2320" t="s">
        <v>183</v>
      </c>
      <c r="L2320" t="s">
        <v>184</v>
      </c>
      <c r="M2320" t="s">
        <v>185</v>
      </c>
      <c r="N2320" s="1" t="s">
        <v>48</v>
      </c>
      <c r="O2320" s="1" t="s">
        <v>49</v>
      </c>
      <c r="P2320" s="1">
        <v>45</v>
      </c>
      <c r="Q2320" t="s">
        <v>4484</v>
      </c>
      <c r="R2320" s="1" t="s">
        <v>14836</v>
      </c>
      <c r="S2320" s="1" t="s">
        <v>14837</v>
      </c>
      <c r="T2320" s="1">
        <v>482</v>
      </c>
      <c r="U2320" s="1">
        <v>20</v>
      </c>
      <c r="V2320" s="1">
        <v>462</v>
      </c>
    </row>
    <row r="2321" spans="1:22" x14ac:dyDescent="0.35">
      <c r="A2321" s="2">
        <v>44912</v>
      </c>
      <c r="B2321" s="3" t="s">
        <v>140</v>
      </c>
      <c r="C2321" t="s">
        <v>141</v>
      </c>
      <c r="D2321" t="s">
        <v>142</v>
      </c>
      <c r="E2321" t="s">
        <v>361</v>
      </c>
      <c r="F2321" t="s">
        <v>14838</v>
      </c>
      <c r="G2321" t="s">
        <v>14839</v>
      </c>
      <c r="H2321" t="s">
        <v>14840</v>
      </c>
      <c r="I2321" t="s">
        <v>14841</v>
      </c>
      <c r="J2321" s="1" t="s">
        <v>170</v>
      </c>
      <c r="K2321" t="s">
        <v>111</v>
      </c>
      <c r="L2321" t="s">
        <v>112</v>
      </c>
      <c r="M2321" t="s">
        <v>113</v>
      </c>
      <c r="N2321" s="1" t="s">
        <v>114</v>
      </c>
      <c r="O2321" s="1" t="s">
        <v>34</v>
      </c>
      <c r="P2321" s="1">
        <v>20</v>
      </c>
      <c r="Q2321" t="s">
        <v>14842</v>
      </c>
      <c r="R2321" s="1" t="s">
        <v>6064</v>
      </c>
      <c r="S2321" s="1" t="s">
        <v>14843</v>
      </c>
      <c r="T2321" s="1">
        <v>334</v>
      </c>
      <c r="U2321" s="1">
        <v>121</v>
      </c>
      <c r="V2321" s="1">
        <v>213</v>
      </c>
    </row>
    <row r="2322" spans="1:22" x14ac:dyDescent="0.35">
      <c r="A2322" s="2">
        <v>44582</v>
      </c>
      <c r="B2322" s="3" t="s">
        <v>492</v>
      </c>
      <c r="C2322" t="s">
        <v>276</v>
      </c>
      <c r="D2322" t="s">
        <v>409</v>
      </c>
      <c r="E2322" t="s">
        <v>410</v>
      </c>
      <c r="F2322" t="s">
        <v>14844</v>
      </c>
      <c r="G2322" t="s">
        <v>14845</v>
      </c>
      <c r="H2322" t="s">
        <v>14846</v>
      </c>
      <c r="I2322" t="s">
        <v>14847</v>
      </c>
      <c r="J2322" s="1" t="s">
        <v>30</v>
      </c>
      <c r="K2322" t="s">
        <v>252</v>
      </c>
      <c r="L2322" t="s">
        <v>253</v>
      </c>
      <c r="M2322">
        <f>1-838-976-6137</f>
        <v>-7950</v>
      </c>
      <c r="N2322" s="1" t="s">
        <v>93</v>
      </c>
      <c r="O2322" s="1" t="s">
        <v>34</v>
      </c>
      <c r="P2322" s="1">
        <v>95</v>
      </c>
      <c r="Q2322" t="s">
        <v>14848</v>
      </c>
      <c r="R2322" s="1" t="s">
        <v>14849</v>
      </c>
      <c r="S2322" s="1" t="s">
        <v>14850</v>
      </c>
      <c r="T2322" s="1">
        <v>407</v>
      </c>
      <c r="U2322" s="1">
        <v>268</v>
      </c>
      <c r="V2322" s="1">
        <v>139</v>
      </c>
    </row>
    <row r="2323" spans="1:22" x14ac:dyDescent="0.35">
      <c r="A2323" s="2">
        <v>44610</v>
      </c>
      <c r="B2323" s="3" t="s">
        <v>164</v>
      </c>
      <c r="C2323" t="s">
        <v>247</v>
      </c>
      <c r="D2323" t="s">
        <v>165</v>
      </c>
      <c r="E2323" t="s">
        <v>166</v>
      </c>
      <c r="F2323" t="s">
        <v>14851</v>
      </c>
      <c r="G2323" t="s">
        <v>14852</v>
      </c>
      <c r="H2323" t="s">
        <v>14853</v>
      </c>
      <c r="I2323" t="s">
        <v>14854</v>
      </c>
      <c r="J2323" s="1" t="s">
        <v>30</v>
      </c>
      <c r="K2323" t="s">
        <v>31</v>
      </c>
      <c r="L2323" t="s">
        <v>32</v>
      </c>
      <c r="M2323">
        <v>6538306661</v>
      </c>
      <c r="N2323" s="1" t="s">
        <v>33</v>
      </c>
      <c r="O2323" s="1" t="s">
        <v>49</v>
      </c>
      <c r="P2323" s="1">
        <v>67</v>
      </c>
      <c r="Q2323" t="s">
        <v>3272</v>
      </c>
      <c r="R2323" s="1" t="s">
        <v>14855</v>
      </c>
      <c r="S2323" s="1" t="s">
        <v>14856</v>
      </c>
      <c r="T2323" s="1">
        <v>78</v>
      </c>
      <c r="U2323" s="1">
        <v>75</v>
      </c>
      <c r="V2323" s="1">
        <v>3</v>
      </c>
    </row>
    <row r="2324" spans="1:22" x14ac:dyDescent="0.35">
      <c r="A2324" s="2">
        <v>44986</v>
      </c>
      <c r="B2324" s="3" t="s">
        <v>257</v>
      </c>
      <c r="C2324" t="s">
        <v>141</v>
      </c>
      <c r="D2324" t="s">
        <v>223</v>
      </c>
      <c r="E2324" t="s">
        <v>309</v>
      </c>
      <c r="F2324" t="s">
        <v>14857</v>
      </c>
      <c r="G2324" t="s">
        <v>14858</v>
      </c>
      <c r="H2324" t="s">
        <v>14859</v>
      </c>
      <c r="I2324" t="s">
        <v>14860</v>
      </c>
      <c r="J2324" s="1" t="s">
        <v>170</v>
      </c>
      <c r="K2324" t="s">
        <v>330</v>
      </c>
      <c r="L2324" t="s">
        <v>331</v>
      </c>
      <c r="M2324" t="s">
        <v>332</v>
      </c>
      <c r="N2324" s="1" t="s">
        <v>48</v>
      </c>
      <c r="O2324" s="1" t="s">
        <v>63</v>
      </c>
      <c r="P2324" s="1">
        <v>38</v>
      </c>
      <c r="Q2324" t="s">
        <v>14861</v>
      </c>
      <c r="R2324" s="1" t="s">
        <v>14862</v>
      </c>
      <c r="S2324" s="1" t="s">
        <v>14863</v>
      </c>
      <c r="T2324" s="1">
        <v>266</v>
      </c>
      <c r="U2324" s="1">
        <v>111</v>
      </c>
      <c r="V2324" s="1">
        <v>155</v>
      </c>
    </row>
    <row r="2325" spans="1:22" x14ac:dyDescent="0.35">
      <c r="A2325" s="2">
        <v>45135</v>
      </c>
      <c r="B2325" s="3" t="s">
        <v>344</v>
      </c>
      <c r="C2325" t="s">
        <v>141</v>
      </c>
      <c r="D2325" t="s">
        <v>345</v>
      </c>
      <c r="E2325" t="s">
        <v>346</v>
      </c>
      <c r="F2325" t="s">
        <v>1458</v>
      </c>
      <c r="G2325" t="s">
        <v>14864</v>
      </c>
      <c r="H2325" t="s">
        <v>14865</v>
      </c>
      <c r="I2325" t="s">
        <v>14866</v>
      </c>
      <c r="J2325" s="1" t="s">
        <v>30</v>
      </c>
      <c r="K2325" t="s">
        <v>270</v>
      </c>
      <c r="L2325" t="s">
        <v>271</v>
      </c>
      <c r="M2325" t="s">
        <v>559</v>
      </c>
      <c r="N2325" s="1" t="s">
        <v>114</v>
      </c>
      <c r="O2325" s="1" t="s">
        <v>34</v>
      </c>
      <c r="P2325" s="1">
        <v>37</v>
      </c>
      <c r="Q2325" t="s">
        <v>14867</v>
      </c>
      <c r="R2325" s="1" t="s">
        <v>5670</v>
      </c>
      <c r="S2325" s="1" t="s">
        <v>14868</v>
      </c>
      <c r="T2325" s="1">
        <v>377</v>
      </c>
      <c r="U2325" s="1">
        <v>29</v>
      </c>
      <c r="V2325" s="1">
        <v>348</v>
      </c>
    </row>
    <row r="2326" spans="1:22" x14ac:dyDescent="0.35">
      <c r="A2326" s="1" t="s">
        <v>14869</v>
      </c>
      <c r="B2326" s="3" t="s">
        <v>214</v>
      </c>
      <c r="C2326" t="s">
        <v>23</v>
      </c>
      <c r="D2326" t="s">
        <v>98</v>
      </c>
      <c r="E2326" t="s">
        <v>215</v>
      </c>
      <c r="F2326" t="s">
        <v>14870</v>
      </c>
      <c r="G2326" t="s">
        <v>14871</v>
      </c>
      <c r="H2326" t="s">
        <v>14872</v>
      </c>
      <c r="I2326" t="s">
        <v>14873</v>
      </c>
      <c r="J2326" s="1" t="s">
        <v>30</v>
      </c>
      <c r="K2326" t="s">
        <v>270</v>
      </c>
      <c r="L2326" t="s">
        <v>271</v>
      </c>
      <c r="M2326" t="s">
        <v>559</v>
      </c>
      <c r="N2326" s="1" t="s">
        <v>33</v>
      </c>
      <c r="O2326" s="1" t="s">
        <v>49</v>
      </c>
      <c r="P2326" s="1">
        <v>45</v>
      </c>
      <c r="Q2326" t="s">
        <v>3655</v>
      </c>
      <c r="R2326" s="1" t="s">
        <v>14874</v>
      </c>
      <c r="S2326" s="1" t="s">
        <v>14875</v>
      </c>
      <c r="T2326" s="1">
        <v>250</v>
      </c>
      <c r="U2326" s="1">
        <v>36</v>
      </c>
      <c r="V2326" s="1">
        <v>214</v>
      </c>
    </row>
    <row r="2327" spans="1:22" x14ac:dyDescent="0.35">
      <c r="A2327" s="2">
        <v>44715</v>
      </c>
      <c r="B2327" s="3" t="s">
        <v>238</v>
      </c>
      <c r="C2327" t="s">
        <v>23</v>
      </c>
      <c r="D2327" t="s">
        <v>98</v>
      </c>
      <c r="E2327" t="s">
        <v>265</v>
      </c>
      <c r="F2327" t="s">
        <v>14876</v>
      </c>
      <c r="G2327" t="s">
        <v>14877</v>
      </c>
      <c r="H2327" t="s">
        <v>14878</v>
      </c>
      <c r="I2327" t="s">
        <v>14879</v>
      </c>
      <c r="J2327" s="1" t="s">
        <v>170</v>
      </c>
      <c r="K2327" t="s">
        <v>183</v>
      </c>
      <c r="L2327" t="s">
        <v>184</v>
      </c>
      <c r="M2327" t="s">
        <v>185</v>
      </c>
      <c r="N2327" s="1" t="s">
        <v>33</v>
      </c>
      <c r="O2327" s="1" t="s">
        <v>34</v>
      </c>
      <c r="P2327" s="1">
        <v>16</v>
      </c>
      <c r="Q2327" t="s">
        <v>14880</v>
      </c>
      <c r="R2327" s="1" t="s">
        <v>14881</v>
      </c>
      <c r="S2327" s="1" t="s">
        <v>14882</v>
      </c>
      <c r="T2327" s="1">
        <v>201</v>
      </c>
      <c r="U2327" s="1">
        <v>51</v>
      </c>
      <c r="V2327" s="1">
        <v>150</v>
      </c>
    </row>
    <row r="2328" spans="1:22" x14ac:dyDescent="0.35">
      <c r="A2328" s="2">
        <v>45197</v>
      </c>
      <c r="B2328" s="3" t="s">
        <v>97</v>
      </c>
      <c r="C2328" t="s">
        <v>23</v>
      </c>
      <c r="D2328" t="s">
        <v>98</v>
      </c>
      <c r="E2328" t="s">
        <v>25</v>
      </c>
      <c r="F2328" t="s">
        <v>14883</v>
      </c>
      <c r="G2328" t="s">
        <v>14884</v>
      </c>
      <c r="H2328" t="s">
        <v>14885</v>
      </c>
      <c r="I2328" t="s">
        <v>14886</v>
      </c>
      <c r="J2328" s="1" t="s">
        <v>45</v>
      </c>
      <c r="K2328" t="s">
        <v>183</v>
      </c>
      <c r="L2328" t="s">
        <v>184</v>
      </c>
      <c r="M2328" t="s">
        <v>185</v>
      </c>
      <c r="N2328" s="1" t="s">
        <v>86</v>
      </c>
      <c r="O2328" s="1" t="s">
        <v>63</v>
      </c>
      <c r="P2328" s="1">
        <v>58</v>
      </c>
      <c r="Q2328" t="s">
        <v>6489</v>
      </c>
      <c r="R2328" s="1" t="s">
        <v>14887</v>
      </c>
      <c r="S2328" s="1" t="s">
        <v>14888</v>
      </c>
      <c r="T2328" s="1">
        <v>147</v>
      </c>
      <c r="U2328" s="1">
        <v>53</v>
      </c>
      <c r="V2328" s="1">
        <v>94</v>
      </c>
    </row>
    <row r="2329" spans="1:22" x14ac:dyDescent="0.35">
      <c r="A2329" s="2">
        <v>45084</v>
      </c>
      <c r="B2329" s="3" t="s">
        <v>53</v>
      </c>
      <c r="C2329" t="s">
        <v>276</v>
      </c>
      <c r="D2329" t="s">
        <v>55</v>
      </c>
      <c r="E2329" t="s">
        <v>56</v>
      </c>
      <c r="F2329" t="s">
        <v>14889</v>
      </c>
      <c r="G2329" t="s">
        <v>14890</v>
      </c>
      <c r="H2329" t="s">
        <v>14891</v>
      </c>
      <c r="I2329" t="s">
        <v>14892</v>
      </c>
      <c r="J2329" s="1" t="s">
        <v>30</v>
      </c>
      <c r="K2329" t="s">
        <v>111</v>
      </c>
      <c r="L2329" t="s">
        <v>112</v>
      </c>
      <c r="M2329" t="s">
        <v>113</v>
      </c>
      <c r="N2329" s="1" t="s">
        <v>86</v>
      </c>
      <c r="O2329" s="1" t="s">
        <v>34</v>
      </c>
      <c r="P2329" s="1">
        <v>62</v>
      </c>
      <c r="Q2329" t="s">
        <v>14893</v>
      </c>
      <c r="R2329" s="1" t="s">
        <v>14894</v>
      </c>
      <c r="S2329" s="1" t="s">
        <v>14895</v>
      </c>
      <c r="T2329" s="1">
        <v>385</v>
      </c>
      <c r="U2329" s="1">
        <v>379</v>
      </c>
      <c r="V2329" s="1">
        <v>6</v>
      </c>
    </row>
    <row r="2330" spans="1:22" x14ac:dyDescent="0.35">
      <c r="A2330" s="2">
        <v>44949</v>
      </c>
      <c r="B2330" s="3" t="s">
        <v>275</v>
      </c>
      <c r="C2330" t="s">
        <v>276</v>
      </c>
      <c r="D2330" t="s">
        <v>277</v>
      </c>
      <c r="E2330" t="s">
        <v>265</v>
      </c>
      <c r="F2330" t="s">
        <v>14896</v>
      </c>
      <c r="G2330" t="s">
        <v>14897</v>
      </c>
      <c r="H2330" t="s">
        <v>14898</v>
      </c>
      <c r="I2330">
        <f>1-643-434-8227</f>
        <v>-9303</v>
      </c>
      <c r="J2330" s="1" t="s">
        <v>170</v>
      </c>
      <c r="K2330" t="s">
        <v>303</v>
      </c>
      <c r="L2330" t="s">
        <v>304</v>
      </c>
      <c r="M2330" t="s">
        <v>305</v>
      </c>
      <c r="N2330" s="1" t="s">
        <v>114</v>
      </c>
      <c r="O2330" s="1" t="s">
        <v>49</v>
      </c>
      <c r="P2330" s="1">
        <v>5</v>
      </c>
      <c r="Q2330" t="s">
        <v>632</v>
      </c>
      <c r="R2330" s="1" t="s">
        <v>14899</v>
      </c>
      <c r="S2330" s="1" t="s">
        <v>14900</v>
      </c>
      <c r="T2330" s="1">
        <v>260</v>
      </c>
      <c r="U2330" s="1">
        <v>14</v>
      </c>
      <c r="V2330" s="1">
        <v>246</v>
      </c>
    </row>
    <row r="2331" spans="1:22" x14ac:dyDescent="0.35">
      <c r="A2331" s="2">
        <v>44846</v>
      </c>
      <c r="B2331" s="3" t="s">
        <v>344</v>
      </c>
      <c r="C2331" t="s">
        <v>141</v>
      </c>
      <c r="D2331" t="s">
        <v>345</v>
      </c>
      <c r="E2331" t="s">
        <v>346</v>
      </c>
      <c r="F2331" t="s">
        <v>14901</v>
      </c>
      <c r="G2331" t="s">
        <v>14902</v>
      </c>
      <c r="H2331" t="s">
        <v>14903</v>
      </c>
      <c r="I2331" t="s">
        <v>14904</v>
      </c>
      <c r="J2331" s="1" t="s">
        <v>170</v>
      </c>
      <c r="K2331" t="s">
        <v>171</v>
      </c>
      <c r="L2331" t="s">
        <v>172</v>
      </c>
      <c r="M2331" t="s">
        <v>173</v>
      </c>
      <c r="N2331" s="1" t="s">
        <v>48</v>
      </c>
      <c r="O2331" s="1" t="s">
        <v>34</v>
      </c>
      <c r="P2331" s="1">
        <v>52</v>
      </c>
      <c r="Q2331" t="s">
        <v>5379</v>
      </c>
      <c r="R2331" s="1" t="s">
        <v>14905</v>
      </c>
      <c r="S2331" s="1" t="s">
        <v>14906</v>
      </c>
      <c r="T2331" s="1">
        <v>60</v>
      </c>
      <c r="U2331" s="1">
        <v>23</v>
      </c>
      <c r="V2331" s="1">
        <v>37</v>
      </c>
    </row>
    <row r="2332" spans="1:22" x14ac:dyDescent="0.35">
      <c r="A2332" s="2">
        <v>44686</v>
      </c>
      <c r="B2332" s="3" t="s">
        <v>492</v>
      </c>
      <c r="C2332" t="s">
        <v>276</v>
      </c>
      <c r="D2332" t="s">
        <v>409</v>
      </c>
      <c r="E2332" t="s">
        <v>410</v>
      </c>
      <c r="F2332" t="s">
        <v>14907</v>
      </c>
      <c r="G2332" t="s">
        <v>14908</v>
      </c>
      <c r="H2332" t="s">
        <v>14909</v>
      </c>
      <c r="I2332" t="s">
        <v>14910</v>
      </c>
      <c r="J2332" s="1" t="s">
        <v>45</v>
      </c>
      <c r="K2332" t="s">
        <v>270</v>
      </c>
      <c r="L2332" t="s">
        <v>271</v>
      </c>
      <c r="M2332" t="s">
        <v>559</v>
      </c>
      <c r="N2332" s="1" t="s">
        <v>33</v>
      </c>
      <c r="O2332" s="1" t="s">
        <v>49</v>
      </c>
      <c r="P2332" s="1">
        <v>52</v>
      </c>
      <c r="Q2332" t="s">
        <v>7820</v>
      </c>
      <c r="R2332" s="1" t="s">
        <v>14911</v>
      </c>
      <c r="S2332" s="1" t="s">
        <v>14912</v>
      </c>
      <c r="T2332" s="1">
        <v>330</v>
      </c>
      <c r="U2332" s="1">
        <v>83</v>
      </c>
      <c r="V2332" s="1">
        <v>247</v>
      </c>
    </row>
    <row r="2333" spans="1:22" x14ac:dyDescent="0.35">
      <c r="A2333" s="2">
        <v>44783</v>
      </c>
      <c r="B2333" s="3" t="s">
        <v>418</v>
      </c>
      <c r="C2333" t="s">
        <v>54</v>
      </c>
      <c r="D2333" t="s">
        <v>419</v>
      </c>
      <c r="E2333" t="s">
        <v>521</v>
      </c>
      <c r="F2333" t="s">
        <v>14913</v>
      </c>
      <c r="G2333" t="s">
        <v>14914</v>
      </c>
      <c r="H2333" t="s">
        <v>14915</v>
      </c>
      <c r="I2333" t="s">
        <v>14916</v>
      </c>
      <c r="J2333" s="1" t="s">
        <v>45</v>
      </c>
      <c r="K2333" t="s">
        <v>111</v>
      </c>
      <c r="L2333" t="s">
        <v>112</v>
      </c>
      <c r="M2333" t="s">
        <v>113</v>
      </c>
      <c r="N2333" s="1" t="s">
        <v>78</v>
      </c>
      <c r="O2333" s="1" t="s">
        <v>49</v>
      </c>
      <c r="P2333" s="1">
        <v>17</v>
      </c>
      <c r="Q2333" t="s">
        <v>4387</v>
      </c>
      <c r="R2333" s="1" t="s">
        <v>14917</v>
      </c>
      <c r="S2333" s="1" t="s">
        <v>14918</v>
      </c>
      <c r="T2333" s="1">
        <v>423</v>
      </c>
      <c r="U2333" s="1">
        <v>4</v>
      </c>
      <c r="V2333" s="1">
        <v>419</v>
      </c>
    </row>
    <row r="2334" spans="1:22" x14ac:dyDescent="0.35">
      <c r="A2334" s="2">
        <v>44475</v>
      </c>
      <c r="B2334" s="3" t="s">
        <v>529</v>
      </c>
      <c r="C2334" t="s">
        <v>23</v>
      </c>
      <c r="D2334" t="s">
        <v>98</v>
      </c>
      <c r="E2334" t="s">
        <v>530</v>
      </c>
      <c r="F2334" t="s">
        <v>14919</v>
      </c>
      <c r="G2334" t="s">
        <v>14920</v>
      </c>
      <c r="H2334" t="s">
        <v>14921</v>
      </c>
      <c r="I2334" t="s">
        <v>14922</v>
      </c>
      <c r="J2334" s="1" t="s">
        <v>45</v>
      </c>
      <c r="K2334" t="s">
        <v>534</v>
      </c>
      <c r="L2334" t="s">
        <v>535</v>
      </c>
      <c r="M2334" t="s">
        <v>536</v>
      </c>
      <c r="N2334" s="1" t="s">
        <v>114</v>
      </c>
      <c r="O2334" s="1" t="s">
        <v>63</v>
      </c>
      <c r="P2334" s="1">
        <v>80</v>
      </c>
      <c r="Q2334" t="s">
        <v>14923</v>
      </c>
      <c r="R2334" s="1" t="s">
        <v>14924</v>
      </c>
      <c r="S2334" s="1" t="s">
        <v>14925</v>
      </c>
      <c r="T2334" s="1">
        <v>79</v>
      </c>
      <c r="U2334" s="1">
        <v>63</v>
      </c>
      <c r="V2334" s="1">
        <v>16</v>
      </c>
    </row>
    <row r="2335" spans="1:22" x14ac:dyDescent="0.35">
      <c r="A2335" s="2">
        <v>44621</v>
      </c>
      <c r="B2335" s="3" t="s">
        <v>214</v>
      </c>
      <c r="C2335" t="s">
        <v>23</v>
      </c>
      <c r="D2335" t="s">
        <v>98</v>
      </c>
      <c r="E2335" t="s">
        <v>265</v>
      </c>
      <c r="F2335" t="s">
        <v>14926</v>
      </c>
      <c r="G2335" t="s">
        <v>14927</v>
      </c>
      <c r="H2335" t="s">
        <v>14928</v>
      </c>
      <c r="I2335" t="s">
        <v>14929</v>
      </c>
      <c r="J2335" s="1" t="s">
        <v>30</v>
      </c>
      <c r="K2335" t="s">
        <v>111</v>
      </c>
      <c r="L2335" t="s">
        <v>112</v>
      </c>
      <c r="M2335" t="s">
        <v>113</v>
      </c>
      <c r="N2335" s="1" t="s">
        <v>48</v>
      </c>
      <c r="O2335" s="1" t="s">
        <v>63</v>
      </c>
      <c r="P2335" s="1">
        <v>53</v>
      </c>
      <c r="Q2335" t="s">
        <v>2829</v>
      </c>
      <c r="R2335" s="1" t="s">
        <v>14930</v>
      </c>
      <c r="S2335" s="1" t="s">
        <v>14931</v>
      </c>
      <c r="T2335" s="1">
        <v>83</v>
      </c>
      <c r="U2335" s="1">
        <v>33</v>
      </c>
      <c r="V2335" s="1">
        <v>50</v>
      </c>
    </row>
    <row r="2336" spans="1:22" x14ac:dyDescent="0.35">
      <c r="A2336" s="2">
        <v>44734</v>
      </c>
      <c r="B2336" s="3" t="s">
        <v>118</v>
      </c>
      <c r="C2336" t="s">
        <v>69</v>
      </c>
      <c r="D2336" t="s">
        <v>119</v>
      </c>
      <c r="E2336" t="s">
        <v>120</v>
      </c>
      <c r="F2336" t="s">
        <v>14932</v>
      </c>
      <c r="G2336" t="s">
        <v>14933</v>
      </c>
      <c r="H2336" t="s">
        <v>14934</v>
      </c>
      <c r="I2336" t="s">
        <v>14935</v>
      </c>
      <c r="J2336" s="1" t="s">
        <v>45</v>
      </c>
      <c r="K2336" t="s">
        <v>46</v>
      </c>
      <c r="L2336" t="s">
        <v>47</v>
      </c>
      <c r="M2336" t="s">
        <v>261</v>
      </c>
      <c r="N2336" s="1" t="s">
        <v>86</v>
      </c>
      <c r="O2336" s="1" t="s">
        <v>34</v>
      </c>
      <c r="P2336" s="1">
        <v>77</v>
      </c>
      <c r="Q2336" t="s">
        <v>8271</v>
      </c>
      <c r="R2336" s="1" t="s">
        <v>14936</v>
      </c>
      <c r="S2336" s="1" t="s">
        <v>14937</v>
      </c>
      <c r="T2336" s="1">
        <v>261</v>
      </c>
      <c r="U2336" s="1">
        <v>193</v>
      </c>
      <c r="V2336" s="1">
        <v>68</v>
      </c>
    </row>
    <row r="2337" spans="1:22" x14ac:dyDescent="0.35">
      <c r="A2337" s="2">
        <v>44512</v>
      </c>
      <c r="B2337" s="3" t="s">
        <v>317</v>
      </c>
      <c r="C2337" t="s">
        <v>23</v>
      </c>
      <c r="D2337" t="s">
        <v>98</v>
      </c>
      <c r="E2337" t="s">
        <v>189</v>
      </c>
      <c r="F2337" t="s">
        <v>14938</v>
      </c>
      <c r="G2337" t="s">
        <v>14939</v>
      </c>
      <c r="H2337" t="s">
        <v>14940</v>
      </c>
      <c r="I2337" t="s">
        <v>14941</v>
      </c>
      <c r="J2337" s="1" t="s">
        <v>30</v>
      </c>
      <c r="K2337" t="s">
        <v>303</v>
      </c>
      <c r="L2337" t="s">
        <v>304</v>
      </c>
      <c r="M2337" t="s">
        <v>305</v>
      </c>
      <c r="N2337" s="1" t="s">
        <v>33</v>
      </c>
      <c r="O2337" s="1" t="s">
        <v>49</v>
      </c>
      <c r="P2337" s="1">
        <v>25</v>
      </c>
      <c r="Q2337" t="s">
        <v>3098</v>
      </c>
      <c r="R2337" s="1" t="s">
        <v>14942</v>
      </c>
      <c r="S2337" s="1" t="s">
        <v>14943</v>
      </c>
      <c r="T2337" s="1">
        <v>207</v>
      </c>
      <c r="U2337" s="1">
        <v>164</v>
      </c>
      <c r="V2337" s="1">
        <v>43</v>
      </c>
    </row>
    <row r="2338" spans="1:22" x14ac:dyDescent="0.35">
      <c r="A2338" s="1" t="s">
        <v>14944</v>
      </c>
      <c r="B2338" s="3" t="s">
        <v>492</v>
      </c>
      <c r="C2338" t="s">
        <v>276</v>
      </c>
      <c r="D2338" t="s">
        <v>409</v>
      </c>
      <c r="E2338" t="s">
        <v>410</v>
      </c>
      <c r="F2338" t="s">
        <v>14945</v>
      </c>
      <c r="G2338" t="s">
        <v>14946</v>
      </c>
      <c r="H2338" t="s">
        <v>14947</v>
      </c>
      <c r="I2338" t="s">
        <v>14948</v>
      </c>
      <c r="J2338" s="1" t="s">
        <v>170</v>
      </c>
      <c r="K2338" t="s">
        <v>111</v>
      </c>
      <c r="L2338" t="s">
        <v>112</v>
      </c>
      <c r="M2338" t="s">
        <v>113</v>
      </c>
      <c r="N2338" s="1" t="s">
        <v>114</v>
      </c>
      <c r="O2338" s="1" t="s">
        <v>34</v>
      </c>
      <c r="P2338" s="1">
        <v>30</v>
      </c>
      <c r="Q2338" t="s">
        <v>4729</v>
      </c>
      <c r="R2338" s="1" t="s">
        <v>6795</v>
      </c>
      <c r="S2338" s="1" t="s">
        <v>14949</v>
      </c>
      <c r="T2338" s="1">
        <v>205</v>
      </c>
      <c r="U2338" s="1">
        <v>103</v>
      </c>
      <c r="V2338" s="1">
        <v>102</v>
      </c>
    </row>
    <row r="2339" spans="1:22" x14ac:dyDescent="0.35">
      <c r="A2339" s="2">
        <v>45127</v>
      </c>
      <c r="B2339" s="3" t="s">
        <v>336</v>
      </c>
      <c r="C2339" t="s">
        <v>54</v>
      </c>
      <c r="D2339" t="s">
        <v>165</v>
      </c>
      <c r="E2339" t="s">
        <v>484</v>
      </c>
      <c r="F2339" t="s">
        <v>14950</v>
      </c>
      <c r="G2339" t="s">
        <v>14951</v>
      </c>
      <c r="H2339" t="s">
        <v>14952</v>
      </c>
      <c r="I2339" t="s">
        <v>14953</v>
      </c>
      <c r="J2339" s="1" t="s">
        <v>45</v>
      </c>
      <c r="K2339" t="s">
        <v>424</v>
      </c>
      <c r="L2339" t="s">
        <v>425</v>
      </c>
      <c r="M2339">
        <v>7724600682</v>
      </c>
      <c r="N2339" s="1" t="s">
        <v>86</v>
      </c>
      <c r="O2339" s="1" t="s">
        <v>49</v>
      </c>
      <c r="P2339" s="1">
        <v>57</v>
      </c>
      <c r="Q2339" t="s">
        <v>14954</v>
      </c>
      <c r="R2339" s="1" t="s">
        <v>14955</v>
      </c>
      <c r="S2339" s="1" t="s">
        <v>14956</v>
      </c>
      <c r="T2339" s="1">
        <v>242</v>
      </c>
      <c r="U2339" s="1">
        <v>12</v>
      </c>
      <c r="V2339" s="1">
        <v>230</v>
      </c>
    </row>
    <row r="2340" spans="1:22" x14ac:dyDescent="0.35">
      <c r="A2340" s="2">
        <v>45140</v>
      </c>
      <c r="B2340" s="3" t="s">
        <v>214</v>
      </c>
      <c r="C2340" t="s">
        <v>23</v>
      </c>
      <c r="D2340" t="s">
        <v>98</v>
      </c>
      <c r="E2340" t="s">
        <v>326</v>
      </c>
      <c r="F2340" t="s">
        <v>14957</v>
      </c>
      <c r="G2340" t="s">
        <v>14958</v>
      </c>
      <c r="H2340" t="s">
        <v>14959</v>
      </c>
      <c r="I2340" t="s">
        <v>14960</v>
      </c>
      <c r="J2340" s="1" t="s">
        <v>45</v>
      </c>
      <c r="K2340" t="s">
        <v>534</v>
      </c>
      <c r="L2340" t="s">
        <v>535</v>
      </c>
      <c r="M2340" t="s">
        <v>536</v>
      </c>
      <c r="N2340" s="1" t="s">
        <v>86</v>
      </c>
      <c r="O2340" s="1" t="s">
        <v>63</v>
      </c>
      <c r="P2340" s="1">
        <v>91</v>
      </c>
      <c r="Q2340" t="s">
        <v>10738</v>
      </c>
      <c r="R2340" s="1" t="s">
        <v>14961</v>
      </c>
      <c r="S2340" s="1" t="s">
        <v>14962</v>
      </c>
      <c r="T2340" s="1">
        <v>357</v>
      </c>
      <c r="U2340" s="1">
        <v>56</v>
      </c>
      <c r="V2340" s="1">
        <v>301</v>
      </c>
    </row>
    <row r="2341" spans="1:22" x14ac:dyDescent="0.35">
      <c r="A2341" s="2">
        <v>45147</v>
      </c>
      <c r="B2341" s="3" t="s">
        <v>492</v>
      </c>
      <c r="C2341" t="s">
        <v>54</v>
      </c>
      <c r="D2341" t="s">
        <v>409</v>
      </c>
      <c r="E2341" t="s">
        <v>410</v>
      </c>
      <c r="F2341" t="s">
        <v>14963</v>
      </c>
      <c r="G2341" t="s">
        <v>14964</v>
      </c>
      <c r="H2341" t="s">
        <v>14965</v>
      </c>
      <c r="I2341" t="s">
        <v>14966</v>
      </c>
      <c r="J2341" s="1" t="s">
        <v>170</v>
      </c>
      <c r="K2341" t="s">
        <v>124</v>
      </c>
      <c r="L2341" t="s">
        <v>125</v>
      </c>
      <c r="M2341" t="s">
        <v>126</v>
      </c>
      <c r="N2341" s="1" t="s">
        <v>33</v>
      </c>
      <c r="O2341" s="1" t="s">
        <v>63</v>
      </c>
      <c r="P2341" s="1">
        <v>79</v>
      </c>
      <c r="Q2341" t="s">
        <v>14967</v>
      </c>
      <c r="R2341" s="1" t="s">
        <v>14968</v>
      </c>
      <c r="S2341" s="1" t="s">
        <v>14969</v>
      </c>
      <c r="T2341" s="1">
        <v>168</v>
      </c>
      <c r="U2341" s="1">
        <v>49</v>
      </c>
      <c r="V2341" s="1">
        <v>119</v>
      </c>
    </row>
    <row r="2342" spans="1:22" x14ac:dyDescent="0.35">
      <c r="A2342" s="2">
        <v>45104</v>
      </c>
      <c r="B2342" s="3" t="s">
        <v>53</v>
      </c>
      <c r="C2342" t="s">
        <v>276</v>
      </c>
      <c r="D2342" t="s">
        <v>55</v>
      </c>
      <c r="E2342" t="s">
        <v>56</v>
      </c>
      <c r="F2342" t="s">
        <v>14970</v>
      </c>
      <c r="G2342" t="s">
        <v>14971</v>
      </c>
      <c r="H2342" t="s">
        <v>14972</v>
      </c>
      <c r="I2342" t="s">
        <v>14973</v>
      </c>
      <c r="J2342" s="1" t="s">
        <v>170</v>
      </c>
      <c r="K2342" t="s">
        <v>31</v>
      </c>
      <c r="L2342" t="s">
        <v>32</v>
      </c>
      <c r="M2342">
        <v>6538306661</v>
      </c>
      <c r="N2342" s="1" t="s">
        <v>114</v>
      </c>
      <c r="O2342" s="1" t="s">
        <v>63</v>
      </c>
      <c r="P2342" s="1">
        <v>39</v>
      </c>
      <c r="Q2342" t="s">
        <v>14974</v>
      </c>
      <c r="R2342" s="1" t="s">
        <v>14718</v>
      </c>
      <c r="S2342" s="1" t="s">
        <v>14975</v>
      </c>
      <c r="T2342" s="1">
        <v>287</v>
      </c>
      <c r="U2342" s="1">
        <v>64</v>
      </c>
      <c r="V2342" s="1">
        <v>223</v>
      </c>
    </row>
    <row r="2343" spans="1:22" x14ac:dyDescent="0.35">
      <c r="A2343" s="2">
        <v>44863</v>
      </c>
      <c r="B2343" s="3" t="s">
        <v>529</v>
      </c>
      <c r="C2343" t="s">
        <v>23</v>
      </c>
      <c r="D2343" t="s">
        <v>98</v>
      </c>
      <c r="E2343" t="s">
        <v>669</v>
      </c>
      <c r="F2343" t="s">
        <v>14976</v>
      </c>
      <c r="G2343" t="s">
        <v>14977</v>
      </c>
      <c r="H2343" t="s">
        <v>14978</v>
      </c>
      <c r="I2343" t="s">
        <v>14979</v>
      </c>
      <c r="J2343" s="1" t="s">
        <v>45</v>
      </c>
      <c r="K2343" t="s">
        <v>183</v>
      </c>
      <c r="L2343" t="s">
        <v>184</v>
      </c>
      <c r="M2343" t="s">
        <v>185</v>
      </c>
      <c r="N2343" s="1" t="s">
        <v>78</v>
      </c>
      <c r="O2343" s="1" t="s">
        <v>49</v>
      </c>
      <c r="P2343" s="1">
        <v>6</v>
      </c>
      <c r="Q2343" t="s">
        <v>7106</v>
      </c>
      <c r="R2343" s="1" t="s">
        <v>14980</v>
      </c>
      <c r="S2343" s="1" t="s">
        <v>14981</v>
      </c>
      <c r="T2343" s="1">
        <v>466</v>
      </c>
      <c r="U2343" s="1">
        <v>274</v>
      </c>
      <c r="V2343" s="1">
        <v>192</v>
      </c>
    </row>
    <row r="2344" spans="1:22" x14ac:dyDescent="0.35">
      <c r="A2344" s="2">
        <v>44528</v>
      </c>
      <c r="B2344" s="3" t="s">
        <v>336</v>
      </c>
      <c r="C2344" t="s">
        <v>247</v>
      </c>
      <c r="D2344" t="s">
        <v>165</v>
      </c>
      <c r="E2344" t="s">
        <v>265</v>
      </c>
      <c r="F2344" t="s">
        <v>14982</v>
      </c>
      <c r="H2344" t="s">
        <v>14983</v>
      </c>
      <c r="I2344" t="s">
        <v>14984</v>
      </c>
      <c r="J2344" s="1" t="s">
        <v>170</v>
      </c>
      <c r="K2344" t="s">
        <v>270</v>
      </c>
      <c r="L2344" t="s">
        <v>271</v>
      </c>
      <c r="M2344" t="s">
        <v>559</v>
      </c>
      <c r="N2344" s="1" t="s">
        <v>48</v>
      </c>
      <c r="O2344" s="1" t="s">
        <v>34</v>
      </c>
      <c r="P2344" s="1">
        <v>81</v>
      </c>
      <c r="Q2344" t="s">
        <v>10286</v>
      </c>
      <c r="R2344" s="1" t="s">
        <v>14985</v>
      </c>
      <c r="S2344" s="1" t="s">
        <v>14986</v>
      </c>
      <c r="T2344" s="1">
        <v>304</v>
      </c>
      <c r="U2344" s="1">
        <v>209</v>
      </c>
      <c r="V2344" s="1">
        <v>95</v>
      </c>
    </row>
    <row r="2345" spans="1:22" x14ac:dyDescent="0.35">
      <c r="A2345" s="2">
        <v>45022</v>
      </c>
      <c r="B2345" s="3" t="s">
        <v>418</v>
      </c>
      <c r="C2345" t="s">
        <v>69</v>
      </c>
      <c r="D2345" t="s">
        <v>419</v>
      </c>
      <c r="E2345" t="s">
        <v>265</v>
      </c>
      <c r="F2345" t="s">
        <v>14987</v>
      </c>
      <c r="G2345" t="s">
        <v>14988</v>
      </c>
      <c r="H2345" t="s">
        <v>14989</v>
      </c>
      <c r="I2345" t="s">
        <v>14990</v>
      </c>
      <c r="J2345" s="1" t="s">
        <v>170</v>
      </c>
      <c r="K2345" t="s">
        <v>252</v>
      </c>
      <c r="L2345" t="s">
        <v>253</v>
      </c>
      <c r="M2345">
        <f>1-838-976-6137</f>
        <v>-7950</v>
      </c>
      <c r="N2345" s="1" t="s">
        <v>114</v>
      </c>
      <c r="O2345" s="1" t="s">
        <v>34</v>
      </c>
      <c r="P2345" s="1">
        <v>52</v>
      </c>
      <c r="Q2345" t="s">
        <v>526</v>
      </c>
      <c r="R2345" s="1" t="s">
        <v>14991</v>
      </c>
      <c r="S2345" s="1" t="s">
        <v>14992</v>
      </c>
      <c r="T2345" s="1">
        <v>185</v>
      </c>
      <c r="U2345" s="1">
        <v>76</v>
      </c>
      <c r="V2345" s="1">
        <v>109</v>
      </c>
    </row>
    <row r="2346" spans="1:22" x14ac:dyDescent="0.35">
      <c r="A2346" s="2">
        <v>44593</v>
      </c>
      <c r="B2346" s="3" t="s">
        <v>38</v>
      </c>
      <c r="C2346" t="s">
        <v>23</v>
      </c>
      <c r="D2346" t="s">
        <v>24</v>
      </c>
      <c r="E2346" t="s">
        <v>82</v>
      </c>
      <c r="F2346" t="s">
        <v>14993</v>
      </c>
      <c r="G2346" t="s">
        <v>14994</v>
      </c>
      <c r="H2346" t="s">
        <v>14995</v>
      </c>
      <c r="I2346" t="s">
        <v>14996</v>
      </c>
      <c r="J2346" s="1" t="s">
        <v>170</v>
      </c>
      <c r="K2346" t="s">
        <v>194</v>
      </c>
      <c r="L2346" t="s">
        <v>195</v>
      </c>
      <c r="M2346" t="s">
        <v>196</v>
      </c>
      <c r="N2346" s="1" t="s">
        <v>33</v>
      </c>
      <c r="O2346" s="1" t="s">
        <v>34</v>
      </c>
      <c r="P2346" s="1">
        <v>73</v>
      </c>
      <c r="Q2346" t="s">
        <v>8974</v>
      </c>
      <c r="R2346" s="1" t="s">
        <v>14997</v>
      </c>
      <c r="S2346" s="1" t="s">
        <v>14998</v>
      </c>
      <c r="T2346" s="1">
        <v>443</v>
      </c>
      <c r="U2346" s="1">
        <v>252</v>
      </c>
      <c r="V2346" s="1">
        <v>191</v>
      </c>
    </row>
    <row r="2347" spans="1:22" x14ac:dyDescent="0.35">
      <c r="A2347" s="2">
        <v>44959</v>
      </c>
      <c r="B2347" s="3" t="s">
        <v>222</v>
      </c>
      <c r="C2347" t="s">
        <v>141</v>
      </c>
      <c r="D2347" t="s">
        <v>223</v>
      </c>
      <c r="E2347" t="s">
        <v>189</v>
      </c>
      <c r="F2347" t="s">
        <v>14999</v>
      </c>
      <c r="G2347" t="s">
        <v>15000</v>
      </c>
      <c r="H2347" t="s">
        <v>15001</v>
      </c>
      <c r="I2347">
        <v>3425591531</v>
      </c>
      <c r="J2347" s="1" t="s">
        <v>45</v>
      </c>
      <c r="K2347" t="s">
        <v>270</v>
      </c>
      <c r="L2347" t="s">
        <v>271</v>
      </c>
      <c r="N2347" s="1" t="s">
        <v>86</v>
      </c>
      <c r="O2347" s="1" t="s">
        <v>63</v>
      </c>
      <c r="P2347" s="1">
        <v>68</v>
      </c>
      <c r="Q2347" t="s">
        <v>11230</v>
      </c>
      <c r="R2347" s="1" t="s">
        <v>15002</v>
      </c>
      <c r="S2347" s="1" t="s">
        <v>15003</v>
      </c>
      <c r="T2347" s="1">
        <v>404</v>
      </c>
      <c r="U2347" s="1">
        <v>66</v>
      </c>
      <c r="V2347" s="1">
        <v>338</v>
      </c>
    </row>
    <row r="2348" spans="1:22" x14ac:dyDescent="0.35">
      <c r="A2348" s="2">
        <v>44699</v>
      </c>
      <c r="B2348" s="3" t="s">
        <v>529</v>
      </c>
      <c r="C2348" t="s">
        <v>23</v>
      </c>
      <c r="D2348" t="s">
        <v>98</v>
      </c>
      <c r="E2348" t="s">
        <v>530</v>
      </c>
      <c r="F2348" t="s">
        <v>15004</v>
      </c>
      <c r="G2348" t="s">
        <v>15005</v>
      </c>
      <c r="H2348" t="s">
        <v>15006</v>
      </c>
      <c r="I2348">
        <v>2949436221</v>
      </c>
      <c r="J2348" s="1" t="s">
        <v>30</v>
      </c>
      <c r="K2348" t="s">
        <v>270</v>
      </c>
      <c r="L2348" t="s">
        <v>271</v>
      </c>
      <c r="M2348" t="s">
        <v>559</v>
      </c>
      <c r="N2348" s="1" t="s">
        <v>86</v>
      </c>
      <c r="O2348" s="1" t="s">
        <v>49</v>
      </c>
      <c r="P2348" s="1">
        <v>9</v>
      </c>
      <c r="Q2348" t="s">
        <v>15007</v>
      </c>
      <c r="R2348" s="1" t="s">
        <v>15008</v>
      </c>
      <c r="S2348" s="1" t="s">
        <v>15009</v>
      </c>
      <c r="T2348" s="1">
        <v>321</v>
      </c>
      <c r="U2348" s="1">
        <v>253</v>
      </c>
      <c r="V2348" s="1">
        <v>68</v>
      </c>
    </row>
    <row r="2349" spans="1:22" x14ac:dyDescent="0.35">
      <c r="A2349" s="2">
        <v>45075</v>
      </c>
      <c r="B2349" s="3" t="s">
        <v>492</v>
      </c>
      <c r="C2349" t="s">
        <v>276</v>
      </c>
      <c r="D2349" t="s">
        <v>409</v>
      </c>
      <c r="E2349" t="s">
        <v>410</v>
      </c>
      <c r="F2349" t="s">
        <v>15010</v>
      </c>
      <c r="H2349" t="s">
        <v>15011</v>
      </c>
      <c r="I2349" t="s">
        <v>15012</v>
      </c>
      <c r="J2349" s="1" t="s">
        <v>170</v>
      </c>
      <c r="K2349" t="s">
        <v>75</v>
      </c>
      <c r="L2349" t="s">
        <v>76</v>
      </c>
      <c r="N2349" s="1" t="s">
        <v>93</v>
      </c>
      <c r="O2349" s="1" t="s">
        <v>63</v>
      </c>
      <c r="P2349" s="1">
        <v>45</v>
      </c>
      <c r="Q2349" t="s">
        <v>776</v>
      </c>
      <c r="R2349" s="1" t="s">
        <v>15013</v>
      </c>
      <c r="S2349" s="1" t="s">
        <v>15014</v>
      </c>
      <c r="T2349" s="1">
        <v>202</v>
      </c>
      <c r="U2349" s="1">
        <v>136</v>
      </c>
      <c r="V2349" s="1">
        <v>66</v>
      </c>
    </row>
    <row r="2350" spans="1:22" x14ac:dyDescent="0.35">
      <c r="A2350" s="2">
        <v>44519</v>
      </c>
      <c r="B2350" s="3" t="s">
        <v>317</v>
      </c>
      <c r="C2350" t="s">
        <v>23</v>
      </c>
      <c r="D2350" t="s">
        <v>98</v>
      </c>
      <c r="E2350" t="s">
        <v>318</v>
      </c>
      <c r="F2350" t="s">
        <v>15015</v>
      </c>
      <c r="G2350" t="s">
        <v>15016</v>
      </c>
      <c r="H2350" t="s">
        <v>15017</v>
      </c>
      <c r="I2350" t="s">
        <v>15018</v>
      </c>
      <c r="J2350" s="1" t="s">
        <v>30</v>
      </c>
      <c r="K2350" t="s">
        <v>46</v>
      </c>
      <c r="L2350" t="s">
        <v>47</v>
      </c>
      <c r="M2350" t="s">
        <v>261</v>
      </c>
      <c r="N2350" s="1" t="s">
        <v>93</v>
      </c>
      <c r="O2350" s="1" t="s">
        <v>34</v>
      </c>
      <c r="P2350" s="1">
        <v>66</v>
      </c>
      <c r="Q2350" t="s">
        <v>15019</v>
      </c>
      <c r="R2350" s="1" t="s">
        <v>15020</v>
      </c>
      <c r="S2350" s="1" t="s">
        <v>15021</v>
      </c>
      <c r="T2350" s="1">
        <v>393</v>
      </c>
      <c r="U2350" s="1">
        <v>62</v>
      </c>
      <c r="V2350" s="1">
        <v>331</v>
      </c>
    </row>
    <row r="2351" spans="1:22" x14ac:dyDescent="0.35">
      <c r="A2351" s="2">
        <v>44883</v>
      </c>
      <c r="B2351" s="3" t="s">
        <v>275</v>
      </c>
      <c r="C2351" t="s">
        <v>276</v>
      </c>
      <c r="D2351" t="s">
        <v>277</v>
      </c>
      <c r="E2351" t="s">
        <v>278</v>
      </c>
      <c r="F2351" t="s">
        <v>15022</v>
      </c>
      <c r="G2351" t="s">
        <v>15023</v>
      </c>
      <c r="H2351" t="s">
        <v>15024</v>
      </c>
      <c r="I2351" t="s">
        <v>15025</v>
      </c>
      <c r="J2351" s="1" t="s">
        <v>30</v>
      </c>
      <c r="K2351" t="s">
        <v>566</v>
      </c>
      <c r="L2351" t="s">
        <v>567</v>
      </c>
      <c r="M2351" t="s">
        <v>568</v>
      </c>
      <c r="N2351" s="1" t="s">
        <v>48</v>
      </c>
      <c r="O2351" s="1" t="s">
        <v>34</v>
      </c>
      <c r="P2351" s="1">
        <v>97</v>
      </c>
      <c r="Q2351" t="s">
        <v>5431</v>
      </c>
      <c r="R2351" s="1" t="s">
        <v>9088</v>
      </c>
      <c r="S2351" s="1" t="s">
        <v>15026</v>
      </c>
      <c r="T2351" s="1">
        <v>390</v>
      </c>
      <c r="U2351" s="1">
        <v>334</v>
      </c>
      <c r="V2351" s="1">
        <v>56</v>
      </c>
    </row>
    <row r="2352" spans="1:22" x14ac:dyDescent="0.35">
      <c r="A2352" s="2">
        <v>44926</v>
      </c>
      <c r="B2352" s="3" t="s">
        <v>53</v>
      </c>
      <c r="C2352" t="s">
        <v>276</v>
      </c>
      <c r="D2352" t="s">
        <v>55</v>
      </c>
      <c r="E2352" t="s">
        <v>56</v>
      </c>
      <c r="F2352" t="s">
        <v>15027</v>
      </c>
      <c r="G2352" t="s">
        <v>15028</v>
      </c>
      <c r="H2352" t="s">
        <v>15029</v>
      </c>
      <c r="I2352" t="s">
        <v>15030</v>
      </c>
      <c r="J2352" s="1" t="s">
        <v>30</v>
      </c>
      <c r="K2352" t="s">
        <v>183</v>
      </c>
      <c r="L2352" t="s">
        <v>184</v>
      </c>
      <c r="M2352" t="s">
        <v>185</v>
      </c>
      <c r="N2352" s="1" t="s">
        <v>114</v>
      </c>
      <c r="O2352" s="1" t="s">
        <v>49</v>
      </c>
      <c r="P2352" s="1">
        <v>99</v>
      </c>
      <c r="Q2352" t="s">
        <v>3411</v>
      </c>
      <c r="R2352" s="1" t="s">
        <v>15031</v>
      </c>
      <c r="S2352" s="1" t="s">
        <v>15032</v>
      </c>
      <c r="T2352" s="1">
        <v>463</v>
      </c>
      <c r="U2352" s="1">
        <v>6</v>
      </c>
      <c r="V2352" s="1">
        <v>457</v>
      </c>
    </row>
    <row r="2353" spans="1:22" x14ac:dyDescent="0.35">
      <c r="A2353" s="2">
        <v>45157</v>
      </c>
      <c r="B2353" s="3" t="s">
        <v>207</v>
      </c>
      <c r="C2353" t="s">
        <v>23</v>
      </c>
      <c r="D2353" t="s">
        <v>39</v>
      </c>
      <c r="E2353" t="s">
        <v>541</v>
      </c>
      <c r="F2353" t="s">
        <v>15033</v>
      </c>
      <c r="G2353" t="s">
        <v>15034</v>
      </c>
      <c r="H2353" t="s">
        <v>15035</v>
      </c>
      <c r="I2353" t="s">
        <v>15036</v>
      </c>
      <c r="J2353" s="1" t="s">
        <v>170</v>
      </c>
      <c r="K2353" t="s">
        <v>111</v>
      </c>
      <c r="L2353" t="s">
        <v>112</v>
      </c>
      <c r="M2353" t="s">
        <v>113</v>
      </c>
      <c r="N2353" s="1" t="s">
        <v>86</v>
      </c>
      <c r="O2353" s="1" t="s">
        <v>34</v>
      </c>
      <c r="P2353" s="1">
        <v>73</v>
      </c>
      <c r="Q2353" t="s">
        <v>50</v>
      </c>
      <c r="R2353" s="1" t="s">
        <v>15037</v>
      </c>
      <c r="S2353" s="1" t="s">
        <v>15038</v>
      </c>
      <c r="T2353" s="1">
        <v>136</v>
      </c>
      <c r="U2353" s="1">
        <v>60</v>
      </c>
      <c r="V2353" s="1">
        <v>76</v>
      </c>
    </row>
    <row r="2354" spans="1:22" x14ac:dyDescent="0.35">
      <c r="A2354" s="1" t="s">
        <v>15039</v>
      </c>
      <c r="B2354" s="3" t="s">
        <v>222</v>
      </c>
      <c r="C2354" t="s">
        <v>141</v>
      </c>
      <c r="D2354" t="s">
        <v>223</v>
      </c>
      <c r="E2354" t="s">
        <v>224</v>
      </c>
      <c r="F2354" t="s">
        <v>15040</v>
      </c>
      <c r="G2354" t="s">
        <v>15041</v>
      </c>
      <c r="H2354" t="s">
        <v>15042</v>
      </c>
      <c r="I2354" t="s">
        <v>15043</v>
      </c>
      <c r="J2354" s="1" t="s">
        <v>170</v>
      </c>
      <c r="K2354" t="s">
        <v>31</v>
      </c>
      <c r="L2354" t="s">
        <v>32</v>
      </c>
      <c r="M2354">
        <v>6538306661</v>
      </c>
      <c r="N2354" s="1" t="s">
        <v>114</v>
      </c>
      <c r="O2354" s="1" t="s">
        <v>63</v>
      </c>
      <c r="P2354" s="1">
        <v>30</v>
      </c>
      <c r="Q2354" t="s">
        <v>9179</v>
      </c>
      <c r="R2354" s="1" t="s">
        <v>15044</v>
      </c>
      <c r="S2354" s="1" t="s">
        <v>15045</v>
      </c>
      <c r="T2354" s="1">
        <v>214</v>
      </c>
      <c r="U2354" s="1">
        <v>156</v>
      </c>
      <c r="V2354" s="1">
        <v>58</v>
      </c>
    </row>
    <row r="2355" spans="1:22" x14ac:dyDescent="0.35">
      <c r="A2355" s="2">
        <v>44525</v>
      </c>
      <c r="B2355" s="3" t="s">
        <v>38</v>
      </c>
      <c r="C2355" t="s">
        <v>23</v>
      </c>
      <c r="D2355" t="s">
        <v>98</v>
      </c>
      <c r="E2355" t="s">
        <v>265</v>
      </c>
      <c r="F2355" t="s">
        <v>15046</v>
      </c>
      <c r="G2355" t="s">
        <v>15047</v>
      </c>
      <c r="H2355" t="s">
        <v>15048</v>
      </c>
      <c r="I2355" t="s">
        <v>15049</v>
      </c>
      <c r="J2355" s="1" t="s">
        <v>30</v>
      </c>
      <c r="K2355" t="s">
        <v>133</v>
      </c>
      <c r="L2355" t="s">
        <v>134</v>
      </c>
      <c r="M2355" t="s">
        <v>135</v>
      </c>
      <c r="N2355" s="1" t="s">
        <v>114</v>
      </c>
      <c r="O2355" s="1" t="s">
        <v>63</v>
      </c>
      <c r="P2355" s="1">
        <v>3</v>
      </c>
      <c r="Q2355" t="s">
        <v>15050</v>
      </c>
      <c r="R2355" s="1" t="s">
        <v>15051</v>
      </c>
      <c r="S2355" s="1" t="s">
        <v>15052</v>
      </c>
      <c r="T2355" s="1">
        <v>274</v>
      </c>
      <c r="U2355" s="1">
        <v>128</v>
      </c>
      <c r="V2355" s="1">
        <v>146</v>
      </c>
    </row>
    <row r="2356" spans="1:22" x14ac:dyDescent="0.35">
      <c r="A2356" s="2">
        <v>44854</v>
      </c>
      <c r="B2356" s="3" t="s">
        <v>492</v>
      </c>
      <c r="C2356" t="s">
        <v>276</v>
      </c>
      <c r="D2356" t="s">
        <v>409</v>
      </c>
      <c r="E2356" t="s">
        <v>410</v>
      </c>
      <c r="F2356" t="s">
        <v>15053</v>
      </c>
      <c r="G2356" t="s">
        <v>15054</v>
      </c>
      <c r="H2356" t="s">
        <v>15055</v>
      </c>
      <c r="I2356" t="s">
        <v>15056</v>
      </c>
      <c r="J2356" s="1" t="s">
        <v>170</v>
      </c>
      <c r="K2356" t="s">
        <v>75</v>
      </c>
      <c r="L2356" t="s">
        <v>76</v>
      </c>
      <c r="M2356" t="s">
        <v>77</v>
      </c>
      <c r="N2356" s="1" t="s">
        <v>86</v>
      </c>
      <c r="O2356" s="1" t="s">
        <v>49</v>
      </c>
      <c r="P2356" s="1">
        <v>100</v>
      </c>
      <c r="Q2356" t="s">
        <v>4801</v>
      </c>
      <c r="R2356" s="1" t="s">
        <v>1295</v>
      </c>
      <c r="S2356" s="1" t="s">
        <v>15057</v>
      </c>
      <c r="T2356" s="1">
        <v>496</v>
      </c>
      <c r="U2356" s="1">
        <v>257</v>
      </c>
      <c r="V2356" s="1">
        <v>239</v>
      </c>
    </row>
    <row r="2357" spans="1:22" x14ac:dyDescent="0.35">
      <c r="A2357" s="2">
        <v>44541</v>
      </c>
      <c r="B2357" s="3" t="s">
        <v>238</v>
      </c>
      <c r="C2357" t="s">
        <v>23</v>
      </c>
      <c r="D2357" t="s">
        <v>98</v>
      </c>
      <c r="E2357" t="s">
        <v>239</v>
      </c>
      <c r="F2357" t="s">
        <v>15058</v>
      </c>
      <c r="G2357" t="s">
        <v>15059</v>
      </c>
      <c r="H2357" t="s">
        <v>15060</v>
      </c>
      <c r="I2357" t="s">
        <v>15061</v>
      </c>
      <c r="J2357" s="1" t="s">
        <v>45</v>
      </c>
      <c r="K2357" t="s">
        <v>566</v>
      </c>
      <c r="L2357" t="s">
        <v>567</v>
      </c>
      <c r="M2357" t="s">
        <v>568</v>
      </c>
      <c r="N2357" s="1" t="s">
        <v>86</v>
      </c>
      <c r="O2357" s="1" t="s">
        <v>34</v>
      </c>
      <c r="P2357" s="1">
        <v>49</v>
      </c>
      <c r="Q2357" t="s">
        <v>15062</v>
      </c>
      <c r="R2357" s="1" t="s">
        <v>15063</v>
      </c>
      <c r="S2357" s="1" t="s">
        <v>15064</v>
      </c>
      <c r="T2357" s="1">
        <v>377</v>
      </c>
      <c r="U2357" s="1">
        <v>316</v>
      </c>
      <c r="V2357" s="1">
        <v>61</v>
      </c>
    </row>
    <row r="2358" spans="1:22" x14ac:dyDescent="0.35">
      <c r="A2358" s="2">
        <v>44816</v>
      </c>
      <c r="B2358" s="3" t="s">
        <v>214</v>
      </c>
      <c r="C2358" t="s">
        <v>23</v>
      </c>
      <c r="D2358" t="s">
        <v>98</v>
      </c>
      <c r="E2358" t="s">
        <v>326</v>
      </c>
      <c r="F2358" t="s">
        <v>15065</v>
      </c>
      <c r="G2358" t="s">
        <v>15066</v>
      </c>
      <c r="H2358" t="s">
        <v>15067</v>
      </c>
      <c r="I2358" t="s">
        <v>15068</v>
      </c>
      <c r="J2358" s="1" t="s">
        <v>45</v>
      </c>
      <c r="K2358" t="s">
        <v>194</v>
      </c>
      <c r="L2358" t="s">
        <v>195</v>
      </c>
      <c r="N2358" s="1" t="s">
        <v>78</v>
      </c>
      <c r="O2358" s="1" t="s">
        <v>63</v>
      </c>
      <c r="P2358" s="1">
        <v>25</v>
      </c>
      <c r="Q2358" t="s">
        <v>15069</v>
      </c>
      <c r="R2358" s="1" t="s">
        <v>15070</v>
      </c>
      <c r="S2358" s="1" t="s">
        <v>15071</v>
      </c>
      <c r="T2358" s="1">
        <v>472</v>
      </c>
      <c r="U2358" s="1">
        <v>96</v>
      </c>
      <c r="V2358" s="1">
        <v>376</v>
      </c>
    </row>
    <row r="2359" spans="1:22" x14ac:dyDescent="0.35">
      <c r="A2359" s="2">
        <v>44881</v>
      </c>
      <c r="B2359" s="3" t="s">
        <v>207</v>
      </c>
      <c r="C2359" t="s">
        <v>23</v>
      </c>
      <c r="D2359" t="s">
        <v>39</v>
      </c>
      <c r="E2359" t="s">
        <v>40</v>
      </c>
      <c r="F2359" t="s">
        <v>15072</v>
      </c>
      <c r="G2359" t="s">
        <v>15073</v>
      </c>
      <c r="H2359" t="s">
        <v>15074</v>
      </c>
      <c r="I2359" t="s">
        <v>15075</v>
      </c>
      <c r="J2359" s="1" t="s">
        <v>170</v>
      </c>
      <c r="K2359" t="s">
        <v>194</v>
      </c>
      <c r="L2359" t="s">
        <v>195</v>
      </c>
      <c r="M2359" t="s">
        <v>196</v>
      </c>
      <c r="N2359" s="1" t="s">
        <v>33</v>
      </c>
      <c r="O2359" s="1" t="s">
        <v>34</v>
      </c>
      <c r="P2359" s="1">
        <v>10</v>
      </c>
      <c r="Q2359" t="s">
        <v>10910</v>
      </c>
      <c r="R2359" s="1" t="s">
        <v>15076</v>
      </c>
      <c r="S2359" s="1" t="s">
        <v>15077</v>
      </c>
      <c r="T2359" s="1">
        <v>153</v>
      </c>
      <c r="U2359" s="1">
        <v>24</v>
      </c>
      <c r="V2359" s="1">
        <v>129</v>
      </c>
    </row>
    <row r="2360" spans="1:22" x14ac:dyDescent="0.35">
      <c r="A2360" s="2">
        <v>45079</v>
      </c>
      <c r="B2360" s="3" t="s">
        <v>53</v>
      </c>
      <c r="C2360" t="s">
        <v>276</v>
      </c>
      <c r="D2360" t="s">
        <v>55</v>
      </c>
      <c r="E2360" t="s">
        <v>56</v>
      </c>
      <c r="F2360" t="s">
        <v>15078</v>
      </c>
      <c r="G2360" t="s">
        <v>15079</v>
      </c>
      <c r="H2360" t="s">
        <v>15080</v>
      </c>
      <c r="I2360" t="s">
        <v>15081</v>
      </c>
      <c r="J2360" s="1" t="s">
        <v>45</v>
      </c>
      <c r="K2360" t="s">
        <v>381</v>
      </c>
      <c r="L2360" t="s">
        <v>382</v>
      </c>
      <c r="M2360" t="s">
        <v>383</v>
      </c>
      <c r="N2360" s="1" t="s">
        <v>33</v>
      </c>
      <c r="O2360" s="1" t="s">
        <v>63</v>
      </c>
      <c r="P2360" s="1">
        <v>47</v>
      </c>
      <c r="Q2360" t="s">
        <v>6745</v>
      </c>
      <c r="R2360" s="1" t="s">
        <v>15082</v>
      </c>
      <c r="S2360" s="1" t="s">
        <v>15083</v>
      </c>
      <c r="T2360" s="1">
        <v>189</v>
      </c>
      <c r="U2360" s="1">
        <v>75</v>
      </c>
      <c r="V2360" s="1">
        <v>114</v>
      </c>
    </row>
    <row r="2361" spans="1:22" x14ac:dyDescent="0.35">
      <c r="A2361" s="2">
        <v>44907</v>
      </c>
      <c r="B2361" s="3" t="s">
        <v>222</v>
      </c>
      <c r="C2361" t="s">
        <v>141</v>
      </c>
      <c r="D2361" t="s">
        <v>223</v>
      </c>
      <c r="E2361" t="s">
        <v>224</v>
      </c>
      <c r="F2361" t="s">
        <v>15084</v>
      </c>
      <c r="G2361" t="s">
        <v>15085</v>
      </c>
      <c r="H2361" t="s">
        <v>15086</v>
      </c>
      <c r="I2361">
        <v>2833653634</v>
      </c>
      <c r="J2361" s="1" t="s">
        <v>170</v>
      </c>
      <c r="K2361" t="s">
        <v>124</v>
      </c>
      <c r="L2361" t="s">
        <v>125</v>
      </c>
      <c r="M2361" t="s">
        <v>126</v>
      </c>
      <c r="N2361" s="1" t="s">
        <v>33</v>
      </c>
      <c r="O2361" s="1" t="s">
        <v>63</v>
      </c>
      <c r="P2361" s="1">
        <v>77</v>
      </c>
      <c r="Q2361" t="s">
        <v>7062</v>
      </c>
      <c r="R2361" s="1" t="s">
        <v>15087</v>
      </c>
      <c r="S2361" s="1" t="s">
        <v>15088</v>
      </c>
      <c r="T2361" s="1">
        <v>88</v>
      </c>
      <c r="U2361" s="1">
        <v>27</v>
      </c>
      <c r="V2361" s="1">
        <v>61</v>
      </c>
    </row>
    <row r="2362" spans="1:22" x14ac:dyDescent="0.35">
      <c r="A2362" s="2">
        <v>45125</v>
      </c>
      <c r="B2362" s="3" t="s">
        <v>177</v>
      </c>
      <c r="C2362" t="s">
        <v>141</v>
      </c>
      <c r="D2362" t="s">
        <v>142</v>
      </c>
      <c r="E2362" t="s">
        <v>178</v>
      </c>
      <c r="F2362" t="s">
        <v>15089</v>
      </c>
      <c r="G2362" t="s">
        <v>15090</v>
      </c>
      <c r="H2362" t="s">
        <v>15091</v>
      </c>
      <c r="I2362" t="s">
        <v>15092</v>
      </c>
      <c r="J2362" s="1" t="s">
        <v>30</v>
      </c>
      <c r="K2362" t="s">
        <v>252</v>
      </c>
      <c r="L2362" t="s">
        <v>253</v>
      </c>
      <c r="M2362">
        <f>1-838-976-6137</f>
        <v>-7950</v>
      </c>
      <c r="N2362" s="1" t="s">
        <v>33</v>
      </c>
      <c r="O2362" s="1" t="s">
        <v>63</v>
      </c>
      <c r="P2362" s="1">
        <v>13</v>
      </c>
      <c r="Q2362" t="s">
        <v>610</v>
      </c>
      <c r="R2362" s="1" t="s">
        <v>15093</v>
      </c>
      <c r="S2362" s="1" t="s">
        <v>15094</v>
      </c>
      <c r="T2362" s="1">
        <v>377</v>
      </c>
      <c r="U2362" s="1">
        <v>59</v>
      </c>
      <c r="V2362" s="1">
        <v>318</v>
      </c>
    </row>
    <row r="2363" spans="1:22" x14ac:dyDescent="0.35">
      <c r="A2363" s="2">
        <v>44625</v>
      </c>
      <c r="B2363" s="3" t="s">
        <v>207</v>
      </c>
      <c r="C2363" t="s">
        <v>23</v>
      </c>
      <c r="D2363" t="s">
        <v>39</v>
      </c>
      <c r="E2363" t="s">
        <v>189</v>
      </c>
      <c r="F2363" t="s">
        <v>15095</v>
      </c>
      <c r="G2363" t="s">
        <v>15096</v>
      </c>
      <c r="H2363" t="s">
        <v>15097</v>
      </c>
      <c r="I2363" t="s">
        <v>15098</v>
      </c>
      <c r="J2363" s="1" t="s">
        <v>45</v>
      </c>
      <c r="K2363" t="s">
        <v>381</v>
      </c>
      <c r="L2363" t="s">
        <v>382</v>
      </c>
      <c r="M2363" t="s">
        <v>383</v>
      </c>
      <c r="N2363" s="1" t="s">
        <v>78</v>
      </c>
      <c r="O2363" s="1" t="s">
        <v>63</v>
      </c>
      <c r="P2363" s="1">
        <v>19</v>
      </c>
      <c r="Q2363" t="s">
        <v>13618</v>
      </c>
      <c r="R2363" s="1" t="s">
        <v>15099</v>
      </c>
      <c r="S2363" s="1" t="s">
        <v>15100</v>
      </c>
      <c r="T2363" s="1">
        <v>461</v>
      </c>
      <c r="U2363" s="1">
        <v>226</v>
      </c>
      <c r="V2363" s="1">
        <v>235</v>
      </c>
    </row>
    <row r="2364" spans="1:22" x14ac:dyDescent="0.35">
      <c r="A2364" s="2">
        <v>44631</v>
      </c>
      <c r="B2364" s="3" t="s">
        <v>38</v>
      </c>
      <c r="C2364" t="s">
        <v>141</v>
      </c>
      <c r="D2364" t="s">
        <v>345</v>
      </c>
      <c r="E2364" t="s">
        <v>346</v>
      </c>
      <c r="F2364" t="s">
        <v>15101</v>
      </c>
      <c r="G2364" t="s">
        <v>15102</v>
      </c>
      <c r="H2364" t="s">
        <v>15103</v>
      </c>
      <c r="I2364" t="s">
        <v>15104</v>
      </c>
      <c r="J2364" s="1" t="s">
        <v>30</v>
      </c>
      <c r="K2364" t="s">
        <v>381</v>
      </c>
      <c r="L2364" t="s">
        <v>382</v>
      </c>
      <c r="M2364" t="s">
        <v>383</v>
      </c>
      <c r="N2364" s="1" t="s">
        <v>114</v>
      </c>
      <c r="O2364" s="1" t="s">
        <v>34</v>
      </c>
      <c r="P2364" s="1">
        <v>31</v>
      </c>
      <c r="Q2364" t="s">
        <v>5929</v>
      </c>
      <c r="R2364" s="1" t="s">
        <v>15105</v>
      </c>
      <c r="S2364" s="1" t="s">
        <v>15106</v>
      </c>
      <c r="T2364" s="1">
        <v>179</v>
      </c>
      <c r="U2364" s="1">
        <v>143</v>
      </c>
      <c r="V2364" s="1">
        <v>36</v>
      </c>
    </row>
    <row r="2365" spans="1:22" x14ac:dyDescent="0.35">
      <c r="A2365" s="1" t="s">
        <v>5394</v>
      </c>
      <c r="B2365" s="3" t="s">
        <v>53</v>
      </c>
      <c r="C2365" t="s">
        <v>276</v>
      </c>
      <c r="D2365" t="s">
        <v>55</v>
      </c>
      <c r="E2365" t="s">
        <v>56</v>
      </c>
      <c r="F2365" t="s">
        <v>15107</v>
      </c>
      <c r="G2365" t="s">
        <v>15108</v>
      </c>
      <c r="H2365" t="s">
        <v>15109</v>
      </c>
      <c r="I2365" t="s">
        <v>15110</v>
      </c>
      <c r="J2365" s="1" t="s">
        <v>170</v>
      </c>
      <c r="K2365" t="s">
        <v>534</v>
      </c>
      <c r="L2365" t="s">
        <v>535</v>
      </c>
      <c r="M2365" t="s">
        <v>536</v>
      </c>
      <c r="N2365" s="1" t="s">
        <v>93</v>
      </c>
      <c r="O2365" s="1" t="s">
        <v>49</v>
      </c>
      <c r="P2365" s="1">
        <v>32</v>
      </c>
      <c r="Q2365" t="s">
        <v>5241</v>
      </c>
      <c r="R2365" s="1" t="s">
        <v>15111</v>
      </c>
      <c r="S2365" s="1" t="s">
        <v>15112</v>
      </c>
      <c r="T2365" s="1">
        <v>78</v>
      </c>
      <c r="U2365" s="1">
        <v>13</v>
      </c>
      <c r="V2365" s="1">
        <v>65</v>
      </c>
    </row>
    <row r="2366" spans="1:22" x14ac:dyDescent="0.35">
      <c r="A2366" s="2">
        <v>45193</v>
      </c>
      <c r="B2366" s="3" t="s">
        <v>529</v>
      </c>
      <c r="C2366" t="s">
        <v>23</v>
      </c>
      <c r="D2366" t="s">
        <v>98</v>
      </c>
      <c r="E2366" t="s">
        <v>25</v>
      </c>
      <c r="F2366" t="s">
        <v>15113</v>
      </c>
      <c r="G2366" t="s">
        <v>15114</v>
      </c>
      <c r="H2366" t="s">
        <v>15115</v>
      </c>
      <c r="I2366" t="s">
        <v>15116</v>
      </c>
      <c r="J2366" s="1" t="s">
        <v>30</v>
      </c>
      <c r="K2366" t="s">
        <v>61</v>
      </c>
      <c r="L2366" t="s">
        <v>62</v>
      </c>
      <c r="M2366">
        <f>1-588-750-7646</f>
        <v>-8983</v>
      </c>
      <c r="N2366" s="1" t="s">
        <v>114</v>
      </c>
      <c r="O2366" s="1" t="s">
        <v>49</v>
      </c>
      <c r="P2366" s="1">
        <v>93</v>
      </c>
      <c r="Q2366" t="s">
        <v>7494</v>
      </c>
      <c r="R2366" s="1" t="s">
        <v>15117</v>
      </c>
      <c r="S2366" s="1" t="s">
        <v>15118</v>
      </c>
      <c r="T2366" s="1">
        <v>399</v>
      </c>
      <c r="U2366" s="1">
        <v>285</v>
      </c>
      <c r="V2366" s="1">
        <v>114</v>
      </c>
    </row>
    <row r="2367" spans="1:22" x14ac:dyDescent="0.35">
      <c r="A2367" s="2">
        <v>44782</v>
      </c>
      <c r="B2367" s="3" t="s">
        <v>317</v>
      </c>
      <c r="C2367" t="s">
        <v>23</v>
      </c>
      <c r="D2367" t="s">
        <v>98</v>
      </c>
      <c r="E2367" t="s">
        <v>189</v>
      </c>
      <c r="F2367" t="s">
        <v>15119</v>
      </c>
      <c r="G2367" t="s">
        <v>15120</v>
      </c>
      <c r="H2367" t="s">
        <v>15121</v>
      </c>
      <c r="I2367" t="s">
        <v>15122</v>
      </c>
      <c r="J2367" s="1" t="s">
        <v>30</v>
      </c>
      <c r="K2367" t="s">
        <v>252</v>
      </c>
      <c r="L2367" t="s">
        <v>253</v>
      </c>
      <c r="M2367">
        <f>1-838-976-6137</f>
        <v>-7950</v>
      </c>
      <c r="N2367" s="1" t="s">
        <v>33</v>
      </c>
      <c r="O2367" s="1" t="s">
        <v>63</v>
      </c>
      <c r="P2367" s="1">
        <v>31</v>
      </c>
      <c r="Q2367" t="s">
        <v>12109</v>
      </c>
      <c r="R2367" s="1" t="s">
        <v>15123</v>
      </c>
      <c r="S2367" s="1" t="s">
        <v>15124</v>
      </c>
      <c r="T2367" s="1">
        <v>367</v>
      </c>
      <c r="U2367" s="1">
        <v>251</v>
      </c>
      <c r="V2367" s="1">
        <v>116</v>
      </c>
    </row>
    <row r="2368" spans="1:22" x14ac:dyDescent="0.35">
      <c r="A2368" s="2">
        <v>44974</v>
      </c>
      <c r="B2368" s="3" t="s">
        <v>22</v>
      </c>
      <c r="C2368" t="s">
        <v>23</v>
      </c>
      <c r="D2368" t="s">
        <v>24</v>
      </c>
      <c r="E2368" t="s">
        <v>265</v>
      </c>
      <c r="F2368" t="s">
        <v>15125</v>
      </c>
      <c r="G2368" t="s">
        <v>15126</v>
      </c>
      <c r="H2368" t="s">
        <v>15127</v>
      </c>
      <c r="I2368" t="s">
        <v>15128</v>
      </c>
      <c r="J2368" s="1" t="s">
        <v>45</v>
      </c>
      <c r="K2368" t="s">
        <v>148</v>
      </c>
      <c r="L2368" t="s">
        <v>149</v>
      </c>
      <c r="M2368" t="s">
        <v>150</v>
      </c>
      <c r="N2368" s="1" t="s">
        <v>114</v>
      </c>
      <c r="O2368" s="1" t="s">
        <v>34</v>
      </c>
      <c r="P2368" s="1">
        <v>18</v>
      </c>
      <c r="Q2368" t="s">
        <v>5999</v>
      </c>
      <c r="R2368" s="1" t="s">
        <v>15129</v>
      </c>
      <c r="S2368" s="1" t="s">
        <v>15130</v>
      </c>
      <c r="T2368" s="1">
        <v>385</v>
      </c>
      <c r="U2368" s="1">
        <v>233</v>
      </c>
      <c r="V2368" s="1">
        <v>152</v>
      </c>
    </row>
    <row r="2369" spans="1:22" x14ac:dyDescent="0.35">
      <c r="A2369" s="2">
        <v>45177</v>
      </c>
      <c r="B2369" s="3" t="s">
        <v>275</v>
      </c>
      <c r="C2369" t="s">
        <v>276</v>
      </c>
      <c r="D2369" t="s">
        <v>277</v>
      </c>
      <c r="E2369" t="s">
        <v>278</v>
      </c>
      <c r="F2369" t="s">
        <v>15131</v>
      </c>
      <c r="G2369" t="s">
        <v>15132</v>
      </c>
      <c r="H2369" t="s">
        <v>15133</v>
      </c>
      <c r="I2369" t="s">
        <v>15134</v>
      </c>
      <c r="J2369" s="1" t="s">
        <v>45</v>
      </c>
      <c r="K2369" t="s">
        <v>31</v>
      </c>
      <c r="L2369" t="s">
        <v>32</v>
      </c>
      <c r="M2369">
        <v>6538306661</v>
      </c>
      <c r="N2369" s="1" t="s">
        <v>114</v>
      </c>
      <c r="O2369" s="1" t="s">
        <v>34</v>
      </c>
      <c r="P2369" s="1">
        <v>3</v>
      </c>
      <c r="Q2369" t="s">
        <v>6631</v>
      </c>
      <c r="R2369" s="1" t="s">
        <v>15135</v>
      </c>
      <c r="S2369" s="1" t="s">
        <v>15136</v>
      </c>
      <c r="T2369" s="1">
        <v>424</v>
      </c>
      <c r="U2369" s="1">
        <v>338</v>
      </c>
      <c r="V2369" s="1">
        <v>86</v>
      </c>
    </row>
    <row r="2370" spans="1:22" x14ac:dyDescent="0.35">
      <c r="A2370" s="2">
        <v>44633</v>
      </c>
      <c r="B2370" s="3" t="s">
        <v>492</v>
      </c>
      <c r="C2370" t="s">
        <v>276</v>
      </c>
      <c r="D2370" t="s">
        <v>409</v>
      </c>
      <c r="E2370" t="s">
        <v>4801</v>
      </c>
      <c r="F2370" t="s">
        <v>15137</v>
      </c>
      <c r="G2370" t="s">
        <v>15138</v>
      </c>
      <c r="H2370" t="s">
        <v>15139</v>
      </c>
      <c r="I2370" t="s">
        <v>15140</v>
      </c>
      <c r="J2370" s="1" t="s">
        <v>30</v>
      </c>
      <c r="K2370" t="s">
        <v>252</v>
      </c>
      <c r="L2370" t="s">
        <v>253</v>
      </c>
      <c r="M2370">
        <f>1-838-976-6137</f>
        <v>-7950</v>
      </c>
      <c r="N2370" s="1" t="s">
        <v>33</v>
      </c>
      <c r="O2370" s="1" t="s">
        <v>49</v>
      </c>
      <c r="P2370" s="1">
        <v>91</v>
      </c>
      <c r="Q2370" t="s">
        <v>2656</v>
      </c>
      <c r="R2370" s="1" t="s">
        <v>15141</v>
      </c>
      <c r="S2370" s="1" t="s">
        <v>15142</v>
      </c>
      <c r="T2370" s="1">
        <v>448</v>
      </c>
      <c r="U2370" s="1">
        <v>1</v>
      </c>
      <c r="V2370" s="1">
        <v>447</v>
      </c>
    </row>
    <row r="2371" spans="1:22" x14ac:dyDescent="0.35">
      <c r="A2371" s="2">
        <v>45088</v>
      </c>
      <c r="B2371" s="3" t="s">
        <v>177</v>
      </c>
      <c r="C2371" t="s">
        <v>141</v>
      </c>
      <c r="D2371" t="s">
        <v>142</v>
      </c>
      <c r="E2371" t="s">
        <v>178</v>
      </c>
      <c r="F2371" t="s">
        <v>15143</v>
      </c>
      <c r="G2371" t="s">
        <v>15144</v>
      </c>
      <c r="H2371" t="s">
        <v>15145</v>
      </c>
      <c r="I2371" t="s">
        <v>15146</v>
      </c>
      <c r="J2371" s="1" t="s">
        <v>45</v>
      </c>
      <c r="K2371" t="s">
        <v>46</v>
      </c>
      <c r="L2371" t="s">
        <v>47</v>
      </c>
      <c r="M2371" t="s">
        <v>261</v>
      </c>
      <c r="N2371" s="1" t="s">
        <v>78</v>
      </c>
      <c r="O2371" s="1" t="s">
        <v>34</v>
      </c>
      <c r="P2371" s="1">
        <v>84</v>
      </c>
      <c r="Q2371" t="s">
        <v>15147</v>
      </c>
      <c r="R2371" s="1" t="s">
        <v>15148</v>
      </c>
      <c r="S2371" s="1" t="s">
        <v>15149</v>
      </c>
      <c r="T2371" s="1">
        <v>308</v>
      </c>
      <c r="U2371" s="1">
        <v>159</v>
      </c>
      <c r="V2371" s="1">
        <v>149</v>
      </c>
    </row>
    <row r="2372" spans="1:22" x14ac:dyDescent="0.35">
      <c r="A2372" s="2">
        <v>45002</v>
      </c>
      <c r="B2372" s="3" t="s">
        <v>140</v>
      </c>
      <c r="C2372" t="s">
        <v>141</v>
      </c>
      <c r="D2372" t="s">
        <v>142</v>
      </c>
      <c r="E2372" t="s">
        <v>143</v>
      </c>
      <c r="F2372" t="s">
        <v>15150</v>
      </c>
      <c r="G2372" t="s">
        <v>15151</v>
      </c>
      <c r="H2372" t="s">
        <v>15152</v>
      </c>
      <c r="I2372" t="s">
        <v>15153</v>
      </c>
      <c r="J2372" s="1" t="s">
        <v>45</v>
      </c>
      <c r="K2372" t="s">
        <v>381</v>
      </c>
      <c r="L2372" t="s">
        <v>382</v>
      </c>
      <c r="N2372" s="1" t="s">
        <v>93</v>
      </c>
      <c r="O2372" s="1" t="s">
        <v>63</v>
      </c>
      <c r="P2372" s="1">
        <v>71</v>
      </c>
      <c r="Q2372" t="s">
        <v>6402</v>
      </c>
      <c r="R2372" s="1" t="s">
        <v>15154</v>
      </c>
      <c r="S2372" s="1" t="s">
        <v>15155</v>
      </c>
      <c r="T2372" s="1">
        <v>476</v>
      </c>
      <c r="U2372" s="1">
        <v>164</v>
      </c>
      <c r="V2372" s="1">
        <v>312</v>
      </c>
    </row>
    <row r="2373" spans="1:22" x14ac:dyDescent="0.35">
      <c r="A2373" s="2">
        <v>44628</v>
      </c>
      <c r="B2373" s="3" t="s">
        <v>207</v>
      </c>
      <c r="C2373" t="s">
        <v>23</v>
      </c>
      <c r="D2373" t="s">
        <v>39</v>
      </c>
      <c r="E2373" t="s">
        <v>40</v>
      </c>
      <c r="F2373" t="s">
        <v>15156</v>
      </c>
      <c r="G2373" t="s">
        <v>15157</v>
      </c>
      <c r="H2373" t="s">
        <v>15158</v>
      </c>
      <c r="I2373" t="s">
        <v>15159</v>
      </c>
      <c r="J2373" s="1" t="s">
        <v>170</v>
      </c>
      <c r="K2373" t="s">
        <v>303</v>
      </c>
      <c r="L2373" t="s">
        <v>304</v>
      </c>
      <c r="M2373" t="s">
        <v>305</v>
      </c>
      <c r="N2373" s="1" t="s">
        <v>86</v>
      </c>
      <c r="O2373" s="1" t="s">
        <v>49</v>
      </c>
      <c r="P2373" s="1">
        <v>59</v>
      </c>
      <c r="Q2373" t="s">
        <v>681</v>
      </c>
      <c r="R2373" s="1" t="s">
        <v>15160</v>
      </c>
      <c r="S2373" s="1" t="s">
        <v>15161</v>
      </c>
      <c r="T2373" s="1">
        <v>282</v>
      </c>
      <c r="U2373" s="1">
        <v>48</v>
      </c>
      <c r="V2373" s="1">
        <v>234</v>
      </c>
    </row>
    <row r="2374" spans="1:22" x14ac:dyDescent="0.35">
      <c r="A2374" s="2">
        <v>44789</v>
      </c>
      <c r="B2374" s="3" t="s">
        <v>22</v>
      </c>
      <c r="C2374" t="s">
        <v>23</v>
      </c>
      <c r="D2374" t="s">
        <v>24</v>
      </c>
      <c r="E2374" t="s">
        <v>189</v>
      </c>
      <c r="F2374" t="s">
        <v>15162</v>
      </c>
      <c r="G2374" t="s">
        <v>15163</v>
      </c>
      <c r="H2374" t="s">
        <v>15164</v>
      </c>
      <c r="I2374" t="s">
        <v>15165</v>
      </c>
      <c r="J2374" s="1" t="s">
        <v>45</v>
      </c>
      <c r="K2374" t="s">
        <v>148</v>
      </c>
      <c r="L2374" t="s">
        <v>149</v>
      </c>
      <c r="M2374" t="s">
        <v>150</v>
      </c>
      <c r="N2374" s="1" t="s">
        <v>86</v>
      </c>
      <c r="O2374" s="1" t="s">
        <v>63</v>
      </c>
      <c r="P2374" s="1">
        <v>57</v>
      </c>
      <c r="Q2374" t="s">
        <v>10129</v>
      </c>
      <c r="R2374" s="1" t="s">
        <v>15166</v>
      </c>
      <c r="S2374" s="1" t="s">
        <v>15167</v>
      </c>
      <c r="T2374" s="1">
        <v>253</v>
      </c>
      <c r="U2374" s="1">
        <v>162</v>
      </c>
      <c r="V2374" s="1">
        <v>91</v>
      </c>
    </row>
    <row r="2375" spans="1:22" x14ac:dyDescent="0.35">
      <c r="A2375" s="2">
        <v>44742</v>
      </c>
      <c r="B2375" s="3" t="s">
        <v>418</v>
      </c>
      <c r="C2375" t="s">
        <v>69</v>
      </c>
      <c r="D2375" t="s">
        <v>419</v>
      </c>
      <c r="E2375" t="s">
        <v>265</v>
      </c>
      <c r="F2375" t="s">
        <v>15168</v>
      </c>
      <c r="G2375" t="s">
        <v>15169</v>
      </c>
      <c r="H2375" t="s">
        <v>15170</v>
      </c>
      <c r="I2375" t="s">
        <v>15171</v>
      </c>
      <c r="J2375" s="1" t="s">
        <v>45</v>
      </c>
      <c r="K2375" t="s">
        <v>133</v>
      </c>
      <c r="L2375" t="s">
        <v>134</v>
      </c>
      <c r="M2375" t="s">
        <v>135</v>
      </c>
      <c r="N2375" s="1" t="s">
        <v>114</v>
      </c>
      <c r="O2375" s="1" t="s">
        <v>49</v>
      </c>
      <c r="P2375" s="1">
        <v>99</v>
      </c>
      <c r="Q2375" t="s">
        <v>15172</v>
      </c>
      <c r="R2375" s="1" t="s">
        <v>15173</v>
      </c>
      <c r="S2375" s="1" t="s">
        <v>15174</v>
      </c>
      <c r="T2375" s="1">
        <v>201</v>
      </c>
      <c r="U2375" s="1">
        <v>194</v>
      </c>
      <c r="V2375" s="1">
        <v>7</v>
      </c>
    </row>
    <row r="2376" spans="1:22" x14ac:dyDescent="0.35">
      <c r="A2376" s="2">
        <v>44909</v>
      </c>
      <c r="B2376" s="3" t="s">
        <v>207</v>
      </c>
      <c r="C2376" t="s">
        <v>23</v>
      </c>
      <c r="D2376" t="s">
        <v>39</v>
      </c>
      <c r="E2376" t="s">
        <v>40</v>
      </c>
      <c r="F2376" t="s">
        <v>15175</v>
      </c>
      <c r="G2376" t="s">
        <v>15176</v>
      </c>
      <c r="H2376" t="s">
        <v>15177</v>
      </c>
      <c r="I2376" t="s">
        <v>15178</v>
      </c>
      <c r="J2376" s="1" t="s">
        <v>170</v>
      </c>
      <c r="K2376" t="s">
        <v>111</v>
      </c>
      <c r="L2376" t="s">
        <v>112</v>
      </c>
      <c r="M2376" t="s">
        <v>113</v>
      </c>
      <c r="N2376" s="1" t="s">
        <v>86</v>
      </c>
      <c r="O2376" s="1" t="s">
        <v>63</v>
      </c>
      <c r="P2376" s="1">
        <v>72</v>
      </c>
      <c r="Q2376" t="s">
        <v>3648</v>
      </c>
      <c r="R2376" s="1" t="s">
        <v>15179</v>
      </c>
      <c r="S2376" s="1" t="s">
        <v>15180</v>
      </c>
      <c r="T2376" s="1">
        <v>70</v>
      </c>
      <c r="U2376" s="1">
        <v>10</v>
      </c>
      <c r="V2376" s="1">
        <v>60</v>
      </c>
    </row>
    <row r="2377" spans="1:22" x14ac:dyDescent="0.35">
      <c r="A2377" s="2">
        <v>45161</v>
      </c>
      <c r="B2377" s="3" t="s">
        <v>344</v>
      </c>
      <c r="C2377" t="s">
        <v>141</v>
      </c>
      <c r="D2377" t="s">
        <v>345</v>
      </c>
      <c r="E2377" t="s">
        <v>189</v>
      </c>
      <c r="F2377" t="s">
        <v>15181</v>
      </c>
      <c r="G2377" t="s">
        <v>15182</v>
      </c>
      <c r="H2377" t="s">
        <v>15183</v>
      </c>
      <c r="I2377" t="s">
        <v>15184</v>
      </c>
      <c r="J2377" s="1" t="s">
        <v>170</v>
      </c>
      <c r="K2377" t="s">
        <v>252</v>
      </c>
      <c r="L2377" t="s">
        <v>253</v>
      </c>
      <c r="M2377">
        <f>1-838-976-6137</f>
        <v>-7950</v>
      </c>
      <c r="N2377" s="1" t="s">
        <v>93</v>
      </c>
      <c r="O2377" s="1" t="s">
        <v>49</v>
      </c>
      <c r="P2377" s="1">
        <v>46</v>
      </c>
      <c r="Q2377" t="s">
        <v>6853</v>
      </c>
      <c r="R2377" s="1" t="s">
        <v>15185</v>
      </c>
      <c r="S2377" s="1" t="s">
        <v>15186</v>
      </c>
      <c r="T2377" s="1">
        <v>302</v>
      </c>
      <c r="U2377" s="1">
        <v>64</v>
      </c>
      <c r="V2377" s="1">
        <v>238</v>
      </c>
    </row>
    <row r="2378" spans="1:22" x14ac:dyDescent="0.35">
      <c r="A2378" s="2">
        <v>44646</v>
      </c>
      <c r="B2378" s="3" t="s">
        <v>222</v>
      </c>
      <c r="C2378" t="s">
        <v>54</v>
      </c>
      <c r="D2378" t="s">
        <v>223</v>
      </c>
      <c r="E2378" t="s">
        <v>224</v>
      </c>
      <c r="F2378" t="s">
        <v>15187</v>
      </c>
      <c r="G2378" t="s">
        <v>15188</v>
      </c>
      <c r="H2378" t="s">
        <v>15189</v>
      </c>
      <c r="I2378" t="s">
        <v>15190</v>
      </c>
      <c r="J2378" s="1" t="s">
        <v>30</v>
      </c>
      <c r="K2378" t="s">
        <v>566</v>
      </c>
      <c r="L2378" t="s">
        <v>567</v>
      </c>
      <c r="M2378" t="s">
        <v>568</v>
      </c>
      <c r="N2378" s="1" t="s">
        <v>33</v>
      </c>
      <c r="O2378" s="1" t="s">
        <v>63</v>
      </c>
      <c r="P2378" s="1">
        <v>95</v>
      </c>
      <c r="Q2378" t="s">
        <v>15191</v>
      </c>
      <c r="R2378" s="1" t="s">
        <v>11362</v>
      </c>
      <c r="S2378" s="1" t="s">
        <v>15192</v>
      </c>
      <c r="T2378" s="1">
        <v>479</v>
      </c>
      <c r="U2378" s="1">
        <v>195</v>
      </c>
      <c r="V2378" s="1">
        <v>284</v>
      </c>
    </row>
    <row r="2379" spans="1:22" x14ac:dyDescent="0.35">
      <c r="A2379" s="2">
        <v>44910</v>
      </c>
      <c r="B2379" s="3" t="s">
        <v>38</v>
      </c>
      <c r="C2379" t="s">
        <v>141</v>
      </c>
      <c r="D2379" t="s">
        <v>142</v>
      </c>
      <c r="E2379" t="s">
        <v>361</v>
      </c>
      <c r="F2379" t="s">
        <v>15193</v>
      </c>
      <c r="H2379" t="s">
        <v>15194</v>
      </c>
      <c r="I2379">
        <v>5044443723</v>
      </c>
      <c r="J2379" s="1" t="s">
        <v>170</v>
      </c>
      <c r="K2379" t="s">
        <v>111</v>
      </c>
      <c r="L2379" t="s">
        <v>112</v>
      </c>
      <c r="M2379" t="s">
        <v>113</v>
      </c>
      <c r="N2379" s="1" t="s">
        <v>93</v>
      </c>
      <c r="O2379" s="1" t="s">
        <v>49</v>
      </c>
      <c r="P2379" s="1">
        <v>86</v>
      </c>
      <c r="Q2379" t="s">
        <v>7981</v>
      </c>
      <c r="R2379" s="1" t="s">
        <v>15195</v>
      </c>
      <c r="S2379" s="1" t="s">
        <v>15196</v>
      </c>
      <c r="T2379" s="1">
        <v>286</v>
      </c>
      <c r="U2379" s="1">
        <v>186</v>
      </c>
      <c r="V2379" s="1">
        <v>100</v>
      </c>
    </row>
    <row r="2380" spans="1:22" x14ac:dyDescent="0.35">
      <c r="A2380" s="2">
        <v>44624</v>
      </c>
      <c r="B2380" s="3" t="s">
        <v>238</v>
      </c>
      <c r="C2380" t="s">
        <v>23</v>
      </c>
      <c r="D2380" t="s">
        <v>98</v>
      </c>
      <c r="E2380" t="s">
        <v>25</v>
      </c>
      <c r="F2380" t="s">
        <v>15197</v>
      </c>
      <c r="G2380" t="s">
        <v>15198</v>
      </c>
      <c r="H2380" t="s">
        <v>15199</v>
      </c>
      <c r="I2380" t="s">
        <v>15200</v>
      </c>
      <c r="J2380" s="1" t="s">
        <v>30</v>
      </c>
      <c r="K2380" t="s">
        <v>330</v>
      </c>
      <c r="L2380" t="s">
        <v>331</v>
      </c>
      <c r="M2380" t="s">
        <v>332</v>
      </c>
      <c r="N2380" s="1" t="s">
        <v>114</v>
      </c>
      <c r="O2380" s="1" t="s">
        <v>34</v>
      </c>
      <c r="P2380" s="1">
        <v>92</v>
      </c>
      <c r="Q2380" t="s">
        <v>666</v>
      </c>
      <c r="R2380" s="1" t="s">
        <v>15201</v>
      </c>
      <c r="S2380" s="1" t="s">
        <v>15202</v>
      </c>
      <c r="T2380" s="1">
        <v>201</v>
      </c>
      <c r="U2380" s="1">
        <v>60</v>
      </c>
      <c r="V2380" s="1">
        <v>141</v>
      </c>
    </row>
    <row r="2381" spans="1:22" x14ac:dyDescent="0.35">
      <c r="A2381" s="2">
        <v>44840</v>
      </c>
      <c r="B2381" s="3" t="s">
        <v>222</v>
      </c>
      <c r="C2381" t="s">
        <v>141</v>
      </c>
      <c r="D2381" t="s">
        <v>223</v>
      </c>
      <c r="E2381" t="s">
        <v>265</v>
      </c>
      <c r="F2381" t="s">
        <v>15203</v>
      </c>
      <c r="G2381" t="s">
        <v>15204</v>
      </c>
      <c r="H2381" t="s">
        <v>15205</v>
      </c>
      <c r="I2381" t="s">
        <v>15206</v>
      </c>
      <c r="J2381" s="1" t="s">
        <v>30</v>
      </c>
      <c r="K2381" t="s">
        <v>31</v>
      </c>
      <c r="L2381" t="s">
        <v>32</v>
      </c>
      <c r="M2381">
        <v>6538306661</v>
      </c>
      <c r="N2381" s="1" t="s">
        <v>33</v>
      </c>
      <c r="O2381" s="1" t="s">
        <v>49</v>
      </c>
      <c r="P2381" s="1">
        <v>78</v>
      </c>
      <c r="Q2381" t="s">
        <v>4200</v>
      </c>
      <c r="R2381" s="1" t="s">
        <v>15207</v>
      </c>
      <c r="S2381" s="1" t="s">
        <v>15208</v>
      </c>
      <c r="T2381" s="1">
        <v>322</v>
      </c>
      <c r="U2381" s="1">
        <v>293</v>
      </c>
      <c r="V2381" s="1">
        <v>29</v>
      </c>
    </row>
    <row r="2382" spans="1:22" x14ac:dyDescent="0.35">
      <c r="A2382" s="2">
        <v>44748</v>
      </c>
      <c r="B2382" s="3" t="s">
        <v>97</v>
      </c>
      <c r="C2382" t="s">
        <v>23</v>
      </c>
      <c r="D2382" t="s">
        <v>98</v>
      </c>
      <c r="E2382" t="s">
        <v>265</v>
      </c>
      <c r="F2382" t="s">
        <v>15209</v>
      </c>
      <c r="G2382" t="s">
        <v>15210</v>
      </c>
      <c r="H2382" t="s">
        <v>15211</v>
      </c>
      <c r="I2382" t="s">
        <v>15212</v>
      </c>
      <c r="J2382" s="1" t="s">
        <v>30</v>
      </c>
      <c r="K2382" t="s">
        <v>566</v>
      </c>
      <c r="L2382" t="s">
        <v>567</v>
      </c>
      <c r="M2382" t="s">
        <v>568</v>
      </c>
      <c r="N2382" s="1" t="s">
        <v>86</v>
      </c>
      <c r="O2382" s="1" t="s">
        <v>63</v>
      </c>
      <c r="P2382" s="1">
        <v>57</v>
      </c>
      <c r="Q2382" t="s">
        <v>1358</v>
      </c>
      <c r="R2382" s="1" t="s">
        <v>15213</v>
      </c>
      <c r="S2382" s="1" t="s">
        <v>15214</v>
      </c>
      <c r="T2382" s="1">
        <v>305</v>
      </c>
      <c r="U2382" s="1">
        <v>31</v>
      </c>
      <c r="V2382" s="1">
        <v>274</v>
      </c>
    </row>
    <row r="2383" spans="1:22" x14ac:dyDescent="0.35">
      <c r="A2383" s="2">
        <v>45137</v>
      </c>
      <c r="B2383" s="3" t="s">
        <v>492</v>
      </c>
      <c r="C2383" t="s">
        <v>276</v>
      </c>
      <c r="D2383" t="s">
        <v>409</v>
      </c>
      <c r="E2383" t="s">
        <v>410</v>
      </c>
      <c r="F2383" t="s">
        <v>15215</v>
      </c>
      <c r="G2383" t="s">
        <v>15216</v>
      </c>
      <c r="H2383" t="s">
        <v>15217</v>
      </c>
      <c r="I2383" t="s">
        <v>15218</v>
      </c>
      <c r="J2383" s="1" t="s">
        <v>170</v>
      </c>
      <c r="K2383" t="s">
        <v>159</v>
      </c>
      <c r="L2383" t="s">
        <v>160</v>
      </c>
      <c r="M2383" t="s">
        <v>161</v>
      </c>
      <c r="N2383" s="1" t="s">
        <v>48</v>
      </c>
      <c r="O2383" s="1" t="s">
        <v>49</v>
      </c>
      <c r="P2383" s="1">
        <v>54</v>
      </c>
      <c r="Q2383" t="s">
        <v>15219</v>
      </c>
      <c r="R2383" s="1" t="s">
        <v>15220</v>
      </c>
      <c r="S2383" s="1" t="s">
        <v>15221</v>
      </c>
      <c r="T2383" s="1">
        <v>365</v>
      </c>
      <c r="U2383" s="1">
        <v>28</v>
      </c>
      <c r="V2383" s="1">
        <v>337</v>
      </c>
    </row>
    <row r="2384" spans="1:22" x14ac:dyDescent="0.35">
      <c r="A2384" s="1" t="s">
        <v>15222</v>
      </c>
      <c r="B2384" s="3" t="s">
        <v>222</v>
      </c>
      <c r="C2384" t="s">
        <v>141</v>
      </c>
      <c r="D2384" t="s">
        <v>223</v>
      </c>
      <c r="E2384" t="s">
        <v>1332</v>
      </c>
      <c r="F2384" t="s">
        <v>15223</v>
      </c>
      <c r="G2384" t="s">
        <v>15224</v>
      </c>
      <c r="H2384" t="s">
        <v>15225</v>
      </c>
      <c r="I2384" t="s">
        <v>15226</v>
      </c>
      <c r="J2384" s="1" t="s">
        <v>170</v>
      </c>
      <c r="K2384" t="s">
        <v>381</v>
      </c>
      <c r="L2384" t="s">
        <v>382</v>
      </c>
      <c r="M2384" t="s">
        <v>383</v>
      </c>
      <c r="N2384" s="1" t="s">
        <v>48</v>
      </c>
      <c r="O2384" s="1" t="s">
        <v>34</v>
      </c>
      <c r="P2384" s="1">
        <v>26</v>
      </c>
      <c r="Q2384" t="s">
        <v>12943</v>
      </c>
      <c r="R2384" s="1" t="s">
        <v>15227</v>
      </c>
      <c r="S2384" s="1" t="s">
        <v>15228</v>
      </c>
      <c r="T2384" s="1">
        <v>147</v>
      </c>
      <c r="U2384" s="1">
        <v>147</v>
      </c>
      <c r="V2384" s="1">
        <v>0</v>
      </c>
    </row>
    <row r="2385" spans="1:22" x14ac:dyDescent="0.35">
      <c r="A2385" s="2">
        <v>45186</v>
      </c>
      <c r="B2385" s="3" t="s">
        <v>97</v>
      </c>
      <c r="C2385" t="s">
        <v>23</v>
      </c>
      <c r="D2385" t="s">
        <v>98</v>
      </c>
      <c r="E2385" t="s">
        <v>265</v>
      </c>
      <c r="F2385" t="s">
        <v>15229</v>
      </c>
      <c r="G2385" t="s">
        <v>15230</v>
      </c>
      <c r="H2385" t="s">
        <v>15231</v>
      </c>
      <c r="I2385" t="s">
        <v>15232</v>
      </c>
      <c r="J2385" s="1" t="s">
        <v>45</v>
      </c>
      <c r="K2385" t="s">
        <v>124</v>
      </c>
      <c r="L2385" t="s">
        <v>125</v>
      </c>
      <c r="N2385" s="1" t="s">
        <v>33</v>
      </c>
      <c r="O2385" s="1" t="s">
        <v>34</v>
      </c>
      <c r="P2385" s="1">
        <v>93</v>
      </c>
      <c r="Q2385" t="s">
        <v>10011</v>
      </c>
      <c r="R2385" s="1" t="s">
        <v>15233</v>
      </c>
      <c r="S2385" s="1" t="s">
        <v>15234</v>
      </c>
      <c r="T2385" s="1">
        <v>120</v>
      </c>
      <c r="U2385" s="1">
        <v>16</v>
      </c>
      <c r="V2385" s="1">
        <v>104</v>
      </c>
    </row>
    <row r="2386" spans="1:22" x14ac:dyDescent="0.35">
      <c r="A2386" s="2">
        <v>44932</v>
      </c>
      <c r="B2386" s="3" t="s">
        <v>257</v>
      </c>
      <c r="C2386" t="s">
        <v>141</v>
      </c>
      <c r="D2386" t="s">
        <v>223</v>
      </c>
      <c r="E2386" t="s">
        <v>309</v>
      </c>
      <c r="F2386" t="s">
        <v>15235</v>
      </c>
      <c r="G2386" t="s">
        <v>15236</v>
      </c>
      <c r="H2386" t="s">
        <v>15237</v>
      </c>
      <c r="I2386" t="s">
        <v>15238</v>
      </c>
      <c r="J2386" s="1" t="s">
        <v>170</v>
      </c>
      <c r="K2386" t="s">
        <v>159</v>
      </c>
      <c r="L2386" t="s">
        <v>160</v>
      </c>
      <c r="M2386" t="s">
        <v>161</v>
      </c>
      <c r="N2386" s="1" t="s">
        <v>33</v>
      </c>
      <c r="O2386" s="1" t="s">
        <v>63</v>
      </c>
      <c r="P2386" s="1">
        <v>10</v>
      </c>
      <c r="Q2386" t="s">
        <v>15239</v>
      </c>
      <c r="R2386" s="1" t="s">
        <v>15240</v>
      </c>
      <c r="S2386" s="1" t="s">
        <v>15241</v>
      </c>
      <c r="T2386" s="1">
        <v>132</v>
      </c>
      <c r="U2386" s="1">
        <v>10</v>
      </c>
      <c r="V2386" s="1">
        <v>122</v>
      </c>
    </row>
    <row r="2387" spans="1:22" x14ac:dyDescent="0.35">
      <c r="A2387" s="2">
        <v>44988</v>
      </c>
      <c r="B2387" s="3" t="s">
        <v>140</v>
      </c>
      <c r="C2387" t="s">
        <v>141</v>
      </c>
      <c r="D2387" t="s">
        <v>142</v>
      </c>
      <c r="E2387" t="s">
        <v>143</v>
      </c>
      <c r="F2387" t="s">
        <v>15242</v>
      </c>
      <c r="G2387" t="s">
        <v>15243</v>
      </c>
      <c r="H2387" t="s">
        <v>15244</v>
      </c>
      <c r="I2387" t="s">
        <v>15245</v>
      </c>
      <c r="J2387" s="1" t="s">
        <v>170</v>
      </c>
      <c r="K2387" t="s">
        <v>133</v>
      </c>
      <c r="L2387" t="s">
        <v>134</v>
      </c>
      <c r="M2387" t="s">
        <v>135</v>
      </c>
      <c r="N2387" s="1" t="s">
        <v>114</v>
      </c>
      <c r="O2387" s="1" t="s">
        <v>49</v>
      </c>
      <c r="P2387" s="1">
        <v>82</v>
      </c>
      <c r="Q2387" t="s">
        <v>4690</v>
      </c>
      <c r="R2387" s="1" t="s">
        <v>15246</v>
      </c>
      <c r="S2387" s="1" t="s">
        <v>15247</v>
      </c>
      <c r="T2387" s="1">
        <v>489</v>
      </c>
      <c r="U2387" s="1">
        <v>59</v>
      </c>
      <c r="V2387" s="1">
        <v>430</v>
      </c>
    </row>
    <row r="2388" spans="1:22" x14ac:dyDescent="0.35">
      <c r="A2388" s="2">
        <v>44938</v>
      </c>
      <c r="B2388" s="3" t="s">
        <v>97</v>
      </c>
      <c r="C2388" t="s">
        <v>23</v>
      </c>
      <c r="D2388" t="s">
        <v>98</v>
      </c>
      <c r="E2388" t="s">
        <v>154</v>
      </c>
      <c r="F2388" t="s">
        <v>15248</v>
      </c>
      <c r="G2388" t="s">
        <v>15249</v>
      </c>
      <c r="H2388" t="s">
        <v>15250</v>
      </c>
      <c r="I2388" t="s">
        <v>15251</v>
      </c>
      <c r="J2388" s="1" t="s">
        <v>45</v>
      </c>
      <c r="K2388" t="s">
        <v>183</v>
      </c>
      <c r="L2388" t="s">
        <v>184</v>
      </c>
      <c r="M2388" t="s">
        <v>185</v>
      </c>
      <c r="N2388" s="1" t="s">
        <v>93</v>
      </c>
      <c r="O2388" s="1" t="s">
        <v>34</v>
      </c>
      <c r="P2388" s="1">
        <v>77</v>
      </c>
      <c r="Q2388" t="s">
        <v>12265</v>
      </c>
      <c r="R2388" s="1" t="s">
        <v>15252</v>
      </c>
      <c r="S2388" s="1" t="s">
        <v>15253</v>
      </c>
      <c r="T2388" s="1">
        <v>484</v>
      </c>
      <c r="U2388" s="1">
        <v>202</v>
      </c>
      <c r="V2388" s="1">
        <v>282</v>
      </c>
    </row>
    <row r="2389" spans="1:22" x14ac:dyDescent="0.35">
      <c r="A2389" s="2">
        <v>44539</v>
      </c>
      <c r="B2389" s="3" t="s">
        <v>38</v>
      </c>
      <c r="C2389" t="s">
        <v>276</v>
      </c>
      <c r="D2389" t="s">
        <v>277</v>
      </c>
      <c r="E2389" t="s">
        <v>278</v>
      </c>
      <c r="F2389" t="s">
        <v>15254</v>
      </c>
      <c r="G2389" t="s">
        <v>15255</v>
      </c>
      <c r="H2389" t="s">
        <v>15256</v>
      </c>
      <c r="I2389" t="s">
        <v>15257</v>
      </c>
      <c r="J2389" s="1" t="s">
        <v>30</v>
      </c>
      <c r="K2389" t="s">
        <v>159</v>
      </c>
      <c r="L2389" t="s">
        <v>160</v>
      </c>
      <c r="M2389" t="s">
        <v>161</v>
      </c>
      <c r="N2389" s="1" t="s">
        <v>33</v>
      </c>
      <c r="O2389" s="1" t="s">
        <v>34</v>
      </c>
      <c r="P2389" s="1">
        <v>63</v>
      </c>
      <c r="Q2389" t="s">
        <v>2747</v>
      </c>
      <c r="R2389" s="1" t="s">
        <v>15258</v>
      </c>
      <c r="S2389" s="1" t="s">
        <v>15259</v>
      </c>
      <c r="T2389" s="1">
        <v>187</v>
      </c>
      <c r="U2389" s="1">
        <v>111</v>
      </c>
      <c r="V2389" s="1">
        <v>76</v>
      </c>
    </row>
    <row r="2390" spans="1:22" x14ac:dyDescent="0.35">
      <c r="A2390" s="2">
        <v>44828</v>
      </c>
      <c r="B2390" s="3" t="s">
        <v>257</v>
      </c>
      <c r="C2390" t="s">
        <v>141</v>
      </c>
      <c r="D2390" t="s">
        <v>223</v>
      </c>
      <c r="E2390" t="s">
        <v>265</v>
      </c>
      <c r="F2390" t="s">
        <v>15260</v>
      </c>
      <c r="G2390" t="s">
        <v>2932</v>
      </c>
      <c r="H2390" t="s">
        <v>15261</v>
      </c>
      <c r="I2390" t="s">
        <v>15262</v>
      </c>
      <c r="J2390" s="1" t="s">
        <v>45</v>
      </c>
      <c r="K2390" t="s">
        <v>330</v>
      </c>
      <c r="L2390" t="s">
        <v>331</v>
      </c>
      <c r="M2390" t="s">
        <v>332</v>
      </c>
      <c r="N2390" s="1" t="s">
        <v>33</v>
      </c>
      <c r="O2390" s="1" t="s">
        <v>63</v>
      </c>
      <c r="P2390" s="1">
        <v>77</v>
      </c>
      <c r="Q2390" t="s">
        <v>15263</v>
      </c>
      <c r="R2390" s="1" t="s">
        <v>15264</v>
      </c>
      <c r="S2390" s="1" t="s">
        <v>15265</v>
      </c>
      <c r="T2390" s="1">
        <v>176</v>
      </c>
      <c r="U2390" s="1">
        <v>44</v>
      </c>
      <c r="V2390" s="1">
        <v>132</v>
      </c>
    </row>
    <row r="2391" spans="1:22" x14ac:dyDescent="0.35">
      <c r="A2391" s="2">
        <v>44785</v>
      </c>
      <c r="B2391" s="3" t="s">
        <v>336</v>
      </c>
      <c r="C2391" t="s">
        <v>247</v>
      </c>
      <c r="D2391" t="s">
        <v>165</v>
      </c>
      <c r="E2391" t="s">
        <v>484</v>
      </c>
      <c r="F2391" t="s">
        <v>15266</v>
      </c>
      <c r="G2391" t="s">
        <v>15267</v>
      </c>
      <c r="H2391" t="s">
        <v>15268</v>
      </c>
      <c r="I2391" t="s">
        <v>15269</v>
      </c>
      <c r="J2391" s="1" t="s">
        <v>45</v>
      </c>
      <c r="K2391" t="s">
        <v>270</v>
      </c>
      <c r="L2391" t="s">
        <v>271</v>
      </c>
      <c r="M2391" t="s">
        <v>559</v>
      </c>
      <c r="N2391" s="1" t="s">
        <v>33</v>
      </c>
      <c r="O2391" s="1" t="s">
        <v>63</v>
      </c>
      <c r="P2391" s="1">
        <v>56</v>
      </c>
      <c r="Q2391" t="s">
        <v>1082</v>
      </c>
      <c r="R2391" s="1" t="s">
        <v>15270</v>
      </c>
      <c r="S2391" s="1" t="s">
        <v>15271</v>
      </c>
      <c r="T2391" s="1">
        <v>68</v>
      </c>
      <c r="U2391" s="1">
        <v>13</v>
      </c>
      <c r="V2391" s="1">
        <v>55</v>
      </c>
    </row>
    <row r="2392" spans="1:22" x14ac:dyDescent="0.35">
      <c r="A2392" s="2">
        <v>45013</v>
      </c>
      <c r="B2392" s="3" t="s">
        <v>222</v>
      </c>
      <c r="C2392" t="s">
        <v>141</v>
      </c>
      <c r="D2392" t="s">
        <v>223</v>
      </c>
      <c r="E2392" t="s">
        <v>224</v>
      </c>
      <c r="F2392" t="s">
        <v>15272</v>
      </c>
      <c r="G2392" t="s">
        <v>15273</v>
      </c>
      <c r="H2392" t="s">
        <v>15274</v>
      </c>
      <c r="I2392" t="s">
        <v>15275</v>
      </c>
      <c r="J2392" s="1" t="s">
        <v>170</v>
      </c>
      <c r="K2392" t="s">
        <v>183</v>
      </c>
      <c r="L2392" t="s">
        <v>184</v>
      </c>
      <c r="M2392" t="s">
        <v>185</v>
      </c>
      <c r="N2392" s="1" t="s">
        <v>33</v>
      </c>
      <c r="O2392" s="1" t="s">
        <v>63</v>
      </c>
      <c r="P2392" s="1">
        <v>61</v>
      </c>
      <c r="Q2392" t="s">
        <v>15276</v>
      </c>
      <c r="R2392" s="1" t="s">
        <v>15277</v>
      </c>
      <c r="S2392" s="1" t="s">
        <v>15278</v>
      </c>
      <c r="T2392" s="1">
        <v>423</v>
      </c>
      <c r="U2392" s="1">
        <v>254</v>
      </c>
      <c r="V2392" s="1">
        <v>169</v>
      </c>
    </row>
    <row r="2393" spans="1:22" x14ac:dyDescent="0.35">
      <c r="A2393" s="2">
        <v>44941</v>
      </c>
      <c r="B2393" s="3" t="s">
        <v>118</v>
      </c>
      <c r="C2393" t="s">
        <v>69</v>
      </c>
      <c r="D2393" t="s">
        <v>119</v>
      </c>
      <c r="E2393" t="s">
        <v>120</v>
      </c>
      <c r="F2393" t="s">
        <v>15279</v>
      </c>
      <c r="G2393" t="s">
        <v>15280</v>
      </c>
      <c r="H2393" t="s">
        <v>15281</v>
      </c>
      <c r="I2393" t="s">
        <v>15282</v>
      </c>
      <c r="J2393" s="1" t="s">
        <v>30</v>
      </c>
      <c r="K2393" t="s">
        <v>171</v>
      </c>
      <c r="L2393" t="s">
        <v>172</v>
      </c>
      <c r="M2393" t="s">
        <v>173</v>
      </c>
      <c r="N2393" s="1" t="s">
        <v>78</v>
      </c>
      <c r="O2393" s="1" t="s">
        <v>49</v>
      </c>
      <c r="P2393" s="1">
        <v>93</v>
      </c>
      <c r="Q2393" t="s">
        <v>5605</v>
      </c>
      <c r="R2393" s="1" t="s">
        <v>906</v>
      </c>
      <c r="S2393" s="1" t="s">
        <v>15283</v>
      </c>
      <c r="T2393" s="1">
        <v>375</v>
      </c>
      <c r="U2393" s="1">
        <v>306</v>
      </c>
      <c r="V2393" s="1">
        <v>69</v>
      </c>
    </row>
    <row r="2394" spans="1:22" x14ac:dyDescent="0.35">
      <c r="A2394" s="2">
        <v>44557</v>
      </c>
      <c r="B2394" s="3" t="s">
        <v>529</v>
      </c>
      <c r="C2394" t="s">
        <v>23</v>
      </c>
      <c r="D2394" t="s">
        <v>98</v>
      </c>
      <c r="E2394" t="s">
        <v>530</v>
      </c>
      <c r="F2394" t="s">
        <v>15284</v>
      </c>
      <c r="G2394" t="s">
        <v>15285</v>
      </c>
      <c r="H2394" t="s">
        <v>15286</v>
      </c>
      <c r="I2394" t="s">
        <v>15287</v>
      </c>
      <c r="J2394" s="1" t="s">
        <v>45</v>
      </c>
      <c r="K2394" t="s">
        <v>124</v>
      </c>
      <c r="L2394" t="s">
        <v>125</v>
      </c>
      <c r="M2394" t="s">
        <v>126</v>
      </c>
      <c r="N2394" s="1" t="s">
        <v>48</v>
      </c>
      <c r="O2394" s="1" t="s">
        <v>49</v>
      </c>
      <c r="P2394" s="1">
        <v>29</v>
      </c>
      <c r="Q2394" t="s">
        <v>13248</v>
      </c>
      <c r="R2394" s="1" t="s">
        <v>15288</v>
      </c>
      <c r="S2394" s="1" t="s">
        <v>15289</v>
      </c>
      <c r="T2394" s="1">
        <v>384</v>
      </c>
      <c r="U2394" s="1">
        <v>241</v>
      </c>
      <c r="V2394" s="1">
        <v>143</v>
      </c>
    </row>
    <row r="2395" spans="1:22" x14ac:dyDescent="0.35">
      <c r="A2395" s="2">
        <v>44931</v>
      </c>
      <c r="B2395" s="3" t="s">
        <v>418</v>
      </c>
      <c r="C2395" t="s">
        <v>54</v>
      </c>
      <c r="D2395" t="s">
        <v>419</v>
      </c>
      <c r="E2395" t="s">
        <v>521</v>
      </c>
      <c r="F2395" t="s">
        <v>15290</v>
      </c>
      <c r="G2395" t="s">
        <v>15291</v>
      </c>
      <c r="H2395" t="s">
        <v>15292</v>
      </c>
      <c r="I2395">
        <v>2638494771</v>
      </c>
      <c r="J2395" s="1" t="s">
        <v>45</v>
      </c>
      <c r="K2395" t="s">
        <v>303</v>
      </c>
      <c r="L2395" t="s">
        <v>304</v>
      </c>
      <c r="M2395" t="s">
        <v>305</v>
      </c>
      <c r="N2395" s="1" t="s">
        <v>33</v>
      </c>
      <c r="O2395" s="1" t="s">
        <v>34</v>
      </c>
      <c r="P2395" s="1">
        <v>44</v>
      </c>
      <c r="Q2395" t="s">
        <v>2405</v>
      </c>
      <c r="R2395" s="1" t="s">
        <v>15293</v>
      </c>
      <c r="S2395" s="1" t="s">
        <v>15294</v>
      </c>
      <c r="T2395" s="1">
        <v>58</v>
      </c>
      <c r="U2395" s="1">
        <v>7</v>
      </c>
      <c r="V2395" s="1">
        <v>51</v>
      </c>
    </row>
    <row r="2396" spans="1:22" x14ac:dyDescent="0.35">
      <c r="A2396" s="2">
        <v>45135</v>
      </c>
      <c r="B2396" s="3" t="s">
        <v>336</v>
      </c>
      <c r="C2396" t="s">
        <v>247</v>
      </c>
      <c r="D2396" t="s">
        <v>165</v>
      </c>
      <c r="E2396" t="s">
        <v>484</v>
      </c>
      <c r="F2396" t="s">
        <v>15295</v>
      </c>
      <c r="H2396" t="s">
        <v>15296</v>
      </c>
      <c r="I2396">
        <v>5235402195</v>
      </c>
      <c r="J2396" s="1" t="s">
        <v>30</v>
      </c>
      <c r="K2396" t="s">
        <v>61</v>
      </c>
      <c r="L2396" t="s">
        <v>62</v>
      </c>
      <c r="M2396">
        <f>1-588-750-7646</f>
        <v>-8983</v>
      </c>
      <c r="N2396" s="1" t="s">
        <v>86</v>
      </c>
      <c r="O2396" s="1" t="s">
        <v>34</v>
      </c>
      <c r="P2396" s="1">
        <v>12</v>
      </c>
      <c r="Q2396" t="s">
        <v>15297</v>
      </c>
      <c r="R2396" s="1" t="s">
        <v>15298</v>
      </c>
      <c r="S2396" s="1" t="s">
        <v>15299</v>
      </c>
      <c r="T2396" s="1">
        <v>387</v>
      </c>
      <c r="U2396" s="1">
        <v>355</v>
      </c>
      <c r="V2396" s="1">
        <v>32</v>
      </c>
    </row>
    <row r="2397" spans="1:22" x14ac:dyDescent="0.35">
      <c r="A2397" s="2">
        <v>44568</v>
      </c>
      <c r="B2397" s="3" t="s">
        <v>38</v>
      </c>
      <c r="C2397" t="s">
        <v>54</v>
      </c>
      <c r="D2397" t="s">
        <v>24</v>
      </c>
      <c r="E2397" t="s">
        <v>82</v>
      </c>
      <c r="F2397" t="s">
        <v>15300</v>
      </c>
      <c r="G2397" t="s">
        <v>15301</v>
      </c>
      <c r="H2397" t="s">
        <v>15302</v>
      </c>
      <c r="I2397" t="s">
        <v>15303</v>
      </c>
      <c r="J2397" s="1" t="s">
        <v>30</v>
      </c>
      <c r="K2397" t="s">
        <v>252</v>
      </c>
      <c r="L2397" t="s">
        <v>253</v>
      </c>
      <c r="M2397">
        <f>1-838-976-6137</f>
        <v>-7950</v>
      </c>
      <c r="N2397" s="1" t="s">
        <v>33</v>
      </c>
      <c r="O2397" s="1" t="s">
        <v>34</v>
      </c>
      <c r="P2397" s="1">
        <v>20</v>
      </c>
      <c r="Q2397" t="s">
        <v>15304</v>
      </c>
      <c r="R2397" s="1" t="s">
        <v>15305</v>
      </c>
      <c r="S2397" s="1" t="s">
        <v>15306</v>
      </c>
      <c r="T2397" s="1">
        <v>61</v>
      </c>
      <c r="U2397" s="1">
        <v>34</v>
      </c>
      <c r="V2397" s="1">
        <v>27</v>
      </c>
    </row>
    <row r="2398" spans="1:22" x14ac:dyDescent="0.35">
      <c r="A2398" s="2">
        <v>44562</v>
      </c>
      <c r="B2398" s="3" t="s">
        <v>164</v>
      </c>
      <c r="C2398" t="s">
        <v>247</v>
      </c>
      <c r="D2398" t="s">
        <v>165</v>
      </c>
      <c r="E2398" t="s">
        <v>166</v>
      </c>
      <c r="F2398" t="s">
        <v>15307</v>
      </c>
      <c r="G2398" t="s">
        <v>15308</v>
      </c>
      <c r="H2398" t="s">
        <v>15309</v>
      </c>
      <c r="I2398" t="s">
        <v>15310</v>
      </c>
      <c r="J2398" s="1" t="s">
        <v>170</v>
      </c>
      <c r="K2398" t="s">
        <v>31</v>
      </c>
      <c r="L2398" t="s">
        <v>32</v>
      </c>
      <c r="M2398">
        <v>6538306661</v>
      </c>
      <c r="N2398" s="1" t="s">
        <v>93</v>
      </c>
      <c r="O2398" s="1" t="s">
        <v>49</v>
      </c>
      <c r="P2398" s="1">
        <v>10</v>
      </c>
      <c r="Q2398" t="s">
        <v>15311</v>
      </c>
      <c r="R2398" s="1" t="s">
        <v>15312</v>
      </c>
      <c r="S2398" s="1" t="s">
        <v>15313</v>
      </c>
      <c r="T2398" s="1">
        <v>430</v>
      </c>
      <c r="U2398" s="1">
        <v>414</v>
      </c>
      <c r="V2398" s="1">
        <v>16</v>
      </c>
    </row>
    <row r="2399" spans="1:22" x14ac:dyDescent="0.35">
      <c r="A2399" s="2">
        <v>45034</v>
      </c>
      <c r="B2399" s="3" t="s">
        <v>38</v>
      </c>
      <c r="C2399" t="s">
        <v>69</v>
      </c>
      <c r="D2399" t="s">
        <v>419</v>
      </c>
      <c r="E2399" t="s">
        <v>521</v>
      </c>
      <c r="F2399" t="s">
        <v>2539</v>
      </c>
      <c r="G2399" t="s">
        <v>15314</v>
      </c>
      <c r="H2399" t="s">
        <v>15315</v>
      </c>
      <c r="I2399" t="s">
        <v>15316</v>
      </c>
      <c r="J2399" s="1" t="s">
        <v>30</v>
      </c>
      <c r="K2399" t="s">
        <v>270</v>
      </c>
      <c r="L2399" t="s">
        <v>271</v>
      </c>
      <c r="M2399" t="s">
        <v>559</v>
      </c>
      <c r="N2399" s="1" t="s">
        <v>48</v>
      </c>
      <c r="O2399" s="1" t="s">
        <v>49</v>
      </c>
      <c r="P2399" s="1">
        <v>75</v>
      </c>
      <c r="Q2399" t="s">
        <v>2350</v>
      </c>
      <c r="R2399" s="1" t="s">
        <v>11391</v>
      </c>
      <c r="S2399" s="1" t="s">
        <v>15317</v>
      </c>
      <c r="T2399" s="1">
        <v>215</v>
      </c>
      <c r="U2399" s="1">
        <v>126</v>
      </c>
      <c r="V2399" s="1">
        <v>89</v>
      </c>
    </row>
    <row r="2400" spans="1:22" x14ac:dyDescent="0.35">
      <c r="A2400" s="2">
        <v>45172</v>
      </c>
      <c r="B2400" s="3" t="s">
        <v>257</v>
      </c>
      <c r="C2400" t="s">
        <v>141</v>
      </c>
      <c r="D2400" t="s">
        <v>223</v>
      </c>
      <c r="E2400" t="s">
        <v>5713</v>
      </c>
      <c r="F2400" t="s">
        <v>15318</v>
      </c>
      <c r="G2400" t="s">
        <v>15319</v>
      </c>
      <c r="H2400" t="s">
        <v>15320</v>
      </c>
      <c r="I2400" t="s">
        <v>15321</v>
      </c>
      <c r="J2400" s="1" t="s">
        <v>45</v>
      </c>
      <c r="K2400" t="s">
        <v>111</v>
      </c>
      <c r="L2400" t="s">
        <v>112</v>
      </c>
      <c r="M2400" t="s">
        <v>113</v>
      </c>
      <c r="N2400" s="1" t="s">
        <v>93</v>
      </c>
      <c r="O2400" s="1" t="s">
        <v>34</v>
      </c>
      <c r="P2400" s="1">
        <v>46</v>
      </c>
      <c r="Q2400" t="s">
        <v>15322</v>
      </c>
      <c r="R2400" s="1" t="s">
        <v>15323</v>
      </c>
      <c r="S2400" s="1" t="s">
        <v>15324</v>
      </c>
      <c r="T2400" s="1">
        <v>361</v>
      </c>
      <c r="U2400" s="1">
        <v>106</v>
      </c>
      <c r="V2400" s="1">
        <v>255</v>
      </c>
    </row>
    <row r="2401" spans="1:22" x14ac:dyDescent="0.35">
      <c r="A2401" s="2">
        <v>44664</v>
      </c>
      <c r="B2401" s="3" t="s">
        <v>336</v>
      </c>
      <c r="C2401" t="s">
        <v>247</v>
      </c>
      <c r="D2401" t="s">
        <v>165</v>
      </c>
      <c r="E2401" t="s">
        <v>25</v>
      </c>
      <c r="F2401" t="s">
        <v>15325</v>
      </c>
      <c r="G2401" t="s">
        <v>15326</v>
      </c>
      <c r="H2401" t="s">
        <v>15327</v>
      </c>
      <c r="I2401" t="s">
        <v>15328</v>
      </c>
      <c r="J2401" s="1" t="s">
        <v>45</v>
      </c>
      <c r="K2401" t="s">
        <v>303</v>
      </c>
      <c r="L2401" t="s">
        <v>304</v>
      </c>
      <c r="M2401" t="s">
        <v>305</v>
      </c>
      <c r="N2401" s="1" t="s">
        <v>78</v>
      </c>
      <c r="O2401" s="1" t="s">
        <v>49</v>
      </c>
      <c r="P2401" s="1">
        <v>49</v>
      </c>
      <c r="Q2401" t="s">
        <v>3222</v>
      </c>
      <c r="R2401" s="1" t="s">
        <v>15329</v>
      </c>
      <c r="S2401" s="1" t="s">
        <v>15330</v>
      </c>
      <c r="T2401" s="1">
        <v>108</v>
      </c>
      <c r="U2401" s="1">
        <v>26</v>
      </c>
      <c r="V2401" s="1">
        <v>82</v>
      </c>
    </row>
    <row r="2402" spans="1:22" x14ac:dyDescent="0.35">
      <c r="A2402" s="2">
        <v>45018</v>
      </c>
      <c r="B2402" s="3" t="s">
        <v>140</v>
      </c>
      <c r="C2402" t="s">
        <v>141</v>
      </c>
      <c r="D2402" t="s">
        <v>142</v>
      </c>
      <c r="E2402" t="s">
        <v>361</v>
      </c>
      <c r="F2402" t="s">
        <v>15331</v>
      </c>
      <c r="G2402" t="s">
        <v>15332</v>
      </c>
      <c r="H2402" t="s">
        <v>15333</v>
      </c>
      <c r="I2402" t="s">
        <v>15334</v>
      </c>
      <c r="J2402" s="1" t="s">
        <v>45</v>
      </c>
      <c r="K2402" t="s">
        <v>61</v>
      </c>
      <c r="L2402" t="s">
        <v>62</v>
      </c>
      <c r="M2402">
        <f>1-588-750-7646</f>
        <v>-8983</v>
      </c>
      <c r="N2402" s="1" t="s">
        <v>48</v>
      </c>
      <c r="O2402" s="1" t="s">
        <v>63</v>
      </c>
      <c r="P2402" s="1">
        <v>12</v>
      </c>
      <c r="Q2402" t="s">
        <v>12787</v>
      </c>
      <c r="R2402" s="1" t="s">
        <v>15335</v>
      </c>
      <c r="S2402" s="1" t="s">
        <v>15336</v>
      </c>
      <c r="T2402" s="1">
        <v>51</v>
      </c>
      <c r="U2402" s="1">
        <v>19</v>
      </c>
      <c r="V2402" s="1">
        <v>32</v>
      </c>
    </row>
    <row r="2403" spans="1:22" x14ac:dyDescent="0.35">
      <c r="A2403" s="2">
        <v>44578</v>
      </c>
      <c r="B2403" s="3" t="s">
        <v>222</v>
      </c>
      <c r="C2403" t="s">
        <v>141</v>
      </c>
      <c r="D2403" t="s">
        <v>223</v>
      </c>
      <c r="E2403" t="s">
        <v>224</v>
      </c>
      <c r="F2403" t="s">
        <v>15337</v>
      </c>
      <c r="G2403" t="s">
        <v>15338</v>
      </c>
      <c r="H2403" t="s">
        <v>15339</v>
      </c>
      <c r="I2403" t="s">
        <v>15340</v>
      </c>
      <c r="J2403" s="1" t="s">
        <v>30</v>
      </c>
      <c r="K2403" t="s">
        <v>303</v>
      </c>
      <c r="L2403" t="s">
        <v>304</v>
      </c>
      <c r="M2403" t="s">
        <v>305</v>
      </c>
      <c r="N2403" s="1" t="s">
        <v>33</v>
      </c>
      <c r="O2403" s="1" t="s">
        <v>49</v>
      </c>
      <c r="P2403" s="1">
        <v>49</v>
      </c>
      <c r="Q2403" t="s">
        <v>15341</v>
      </c>
      <c r="R2403" s="1" t="s">
        <v>15342</v>
      </c>
      <c r="S2403" s="1" t="s">
        <v>15343</v>
      </c>
      <c r="T2403" s="1">
        <v>233</v>
      </c>
      <c r="U2403" s="1">
        <v>161</v>
      </c>
      <c r="V2403" s="1">
        <v>72</v>
      </c>
    </row>
    <row r="2404" spans="1:22" x14ac:dyDescent="0.35">
      <c r="A2404" s="2">
        <v>45181</v>
      </c>
      <c r="B2404" s="3" t="s">
        <v>317</v>
      </c>
      <c r="C2404" t="s">
        <v>23</v>
      </c>
      <c r="D2404" t="s">
        <v>98</v>
      </c>
      <c r="E2404" t="s">
        <v>318</v>
      </c>
      <c r="F2404" t="s">
        <v>15344</v>
      </c>
      <c r="H2404" t="s">
        <v>15345</v>
      </c>
      <c r="I2404" t="s">
        <v>15346</v>
      </c>
      <c r="J2404" s="1" t="s">
        <v>30</v>
      </c>
      <c r="K2404" t="s">
        <v>424</v>
      </c>
      <c r="L2404" t="s">
        <v>425</v>
      </c>
      <c r="M2404">
        <v>7724600682</v>
      </c>
      <c r="N2404" s="1" t="s">
        <v>86</v>
      </c>
      <c r="O2404" s="1" t="s">
        <v>49</v>
      </c>
      <c r="P2404" s="1">
        <v>59</v>
      </c>
      <c r="Q2404" t="s">
        <v>15347</v>
      </c>
      <c r="R2404" s="1" t="s">
        <v>15348</v>
      </c>
      <c r="S2404" s="1" t="s">
        <v>15349</v>
      </c>
      <c r="T2404" s="1">
        <v>241</v>
      </c>
      <c r="U2404" s="1">
        <v>39</v>
      </c>
      <c r="V2404" s="1">
        <v>202</v>
      </c>
    </row>
    <row r="2405" spans="1:22" x14ac:dyDescent="0.35">
      <c r="A2405" s="2">
        <v>45159</v>
      </c>
      <c r="B2405" s="3" t="s">
        <v>257</v>
      </c>
      <c r="C2405" t="s">
        <v>141</v>
      </c>
      <c r="D2405" t="s">
        <v>223</v>
      </c>
      <c r="E2405" t="s">
        <v>309</v>
      </c>
      <c r="F2405" t="s">
        <v>15350</v>
      </c>
      <c r="G2405" t="s">
        <v>15351</v>
      </c>
      <c r="H2405" t="s">
        <v>15352</v>
      </c>
      <c r="I2405" t="s">
        <v>15353</v>
      </c>
      <c r="J2405" s="1" t="s">
        <v>30</v>
      </c>
      <c r="K2405" t="s">
        <v>270</v>
      </c>
      <c r="L2405" t="s">
        <v>271</v>
      </c>
      <c r="M2405" t="s">
        <v>559</v>
      </c>
      <c r="N2405" s="1" t="s">
        <v>48</v>
      </c>
      <c r="O2405" s="1" t="s">
        <v>49</v>
      </c>
      <c r="P2405" s="1">
        <v>49</v>
      </c>
      <c r="Q2405" t="s">
        <v>15354</v>
      </c>
      <c r="R2405" s="1" t="s">
        <v>13304</v>
      </c>
      <c r="S2405" s="1" t="s">
        <v>15355</v>
      </c>
      <c r="T2405" s="1">
        <v>293</v>
      </c>
      <c r="U2405" s="1">
        <v>216</v>
      </c>
      <c r="V2405" s="1">
        <v>77</v>
      </c>
    </row>
    <row r="2406" spans="1:22" x14ac:dyDescent="0.35">
      <c r="A2406" s="2">
        <v>45086</v>
      </c>
      <c r="B2406" s="3" t="s">
        <v>275</v>
      </c>
      <c r="C2406" t="s">
        <v>276</v>
      </c>
      <c r="D2406" t="s">
        <v>277</v>
      </c>
      <c r="E2406" t="s">
        <v>278</v>
      </c>
      <c r="F2406" t="s">
        <v>15356</v>
      </c>
      <c r="G2406" t="s">
        <v>15357</v>
      </c>
      <c r="H2406" t="s">
        <v>15358</v>
      </c>
      <c r="I2406" t="s">
        <v>15359</v>
      </c>
      <c r="J2406" s="1" t="s">
        <v>30</v>
      </c>
      <c r="K2406" t="s">
        <v>159</v>
      </c>
      <c r="L2406" t="s">
        <v>160</v>
      </c>
      <c r="M2406" t="s">
        <v>161</v>
      </c>
      <c r="N2406" s="1" t="s">
        <v>78</v>
      </c>
      <c r="O2406" s="1" t="s">
        <v>34</v>
      </c>
      <c r="P2406" s="1">
        <v>60</v>
      </c>
      <c r="Q2406" t="s">
        <v>15360</v>
      </c>
      <c r="R2406" s="1" t="s">
        <v>15361</v>
      </c>
      <c r="S2406" s="1" t="s">
        <v>15362</v>
      </c>
      <c r="T2406" s="1">
        <v>165</v>
      </c>
      <c r="U2406" s="1">
        <v>23</v>
      </c>
      <c r="V2406" s="1">
        <v>142</v>
      </c>
    </row>
    <row r="2407" spans="1:22" x14ac:dyDescent="0.35">
      <c r="A2407" s="2">
        <v>44658</v>
      </c>
      <c r="B2407" s="3" t="s">
        <v>53</v>
      </c>
      <c r="C2407" t="s">
        <v>276</v>
      </c>
      <c r="D2407" t="s">
        <v>55</v>
      </c>
      <c r="E2407" t="s">
        <v>56</v>
      </c>
      <c r="F2407" t="s">
        <v>15363</v>
      </c>
      <c r="G2407" t="s">
        <v>15364</v>
      </c>
      <c r="H2407" t="s">
        <v>15365</v>
      </c>
      <c r="I2407" t="s">
        <v>15366</v>
      </c>
      <c r="J2407" s="1" t="s">
        <v>45</v>
      </c>
      <c r="K2407" t="s">
        <v>424</v>
      </c>
      <c r="L2407" t="s">
        <v>425</v>
      </c>
      <c r="M2407">
        <v>7724600682</v>
      </c>
      <c r="N2407" s="1" t="s">
        <v>78</v>
      </c>
      <c r="O2407" s="1" t="s">
        <v>49</v>
      </c>
      <c r="P2407" s="1">
        <v>8</v>
      </c>
      <c r="Q2407" t="s">
        <v>4123</v>
      </c>
      <c r="R2407" s="1" t="s">
        <v>15367</v>
      </c>
      <c r="S2407" s="1" t="s">
        <v>15368</v>
      </c>
      <c r="T2407" s="1">
        <v>455</v>
      </c>
      <c r="U2407" s="1">
        <v>216</v>
      </c>
      <c r="V2407" s="1">
        <v>239</v>
      </c>
    </row>
    <row r="2408" spans="1:22" x14ac:dyDescent="0.35">
      <c r="A2408" s="1" t="s">
        <v>15369</v>
      </c>
      <c r="B2408" s="3" t="s">
        <v>38</v>
      </c>
      <c r="C2408" t="s">
        <v>23</v>
      </c>
      <c r="D2408" t="s">
        <v>98</v>
      </c>
      <c r="E2408" t="s">
        <v>99</v>
      </c>
      <c r="F2408" t="s">
        <v>15370</v>
      </c>
      <c r="G2408" t="s">
        <v>15371</v>
      </c>
      <c r="H2408" t="s">
        <v>15372</v>
      </c>
      <c r="I2408" t="s">
        <v>15373</v>
      </c>
      <c r="J2408" s="1" t="s">
        <v>30</v>
      </c>
      <c r="K2408" t="s">
        <v>330</v>
      </c>
      <c r="L2408" t="s">
        <v>331</v>
      </c>
      <c r="M2408" t="s">
        <v>332</v>
      </c>
      <c r="N2408" s="1" t="s">
        <v>48</v>
      </c>
      <c r="O2408" s="1" t="s">
        <v>63</v>
      </c>
      <c r="P2408" s="1">
        <v>30</v>
      </c>
      <c r="Q2408" t="s">
        <v>3173</v>
      </c>
      <c r="R2408" s="1" t="s">
        <v>15374</v>
      </c>
      <c r="S2408" s="1" t="s">
        <v>15375</v>
      </c>
      <c r="T2408" s="1">
        <v>456</v>
      </c>
      <c r="U2408" s="1">
        <v>403</v>
      </c>
      <c r="V2408" s="1">
        <v>53</v>
      </c>
    </row>
    <row r="2409" spans="1:22" x14ac:dyDescent="0.35">
      <c r="A2409" s="2">
        <v>44778</v>
      </c>
      <c r="B2409" s="3" t="s">
        <v>38</v>
      </c>
      <c r="C2409" t="s">
        <v>23</v>
      </c>
      <c r="D2409" t="s">
        <v>24</v>
      </c>
      <c r="E2409" t="s">
        <v>82</v>
      </c>
      <c r="F2409" t="s">
        <v>15376</v>
      </c>
      <c r="H2409" t="s">
        <v>15377</v>
      </c>
      <c r="I2409" t="s">
        <v>15378</v>
      </c>
      <c r="J2409" s="1" t="s">
        <v>30</v>
      </c>
      <c r="K2409" t="s">
        <v>61</v>
      </c>
      <c r="L2409" t="s">
        <v>62</v>
      </c>
      <c r="M2409">
        <f>1-588-750-7646</f>
        <v>-8983</v>
      </c>
      <c r="N2409" s="1" t="s">
        <v>48</v>
      </c>
      <c r="O2409" s="1" t="s">
        <v>34</v>
      </c>
      <c r="P2409" s="1">
        <v>45</v>
      </c>
      <c r="Q2409" t="s">
        <v>2438</v>
      </c>
      <c r="R2409" s="1" t="s">
        <v>15379</v>
      </c>
      <c r="S2409" s="1" t="s">
        <v>15380</v>
      </c>
      <c r="T2409" s="1">
        <v>444</v>
      </c>
      <c r="U2409" s="1">
        <v>36</v>
      </c>
      <c r="V2409" s="1">
        <v>408</v>
      </c>
    </row>
    <row r="2410" spans="1:22" x14ac:dyDescent="0.35">
      <c r="A2410" s="2">
        <v>45022</v>
      </c>
      <c r="B2410" s="3" t="s">
        <v>222</v>
      </c>
      <c r="C2410" t="s">
        <v>141</v>
      </c>
      <c r="D2410" t="s">
        <v>223</v>
      </c>
      <c r="E2410" t="s">
        <v>265</v>
      </c>
      <c r="F2410" t="s">
        <v>15381</v>
      </c>
      <c r="G2410" t="s">
        <v>15382</v>
      </c>
      <c r="H2410" t="s">
        <v>15383</v>
      </c>
      <c r="I2410" t="s">
        <v>15384</v>
      </c>
      <c r="J2410" s="1" t="s">
        <v>170</v>
      </c>
      <c r="K2410" t="s">
        <v>148</v>
      </c>
      <c r="L2410" t="s">
        <v>149</v>
      </c>
      <c r="M2410" t="s">
        <v>150</v>
      </c>
      <c r="N2410" s="1" t="s">
        <v>86</v>
      </c>
      <c r="O2410" s="1" t="s">
        <v>63</v>
      </c>
      <c r="P2410" s="1">
        <v>9</v>
      </c>
      <c r="Q2410" t="s">
        <v>2385</v>
      </c>
      <c r="R2410" s="1" t="s">
        <v>15385</v>
      </c>
      <c r="S2410" s="1" t="s">
        <v>15386</v>
      </c>
      <c r="T2410" s="1">
        <v>311</v>
      </c>
      <c r="U2410" s="1">
        <v>157</v>
      </c>
      <c r="V2410" s="1">
        <v>154</v>
      </c>
    </row>
    <row r="2411" spans="1:22" x14ac:dyDescent="0.35">
      <c r="A2411" s="2">
        <v>44929</v>
      </c>
      <c r="B2411" s="3" t="s">
        <v>38</v>
      </c>
      <c r="C2411" t="s">
        <v>23</v>
      </c>
      <c r="D2411" t="s">
        <v>98</v>
      </c>
      <c r="E2411" t="s">
        <v>530</v>
      </c>
      <c r="F2411" t="s">
        <v>15387</v>
      </c>
      <c r="G2411" t="s">
        <v>15388</v>
      </c>
      <c r="H2411" t="s">
        <v>15389</v>
      </c>
      <c r="I2411" t="s">
        <v>15390</v>
      </c>
      <c r="J2411" s="1" t="s">
        <v>170</v>
      </c>
      <c r="K2411" t="s">
        <v>61</v>
      </c>
      <c r="L2411" t="s">
        <v>62</v>
      </c>
      <c r="M2411">
        <f>1-588-750-7646</f>
        <v>-8983</v>
      </c>
      <c r="N2411" s="1" t="s">
        <v>48</v>
      </c>
      <c r="O2411" s="1" t="s">
        <v>49</v>
      </c>
      <c r="P2411" s="1">
        <v>4</v>
      </c>
      <c r="Q2411" t="s">
        <v>5138</v>
      </c>
      <c r="R2411" s="1" t="s">
        <v>15391</v>
      </c>
      <c r="S2411" s="1" t="s">
        <v>15392</v>
      </c>
      <c r="T2411" s="1">
        <v>215</v>
      </c>
      <c r="U2411" s="1">
        <v>202</v>
      </c>
      <c r="V2411" s="1">
        <v>13</v>
      </c>
    </row>
    <row r="2412" spans="1:22" x14ac:dyDescent="0.35">
      <c r="A2412" s="2">
        <v>45038</v>
      </c>
      <c r="B2412" s="3" t="s">
        <v>344</v>
      </c>
      <c r="C2412" t="s">
        <v>141</v>
      </c>
      <c r="D2412" t="s">
        <v>345</v>
      </c>
      <c r="E2412" t="s">
        <v>265</v>
      </c>
      <c r="F2412" t="s">
        <v>15393</v>
      </c>
      <c r="G2412" t="s">
        <v>15394</v>
      </c>
      <c r="H2412" t="s">
        <v>15395</v>
      </c>
      <c r="I2412" t="s">
        <v>15396</v>
      </c>
      <c r="J2412" s="1" t="s">
        <v>170</v>
      </c>
      <c r="K2412" t="s">
        <v>31</v>
      </c>
      <c r="L2412" t="s">
        <v>32</v>
      </c>
      <c r="N2412" s="1" t="s">
        <v>78</v>
      </c>
      <c r="O2412" s="1" t="s">
        <v>34</v>
      </c>
      <c r="P2412" s="1">
        <v>35</v>
      </c>
      <c r="Q2412" t="s">
        <v>15397</v>
      </c>
      <c r="R2412" s="1" t="s">
        <v>15398</v>
      </c>
      <c r="S2412" s="1" t="s">
        <v>15399</v>
      </c>
      <c r="T2412" s="1">
        <v>211</v>
      </c>
      <c r="U2412" s="1">
        <v>120</v>
      </c>
      <c r="V2412" s="1">
        <v>91</v>
      </c>
    </row>
    <row r="2413" spans="1:22" x14ac:dyDescent="0.35">
      <c r="A2413" s="2">
        <v>45039</v>
      </c>
      <c r="B2413" s="3" t="s">
        <v>344</v>
      </c>
      <c r="C2413" t="s">
        <v>54</v>
      </c>
      <c r="D2413" t="s">
        <v>345</v>
      </c>
      <c r="E2413" t="s">
        <v>346</v>
      </c>
      <c r="F2413" t="s">
        <v>15400</v>
      </c>
      <c r="H2413" t="s">
        <v>15401</v>
      </c>
      <c r="I2413" t="s">
        <v>15402</v>
      </c>
      <c r="J2413" s="1" t="s">
        <v>30</v>
      </c>
      <c r="K2413" t="s">
        <v>133</v>
      </c>
      <c r="L2413" t="s">
        <v>134</v>
      </c>
      <c r="M2413" t="s">
        <v>135</v>
      </c>
      <c r="N2413" s="1" t="s">
        <v>33</v>
      </c>
      <c r="O2413" s="1" t="s">
        <v>49</v>
      </c>
      <c r="P2413" s="1">
        <v>60</v>
      </c>
      <c r="Q2413" t="s">
        <v>10731</v>
      </c>
      <c r="R2413" s="1" t="s">
        <v>15403</v>
      </c>
      <c r="S2413" s="1" t="s">
        <v>15404</v>
      </c>
      <c r="T2413" s="1">
        <v>161</v>
      </c>
      <c r="U2413" s="1">
        <v>89</v>
      </c>
      <c r="V2413" s="1">
        <v>72</v>
      </c>
    </row>
    <row r="2414" spans="1:22" x14ac:dyDescent="0.35">
      <c r="A2414" s="2">
        <v>45191</v>
      </c>
      <c r="B2414" s="3" t="s">
        <v>140</v>
      </c>
      <c r="C2414" t="s">
        <v>141</v>
      </c>
      <c r="D2414" t="s">
        <v>142</v>
      </c>
      <c r="E2414" t="s">
        <v>361</v>
      </c>
      <c r="F2414" t="s">
        <v>15405</v>
      </c>
      <c r="G2414" t="s">
        <v>15406</v>
      </c>
      <c r="H2414" t="s">
        <v>15407</v>
      </c>
      <c r="I2414" t="s">
        <v>15408</v>
      </c>
      <c r="J2414" s="1" t="s">
        <v>45</v>
      </c>
      <c r="K2414" t="s">
        <v>183</v>
      </c>
      <c r="L2414" t="s">
        <v>184</v>
      </c>
      <c r="M2414" t="s">
        <v>185</v>
      </c>
      <c r="N2414" s="1" t="s">
        <v>78</v>
      </c>
      <c r="O2414" s="1" t="s">
        <v>49</v>
      </c>
      <c r="P2414" s="1">
        <v>27</v>
      </c>
      <c r="Q2414" t="s">
        <v>14695</v>
      </c>
      <c r="R2414" s="1" t="s">
        <v>15409</v>
      </c>
      <c r="S2414" s="1" t="s">
        <v>15410</v>
      </c>
      <c r="T2414" s="1">
        <v>420</v>
      </c>
      <c r="U2414" s="1">
        <v>292</v>
      </c>
      <c r="V2414" s="1">
        <v>128</v>
      </c>
    </row>
    <row r="2415" spans="1:22" x14ac:dyDescent="0.35">
      <c r="A2415" s="2">
        <v>44521</v>
      </c>
      <c r="B2415" s="3" t="s">
        <v>492</v>
      </c>
      <c r="C2415" t="s">
        <v>276</v>
      </c>
      <c r="D2415" t="s">
        <v>409</v>
      </c>
      <c r="E2415" t="s">
        <v>4801</v>
      </c>
      <c r="F2415" t="s">
        <v>8319</v>
      </c>
      <c r="G2415" t="s">
        <v>15411</v>
      </c>
      <c r="H2415" t="s">
        <v>15412</v>
      </c>
      <c r="I2415" t="s">
        <v>15413</v>
      </c>
      <c r="J2415" s="1" t="s">
        <v>45</v>
      </c>
      <c r="K2415" t="s">
        <v>61</v>
      </c>
      <c r="L2415" t="s">
        <v>62</v>
      </c>
      <c r="M2415">
        <f>1-588-750-7646</f>
        <v>-8983</v>
      </c>
      <c r="N2415" s="1" t="s">
        <v>86</v>
      </c>
      <c r="O2415" s="1" t="s">
        <v>49</v>
      </c>
      <c r="P2415" s="1">
        <v>18</v>
      </c>
      <c r="Q2415" t="s">
        <v>11494</v>
      </c>
      <c r="R2415" s="1" t="s">
        <v>15414</v>
      </c>
      <c r="S2415" s="1" t="s">
        <v>15415</v>
      </c>
      <c r="T2415" s="1">
        <v>318</v>
      </c>
      <c r="U2415" s="1">
        <v>228</v>
      </c>
      <c r="V2415" s="1">
        <v>90</v>
      </c>
    </row>
    <row r="2416" spans="1:22" x14ac:dyDescent="0.35">
      <c r="A2416" s="2">
        <v>45189</v>
      </c>
      <c r="B2416" s="3" t="s">
        <v>317</v>
      </c>
      <c r="C2416" t="s">
        <v>23</v>
      </c>
      <c r="D2416" t="s">
        <v>98</v>
      </c>
      <c r="E2416" t="s">
        <v>1277</v>
      </c>
      <c r="F2416" t="s">
        <v>6899</v>
      </c>
      <c r="G2416" t="s">
        <v>6955</v>
      </c>
      <c r="H2416" t="s">
        <v>15416</v>
      </c>
      <c r="I2416" t="s">
        <v>15417</v>
      </c>
      <c r="J2416" s="1" t="s">
        <v>30</v>
      </c>
      <c r="K2416" t="s">
        <v>111</v>
      </c>
      <c r="L2416" t="s">
        <v>112</v>
      </c>
      <c r="M2416" t="s">
        <v>113</v>
      </c>
      <c r="N2416" s="1" t="s">
        <v>78</v>
      </c>
      <c r="O2416" s="1" t="s">
        <v>49</v>
      </c>
      <c r="P2416" s="1">
        <v>94</v>
      </c>
      <c r="Q2416" t="s">
        <v>10549</v>
      </c>
      <c r="R2416" s="1" t="s">
        <v>15418</v>
      </c>
      <c r="S2416" s="1" t="s">
        <v>15419</v>
      </c>
      <c r="T2416" s="1">
        <v>426</v>
      </c>
      <c r="U2416" s="1">
        <v>390</v>
      </c>
      <c r="V2416" s="1">
        <v>36</v>
      </c>
    </row>
    <row r="2417" spans="1:22" x14ac:dyDescent="0.35">
      <c r="A2417" s="2">
        <v>44805</v>
      </c>
      <c r="B2417" s="3" t="s">
        <v>38</v>
      </c>
      <c r="C2417" t="s">
        <v>247</v>
      </c>
      <c r="D2417" t="s">
        <v>165</v>
      </c>
      <c r="E2417" t="s">
        <v>484</v>
      </c>
      <c r="F2417" t="s">
        <v>15420</v>
      </c>
      <c r="G2417" t="s">
        <v>15421</v>
      </c>
      <c r="H2417" t="s">
        <v>15422</v>
      </c>
      <c r="I2417" t="s">
        <v>15423</v>
      </c>
      <c r="J2417" s="1" t="s">
        <v>45</v>
      </c>
      <c r="K2417" t="s">
        <v>194</v>
      </c>
      <c r="L2417" t="s">
        <v>195</v>
      </c>
      <c r="M2417" t="s">
        <v>196</v>
      </c>
      <c r="N2417" s="1" t="s">
        <v>78</v>
      </c>
      <c r="O2417" s="1" t="s">
        <v>34</v>
      </c>
      <c r="P2417" s="1">
        <v>5</v>
      </c>
      <c r="Q2417" t="s">
        <v>9081</v>
      </c>
      <c r="R2417" s="1" t="s">
        <v>15424</v>
      </c>
      <c r="S2417" s="1" t="s">
        <v>15425</v>
      </c>
      <c r="T2417" s="1">
        <v>398</v>
      </c>
      <c r="U2417" s="1">
        <v>57</v>
      </c>
      <c r="V2417" s="1">
        <v>341</v>
      </c>
    </row>
    <row r="2418" spans="1:22" x14ac:dyDescent="0.35">
      <c r="A2418" s="2">
        <v>44858</v>
      </c>
      <c r="B2418" s="3" t="s">
        <v>529</v>
      </c>
      <c r="C2418" t="s">
        <v>23</v>
      </c>
      <c r="D2418" t="s">
        <v>98</v>
      </c>
      <c r="E2418" t="s">
        <v>265</v>
      </c>
      <c r="F2418" t="s">
        <v>15426</v>
      </c>
      <c r="G2418" t="s">
        <v>15427</v>
      </c>
      <c r="H2418" t="s">
        <v>15428</v>
      </c>
      <c r="I2418" t="s">
        <v>15429</v>
      </c>
      <c r="J2418" s="1" t="s">
        <v>30</v>
      </c>
      <c r="K2418" t="s">
        <v>31</v>
      </c>
      <c r="L2418" t="s">
        <v>32</v>
      </c>
      <c r="M2418">
        <v>6538306661</v>
      </c>
      <c r="N2418" s="1" t="s">
        <v>86</v>
      </c>
      <c r="O2418" s="1" t="s">
        <v>63</v>
      </c>
      <c r="P2418" s="1">
        <v>35</v>
      </c>
      <c r="Q2418" t="s">
        <v>2452</v>
      </c>
      <c r="R2418" s="1" t="s">
        <v>3822</v>
      </c>
      <c r="S2418" s="1" t="s">
        <v>15430</v>
      </c>
      <c r="T2418" s="1">
        <v>123</v>
      </c>
      <c r="U2418" s="1">
        <v>28</v>
      </c>
      <c r="V2418" s="1">
        <v>95</v>
      </c>
    </row>
    <row r="2419" spans="1:22" x14ac:dyDescent="0.35">
      <c r="A2419" s="2">
        <v>44469</v>
      </c>
      <c r="B2419" s="3" t="s">
        <v>317</v>
      </c>
      <c r="C2419" t="s">
        <v>23</v>
      </c>
      <c r="D2419" t="s">
        <v>98</v>
      </c>
      <c r="E2419" t="s">
        <v>318</v>
      </c>
      <c r="F2419" t="s">
        <v>15431</v>
      </c>
      <c r="G2419" t="s">
        <v>15432</v>
      </c>
      <c r="H2419" t="s">
        <v>15433</v>
      </c>
      <c r="I2419" t="s">
        <v>15434</v>
      </c>
      <c r="J2419" s="1" t="s">
        <v>45</v>
      </c>
      <c r="K2419" t="s">
        <v>330</v>
      </c>
      <c r="L2419" t="s">
        <v>331</v>
      </c>
      <c r="M2419" t="s">
        <v>332</v>
      </c>
      <c r="N2419" s="1" t="s">
        <v>33</v>
      </c>
      <c r="O2419" s="1" t="s">
        <v>34</v>
      </c>
      <c r="P2419" s="1">
        <v>74</v>
      </c>
      <c r="Q2419" t="s">
        <v>6994</v>
      </c>
      <c r="R2419" s="1" t="s">
        <v>15435</v>
      </c>
      <c r="S2419" s="1" t="s">
        <v>15436</v>
      </c>
      <c r="T2419" s="1">
        <v>458</v>
      </c>
      <c r="U2419" s="1">
        <v>55</v>
      </c>
      <c r="V2419" s="1">
        <v>403</v>
      </c>
    </row>
    <row r="2420" spans="1:22" x14ac:dyDescent="0.35">
      <c r="A2420" s="2">
        <v>44888</v>
      </c>
      <c r="B2420" s="3" t="s">
        <v>492</v>
      </c>
      <c r="C2420" t="s">
        <v>276</v>
      </c>
      <c r="D2420" t="s">
        <v>409</v>
      </c>
      <c r="E2420" t="s">
        <v>410</v>
      </c>
      <c r="F2420" t="s">
        <v>15437</v>
      </c>
      <c r="G2420" t="s">
        <v>15438</v>
      </c>
      <c r="H2420" t="s">
        <v>15439</v>
      </c>
      <c r="I2420" t="s">
        <v>15440</v>
      </c>
      <c r="J2420" s="1" t="s">
        <v>45</v>
      </c>
      <c r="K2420" t="s">
        <v>31</v>
      </c>
      <c r="L2420" t="s">
        <v>32</v>
      </c>
      <c r="N2420" s="1" t="s">
        <v>48</v>
      </c>
      <c r="O2420" s="1" t="s">
        <v>63</v>
      </c>
      <c r="P2420" s="1">
        <v>92</v>
      </c>
      <c r="Q2420" t="s">
        <v>961</v>
      </c>
      <c r="R2420" s="1" t="s">
        <v>15441</v>
      </c>
      <c r="S2420" s="1" t="s">
        <v>15442</v>
      </c>
      <c r="T2420" s="1">
        <v>305</v>
      </c>
      <c r="U2420" s="1">
        <v>111</v>
      </c>
      <c r="V2420" s="1">
        <v>194</v>
      </c>
    </row>
    <row r="2421" spans="1:22" x14ac:dyDescent="0.35">
      <c r="A2421" s="2">
        <v>44584</v>
      </c>
      <c r="B2421" s="3" t="s">
        <v>97</v>
      </c>
      <c r="C2421" t="s">
        <v>23</v>
      </c>
      <c r="D2421" t="s">
        <v>98</v>
      </c>
      <c r="E2421" t="s">
        <v>154</v>
      </c>
      <c r="F2421" t="s">
        <v>15443</v>
      </c>
      <c r="G2421" t="s">
        <v>15444</v>
      </c>
      <c r="H2421" t="s">
        <v>15445</v>
      </c>
      <c r="I2421">
        <v>9868945428</v>
      </c>
      <c r="J2421" s="1" t="s">
        <v>170</v>
      </c>
      <c r="K2421" t="s">
        <v>111</v>
      </c>
      <c r="L2421" t="s">
        <v>112</v>
      </c>
      <c r="M2421" t="s">
        <v>113</v>
      </c>
      <c r="N2421" s="1" t="s">
        <v>48</v>
      </c>
      <c r="O2421" s="1" t="s">
        <v>49</v>
      </c>
      <c r="P2421" s="1">
        <v>83</v>
      </c>
      <c r="Q2421" t="s">
        <v>15446</v>
      </c>
      <c r="R2421" s="1" t="s">
        <v>15447</v>
      </c>
      <c r="S2421" s="1" t="s">
        <v>15448</v>
      </c>
      <c r="T2421" s="1">
        <v>305</v>
      </c>
      <c r="U2421" s="1">
        <v>132</v>
      </c>
      <c r="V2421" s="1">
        <v>173</v>
      </c>
    </row>
    <row r="2422" spans="1:22" x14ac:dyDescent="0.35">
      <c r="A2422" s="2">
        <v>45085</v>
      </c>
      <c r="B2422" s="3" t="s">
        <v>140</v>
      </c>
      <c r="C2422" t="s">
        <v>141</v>
      </c>
      <c r="D2422" t="s">
        <v>142</v>
      </c>
      <c r="E2422" t="s">
        <v>361</v>
      </c>
      <c r="F2422" t="s">
        <v>15449</v>
      </c>
      <c r="G2422" t="s">
        <v>15450</v>
      </c>
      <c r="H2422" t="s">
        <v>15451</v>
      </c>
      <c r="I2422" t="s">
        <v>15452</v>
      </c>
      <c r="J2422" s="1" t="s">
        <v>30</v>
      </c>
      <c r="K2422" t="s">
        <v>194</v>
      </c>
      <c r="L2422" t="s">
        <v>195</v>
      </c>
      <c r="M2422" t="s">
        <v>196</v>
      </c>
      <c r="N2422" s="1" t="s">
        <v>78</v>
      </c>
      <c r="O2422" s="1" t="s">
        <v>34</v>
      </c>
      <c r="P2422" s="1">
        <v>22</v>
      </c>
      <c r="Q2422" t="s">
        <v>15453</v>
      </c>
      <c r="R2422" s="1" t="s">
        <v>15454</v>
      </c>
      <c r="S2422" s="1" t="s">
        <v>15455</v>
      </c>
      <c r="T2422" s="1">
        <v>443</v>
      </c>
      <c r="U2422" s="1">
        <v>146</v>
      </c>
      <c r="V2422" s="1">
        <v>297</v>
      </c>
    </row>
    <row r="2423" spans="1:22" x14ac:dyDescent="0.35">
      <c r="A2423" s="2">
        <v>45052</v>
      </c>
      <c r="B2423" s="3" t="s">
        <v>53</v>
      </c>
      <c r="C2423" t="s">
        <v>276</v>
      </c>
      <c r="D2423" t="s">
        <v>55</v>
      </c>
      <c r="E2423" t="s">
        <v>56</v>
      </c>
      <c r="F2423" t="s">
        <v>15456</v>
      </c>
      <c r="G2423" t="s">
        <v>15457</v>
      </c>
      <c r="H2423" t="s">
        <v>15458</v>
      </c>
      <c r="I2423" t="s">
        <v>15459</v>
      </c>
      <c r="J2423" s="1" t="s">
        <v>45</v>
      </c>
      <c r="K2423" t="s">
        <v>159</v>
      </c>
      <c r="L2423" t="s">
        <v>160</v>
      </c>
      <c r="M2423" t="s">
        <v>161</v>
      </c>
      <c r="N2423" s="1" t="s">
        <v>48</v>
      </c>
      <c r="O2423" s="1" t="s">
        <v>49</v>
      </c>
      <c r="P2423" s="1">
        <v>14</v>
      </c>
      <c r="Q2423" t="s">
        <v>7402</v>
      </c>
      <c r="R2423" s="1" t="s">
        <v>15460</v>
      </c>
      <c r="S2423" s="1" t="s">
        <v>15461</v>
      </c>
      <c r="T2423" s="1">
        <v>361</v>
      </c>
      <c r="U2423" s="1">
        <v>347</v>
      </c>
      <c r="V2423" s="1">
        <v>14</v>
      </c>
    </row>
    <row r="2424" spans="1:22" x14ac:dyDescent="0.35">
      <c r="A2424" s="2">
        <v>44880</v>
      </c>
      <c r="B2424" s="3" t="s">
        <v>344</v>
      </c>
      <c r="C2424" t="s">
        <v>141</v>
      </c>
      <c r="D2424" t="s">
        <v>345</v>
      </c>
      <c r="E2424" t="s">
        <v>346</v>
      </c>
      <c r="F2424" t="s">
        <v>15462</v>
      </c>
      <c r="G2424" t="s">
        <v>15463</v>
      </c>
      <c r="H2424" t="s">
        <v>15464</v>
      </c>
      <c r="I2424" t="s">
        <v>15465</v>
      </c>
      <c r="J2424" s="1" t="s">
        <v>170</v>
      </c>
      <c r="K2424" t="s">
        <v>381</v>
      </c>
      <c r="L2424" t="s">
        <v>382</v>
      </c>
      <c r="M2424" t="s">
        <v>383</v>
      </c>
      <c r="N2424" s="1" t="s">
        <v>48</v>
      </c>
      <c r="O2424" s="1" t="s">
        <v>63</v>
      </c>
      <c r="P2424" s="1">
        <v>80</v>
      </c>
      <c r="Q2424" t="s">
        <v>8198</v>
      </c>
      <c r="R2424" s="1" t="s">
        <v>15466</v>
      </c>
      <c r="S2424" s="1" t="s">
        <v>15467</v>
      </c>
      <c r="T2424" s="1">
        <v>66</v>
      </c>
      <c r="U2424" s="1">
        <v>17</v>
      </c>
      <c r="V2424" s="1">
        <v>49</v>
      </c>
    </row>
    <row r="2425" spans="1:22" x14ac:dyDescent="0.35">
      <c r="A2425" s="2">
        <v>44997</v>
      </c>
      <c r="B2425" s="3" t="s">
        <v>336</v>
      </c>
      <c r="C2425" t="s">
        <v>247</v>
      </c>
      <c r="D2425" t="s">
        <v>165</v>
      </c>
      <c r="E2425" t="s">
        <v>189</v>
      </c>
      <c r="F2425" t="s">
        <v>15468</v>
      </c>
      <c r="G2425" t="s">
        <v>15469</v>
      </c>
      <c r="H2425" t="s">
        <v>15470</v>
      </c>
      <c r="I2425" t="s">
        <v>15471</v>
      </c>
      <c r="J2425" s="1" t="s">
        <v>45</v>
      </c>
      <c r="K2425" t="s">
        <v>75</v>
      </c>
      <c r="L2425" t="s">
        <v>76</v>
      </c>
      <c r="N2425" s="1" t="s">
        <v>93</v>
      </c>
      <c r="O2425" s="1" t="s">
        <v>49</v>
      </c>
      <c r="P2425" s="1">
        <v>57</v>
      </c>
      <c r="Q2425" t="s">
        <v>14954</v>
      </c>
      <c r="R2425" s="1" t="s">
        <v>15472</v>
      </c>
      <c r="S2425" s="1" t="s">
        <v>15473</v>
      </c>
      <c r="T2425" s="1">
        <v>456</v>
      </c>
      <c r="U2425" s="1">
        <v>447</v>
      </c>
      <c r="V2425" s="1">
        <v>9</v>
      </c>
    </row>
    <row r="2426" spans="1:22" x14ac:dyDescent="0.35">
      <c r="A2426" s="2">
        <v>44491</v>
      </c>
      <c r="B2426" s="3" t="s">
        <v>344</v>
      </c>
      <c r="C2426" t="s">
        <v>141</v>
      </c>
      <c r="D2426" t="s">
        <v>345</v>
      </c>
      <c r="E2426" t="s">
        <v>346</v>
      </c>
      <c r="F2426" t="s">
        <v>15474</v>
      </c>
      <c r="G2426" t="s">
        <v>15475</v>
      </c>
      <c r="H2426" t="s">
        <v>15476</v>
      </c>
      <c r="I2426" t="s">
        <v>15477</v>
      </c>
      <c r="J2426" s="1" t="s">
        <v>45</v>
      </c>
      <c r="K2426" t="s">
        <v>330</v>
      </c>
      <c r="L2426" t="s">
        <v>331</v>
      </c>
      <c r="M2426" t="s">
        <v>332</v>
      </c>
      <c r="N2426" s="1" t="s">
        <v>93</v>
      </c>
      <c r="O2426" s="1" t="s">
        <v>34</v>
      </c>
      <c r="P2426" s="1">
        <v>77</v>
      </c>
      <c r="Q2426" t="s">
        <v>15478</v>
      </c>
      <c r="R2426" s="1" t="s">
        <v>15479</v>
      </c>
      <c r="S2426" s="1" t="s">
        <v>15480</v>
      </c>
      <c r="T2426" s="1">
        <v>108</v>
      </c>
      <c r="U2426" s="1">
        <v>71</v>
      </c>
      <c r="V2426" s="1">
        <v>37</v>
      </c>
    </row>
    <row r="2427" spans="1:22" x14ac:dyDescent="0.35">
      <c r="A2427" s="2">
        <v>44746</v>
      </c>
      <c r="B2427" s="3" t="s">
        <v>214</v>
      </c>
      <c r="C2427" t="s">
        <v>23</v>
      </c>
      <c r="D2427" t="s">
        <v>98</v>
      </c>
      <c r="E2427" t="s">
        <v>326</v>
      </c>
      <c r="F2427" t="s">
        <v>15481</v>
      </c>
      <c r="G2427" t="s">
        <v>15482</v>
      </c>
      <c r="H2427" t="s">
        <v>15483</v>
      </c>
      <c r="I2427" t="s">
        <v>15484</v>
      </c>
      <c r="J2427" s="1" t="s">
        <v>170</v>
      </c>
      <c r="K2427" t="s">
        <v>133</v>
      </c>
      <c r="L2427" t="s">
        <v>134</v>
      </c>
      <c r="M2427" t="s">
        <v>135</v>
      </c>
      <c r="N2427" s="1" t="s">
        <v>86</v>
      </c>
      <c r="O2427" s="1" t="s">
        <v>63</v>
      </c>
      <c r="P2427" s="1">
        <v>35</v>
      </c>
      <c r="Q2427" t="s">
        <v>13611</v>
      </c>
      <c r="R2427" s="1" t="s">
        <v>7107</v>
      </c>
      <c r="S2427" s="1" t="s">
        <v>15485</v>
      </c>
      <c r="T2427" s="1">
        <v>135</v>
      </c>
      <c r="U2427" s="1">
        <v>50</v>
      </c>
      <c r="V2427" s="1">
        <v>85</v>
      </c>
    </row>
    <row r="2428" spans="1:22" x14ac:dyDescent="0.35">
      <c r="A2428" s="2">
        <v>45008</v>
      </c>
      <c r="B2428" s="3" t="s">
        <v>53</v>
      </c>
      <c r="C2428" t="s">
        <v>276</v>
      </c>
      <c r="D2428" t="s">
        <v>55</v>
      </c>
      <c r="E2428" t="s">
        <v>2513</v>
      </c>
      <c r="F2428" t="s">
        <v>15486</v>
      </c>
      <c r="G2428" t="s">
        <v>15487</v>
      </c>
      <c r="H2428" t="s">
        <v>15488</v>
      </c>
      <c r="I2428" t="s">
        <v>15489</v>
      </c>
      <c r="J2428" s="1" t="s">
        <v>45</v>
      </c>
      <c r="K2428" t="s">
        <v>381</v>
      </c>
      <c r="L2428" t="s">
        <v>382</v>
      </c>
      <c r="M2428" t="s">
        <v>383</v>
      </c>
      <c r="N2428" s="1" t="s">
        <v>33</v>
      </c>
      <c r="O2428" s="1" t="s">
        <v>34</v>
      </c>
      <c r="P2428" s="1">
        <v>64</v>
      </c>
      <c r="Q2428" t="s">
        <v>13642</v>
      </c>
      <c r="R2428" s="1" t="s">
        <v>15490</v>
      </c>
      <c r="S2428" s="1" t="s">
        <v>15491</v>
      </c>
      <c r="T2428" s="1">
        <v>407</v>
      </c>
      <c r="U2428" s="1">
        <v>1</v>
      </c>
      <c r="V2428" s="1">
        <v>406</v>
      </c>
    </row>
    <row r="2429" spans="1:22" x14ac:dyDescent="0.35">
      <c r="A2429" s="2">
        <v>44809</v>
      </c>
      <c r="B2429" s="3" t="s">
        <v>222</v>
      </c>
      <c r="C2429" t="s">
        <v>141</v>
      </c>
      <c r="D2429" t="s">
        <v>223</v>
      </c>
      <c r="E2429" t="s">
        <v>224</v>
      </c>
      <c r="F2429" t="s">
        <v>15492</v>
      </c>
      <c r="G2429" t="s">
        <v>15493</v>
      </c>
      <c r="H2429" t="s">
        <v>15494</v>
      </c>
      <c r="I2429" t="s">
        <v>15495</v>
      </c>
      <c r="J2429" s="1" t="s">
        <v>30</v>
      </c>
      <c r="K2429" t="s">
        <v>46</v>
      </c>
      <c r="L2429" t="s">
        <v>47</v>
      </c>
      <c r="M2429" t="s">
        <v>261</v>
      </c>
      <c r="N2429" s="1" t="s">
        <v>93</v>
      </c>
      <c r="O2429" s="1" t="s">
        <v>49</v>
      </c>
      <c r="P2429" s="1">
        <v>41</v>
      </c>
      <c r="Q2429" t="s">
        <v>4405</v>
      </c>
      <c r="R2429" s="1" t="s">
        <v>15496</v>
      </c>
      <c r="S2429" s="1" t="s">
        <v>15497</v>
      </c>
      <c r="T2429" s="1">
        <v>133</v>
      </c>
      <c r="U2429" s="1">
        <v>93</v>
      </c>
      <c r="V2429" s="1">
        <v>40</v>
      </c>
    </row>
    <row r="2430" spans="1:22" x14ac:dyDescent="0.35">
      <c r="A2430" s="2">
        <v>44496</v>
      </c>
      <c r="B2430" s="3" t="s">
        <v>222</v>
      </c>
      <c r="C2430" t="s">
        <v>141</v>
      </c>
      <c r="D2430" t="s">
        <v>223</v>
      </c>
      <c r="E2430" t="s">
        <v>265</v>
      </c>
      <c r="F2430" t="s">
        <v>12765</v>
      </c>
      <c r="G2430" t="s">
        <v>15498</v>
      </c>
      <c r="H2430" t="s">
        <v>15499</v>
      </c>
      <c r="I2430" t="s">
        <v>15500</v>
      </c>
      <c r="J2430" s="1" t="s">
        <v>30</v>
      </c>
      <c r="K2430" t="s">
        <v>61</v>
      </c>
      <c r="L2430" t="s">
        <v>62</v>
      </c>
      <c r="M2430">
        <f>1-588-750-7646</f>
        <v>-8983</v>
      </c>
      <c r="N2430" s="1" t="s">
        <v>114</v>
      </c>
      <c r="O2430" s="1" t="s">
        <v>34</v>
      </c>
      <c r="P2430" s="1">
        <v>84</v>
      </c>
      <c r="Q2430" t="s">
        <v>14794</v>
      </c>
      <c r="R2430" s="1" t="s">
        <v>8544</v>
      </c>
      <c r="S2430" s="1" t="s">
        <v>15501</v>
      </c>
      <c r="T2430" s="1">
        <v>101</v>
      </c>
      <c r="U2430" s="1">
        <v>64</v>
      </c>
      <c r="V2430" s="1">
        <v>37</v>
      </c>
    </row>
    <row r="2431" spans="1:22" x14ac:dyDescent="0.35">
      <c r="A2431" s="2">
        <v>44522</v>
      </c>
      <c r="B2431" s="3" t="s">
        <v>257</v>
      </c>
      <c r="C2431" t="s">
        <v>141</v>
      </c>
      <c r="D2431" t="s">
        <v>223</v>
      </c>
      <c r="E2431" t="s">
        <v>309</v>
      </c>
      <c r="F2431" t="s">
        <v>15502</v>
      </c>
      <c r="G2431" t="s">
        <v>15503</v>
      </c>
      <c r="H2431" t="s">
        <v>15504</v>
      </c>
      <c r="I2431" t="s">
        <v>15505</v>
      </c>
      <c r="J2431" s="1" t="s">
        <v>30</v>
      </c>
      <c r="K2431" t="s">
        <v>270</v>
      </c>
      <c r="L2431" t="s">
        <v>271</v>
      </c>
      <c r="M2431" t="s">
        <v>559</v>
      </c>
      <c r="N2431" s="1" t="s">
        <v>86</v>
      </c>
      <c r="O2431" s="1" t="s">
        <v>63</v>
      </c>
      <c r="P2431" s="1">
        <v>39</v>
      </c>
      <c r="Q2431" t="s">
        <v>15506</v>
      </c>
      <c r="R2431" s="1" t="s">
        <v>15507</v>
      </c>
      <c r="S2431" s="1" t="s">
        <v>15508</v>
      </c>
      <c r="T2431" s="1">
        <v>462</v>
      </c>
      <c r="U2431" s="1">
        <v>202</v>
      </c>
      <c r="V2431" s="1">
        <v>260</v>
      </c>
    </row>
    <row r="2432" spans="1:22" x14ac:dyDescent="0.35">
      <c r="A2432" s="2">
        <v>44764</v>
      </c>
      <c r="B2432" s="3" t="s">
        <v>207</v>
      </c>
      <c r="C2432" t="s">
        <v>23</v>
      </c>
      <c r="D2432" t="s">
        <v>39</v>
      </c>
      <c r="E2432" t="s">
        <v>40</v>
      </c>
      <c r="F2432" t="s">
        <v>15509</v>
      </c>
      <c r="G2432" t="s">
        <v>15510</v>
      </c>
      <c r="H2432" t="s">
        <v>15511</v>
      </c>
      <c r="I2432" t="s">
        <v>15512</v>
      </c>
      <c r="J2432" s="1" t="s">
        <v>30</v>
      </c>
      <c r="K2432" t="s">
        <v>566</v>
      </c>
      <c r="L2432" t="s">
        <v>567</v>
      </c>
      <c r="M2432" t="s">
        <v>568</v>
      </c>
      <c r="N2432" s="1" t="s">
        <v>86</v>
      </c>
      <c r="O2432" s="1" t="s">
        <v>49</v>
      </c>
      <c r="P2432" s="1">
        <v>98</v>
      </c>
      <c r="Q2432" t="s">
        <v>2982</v>
      </c>
      <c r="R2432" s="1" t="s">
        <v>15513</v>
      </c>
      <c r="S2432" s="1" t="s">
        <v>15514</v>
      </c>
      <c r="T2432" s="1">
        <v>180</v>
      </c>
      <c r="U2432" s="1">
        <v>133</v>
      </c>
      <c r="V2432" s="1">
        <v>47</v>
      </c>
    </row>
    <row r="2433" spans="1:22" x14ac:dyDescent="0.35">
      <c r="A2433" s="2">
        <v>44508</v>
      </c>
      <c r="B2433" s="3" t="s">
        <v>177</v>
      </c>
      <c r="C2433" t="s">
        <v>141</v>
      </c>
      <c r="D2433" t="s">
        <v>142</v>
      </c>
      <c r="E2433" t="s">
        <v>178</v>
      </c>
      <c r="F2433" t="s">
        <v>15515</v>
      </c>
      <c r="G2433" t="s">
        <v>15516</v>
      </c>
      <c r="H2433" t="s">
        <v>15517</v>
      </c>
      <c r="I2433" t="s">
        <v>15518</v>
      </c>
      <c r="J2433" s="1" t="s">
        <v>45</v>
      </c>
      <c r="K2433" t="s">
        <v>252</v>
      </c>
      <c r="L2433" t="s">
        <v>253</v>
      </c>
      <c r="M2433">
        <f>1-838-976-6137</f>
        <v>-7950</v>
      </c>
      <c r="N2433" s="1" t="s">
        <v>93</v>
      </c>
      <c r="O2433" s="1" t="s">
        <v>63</v>
      </c>
      <c r="P2433" s="1">
        <v>40</v>
      </c>
      <c r="Q2433" t="s">
        <v>235</v>
      </c>
      <c r="R2433" s="1" t="s">
        <v>15519</v>
      </c>
      <c r="S2433" s="1" t="s">
        <v>15520</v>
      </c>
      <c r="T2433" s="1">
        <v>270</v>
      </c>
      <c r="U2433" s="1">
        <v>268</v>
      </c>
      <c r="V2433" s="1">
        <v>2</v>
      </c>
    </row>
    <row r="2434" spans="1:22" x14ac:dyDescent="0.35">
      <c r="A2434" s="1" t="s">
        <v>15521</v>
      </c>
      <c r="B2434" s="3" t="s">
        <v>207</v>
      </c>
      <c r="C2434" t="s">
        <v>23</v>
      </c>
      <c r="D2434" t="s">
        <v>39</v>
      </c>
      <c r="E2434" t="s">
        <v>265</v>
      </c>
      <c r="F2434" t="s">
        <v>15522</v>
      </c>
      <c r="H2434" t="s">
        <v>15523</v>
      </c>
      <c r="I2434">
        <f>1-410-966-9446</f>
        <v>-10821</v>
      </c>
      <c r="J2434" s="1" t="s">
        <v>45</v>
      </c>
      <c r="K2434" t="s">
        <v>31</v>
      </c>
      <c r="L2434" t="s">
        <v>32</v>
      </c>
      <c r="M2434">
        <v>6538306661</v>
      </c>
      <c r="N2434" s="1" t="s">
        <v>78</v>
      </c>
      <c r="O2434" s="1" t="s">
        <v>49</v>
      </c>
      <c r="P2434" s="1">
        <v>28</v>
      </c>
      <c r="Q2434" t="s">
        <v>1672</v>
      </c>
      <c r="R2434" s="1" t="s">
        <v>15524</v>
      </c>
      <c r="S2434" s="1" t="s">
        <v>15525</v>
      </c>
      <c r="T2434" s="1">
        <v>271</v>
      </c>
      <c r="U2434" s="1">
        <v>25</v>
      </c>
      <c r="V2434" s="1">
        <v>246</v>
      </c>
    </row>
    <row r="2435" spans="1:22" x14ac:dyDescent="0.35">
      <c r="A2435" s="2">
        <v>45008</v>
      </c>
      <c r="B2435" s="3" t="s">
        <v>492</v>
      </c>
      <c r="C2435" t="s">
        <v>276</v>
      </c>
      <c r="D2435" t="s">
        <v>409</v>
      </c>
      <c r="E2435" t="s">
        <v>410</v>
      </c>
      <c r="F2435" t="s">
        <v>15526</v>
      </c>
      <c r="G2435" t="s">
        <v>15527</v>
      </c>
      <c r="H2435" t="s">
        <v>15528</v>
      </c>
      <c r="I2435">
        <f>1-463-327-9806</f>
        <v>-10595</v>
      </c>
      <c r="J2435" s="1" t="s">
        <v>30</v>
      </c>
      <c r="K2435" t="s">
        <v>159</v>
      </c>
      <c r="L2435" t="s">
        <v>160</v>
      </c>
      <c r="M2435" t="s">
        <v>161</v>
      </c>
      <c r="N2435" s="1" t="s">
        <v>114</v>
      </c>
      <c r="O2435" s="1" t="s">
        <v>49</v>
      </c>
      <c r="P2435" s="1">
        <v>21</v>
      </c>
      <c r="Q2435" t="s">
        <v>15529</v>
      </c>
      <c r="R2435" s="1" t="s">
        <v>15530</v>
      </c>
      <c r="S2435" s="1" t="s">
        <v>15531</v>
      </c>
      <c r="T2435" s="1">
        <v>371</v>
      </c>
      <c r="U2435" s="1">
        <v>237</v>
      </c>
      <c r="V2435" s="1">
        <v>134</v>
      </c>
    </row>
    <row r="2436" spans="1:22" x14ac:dyDescent="0.35">
      <c r="A2436" s="2">
        <v>45086</v>
      </c>
      <c r="B2436" s="3" t="s">
        <v>118</v>
      </c>
      <c r="C2436" t="s">
        <v>69</v>
      </c>
      <c r="D2436" t="s">
        <v>119</v>
      </c>
      <c r="E2436" t="s">
        <v>120</v>
      </c>
      <c r="F2436" t="s">
        <v>15532</v>
      </c>
      <c r="G2436" t="s">
        <v>15533</v>
      </c>
      <c r="H2436" t="s">
        <v>15534</v>
      </c>
      <c r="I2436" t="s">
        <v>15535</v>
      </c>
      <c r="J2436" s="1" t="s">
        <v>170</v>
      </c>
      <c r="K2436" t="s">
        <v>61</v>
      </c>
      <c r="L2436" t="s">
        <v>62</v>
      </c>
      <c r="M2436">
        <f>1-588-750-7646</f>
        <v>-8983</v>
      </c>
      <c r="N2436" s="1" t="s">
        <v>48</v>
      </c>
      <c r="O2436" s="1" t="s">
        <v>63</v>
      </c>
      <c r="P2436" s="1">
        <v>57</v>
      </c>
      <c r="Q2436" t="s">
        <v>10195</v>
      </c>
      <c r="R2436" s="1" t="s">
        <v>11067</v>
      </c>
      <c r="S2436" s="1" t="s">
        <v>15536</v>
      </c>
      <c r="T2436" s="1">
        <v>162</v>
      </c>
      <c r="U2436" s="1">
        <v>101</v>
      </c>
      <c r="V2436" s="1">
        <v>61</v>
      </c>
    </row>
    <row r="2437" spans="1:22" x14ac:dyDescent="0.35">
      <c r="A2437" s="2">
        <v>44735</v>
      </c>
      <c r="B2437" s="3" t="s">
        <v>257</v>
      </c>
      <c r="C2437" t="s">
        <v>141</v>
      </c>
      <c r="D2437" t="s">
        <v>223</v>
      </c>
      <c r="E2437" t="s">
        <v>5713</v>
      </c>
      <c r="F2437" t="s">
        <v>15537</v>
      </c>
      <c r="G2437" t="s">
        <v>15538</v>
      </c>
      <c r="H2437" t="s">
        <v>15539</v>
      </c>
      <c r="I2437">
        <f>1-775-688-2188</f>
        <v>-3650</v>
      </c>
      <c r="J2437" s="1" t="s">
        <v>30</v>
      </c>
      <c r="K2437" t="s">
        <v>133</v>
      </c>
      <c r="L2437" t="s">
        <v>134</v>
      </c>
      <c r="M2437" t="s">
        <v>135</v>
      </c>
      <c r="N2437" s="1" t="s">
        <v>33</v>
      </c>
      <c r="O2437" s="1" t="s">
        <v>63</v>
      </c>
      <c r="P2437" s="1">
        <v>95</v>
      </c>
      <c r="Q2437" t="s">
        <v>15540</v>
      </c>
      <c r="R2437" s="1" t="s">
        <v>15541</v>
      </c>
      <c r="S2437" s="1" t="s">
        <v>15542</v>
      </c>
      <c r="T2437" s="1">
        <v>178</v>
      </c>
      <c r="U2437" s="1">
        <v>71</v>
      </c>
      <c r="V2437" s="1">
        <v>107</v>
      </c>
    </row>
    <row r="2438" spans="1:22" x14ac:dyDescent="0.35">
      <c r="A2438" s="2">
        <v>44483</v>
      </c>
      <c r="B2438" s="3" t="s">
        <v>97</v>
      </c>
      <c r="C2438" t="s">
        <v>23</v>
      </c>
      <c r="D2438" t="s">
        <v>98</v>
      </c>
      <c r="E2438" t="s">
        <v>99</v>
      </c>
      <c r="F2438" t="s">
        <v>15543</v>
      </c>
      <c r="G2438" t="s">
        <v>15544</v>
      </c>
      <c r="H2438" t="s">
        <v>15545</v>
      </c>
      <c r="I2438" t="s">
        <v>15546</v>
      </c>
      <c r="J2438" s="1" t="s">
        <v>170</v>
      </c>
      <c r="K2438" t="s">
        <v>424</v>
      </c>
      <c r="L2438" t="s">
        <v>425</v>
      </c>
      <c r="M2438">
        <v>7724600682</v>
      </c>
      <c r="N2438" s="1" t="s">
        <v>48</v>
      </c>
      <c r="O2438" s="1" t="s">
        <v>63</v>
      </c>
      <c r="P2438" s="1">
        <v>24</v>
      </c>
      <c r="Q2438" t="s">
        <v>5265</v>
      </c>
      <c r="R2438" s="1" t="s">
        <v>15547</v>
      </c>
      <c r="S2438" s="1" t="s">
        <v>15548</v>
      </c>
      <c r="T2438" s="1">
        <v>184</v>
      </c>
      <c r="U2438" s="1">
        <v>71</v>
      </c>
      <c r="V2438" s="1">
        <v>113</v>
      </c>
    </row>
    <row r="2439" spans="1:22" x14ac:dyDescent="0.35">
      <c r="A2439" s="2">
        <v>45146</v>
      </c>
      <c r="B2439" s="3" t="s">
        <v>140</v>
      </c>
      <c r="C2439" t="s">
        <v>141</v>
      </c>
      <c r="D2439" t="s">
        <v>142</v>
      </c>
      <c r="E2439" t="s">
        <v>361</v>
      </c>
      <c r="F2439" t="s">
        <v>15549</v>
      </c>
      <c r="G2439" t="s">
        <v>15550</v>
      </c>
      <c r="H2439" t="s">
        <v>15551</v>
      </c>
      <c r="I2439" t="s">
        <v>15552</v>
      </c>
      <c r="J2439" s="1" t="s">
        <v>30</v>
      </c>
      <c r="K2439" t="s">
        <v>534</v>
      </c>
      <c r="L2439" t="s">
        <v>535</v>
      </c>
      <c r="M2439" t="s">
        <v>536</v>
      </c>
      <c r="N2439" s="1" t="s">
        <v>114</v>
      </c>
      <c r="O2439" s="1" t="s">
        <v>63</v>
      </c>
      <c r="P2439" s="1">
        <v>6</v>
      </c>
      <c r="Q2439" t="s">
        <v>12497</v>
      </c>
      <c r="R2439" s="1" t="s">
        <v>15553</v>
      </c>
      <c r="S2439" s="1" t="s">
        <v>15554</v>
      </c>
      <c r="T2439" s="1">
        <v>99</v>
      </c>
      <c r="U2439" s="1">
        <v>7</v>
      </c>
      <c r="V2439" s="1">
        <v>92</v>
      </c>
    </row>
    <row r="2440" spans="1:22" x14ac:dyDescent="0.35">
      <c r="A2440" s="2">
        <v>44866</v>
      </c>
      <c r="B2440" s="3" t="s">
        <v>344</v>
      </c>
      <c r="C2440" t="s">
        <v>141</v>
      </c>
      <c r="D2440" t="s">
        <v>345</v>
      </c>
      <c r="E2440" t="s">
        <v>711</v>
      </c>
      <c r="F2440" t="s">
        <v>15555</v>
      </c>
      <c r="G2440" t="s">
        <v>15556</v>
      </c>
      <c r="H2440" t="s">
        <v>15557</v>
      </c>
      <c r="I2440" t="s">
        <v>15558</v>
      </c>
      <c r="J2440" s="1" t="s">
        <v>170</v>
      </c>
      <c r="K2440" t="s">
        <v>159</v>
      </c>
      <c r="L2440" t="s">
        <v>160</v>
      </c>
      <c r="M2440" t="s">
        <v>161</v>
      </c>
      <c r="N2440" s="1" t="s">
        <v>114</v>
      </c>
      <c r="O2440" s="1" t="s">
        <v>34</v>
      </c>
      <c r="P2440" s="1">
        <v>24</v>
      </c>
      <c r="Q2440" t="s">
        <v>15559</v>
      </c>
      <c r="R2440" s="1" t="s">
        <v>15560</v>
      </c>
      <c r="S2440" s="1" t="s">
        <v>15561</v>
      </c>
      <c r="T2440" s="1">
        <v>131</v>
      </c>
      <c r="U2440" s="1">
        <v>124</v>
      </c>
      <c r="V2440" s="1">
        <v>7</v>
      </c>
    </row>
    <row r="2441" spans="1:22" x14ac:dyDescent="0.35">
      <c r="A2441" s="2">
        <v>44697</v>
      </c>
      <c r="B2441" s="3" t="s">
        <v>238</v>
      </c>
      <c r="C2441" t="s">
        <v>23</v>
      </c>
      <c r="D2441" t="s">
        <v>98</v>
      </c>
      <c r="E2441" t="s">
        <v>239</v>
      </c>
      <c r="F2441" t="s">
        <v>15562</v>
      </c>
      <c r="G2441" t="s">
        <v>15563</v>
      </c>
      <c r="H2441" t="s">
        <v>15564</v>
      </c>
      <c r="I2441" t="s">
        <v>15565</v>
      </c>
      <c r="J2441" s="1" t="s">
        <v>170</v>
      </c>
      <c r="K2441" t="s">
        <v>303</v>
      </c>
      <c r="L2441" t="s">
        <v>304</v>
      </c>
      <c r="M2441" t="s">
        <v>305</v>
      </c>
      <c r="N2441" s="1" t="s">
        <v>48</v>
      </c>
      <c r="O2441" s="1" t="s">
        <v>34</v>
      </c>
      <c r="P2441" s="1">
        <v>48</v>
      </c>
      <c r="Q2441" t="s">
        <v>15566</v>
      </c>
      <c r="R2441" s="1" t="s">
        <v>15567</v>
      </c>
      <c r="S2441" s="1" t="s">
        <v>15568</v>
      </c>
      <c r="T2441" s="1">
        <v>304</v>
      </c>
      <c r="U2441" s="1">
        <v>106</v>
      </c>
      <c r="V2441" s="1">
        <v>198</v>
      </c>
    </row>
    <row r="2442" spans="1:22" x14ac:dyDescent="0.35">
      <c r="A2442" s="2">
        <v>44707</v>
      </c>
      <c r="B2442" s="3" t="s">
        <v>118</v>
      </c>
      <c r="C2442" t="s">
        <v>69</v>
      </c>
      <c r="D2442" t="s">
        <v>119</v>
      </c>
      <c r="E2442" t="s">
        <v>120</v>
      </c>
      <c r="F2442" t="s">
        <v>15569</v>
      </c>
      <c r="G2442" t="s">
        <v>15570</v>
      </c>
      <c r="H2442" t="s">
        <v>15571</v>
      </c>
      <c r="I2442" t="s">
        <v>15572</v>
      </c>
      <c r="J2442" s="1" t="s">
        <v>170</v>
      </c>
      <c r="K2442" t="s">
        <v>566</v>
      </c>
      <c r="L2442" t="s">
        <v>567</v>
      </c>
      <c r="M2442" t="s">
        <v>568</v>
      </c>
      <c r="N2442" s="1" t="s">
        <v>86</v>
      </c>
      <c r="O2442" s="1" t="s">
        <v>49</v>
      </c>
      <c r="P2442" s="1">
        <v>39</v>
      </c>
      <c r="Q2442" t="s">
        <v>3469</v>
      </c>
      <c r="R2442" s="1" t="s">
        <v>5539</v>
      </c>
      <c r="S2442" s="1" t="s">
        <v>15573</v>
      </c>
      <c r="T2442" s="1">
        <v>157</v>
      </c>
      <c r="U2442" s="1">
        <v>79</v>
      </c>
      <c r="V2442" s="1">
        <v>78</v>
      </c>
    </row>
    <row r="2443" spans="1:22" x14ac:dyDescent="0.35">
      <c r="A2443" s="2">
        <v>44492</v>
      </c>
      <c r="B2443" s="3" t="s">
        <v>22</v>
      </c>
      <c r="C2443" t="s">
        <v>23</v>
      </c>
      <c r="D2443" t="s">
        <v>24</v>
      </c>
      <c r="E2443" t="s">
        <v>82</v>
      </c>
      <c r="F2443" t="s">
        <v>15574</v>
      </c>
      <c r="G2443" t="s">
        <v>15575</v>
      </c>
      <c r="H2443" t="s">
        <v>15576</v>
      </c>
      <c r="I2443" t="s">
        <v>15577</v>
      </c>
      <c r="J2443" s="1" t="s">
        <v>170</v>
      </c>
      <c r="K2443" t="s">
        <v>303</v>
      </c>
      <c r="L2443" t="s">
        <v>304</v>
      </c>
      <c r="M2443" t="s">
        <v>305</v>
      </c>
      <c r="N2443" s="1" t="s">
        <v>93</v>
      </c>
      <c r="O2443" s="1" t="s">
        <v>63</v>
      </c>
      <c r="P2443" s="1">
        <v>68</v>
      </c>
      <c r="Q2443" t="s">
        <v>688</v>
      </c>
      <c r="R2443" s="1" t="s">
        <v>15578</v>
      </c>
      <c r="S2443" s="1" t="s">
        <v>15579</v>
      </c>
      <c r="T2443" s="1">
        <v>231</v>
      </c>
      <c r="U2443" s="1">
        <v>152</v>
      </c>
      <c r="V2443" s="1">
        <v>79</v>
      </c>
    </row>
    <row r="2444" spans="1:22" x14ac:dyDescent="0.35">
      <c r="A2444" s="2">
        <v>44746</v>
      </c>
      <c r="B2444" s="3" t="s">
        <v>53</v>
      </c>
      <c r="C2444" t="s">
        <v>276</v>
      </c>
      <c r="D2444" t="s">
        <v>55</v>
      </c>
      <c r="E2444" t="s">
        <v>56</v>
      </c>
      <c r="F2444" t="s">
        <v>15580</v>
      </c>
      <c r="G2444" t="s">
        <v>15581</v>
      </c>
      <c r="H2444" t="s">
        <v>15582</v>
      </c>
      <c r="I2444" t="s">
        <v>15583</v>
      </c>
      <c r="J2444" s="1" t="s">
        <v>170</v>
      </c>
      <c r="K2444" t="s">
        <v>270</v>
      </c>
      <c r="L2444" t="s">
        <v>271</v>
      </c>
      <c r="M2444" t="s">
        <v>559</v>
      </c>
      <c r="N2444" s="1" t="s">
        <v>48</v>
      </c>
      <c r="O2444" s="1" t="s">
        <v>49</v>
      </c>
      <c r="P2444" s="1">
        <v>67</v>
      </c>
      <c r="Q2444" t="s">
        <v>306</v>
      </c>
      <c r="R2444" s="1" t="s">
        <v>15584</v>
      </c>
      <c r="S2444" s="1" t="s">
        <v>15585</v>
      </c>
      <c r="T2444" s="1">
        <v>500</v>
      </c>
      <c r="U2444" s="1">
        <v>93</v>
      </c>
      <c r="V2444" s="1">
        <v>407</v>
      </c>
    </row>
    <row r="2445" spans="1:22" x14ac:dyDescent="0.35">
      <c r="A2445" s="2">
        <v>45057</v>
      </c>
      <c r="B2445" s="3" t="s">
        <v>222</v>
      </c>
      <c r="C2445" t="s">
        <v>141</v>
      </c>
      <c r="D2445" t="s">
        <v>223</v>
      </c>
      <c r="E2445" t="s">
        <v>224</v>
      </c>
      <c r="F2445" t="s">
        <v>15586</v>
      </c>
      <c r="G2445" t="s">
        <v>15587</v>
      </c>
      <c r="H2445" t="s">
        <v>15588</v>
      </c>
      <c r="I2445" t="s">
        <v>15589</v>
      </c>
      <c r="J2445" s="1" t="s">
        <v>170</v>
      </c>
      <c r="K2445" t="s">
        <v>381</v>
      </c>
      <c r="L2445" t="s">
        <v>382</v>
      </c>
      <c r="M2445" t="s">
        <v>383</v>
      </c>
      <c r="N2445" s="1" t="s">
        <v>93</v>
      </c>
      <c r="O2445" s="1" t="s">
        <v>34</v>
      </c>
      <c r="P2445" s="1">
        <v>55</v>
      </c>
      <c r="Q2445" t="s">
        <v>3885</v>
      </c>
      <c r="R2445" s="1" t="s">
        <v>15590</v>
      </c>
      <c r="S2445" s="1" t="s">
        <v>15591</v>
      </c>
      <c r="T2445" s="1">
        <v>114</v>
      </c>
      <c r="U2445" s="1">
        <v>12</v>
      </c>
      <c r="V2445" s="1">
        <v>102</v>
      </c>
    </row>
    <row r="2446" spans="1:22" x14ac:dyDescent="0.35">
      <c r="A2446" s="2">
        <v>45095</v>
      </c>
      <c r="B2446" s="3" t="s">
        <v>164</v>
      </c>
      <c r="C2446" t="s">
        <v>247</v>
      </c>
      <c r="D2446" t="s">
        <v>165</v>
      </c>
      <c r="E2446" t="s">
        <v>166</v>
      </c>
      <c r="F2446" t="s">
        <v>15592</v>
      </c>
      <c r="H2446" t="s">
        <v>15593</v>
      </c>
      <c r="I2446" t="s">
        <v>15594</v>
      </c>
      <c r="J2446" s="1" t="s">
        <v>30</v>
      </c>
      <c r="K2446" t="s">
        <v>171</v>
      </c>
      <c r="L2446" t="s">
        <v>172</v>
      </c>
      <c r="M2446" t="s">
        <v>173</v>
      </c>
      <c r="N2446" s="1" t="s">
        <v>33</v>
      </c>
      <c r="O2446" s="1" t="s">
        <v>34</v>
      </c>
      <c r="P2446" s="1">
        <v>35</v>
      </c>
      <c r="Q2446" t="s">
        <v>11737</v>
      </c>
      <c r="R2446" s="1" t="s">
        <v>15595</v>
      </c>
      <c r="S2446" s="1" t="s">
        <v>15596</v>
      </c>
      <c r="T2446" s="1">
        <v>129</v>
      </c>
      <c r="U2446" s="1">
        <v>7</v>
      </c>
      <c r="V2446" s="1">
        <v>122</v>
      </c>
    </row>
    <row r="2447" spans="1:22" x14ac:dyDescent="0.35">
      <c r="A2447" s="2">
        <v>44737</v>
      </c>
      <c r="B2447" s="3" t="s">
        <v>53</v>
      </c>
      <c r="C2447" t="s">
        <v>54</v>
      </c>
      <c r="D2447" t="s">
        <v>55</v>
      </c>
      <c r="E2447" t="s">
        <v>2513</v>
      </c>
      <c r="F2447" t="s">
        <v>15597</v>
      </c>
      <c r="G2447" t="s">
        <v>15598</v>
      </c>
      <c r="H2447" t="s">
        <v>15599</v>
      </c>
      <c r="I2447" t="s">
        <v>15600</v>
      </c>
      <c r="J2447" s="1" t="s">
        <v>30</v>
      </c>
      <c r="K2447" t="s">
        <v>171</v>
      </c>
      <c r="L2447" t="s">
        <v>172</v>
      </c>
      <c r="M2447" t="s">
        <v>173</v>
      </c>
      <c r="N2447" s="1" t="s">
        <v>33</v>
      </c>
      <c r="O2447" s="1" t="s">
        <v>49</v>
      </c>
      <c r="P2447" s="1">
        <v>31</v>
      </c>
      <c r="Q2447" t="s">
        <v>2492</v>
      </c>
      <c r="R2447" s="1" t="s">
        <v>15601</v>
      </c>
      <c r="S2447" s="1" t="s">
        <v>15602</v>
      </c>
      <c r="T2447" s="1">
        <v>66</v>
      </c>
      <c r="U2447" s="1">
        <v>39</v>
      </c>
      <c r="V2447" s="1">
        <v>27</v>
      </c>
    </row>
    <row r="2448" spans="1:22" x14ac:dyDescent="0.35">
      <c r="A2448" s="2">
        <v>44807</v>
      </c>
      <c r="B2448" s="3" t="s">
        <v>275</v>
      </c>
      <c r="C2448" t="s">
        <v>276</v>
      </c>
      <c r="D2448" t="s">
        <v>277</v>
      </c>
      <c r="E2448" t="s">
        <v>25</v>
      </c>
      <c r="F2448" t="s">
        <v>15603</v>
      </c>
      <c r="G2448" t="s">
        <v>15604</v>
      </c>
      <c r="H2448" t="s">
        <v>15605</v>
      </c>
      <c r="I2448" t="s">
        <v>15606</v>
      </c>
      <c r="J2448" s="1" t="s">
        <v>45</v>
      </c>
      <c r="K2448" t="s">
        <v>381</v>
      </c>
      <c r="L2448" t="s">
        <v>382</v>
      </c>
      <c r="M2448" t="s">
        <v>383</v>
      </c>
      <c r="N2448" s="1" t="s">
        <v>48</v>
      </c>
      <c r="O2448" s="1" t="s">
        <v>63</v>
      </c>
      <c r="P2448" s="1">
        <v>96</v>
      </c>
      <c r="Q2448" t="s">
        <v>15607</v>
      </c>
      <c r="R2448" s="1" t="s">
        <v>15608</v>
      </c>
      <c r="S2448" s="1" t="s">
        <v>15609</v>
      </c>
      <c r="T2448" s="1">
        <v>322</v>
      </c>
      <c r="U2448" s="1">
        <v>31</v>
      </c>
      <c r="V2448" s="1">
        <v>291</v>
      </c>
    </row>
    <row r="2449" spans="1:22" x14ac:dyDescent="0.35">
      <c r="A2449" s="2">
        <v>44713</v>
      </c>
      <c r="B2449" s="3" t="s">
        <v>38</v>
      </c>
      <c r="C2449" t="s">
        <v>276</v>
      </c>
      <c r="D2449" t="s">
        <v>277</v>
      </c>
      <c r="E2449" t="s">
        <v>2220</v>
      </c>
      <c r="F2449" t="s">
        <v>15610</v>
      </c>
      <c r="G2449" t="s">
        <v>15611</v>
      </c>
      <c r="H2449" t="s">
        <v>15612</v>
      </c>
      <c r="I2449" t="s">
        <v>15613</v>
      </c>
      <c r="J2449" s="1" t="s">
        <v>170</v>
      </c>
      <c r="K2449" t="s">
        <v>111</v>
      </c>
      <c r="L2449" t="s">
        <v>112</v>
      </c>
      <c r="M2449" t="s">
        <v>113</v>
      </c>
      <c r="N2449" s="1" t="s">
        <v>78</v>
      </c>
      <c r="O2449" s="1" t="s">
        <v>34</v>
      </c>
      <c r="P2449" s="1">
        <v>39</v>
      </c>
      <c r="Q2449" t="s">
        <v>5631</v>
      </c>
      <c r="R2449" s="1" t="s">
        <v>15614</v>
      </c>
      <c r="S2449" s="1" t="s">
        <v>15615</v>
      </c>
      <c r="T2449" s="1">
        <v>451</v>
      </c>
      <c r="U2449" s="1">
        <v>147</v>
      </c>
      <c r="V2449" s="1">
        <v>304</v>
      </c>
    </row>
    <row r="2450" spans="1:22" x14ac:dyDescent="0.35">
      <c r="A2450" s="2">
        <v>44580</v>
      </c>
      <c r="B2450" s="3" t="s">
        <v>38</v>
      </c>
      <c r="C2450" t="s">
        <v>276</v>
      </c>
      <c r="D2450" t="s">
        <v>277</v>
      </c>
      <c r="E2450" t="s">
        <v>278</v>
      </c>
      <c r="F2450" t="s">
        <v>15616</v>
      </c>
      <c r="G2450" t="s">
        <v>15617</v>
      </c>
      <c r="H2450" t="s">
        <v>15618</v>
      </c>
      <c r="I2450" t="s">
        <v>15619</v>
      </c>
      <c r="J2450" s="1" t="s">
        <v>170</v>
      </c>
      <c r="K2450" t="s">
        <v>566</v>
      </c>
      <c r="L2450" t="s">
        <v>567</v>
      </c>
      <c r="M2450" t="s">
        <v>568</v>
      </c>
      <c r="N2450" s="1" t="s">
        <v>86</v>
      </c>
      <c r="O2450" s="1" t="s">
        <v>63</v>
      </c>
      <c r="P2450" s="1">
        <v>13</v>
      </c>
      <c r="Q2450" t="s">
        <v>1127</v>
      </c>
      <c r="R2450" s="1" t="s">
        <v>15620</v>
      </c>
      <c r="S2450" s="1" t="s">
        <v>15621</v>
      </c>
      <c r="T2450" s="1">
        <v>432</v>
      </c>
      <c r="U2450" s="1">
        <v>394</v>
      </c>
      <c r="V2450" s="1">
        <v>38</v>
      </c>
    </row>
    <row r="2451" spans="1:22" x14ac:dyDescent="0.35">
      <c r="A2451" s="2">
        <v>44521</v>
      </c>
      <c r="B2451" s="3" t="s">
        <v>22</v>
      </c>
      <c r="C2451" t="s">
        <v>23</v>
      </c>
      <c r="D2451" t="s">
        <v>24</v>
      </c>
      <c r="E2451" t="s">
        <v>265</v>
      </c>
      <c r="F2451" t="s">
        <v>15622</v>
      </c>
      <c r="G2451" t="s">
        <v>15623</v>
      </c>
      <c r="H2451" t="s">
        <v>15624</v>
      </c>
      <c r="I2451" t="s">
        <v>15625</v>
      </c>
      <c r="J2451" s="1" t="s">
        <v>30</v>
      </c>
      <c r="K2451" t="s">
        <v>148</v>
      </c>
      <c r="L2451" t="s">
        <v>149</v>
      </c>
      <c r="M2451" t="s">
        <v>150</v>
      </c>
      <c r="N2451" s="1" t="s">
        <v>114</v>
      </c>
      <c r="O2451" s="1" t="s">
        <v>63</v>
      </c>
      <c r="P2451" s="1">
        <v>73</v>
      </c>
      <c r="Q2451" t="s">
        <v>8974</v>
      </c>
      <c r="R2451" s="1" t="s">
        <v>15626</v>
      </c>
      <c r="S2451" s="1" t="s">
        <v>15627</v>
      </c>
      <c r="T2451" s="1">
        <v>415</v>
      </c>
      <c r="U2451" s="1">
        <v>307</v>
      </c>
      <c r="V2451" s="1">
        <v>108</v>
      </c>
    </row>
    <row r="2452" spans="1:22" x14ac:dyDescent="0.35">
      <c r="A2452" s="2">
        <v>45110</v>
      </c>
      <c r="B2452" s="3" t="s">
        <v>207</v>
      </c>
      <c r="C2452" t="s">
        <v>23</v>
      </c>
      <c r="D2452" t="s">
        <v>39</v>
      </c>
      <c r="E2452" t="s">
        <v>40</v>
      </c>
      <c r="F2452" t="s">
        <v>15628</v>
      </c>
      <c r="G2452" t="s">
        <v>15629</v>
      </c>
      <c r="H2452" t="s">
        <v>15630</v>
      </c>
      <c r="I2452" t="s">
        <v>15631</v>
      </c>
      <c r="J2452" s="1" t="s">
        <v>170</v>
      </c>
      <c r="K2452" t="s">
        <v>303</v>
      </c>
      <c r="L2452" t="s">
        <v>304</v>
      </c>
      <c r="M2452" t="s">
        <v>305</v>
      </c>
      <c r="N2452" s="1" t="s">
        <v>86</v>
      </c>
      <c r="O2452" s="1" t="s">
        <v>49</v>
      </c>
      <c r="P2452" s="1">
        <v>39</v>
      </c>
      <c r="Q2452" t="s">
        <v>14110</v>
      </c>
      <c r="R2452" s="1" t="s">
        <v>15632</v>
      </c>
      <c r="S2452" s="1" t="s">
        <v>15633</v>
      </c>
      <c r="T2452" s="1">
        <v>70</v>
      </c>
      <c r="U2452" s="1">
        <v>17</v>
      </c>
      <c r="V2452" s="1">
        <v>53</v>
      </c>
    </row>
    <row r="2453" spans="1:22" x14ac:dyDescent="0.35">
      <c r="A2453" s="2">
        <v>44620</v>
      </c>
      <c r="B2453" s="3" t="s">
        <v>257</v>
      </c>
      <c r="C2453" t="s">
        <v>141</v>
      </c>
      <c r="D2453" t="s">
        <v>223</v>
      </c>
      <c r="E2453" t="s">
        <v>265</v>
      </c>
      <c r="F2453" t="s">
        <v>15634</v>
      </c>
      <c r="G2453" t="s">
        <v>15635</v>
      </c>
      <c r="H2453" t="s">
        <v>15636</v>
      </c>
      <c r="I2453">
        <f>1-912-803-8760</f>
        <v>-10474</v>
      </c>
      <c r="J2453" s="1" t="s">
        <v>45</v>
      </c>
      <c r="K2453" t="s">
        <v>194</v>
      </c>
      <c r="L2453" t="s">
        <v>195</v>
      </c>
      <c r="M2453" t="s">
        <v>196</v>
      </c>
      <c r="N2453" s="1" t="s">
        <v>114</v>
      </c>
      <c r="O2453" s="1" t="s">
        <v>63</v>
      </c>
      <c r="P2453" s="1">
        <v>85</v>
      </c>
      <c r="Q2453" t="s">
        <v>6783</v>
      </c>
      <c r="R2453" s="1" t="s">
        <v>13474</v>
      </c>
      <c r="S2453" s="1" t="s">
        <v>15637</v>
      </c>
      <c r="T2453" s="1">
        <v>375</v>
      </c>
      <c r="U2453" s="1">
        <v>295</v>
      </c>
      <c r="V2453" s="1">
        <v>80</v>
      </c>
    </row>
    <row r="2454" spans="1:22" x14ac:dyDescent="0.35">
      <c r="A2454" s="1" t="s">
        <v>15638</v>
      </c>
      <c r="B2454" s="3" t="s">
        <v>118</v>
      </c>
      <c r="C2454" t="s">
        <v>69</v>
      </c>
      <c r="D2454" t="s">
        <v>119</v>
      </c>
      <c r="E2454" t="s">
        <v>120</v>
      </c>
      <c r="F2454" t="s">
        <v>15639</v>
      </c>
      <c r="G2454" t="s">
        <v>15640</v>
      </c>
      <c r="H2454" t="s">
        <v>15641</v>
      </c>
      <c r="I2454">
        <v>4523148529</v>
      </c>
      <c r="J2454" s="1" t="s">
        <v>45</v>
      </c>
      <c r="K2454" t="s">
        <v>133</v>
      </c>
      <c r="L2454" t="s">
        <v>134</v>
      </c>
      <c r="M2454" t="s">
        <v>135</v>
      </c>
      <c r="N2454" s="1" t="s">
        <v>78</v>
      </c>
      <c r="O2454" s="1" t="s">
        <v>63</v>
      </c>
      <c r="P2454" s="1">
        <v>81</v>
      </c>
      <c r="Q2454" t="s">
        <v>3496</v>
      </c>
      <c r="R2454" s="1" t="s">
        <v>12460</v>
      </c>
      <c r="S2454" s="1" t="s">
        <v>15642</v>
      </c>
      <c r="T2454" s="1">
        <v>111</v>
      </c>
      <c r="U2454" s="1">
        <v>22</v>
      </c>
      <c r="V2454" s="1">
        <v>89</v>
      </c>
    </row>
    <row r="2455" spans="1:22" x14ac:dyDescent="0.35">
      <c r="A2455" s="2">
        <v>44696</v>
      </c>
      <c r="B2455" s="3" t="s">
        <v>68</v>
      </c>
      <c r="C2455" t="s">
        <v>54</v>
      </c>
      <c r="D2455" t="s">
        <v>70</v>
      </c>
      <c r="E2455" t="s">
        <v>25</v>
      </c>
      <c r="F2455" t="s">
        <v>15643</v>
      </c>
      <c r="G2455" t="s">
        <v>15644</v>
      </c>
      <c r="H2455" t="s">
        <v>15645</v>
      </c>
      <c r="I2455" t="s">
        <v>15646</v>
      </c>
      <c r="J2455" s="1" t="s">
        <v>30</v>
      </c>
      <c r="K2455" t="s">
        <v>159</v>
      </c>
      <c r="L2455" t="s">
        <v>160</v>
      </c>
      <c r="M2455" t="s">
        <v>161</v>
      </c>
      <c r="N2455" s="1" t="s">
        <v>33</v>
      </c>
      <c r="O2455" s="1" t="s">
        <v>49</v>
      </c>
      <c r="P2455" s="1">
        <v>85</v>
      </c>
      <c r="Q2455" t="s">
        <v>15647</v>
      </c>
      <c r="R2455" s="1" t="s">
        <v>15648</v>
      </c>
      <c r="S2455" s="1" t="s">
        <v>15649</v>
      </c>
      <c r="T2455" s="1">
        <v>160</v>
      </c>
      <c r="U2455" s="1">
        <v>19</v>
      </c>
      <c r="V2455" s="1">
        <v>141</v>
      </c>
    </row>
    <row r="2456" spans="1:22" x14ac:dyDescent="0.35">
      <c r="A2456" s="2">
        <v>44783</v>
      </c>
      <c r="B2456" s="3" t="s">
        <v>53</v>
      </c>
      <c r="C2456" t="s">
        <v>276</v>
      </c>
      <c r="D2456" t="s">
        <v>55</v>
      </c>
      <c r="E2456" t="s">
        <v>56</v>
      </c>
      <c r="F2456" t="s">
        <v>15650</v>
      </c>
      <c r="G2456" t="s">
        <v>15651</v>
      </c>
      <c r="H2456" t="s">
        <v>15652</v>
      </c>
      <c r="I2456" t="s">
        <v>15653</v>
      </c>
      <c r="J2456" s="1" t="s">
        <v>45</v>
      </c>
      <c r="K2456" t="s">
        <v>381</v>
      </c>
      <c r="L2456" t="s">
        <v>382</v>
      </c>
      <c r="M2456" t="s">
        <v>383</v>
      </c>
      <c r="N2456" s="1" t="s">
        <v>93</v>
      </c>
      <c r="O2456" s="1" t="s">
        <v>34</v>
      </c>
      <c r="P2456" s="1">
        <v>88</v>
      </c>
      <c r="Q2456" t="s">
        <v>744</v>
      </c>
      <c r="R2456" s="1" t="s">
        <v>15654</v>
      </c>
      <c r="S2456" s="1" t="s">
        <v>15655</v>
      </c>
      <c r="T2456" s="1">
        <v>436</v>
      </c>
      <c r="U2456" s="1">
        <v>158</v>
      </c>
      <c r="V2456" s="1">
        <v>278</v>
      </c>
    </row>
    <row r="2457" spans="1:22" x14ac:dyDescent="0.35">
      <c r="A2457" s="2">
        <v>44651</v>
      </c>
      <c r="B2457" s="3" t="s">
        <v>214</v>
      </c>
      <c r="C2457" t="s">
        <v>54</v>
      </c>
      <c r="D2457" t="s">
        <v>98</v>
      </c>
      <c r="E2457" t="s">
        <v>189</v>
      </c>
      <c r="F2457" t="s">
        <v>15656</v>
      </c>
      <c r="G2457" t="s">
        <v>15657</v>
      </c>
      <c r="H2457" t="s">
        <v>15658</v>
      </c>
      <c r="I2457" t="s">
        <v>15659</v>
      </c>
      <c r="J2457" s="1" t="s">
        <v>45</v>
      </c>
      <c r="K2457" t="s">
        <v>61</v>
      </c>
      <c r="L2457" t="s">
        <v>62</v>
      </c>
      <c r="M2457">
        <f>1-588-750-7646</f>
        <v>-8983</v>
      </c>
      <c r="N2457" s="1" t="s">
        <v>86</v>
      </c>
      <c r="O2457" s="1" t="s">
        <v>63</v>
      </c>
      <c r="P2457" s="1">
        <v>10</v>
      </c>
      <c r="Q2457" t="s">
        <v>15660</v>
      </c>
      <c r="R2457" s="1" t="s">
        <v>15661</v>
      </c>
      <c r="S2457" s="1" t="s">
        <v>15662</v>
      </c>
      <c r="T2457" s="1">
        <v>87</v>
      </c>
      <c r="U2457" s="1">
        <v>84</v>
      </c>
      <c r="V2457" s="1">
        <v>3</v>
      </c>
    </row>
    <row r="2458" spans="1:22" x14ac:dyDescent="0.35">
      <c r="A2458" s="2">
        <v>44564</v>
      </c>
      <c r="B2458" s="3" t="s">
        <v>257</v>
      </c>
      <c r="C2458" t="s">
        <v>141</v>
      </c>
      <c r="D2458" t="s">
        <v>223</v>
      </c>
      <c r="E2458" t="s">
        <v>309</v>
      </c>
      <c r="F2458" t="s">
        <v>15663</v>
      </c>
      <c r="G2458" t="s">
        <v>15664</v>
      </c>
      <c r="H2458" t="s">
        <v>15665</v>
      </c>
      <c r="I2458" t="s">
        <v>15666</v>
      </c>
      <c r="J2458" s="1" t="s">
        <v>170</v>
      </c>
      <c r="K2458" t="s">
        <v>31</v>
      </c>
      <c r="L2458" t="s">
        <v>32</v>
      </c>
      <c r="N2458" s="1" t="s">
        <v>33</v>
      </c>
      <c r="O2458" s="1" t="s">
        <v>49</v>
      </c>
      <c r="P2458" s="1">
        <v>62</v>
      </c>
      <c r="Q2458" t="s">
        <v>15667</v>
      </c>
      <c r="R2458" s="1" t="s">
        <v>15668</v>
      </c>
      <c r="S2458" s="1" t="s">
        <v>15669</v>
      </c>
      <c r="T2458" s="1">
        <v>485</v>
      </c>
      <c r="U2458" s="1">
        <v>389</v>
      </c>
      <c r="V2458" s="1">
        <v>96</v>
      </c>
    </row>
    <row r="2459" spans="1:22" x14ac:dyDescent="0.35">
      <c r="A2459" s="2">
        <v>44556</v>
      </c>
      <c r="B2459" s="3" t="s">
        <v>68</v>
      </c>
      <c r="C2459" t="s">
        <v>69</v>
      </c>
      <c r="D2459" t="s">
        <v>70</v>
      </c>
      <c r="E2459" t="s">
        <v>71</v>
      </c>
      <c r="F2459" t="s">
        <v>15670</v>
      </c>
      <c r="G2459" t="s">
        <v>15671</v>
      </c>
      <c r="H2459" t="s">
        <v>15672</v>
      </c>
      <c r="I2459" t="s">
        <v>15673</v>
      </c>
      <c r="J2459" s="1" t="s">
        <v>45</v>
      </c>
      <c r="K2459" t="s">
        <v>111</v>
      </c>
      <c r="L2459" t="s">
        <v>112</v>
      </c>
      <c r="M2459" t="s">
        <v>113</v>
      </c>
      <c r="N2459" s="1" t="s">
        <v>48</v>
      </c>
      <c r="O2459" s="1" t="s">
        <v>34</v>
      </c>
      <c r="P2459" s="1">
        <v>24</v>
      </c>
      <c r="Q2459" t="s">
        <v>9729</v>
      </c>
      <c r="R2459" s="1" t="s">
        <v>15674</v>
      </c>
      <c r="S2459" s="1" t="s">
        <v>15675</v>
      </c>
      <c r="T2459" s="1">
        <v>391</v>
      </c>
      <c r="U2459" s="1">
        <v>175</v>
      </c>
      <c r="V2459" s="1">
        <v>216</v>
      </c>
    </row>
    <row r="2460" spans="1:22" x14ac:dyDescent="0.35">
      <c r="A2460" s="2">
        <v>44512</v>
      </c>
      <c r="B2460" s="3" t="s">
        <v>336</v>
      </c>
      <c r="C2460" t="s">
        <v>247</v>
      </c>
      <c r="D2460" t="s">
        <v>165</v>
      </c>
      <c r="E2460" t="s">
        <v>265</v>
      </c>
      <c r="F2460" t="s">
        <v>15676</v>
      </c>
      <c r="G2460" t="s">
        <v>15677</v>
      </c>
      <c r="H2460" t="s">
        <v>15678</v>
      </c>
      <c r="I2460" t="s">
        <v>15679</v>
      </c>
      <c r="J2460" s="1" t="s">
        <v>170</v>
      </c>
      <c r="K2460" t="s">
        <v>381</v>
      </c>
      <c r="L2460" t="s">
        <v>382</v>
      </c>
      <c r="M2460" t="s">
        <v>383</v>
      </c>
      <c r="N2460" s="1" t="s">
        <v>33</v>
      </c>
      <c r="O2460" s="1" t="s">
        <v>63</v>
      </c>
      <c r="P2460" s="1">
        <v>77</v>
      </c>
      <c r="Q2460" t="s">
        <v>954</v>
      </c>
      <c r="R2460" s="1" t="s">
        <v>15680</v>
      </c>
      <c r="S2460" s="1" t="s">
        <v>15681</v>
      </c>
      <c r="T2460" s="1">
        <v>467</v>
      </c>
      <c r="U2460" s="1">
        <v>62</v>
      </c>
      <c r="V2460" s="1">
        <v>405</v>
      </c>
    </row>
    <row r="2461" spans="1:22" x14ac:dyDescent="0.35">
      <c r="A2461" s="2">
        <v>45012</v>
      </c>
      <c r="B2461" s="3" t="s">
        <v>222</v>
      </c>
      <c r="C2461" t="s">
        <v>141</v>
      </c>
      <c r="D2461" t="s">
        <v>223</v>
      </c>
      <c r="E2461" t="s">
        <v>224</v>
      </c>
      <c r="F2461" t="s">
        <v>15682</v>
      </c>
      <c r="G2461" t="s">
        <v>15683</v>
      </c>
      <c r="H2461" t="s">
        <v>15684</v>
      </c>
      <c r="I2461" t="s">
        <v>15685</v>
      </c>
      <c r="J2461" s="1" t="s">
        <v>170</v>
      </c>
      <c r="K2461" t="s">
        <v>111</v>
      </c>
      <c r="L2461" t="s">
        <v>112</v>
      </c>
      <c r="M2461" t="s">
        <v>113</v>
      </c>
      <c r="N2461" s="1" t="s">
        <v>93</v>
      </c>
      <c r="O2461" s="1" t="s">
        <v>49</v>
      </c>
      <c r="P2461" s="1">
        <v>94</v>
      </c>
      <c r="Q2461" t="s">
        <v>15686</v>
      </c>
      <c r="R2461" s="1" t="s">
        <v>15687</v>
      </c>
      <c r="S2461" s="1" t="s">
        <v>15688</v>
      </c>
      <c r="T2461" s="1">
        <v>361</v>
      </c>
      <c r="U2461" s="1">
        <v>21</v>
      </c>
      <c r="V2461" s="1">
        <v>340</v>
      </c>
    </row>
    <row r="2462" spans="1:22" x14ac:dyDescent="0.35">
      <c r="A2462" s="2">
        <v>44573</v>
      </c>
      <c r="B2462" s="3" t="s">
        <v>207</v>
      </c>
      <c r="C2462" t="s">
        <v>23</v>
      </c>
      <c r="D2462" t="s">
        <v>39</v>
      </c>
      <c r="E2462" t="s">
        <v>40</v>
      </c>
      <c r="F2462" t="s">
        <v>15689</v>
      </c>
      <c r="G2462" t="s">
        <v>15690</v>
      </c>
      <c r="H2462" t="s">
        <v>15691</v>
      </c>
      <c r="I2462" t="s">
        <v>15692</v>
      </c>
      <c r="J2462" s="1" t="s">
        <v>170</v>
      </c>
      <c r="K2462" t="s">
        <v>159</v>
      </c>
      <c r="L2462" t="s">
        <v>160</v>
      </c>
      <c r="M2462" t="s">
        <v>161</v>
      </c>
      <c r="N2462" s="1" t="s">
        <v>33</v>
      </c>
      <c r="O2462" s="1" t="s">
        <v>49</v>
      </c>
      <c r="P2462" s="1">
        <v>16</v>
      </c>
      <c r="Q2462" t="s">
        <v>5450</v>
      </c>
      <c r="R2462" s="1" t="s">
        <v>15693</v>
      </c>
      <c r="S2462" s="1" t="s">
        <v>15694</v>
      </c>
      <c r="T2462" s="1">
        <v>81</v>
      </c>
      <c r="U2462" s="1">
        <v>9</v>
      </c>
      <c r="V2462" s="1">
        <v>72</v>
      </c>
    </row>
    <row r="2463" spans="1:22" x14ac:dyDescent="0.35">
      <c r="A2463" s="2">
        <v>44978</v>
      </c>
      <c r="B2463" s="3" t="s">
        <v>222</v>
      </c>
      <c r="C2463" t="s">
        <v>141</v>
      </c>
      <c r="D2463" t="s">
        <v>223</v>
      </c>
      <c r="E2463" t="s">
        <v>224</v>
      </c>
      <c r="F2463" t="s">
        <v>15695</v>
      </c>
      <c r="G2463" t="s">
        <v>15696</v>
      </c>
      <c r="H2463" t="s">
        <v>15697</v>
      </c>
      <c r="I2463" t="s">
        <v>15698</v>
      </c>
      <c r="J2463" s="1" t="s">
        <v>170</v>
      </c>
      <c r="K2463" t="s">
        <v>171</v>
      </c>
      <c r="L2463" t="s">
        <v>172</v>
      </c>
      <c r="M2463" t="s">
        <v>173</v>
      </c>
      <c r="N2463" s="1" t="s">
        <v>33</v>
      </c>
      <c r="O2463" s="1" t="s">
        <v>34</v>
      </c>
      <c r="P2463" s="1">
        <v>12</v>
      </c>
      <c r="Q2463" t="s">
        <v>4820</v>
      </c>
      <c r="R2463" s="1" t="s">
        <v>15699</v>
      </c>
      <c r="S2463" s="1" t="s">
        <v>15700</v>
      </c>
      <c r="T2463" s="1">
        <v>433</v>
      </c>
      <c r="U2463" s="1">
        <v>141</v>
      </c>
      <c r="V2463" s="1">
        <v>292</v>
      </c>
    </row>
    <row r="2464" spans="1:22" x14ac:dyDescent="0.35">
      <c r="A2464" s="1" t="s">
        <v>15701</v>
      </c>
      <c r="B2464" s="3" t="s">
        <v>238</v>
      </c>
      <c r="C2464" t="s">
        <v>23</v>
      </c>
      <c r="D2464" t="s">
        <v>98</v>
      </c>
      <c r="E2464" t="s">
        <v>239</v>
      </c>
      <c r="F2464" t="s">
        <v>15702</v>
      </c>
      <c r="H2464" t="s">
        <v>15703</v>
      </c>
      <c r="I2464" t="s">
        <v>15704</v>
      </c>
      <c r="J2464" s="1" t="s">
        <v>45</v>
      </c>
      <c r="K2464" t="s">
        <v>330</v>
      </c>
      <c r="L2464" t="s">
        <v>331</v>
      </c>
      <c r="M2464" t="s">
        <v>332</v>
      </c>
      <c r="N2464" s="1" t="s">
        <v>33</v>
      </c>
      <c r="O2464" s="1" t="s">
        <v>63</v>
      </c>
      <c r="P2464" s="1">
        <v>63</v>
      </c>
      <c r="Q2464" t="s">
        <v>15705</v>
      </c>
      <c r="R2464" s="1" t="s">
        <v>15706</v>
      </c>
      <c r="S2464" s="1" t="s">
        <v>15707</v>
      </c>
      <c r="T2464" s="1">
        <v>145</v>
      </c>
      <c r="U2464" s="1">
        <v>145</v>
      </c>
      <c r="V2464" s="1">
        <v>0</v>
      </c>
    </row>
    <row r="2465" spans="1:22" x14ac:dyDescent="0.35">
      <c r="A2465" s="2">
        <v>44586</v>
      </c>
      <c r="B2465" s="3" t="s">
        <v>214</v>
      </c>
      <c r="C2465" t="s">
        <v>23</v>
      </c>
      <c r="D2465" t="s">
        <v>98</v>
      </c>
      <c r="E2465" t="s">
        <v>326</v>
      </c>
      <c r="F2465" t="s">
        <v>15708</v>
      </c>
      <c r="G2465" t="s">
        <v>15709</v>
      </c>
      <c r="H2465" t="s">
        <v>15710</v>
      </c>
      <c r="I2465" t="s">
        <v>15711</v>
      </c>
      <c r="J2465" s="1" t="s">
        <v>170</v>
      </c>
      <c r="K2465" t="s">
        <v>171</v>
      </c>
      <c r="L2465" t="s">
        <v>172</v>
      </c>
      <c r="M2465" t="s">
        <v>173</v>
      </c>
      <c r="N2465" s="1" t="s">
        <v>86</v>
      </c>
      <c r="O2465" s="1" t="s">
        <v>63</v>
      </c>
      <c r="P2465" s="1">
        <v>42</v>
      </c>
      <c r="Q2465" t="s">
        <v>1462</v>
      </c>
      <c r="R2465" s="1" t="s">
        <v>15712</v>
      </c>
      <c r="S2465" s="1" t="s">
        <v>15713</v>
      </c>
      <c r="T2465" s="1">
        <v>132</v>
      </c>
      <c r="U2465" s="1">
        <v>82</v>
      </c>
      <c r="V2465" s="1">
        <v>50</v>
      </c>
    </row>
    <row r="2466" spans="1:22" x14ac:dyDescent="0.35">
      <c r="A2466" s="2">
        <v>44937</v>
      </c>
      <c r="B2466" s="3" t="s">
        <v>38</v>
      </c>
      <c r="C2466" t="s">
        <v>69</v>
      </c>
      <c r="D2466" t="s">
        <v>70</v>
      </c>
      <c r="E2466" t="s">
        <v>71</v>
      </c>
      <c r="F2466" t="s">
        <v>15714</v>
      </c>
      <c r="G2466" t="s">
        <v>3408</v>
      </c>
      <c r="H2466" t="s">
        <v>15715</v>
      </c>
      <c r="I2466" t="s">
        <v>15716</v>
      </c>
      <c r="J2466" s="1" t="s">
        <v>170</v>
      </c>
      <c r="K2466" t="s">
        <v>270</v>
      </c>
      <c r="L2466" t="s">
        <v>271</v>
      </c>
      <c r="M2466" t="s">
        <v>559</v>
      </c>
      <c r="N2466" s="1" t="s">
        <v>114</v>
      </c>
      <c r="O2466" s="1" t="s">
        <v>34</v>
      </c>
      <c r="P2466" s="1">
        <v>41</v>
      </c>
      <c r="Q2466" t="s">
        <v>15717</v>
      </c>
      <c r="R2466" s="1" t="s">
        <v>15718</v>
      </c>
      <c r="S2466" s="1" t="s">
        <v>15719</v>
      </c>
      <c r="T2466" s="1">
        <v>417</v>
      </c>
      <c r="U2466" s="1">
        <v>294</v>
      </c>
      <c r="V2466" s="1">
        <v>123</v>
      </c>
    </row>
    <row r="2467" spans="1:22" x14ac:dyDescent="0.35">
      <c r="A2467" s="2">
        <v>44480</v>
      </c>
      <c r="B2467" s="3" t="s">
        <v>207</v>
      </c>
      <c r="C2467" t="s">
        <v>23</v>
      </c>
      <c r="D2467" t="s">
        <v>39</v>
      </c>
      <c r="E2467" t="s">
        <v>40</v>
      </c>
      <c r="F2467" t="s">
        <v>15720</v>
      </c>
      <c r="G2467" t="s">
        <v>15721</v>
      </c>
      <c r="H2467" t="s">
        <v>15722</v>
      </c>
      <c r="I2467" t="s">
        <v>15723</v>
      </c>
      <c r="J2467" s="1" t="s">
        <v>30</v>
      </c>
      <c r="K2467" t="s">
        <v>61</v>
      </c>
      <c r="L2467" t="s">
        <v>62</v>
      </c>
      <c r="M2467">
        <f>1-588-750-7646</f>
        <v>-8983</v>
      </c>
      <c r="N2467" s="1" t="s">
        <v>114</v>
      </c>
      <c r="O2467" s="1" t="s">
        <v>63</v>
      </c>
      <c r="P2467" s="1">
        <v>54</v>
      </c>
      <c r="Q2467" t="s">
        <v>15724</v>
      </c>
      <c r="R2467" s="1" t="s">
        <v>15725</v>
      </c>
      <c r="S2467" s="1" t="s">
        <v>15726</v>
      </c>
      <c r="T2467" s="1">
        <v>101</v>
      </c>
      <c r="U2467" s="1">
        <v>56</v>
      </c>
      <c r="V2467" s="1">
        <v>45</v>
      </c>
    </row>
    <row r="2468" spans="1:22" x14ac:dyDescent="0.35">
      <c r="A2468" s="2">
        <v>44297</v>
      </c>
      <c r="B2468" s="3" t="s">
        <v>336</v>
      </c>
      <c r="C2468" t="s">
        <v>247</v>
      </c>
      <c r="D2468" t="s">
        <v>165</v>
      </c>
      <c r="E2468" t="s">
        <v>484</v>
      </c>
      <c r="F2468" t="s">
        <v>15727</v>
      </c>
      <c r="H2468" t="s">
        <v>15728</v>
      </c>
      <c r="I2468" t="s">
        <v>15729</v>
      </c>
      <c r="J2468" s="1" t="s">
        <v>45</v>
      </c>
      <c r="K2468" t="s">
        <v>46</v>
      </c>
      <c r="L2468" t="s">
        <v>47</v>
      </c>
      <c r="M2468" t="s">
        <v>261</v>
      </c>
      <c r="N2468" s="1" t="s">
        <v>114</v>
      </c>
      <c r="O2468" s="1" t="s">
        <v>34</v>
      </c>
      <c r="P2468" s="1">
        <v>10</v>
      </c>
      <c r="Q2468" t="s">
        <v>15730</v>
      </c>
      <c r="R2468" s="1" t="s">
        <v>15731</v>
      </c>
      <c r="S2468" s="1" t="s">
        <v>15732</v>
      </c>
      <c r="T2468" s="1">
        <v>408</v>
      </c>
      <c r="U2468" s="1">
        <v>337</v>
      </c>
      <c r="V2468" s="1">
        <v>71</v>
      </c>
    </row>
    <row r="2469" spans="1:22" x14ac:dyDescent="0.35">
      <c r="A2469" s="2">
        <v>44537</v>
      </c>
      <c r="B2469" s="3" t="s">
        <v>222</v>
      </c>
      <c r="C2469" t="s">
        <v>141</v>
      </c>
      <c r="D2469" t="s">
        <v>223</v>
      </c>
      <c r="E2469" t="s">
        <v>25</v>
      </c>
      <c r="F2469" t="s">
        <v>15733</v>
      </c>
      <c r="G2469" t="s">
        <v>15734</v>
      </c>
      <c r="H2469" t="s">
        <v>15735</v>
      </c>
      <c r="I2469" t="s">
        <v>15736</v>
      </c>
      <c r="J2469" s="1" t="s">
        <v>45</v>
      </c>
      <c r="K2469" t="s">
        <v>111</v>
      </c>
      <c r="L2469" t="s">
        <v>112</v>
      </c>
      <c r="M2469" t="s">
        <v>113</v>
      </c>
      <c r="N2469" s="1" t="s">
        <v>48</v>
      </c>
      <c r="O2469" s="1" t="s">
        <v>49</v>
      </c>
      <c r="P2469" s="1">
        <v>78</v>
      </c>
      <c r="Q2469" t="s">
        <v>4200</v>
      </c>
      <c r="R2469" s="1" t="s">
        <v>15737</v>
      </c>
      <c r="S2469" s="1" t="s">
        <v>15738</v>
      </c>
      <c r="T2469" s="1">
        <v>336</v>
      </c>
      <c r="U2469" s="1">
        <v>237</v>
      </c>
      <c r="V2469" s="1">
        <v>99</v>
      </c>
    </row>
    <row r="2470" spans="1:22" x14ac:dyDescent="0.35">
      <c r="A2470" s="2">
        <v>44471</v>
      </c>
      <c r="B2470" s="3" t="s">
        <v>22</v>
      </c>
      <c r="C2470" t="s">
        <v>23</v>
      </c>
      <c r="D2470" t="s">
        <v>24</v>
      </c>
      <c r="E2470" t="s">
        <v>82</v>
      </c>
      <c r="F2470" t="s">
        <v>15739</v>
      </c>
      <c r="G2470" t="s">
        <v>15740</v>
      </c>
      <c r="H2470" t="s">
        <v>15741</v>
      </c>
      <c r="I2470" t="s">
        <v>15742</v>
      </c>
      <c r="J2470" s="1" t="s">
        <v>45</v>
      </c>
      <c r="K2470" t="s">
        <v>534</v>
      </c>
      <c r="L2470" t="s">
        <v>535</v>
      </c>
      <c r="M2470" t="s">
        <v>536</v>
      </c>
      <c r="N2470" s="1" t="s">
        <v>48</v>
      </c>
      <c r="O2470" s="1" t="s">
        <v>63</v>
      </c>
      <c r="P2470" s="1">
        <v>6</v>
      </c>
      <c r="Q2470" t="s">
        <v>1254</v>
      </c>
      <c r="R2470" s="1" t="s">
        <v>15743</v>
      </c>
      <c r="S2470" s="1" t="s">
        <v>15744</v>
      </c>
      <c r="T2470" s="1">
        <v>53</v>
      </c>
      <c r="U2470" s="1">
        <v>52</v>
      </c>
      <c r="V2470" s="1">
        <v>1</v>
      </c>
    </row>
    <row r="2471" spans="1:22" x14ac:dyDescent="0.35">
      <c r="A2471" s="2">
        <v>44476</v>
      </c>
      <c r="B2471" s="3" t="s">
        <v>336</v>
      </c>
      <c r="C2471" t="s">
        <v>247</v>
      </c>
      <c r="D2471" t="s">
        <v>165</v>
      </c>
      <c r="E2471" t="s">
        <v>484</v>
      </c>
      <c r="F2471" t="s">
        <v>15745</v>
      </c>
      <c r="G2471" t="s">
        <v>15746</v>
      </c>
      <c r="H2471" t="s">
        <v>15747</v>
      </c>
      <c r="I2471" t="s">
        <v>15748</v>
      </c>
      <c r="J2471" s="1" t="s">
        <v>30</v>
      </c>
      <c r="K2471" t="s">
        <v>252</v>
      </c>
      <c r="L2471" t="s">
        <v>253</v>
      </c>
      <c r="M2471">
        <f>1-838-976-6137</f>
        <v>-7950</v>
      </c>
      <c r="N2471" s="1" t="s">
        <v>93</v>
      </c>
      <c r="O2471" s="1" t="s">
        <v>34</v>
      </c>
      <c r="P2471" s="1">
        <v>76</v>
      </c>
      <c r="Q2471" t="s">
        <v>4103</v>
      </c>
      <c r="R2471" s="1" t="s">
        <v>15749</v>
      </c>
      <c r="S2471" s="1" t="s">
        <v>15750</v>
      </c>
      <c r="T2471" s="1">
        <v>210</v>
      </c>
      <c r="U2471" s="1">
        <v>112</v>
      </c>
      <c r="V2471" s="1">
        <v>98</v>
      </c>
    </row>
    <row r="2472" spans="1:22" x14ac:dyDescent="0.35">
      <c r="A2472" s="2">
        <v>44939</v>
      </c>
      <c r="B2472" s="3" t="s">
        <v>257</v>
      </c>
      <c r="C2472" t="s">
        <v>141</v>
      </c>
      <c r="D2472" t="s">
        <v>223</v>
      </c>
      <c r="E2472" t="s">
        <v>309</v>
      </c>
      <c r="F2472" t="s">
        <v>15751</v>
      </c>
      <c r="G2472" t="s">
        <v>15752</v>
      </c>
      <c r="H2472" t="s">
        <v>15753</v>
      </c>
      <c r="I2472" t="s">
        <v>15754</v>
      </c>
      <c r="J2472" s="1" t="s">
        <v>30</v>
      </c>
      <c r="K2472" t="s">
        <v>252</v>
      </c>
      <c r="L2472" t="s">
        <v>253</v>
      </c>
      <c r="N2472" s="1" t="s">
        <v>78</v>
      </c>
      <c r="O2472" s="1" t="s">
        <v>63</v>
      </c>
      <c r="P2472" s="1">
        <v>30</v>
      </c>
      <c r="Q2472" t="s">
        <v>9821</v>
      </c>
      <c r="R2472" s="1" t="s">
        <v>15755</v>
      </c>
      <c r="S2472" s="1" t="s">
        <v>15756</v>
      </c>
      <c r="T2472" s="1">
        <v>104</v>
      </c>
      <c r="U2472" s="1">
        <v>99</v>
      </c>
      <c r="V2472" s="1">
        <v>5</v>
      </c>
    </row>
    <row r="2473" spans="1:22" x14ac:dyDescent="0.35">
      <c r="A2473" s="2">
        <v>45162</v>
      </c>
      <c r="B2473" s="3" t="s">
        <v>529</v>
      </c>
      <c r="C2473" t="s">
        <v>23</v>
      </c>
      <c r="D2473" t="s">
        <v>98</v>
      </c>
      <c r="E2473" t="s">
        <v>530</v>
      </c>
      <c r="F2473" t="s">
        <v>15757</v>
      </c>
      <c r="G2473" t="s">
        <v>15758</v>
      </c>
      <c r="H2473" t="s">
        <v>15759</v>
      </c>
      <c r="I2473" t="s">
        <v>15760</v>
      </c>
      <c r="J2473" s="1" t="s">
        <v>30</v>
      </c>
      <c r="K2473" t="s">
        <v>75</v>
      </c>
      <c r="L2473" t="s">
        <v>76</v>
      </c>
      <c r="M2473" t="s">
        <v>77</v>
      </c>
      <c r="N2473" s="1" t="s">
        <v>48</v>
      </c>
      <c r="O2473" s="1" t="s">
        <v>63</v>
      </c>
      <c r="P2473" s="1">
        <v>49</v>
      </c>
      <c r="Q2473" t="s">
        <v>1788</v>
      </c>
      <c r="R2473" s="1" t="s">
        <v>15761</v>
      </c>
      <c r="S2473" s="1" t="s">
        <v>15762</v>
      </c>
      <c r="T2473" s="1">
        <v>380</v>
      </c>
      <c r="U2473" s="1">
        <v>205</v>
      </c>
      <c r="V2473" s="1">
        <v>175</v>
      </c>
    </row>
    <row r="2474" spans="1:22" x14ac:dyDescent="0.35">
      <c r="A2474" s="2">
        <v>44573</v>
      </c>
      <c r="B2474" s="3" t="s">
        <v>336</v>
      </c>
      <c r="C2474" t="s">
        <v>247</v>
      </c>
      <c r="D2474" t="s">
        <v>165</v>
      </c>
      <c r="E2474" t="s">
        <v>484</v>
      </c>
      <c r="F2474" t="s">
        <v>15763</v>
      </c>
      <c r="G2474" t="s">
        <v>15764</v>
      </c>
      <c r="H2474" t="s">
        <v>15765</v>
      </c>
      <c r="I2474" t="s">
        <v>15766</v>
      </c>
      <c r="J2474" s="1" t="s">
        <v>30</v>
      </c>
      <c r="K2474" t="s">
        <v>183</v>
      </c>
      <c r="L2474" t="s">
        <v>184</v>
      </c>
      <c r="M2474" t="s">
        <v>185</v>
      </c>
      <c r="N2474" s="1" t="s">
        <v>33</v>
      </c>
      <c r="O2474" s="1" t="s">
        <v>34</v>
      </c>
      <c r="P2474" s="1">
        <v>92</v>
      </c>
      <c r="Q2474" t="s">
        <v>2835</v>
      </c>
      <c r="R2474" s="1" t="s">
        <v>15767</v>
      </c>
      <c r="S2474" s="1" t="s">
        <v>15768</v>
      </c>
      <c r="T2474" s="1">
        <v>132</v>
      </c>
      <c r="U2474" s="1">
        <v>71</v>
      </c>
      <c r="V2474" s="1">
        <v>61</v>
      </c>
    </row>
    <row r="2475" spans="1:22" x14ac:dyDescent="0.35">
      <c r="A2475" s="2">
        <v>45139</v>
      </c>
      <c r="B2475" s="3" t="s">
        <v>53</v>
      </c>
      <c r="C2475" t="s">
        <v>276</v>
      </c>
      <c r="D2475" t="s">
        <v>55</v>
      </c>
      <c r="E2475" t="s">
        <v>56</v>
      </c>
      <c r="F2475" t="s">
        <v>15769</v>
      </c>
      <c r="G2475" t="s">
        <v>15770</v>
      </c>
      <c r="H2475" t="s">
        <v>15771</v>
      </c>
      <c r="I2475" t="s">
        <v>15772</v>
      </c>
      <c r="J2475" s="1" t="s">
        <v>45</v>
      </c>
      <c r="K2475" t="s">
        <v>424</v>
      </c>
      <c r="L2475" t="s">
        <v>425</v>
      </c>
      <c r="M2475">
        <v>7724600682</v>
      </c>
      <c r="N2475" s="1" t="s">
        <v>86</v>
      </c>
      <c r="O2475" s="1" t="s">
        <v>63</v>
      </c>
      <c r="P2475" s="1">
        <v>14</v>
      </c>
      <c r="Q2475" t="s">
        <v>7402</v>
      </c>
      <c r="R2475" s="1" t="s">
        <v>15773</v>
      </c>
      <c r="S2475" s="1" t="s">
        <v>15774</v>
      </c>
      <c r="T2475" s="1">
        <v>112</v>
      </c>
      <c r="U2475" s="1">
        <v>46</v>
      </c>
      <c r="V2475" s="1">
        <v>66</v>
      </c>
    </row>
    <row r="2476" spans="1:22" x14ac:dyDescent="0.35">
      <c r="A2476" s="2">
        <v>44647</v>
      </c>
      <c r="B2476" s="3" t="s">
        <v>275</v>
      </c>
      <c r="C2476" t="s">
        <v>276</v>
      </c>
      <c r="D2476" t="s">
        <v>277</v>
      </c>
      <c r="E2476" t="s">
        <v>278</v>
      </c>
      <c r="F2476" t="s">
        <v>15775</v>
      </c>
      <c r="G2476" t="s">
        <v>15776</v>
      </c>
      <c r="H2476" t="s">
        <v>15777</v>
      </c>
      <c r="I2476" t="s">
        <v>15778</v>
      </c>
      <c r="J2476" s="1" t="s">
        <v>45</v>
      </c>
      <c r="K2476" t="s">
        <v>194</v>
      </c>
      <c r="L2476" t="s">
        <v>195</v>
      </c>
      <c r="M2476" t="s">
        <v>196</v>
      </c>
      <c r="N2476" s="1" t="s">
        <v>93</v>
      </c>
      <c r="O2476" s="1" t="s">
        <v>63</v>
      </c>
      <c r="P2476" s="1">
        <v>95</v>
      </c>
      <c r="Q2476" t="s">
        <v>14097</v>
      </c>
      <c r="R2476" s="1" t="s">
        <v>15779</v>
      </c>
      <c r="S2476" s="1" t="s">
        <v>15780</v>
      </c>
      <c r="T2476" s="1">
        <v>222</v>
      </c>
      <c r="U2476" s="1">
        <v>61</v>
      </c>
      <c r="V2476" s="1">
        <v>161</v>
      </c>
    </row>
    <row r="2477" spans="1:22" x14ac:dyDescent="0.35">
      <c r="A2477" s="2">
        <v>45123</v>
      </c>
      <c r="B2477" s="3" t="s">
        <v>336</v>
      </c>
      <c r="C2477" t="s">
        <v>247</v>
      </c>
      <c r="D2477" t="s">
        <v>165</v>
      </c>
      <c r="E2477" t="s">
        <v>265</v>
      </c>
      <c r="F2477" t="s">
        <v>15781</v>
      </c>
      <c r="G2477" t="s">
        <v>15782</v>
      </c>
      <c r="H2477" t="s">
        <v>15783</v>
      </c>
      <c r="I2477" t="s">
        <v>15784</v>
      </c>
      <c r="J2477" s="1" t="s">
        <v>45</v>
      </c>
      <c r="K2477" t="s">
        <v>252</v>
      </c>
      <c r="L2477" t="s">
        <v>253</v>
      </c>
      <c r="M2477">
        <f>1-838-976-6137</f>
        <v>-7950</v>
      </c>
      <c r="N2477" s="1" t="s">
        <v>86</v>
      </c>
      <c r="O2477" s="1" t="s">
        <v>34</v>
      </c>
      <c r="P2477" s="1">
        <v>31</v>
      </c>
      <c r="Q2477" t="s">
        <v>13493</v>
      </c>
      <c r="R2477" s="1" t="s">
        <v>15785</v>
      </c>
      <c r="S2477" s="1" t="s">
        <v>15786</v>
      </c>
      <c r="T2477" s="1">
        <v>446</v>
      </c>
      <c r="U2477" s="1">
        <v>410</v>
      </c>
      <c r="V2477" s="1">
        <v>36</v>
      </c>
    </row>
    <row r="2478" spans="1:22" x14ac:dyDescent="0.35">
      <c r="A2478" s="2">
        <v>44562</v>
      </c>
      <c r="B2478" s="3" t="s">
        <v>344</v>
      </c>
      <c r="C2478" t="s">
        <v>54</v>
      </c>
      <c r="D2478" t="s">
        <v>345</v>
      </c>
      <c r="E2478" t="s">
        <v>346</v>
      </c>
      <c r="F2478" t="s">
        <v>15787</v>
      </c>
      <c r="G2478" t="s">
        <v>15788</v>
      </c>
      <c r="H2478" t="s">
        <v>15789</v>
      </c>
      <c r="I2478">
        <f>1-345-527-7665</f>
        <v>-8536</v>
      </c>
      <c r="J2478" s="1" t="s">
        <v>30</v>
      </c>
      <c r="K2478" t="s">
        <v>252</v>
      </c>
      <c r="L2478" t="s">
        <v>253</v>
      </c>
      <c r="M2478">
        <f>1-838-976-6137</f>
        <v>-7950</v>
      </c>
      <c r="N2478" s="1" t="s">
        <v>86</v>
      </c>
      <c r="O2478" s="1" t="s">
        <v>49</v>
      </c>
      <c r="P2478" s="1">
        <v>38</v>
      </c>
      <c r="Q2478" t="s">
        <v>15790</v>
      </c>
      <c r="R2478" s="1" t="s">
        <v>15791</v>
      </c>
      <c r="S2478" s="1" t="s">
        <v>15792</v>
      </c>
      <c r="T2478" s="1">
        <v>207</v>
      </c>
      <c r="U2478" s="1">
        <v>189</v>
      </c>
      <c r="V2478" s="1">
        <v>18</v>
      </c>
    </row>
    <row r="2479" spans="1:22" x14ac:dyDescent="0.35">
      <c r="A2479" s="2">
        <v>44495</v>
      </c>
      <c r="B2479" s="3" t="s">
        <v>140</v>
      </c>
      <c r="C2479" t="s">
        <v>141</v>
      </c>
      <c r="D2479" t="s">
        <v>142</v>
      </c>
      <c r="E2479" t="s">
        <v>189</v>
      </c>
      <c r="F2479" t="s">
        <v>15793</v>
      </c>
      <c r="H2479" t="s">
        <v>15794</v>
      </c>
      <c r="I2479" t="s">
        <v>15795</v>
      </c>
      <c r="J2479" s="1" t="s">
        <v>45</v>
      </c>
      <c r="K2479" t="s">
        <v>124</v>
      </c>
      <c r="L2479" t="s">
        <v>125</v>
      </c>
      <c r="M2479" t="s">
        <v>126</v>
      </c>
      <c r="N2479" s="1" t="s">
        <v>93</v>
      </c>
      <c r="O2479" s="1" t="s">
        <v>49</v>
      </c>
      <c r="P2479" s="1">
        <v>87</v>
      </c>
      <c r="Q2479" t="s">
        <v>467</v>
      </c>
      <c r="R2479" s="1" t="s">
        <v>15796</v>
      </c>
      <c r="S2479" s="1" t="s">
        <v>15797</v>
      </c>
      <c r="T2479" s="1">
        <v>384</v>
      </c>
      <c r="U2479" s="1">
        <v>114</v>
      </c>
      <c r="V2479" s="1">
        <v>270</v>
      </c>
    </row>
    <row r="2480" spans="1:22" x14ac:dyDescent="0.35">
      <c r="A2480" s="2">
        <v>44788</v>
      </c>
      <c r="B2480" s="3" t="s">
        <v>257</v>
      </c>
      <c r="C2480" t="s">
        <v>141</v>
      </c>
      <c r="D2480" t="s">
        <v>223</v>
      </c>
      <c r="E2480" t="s">
        <v>309</v>
      </c>
      <c r="F2480" t="s">
        <v>15798</v>
      </c>
      <c r="G2480" t="s">
        <v>15799</v>
      </c>
      <c r="H2480" t="s">
        <v>15800</v>
      </c>
      <c r="I2480" t="s">
        <v>15801</v>
      </c>
      <c r="J2480" s="1" t="s">
        <v>45</v>
      </c>
      <c r="K2480" t="s">
        <v>124</v>
      </c>
      <c r="L2480" t="s">
        <v>125</v>
      </c>
      <c r="M2480" t="s">
        <v>126</v>
      </c>
      <c r="N2480" s="1" t="s">
        <v>86</v>
      </c>
      <c r="O2480" s="1" t="s">
        <v>63</v>
      </c>
      <c r="P2480" s="1">
        <v>75</v>
      </c>
      <c r="Q2480" t="s">
        <v>7095</v>
      </c>
      <c r="R2480" s="1" t="s">
        <v>15802</v>
      </c>
      <c r="S2480" s="1" t="s">
        <v>15803</v>
      </c>
      <c r="T2480" s="1">
        <v>322</v>
      </c>
      <c r="U2480" s="1">
        <v>65</v>
      </c>
      <c r="V2480" s="1">
        <v>257</v>
      </c>
    </row>
    <row r="2481" spans="1:22" x14ac:dyDescent="0.35">
      <c r="A2481" s="2">
        <v>44611</v>
      </c>
      <c r="B2481" s="3" t="s">
        <v>222</v>
      </c>
      <c r="C2481" t="s">
        <v>54</v>
      </c>
      <c r="D2481" t="s">
        <v>223</v>
      </c>
      <c r="E2481" t="s">
        <v>224</v>
      </c>
      <c r="F2481" t="s">
        <v>15804</v>
      </c>
      <c r="H2481" t="s">
        <v>15805</v>
      </c>
      <c r="I2481" t="s">
        <v>15806</v>
      </c>
      <c r="J2481" s="1" t="s">
        <v>45</v>
      </c>
      <c r="K2481" t="s">
        <v>124</v>
      </c>
      <c r="L2481" t="s">
        <v>125</v>
      </c>
      <c r="M2481" t="s">
        <v>126</v>
      </c>
      <c r="N2481" s="1" t="s">
        <v>93</v>
      </c>
      <c r="O2481" s="1" t="s">
        <v>34</v>
      </c>
      <c r="P2481" s="1">
        <v>13</v>
      </c>
      <c r="Q2481" t="s">
        <v>5662</v>
      </c>
      <c r="R2481" s="1" t="s">
        <v>15807</v>
      </c>
      <c r="S2481" s="1" t="s">
        <v>15808</v>
      </c>
      <c r="T2481" s="1">
        <v>140</v>
      </c>
      <c r="U2481" s="1">
        <v>45</v>
      </c>
      <c r="V2481" s="1">
        <v>95</v>
      </c>
    </row>
    <row r="2482" spans="1:22" x14ac:dyDescent="0.35">
      <c r="A2482" s="2">
        <v>45092</v>
      </c>
      <c r="B2482" s="3" t="s">
        <v>214</v>
      </c>
      <c r="C2482" t="s">
        <v>23</v>
      </c>
      <c r="D2482" t="s">
        <v>98</v>
      </c>
      <c r="E2482" t="s">
        <v>326</v>
      </c>
      <c r="F2482" t="s">
        <v>15809</v>
      </c>
      <c r="G2482" t="s">
        <v>15810</v>
      </c>
      <c r="H2482" t="s">
        <v>15811</v>
      </c>
      <c r="I2482" t="s">
        <v>15812</v>
      </c>
      <c r="J2482" s="1" t="s">
        <v>30</v>
      </c>
      <c r="K2482" t="s">
        <v>148</v>
      </c>
      <c r="L2482" t="s">
        <v>149</v>
      </c>
      <c r="M2482" t="s">
        <v>150</v>
      </c>
      <c r="N2482" s="1" t="s">
        <v>33</v>
      </c>
      <c r="O2482" s="1" t="s">
        <v>34</v>
      </c>
      <c r="P2482" s="1">
        <v>42</v>
      </c>
      <c r="Q2482" t="s">
        <v>1462</v>
      </c>
      <c r="R2482" s="1" t="s">
        <v>15813</v>
      </c>
      <c r="S2482" s="1" t="s">
        <v>15814</v>
      </c>
      <c r="T2482" s="1">
        <v>419</v>
      </c>
      <c r="U2482" s="1">
        <v>112</v>
      </c>
      <c r="V2482" s="1">
        <v>307</v>
      </c>
    </row>
    <row r="2483" spans="1:22" x14ac:dyDescent="0.35">
      <c r="A2483" s="2">
        <v>44920</v>
      </c>
      <c r="B2483" s="3" t="s">
        <v>68</v>
      </c>
      <c r="C2483" t="s">
        <v>54</v>
      </c>
      <c r="D2483" t="s">
        <v>70</v>
      </c>
      <c r="E2483" t="s">
        <v>71</v>
      </c>
      <c r="F2483" t="s">
        <v>15815</v>
      </c>
      <c r="G2483" t="s">
        <v>15816</v>
      </c>
      <c r="H2483" t="s">
        <v>15817</v>
      </c>
      <c r="I2483">
        <v>5955497191</v>
      </c>
      <c r="J2483" s="1" t="s">
        <v>45</v>
      </c>
      <c r="K2483" t="s">
        <v>148</v>
      </c>
      <c r="L2483" t="s">
        <v>149</v>
      </c>
      <c r="N2483" s="1" t="s">
        <v>93</v>
      </c>
      <c r="O2483" s="1" t="s">
        <v>34</v>
      </c>
      <c r="P2483" s="1">
        <v>78</v>
      </c>
      <c r="Q2483" t="s">
        <v>15818</v>
      </c>
      <c r="R2483" s="1" t="s">
        <v>15819</v>
      </c>
      <c r="S2483" s="1" t="s">
        <v>15820</v>
      </c>
      <c r="T2483" s="1">
        <v>69</v>
      </c>
      <c r="U2483" s="1">
        <v>7</v>
      </c>
      <c r="V2483" s="1">
        <v>62</v>
      </c>
    </row>
    <row r="2484" spans="1:22" x14ac:dyDescent="0.35">
      <c r="A2484" s="2">
        <v>44653</v>
      </c>
      <c r="B2484" s="3" t="s">
        <v>97</v>
      </c>
      <c r="C2484" t="s">
        <v>23</v>
      </c>
      <c r="D2484" t="s">
        <v>98</v>
      </c>
      <c r="E2484" t="s">
        <v>154</v>
      </c>
      <c r="F2484" t="s">
        <v>15821</v>
      </c>
      <c r="G2484" t="s">
        <v>15822</v>
      </c>
      <c r="H2484" t="s">
        <v>15823</v>
      </c>
      <c r="I2484" t="s">
        <v>15824</v>
      </c>
      <c r="J2484" s="1" t="s">
        <v>170</v>
      </c>
      <c r="K2484" t="s">
        <v>330</v>
      </c>
      <c r="L2484" t="s">
        <v>331</v>
      </c>
      <c r="M2484" t="s">
        <v>332</v>
      </c>
      <c r="N2484" s="1" t="s">
        <v>48</v>
      </c>
      <c r="O2484" s="1" t="s">
        <v>63</v>
      </c>
      <c r="P2484" s="1">
        <v>45</v>
      </c>
      <c r="Q2484" t="s">
        <v>4484</v>
      </c>
      <c r="R2484" s="1" t="s">
        <v>15825</v>
      </c>
      <c r="S2484" s="1" t="s">
        <v>15826</v>
      </c>
      <c r="T2484" s="1">
        <v>296</v>
      </c>
      <c r="U2484" s="1">
        <v>95</v>
      </c>
      <c r="V2484" s="1">
        <v>201</v>
      </c>
    </row>
    <row r="2485" spans="1:22" x14ac:dyDescent="0.35">
      <c r="A2485" s="2">
        <v>44867</v>
      </c>
      <c r="B2485" s="3" t="s">
        <v>38</v>
      </c>
      <c r="C2485" t="s">
        <v>23</v>
      </c>
      <c r="D2485" t="s">
        <v>98</v>
      </c>
      <c r="E2485" t="s">
        <v>239</v>
      </c>
      <c r="F2485" t="s">
        <v>15827</v>
      </c>
      <c r="G2485" t="s">
        <v>15828</v>
      </c>
      <c r="H2485" t="s">
        <v>15829</v>
      </c>
      <c r="I2485">
        <f>1-329-594-6353</f>
        <v>-7275</v>
      </c>
      <c r="J2485" s="1" t="s">
        <v>30</v>
      </c>
      <c r="K2485" t="s">
        <v>171</v>
      </c>
      <c r="L2485" t="s">
        <v>172</v>
      </c>
      <c r="M2485" t="s">
        <v>173</v>
      </c>
      <c r="N2485" s="1" t="s">
        <v>48</v>
      </c>
      <c r="O2485" s="1" t="s">
        <v>34</v>
      </c>
      <c r="P2485" s="1">
        <v>86</v>
      </c>
      <c r="Q2485" t="s">
        <v>244</v>
      </c>
      <c r="R2485" s="1" t="s">
        <v>15830</v>
      </c>
      <c r="S2485" s="1" t="s">
        <v>15831</v>
      </c>
      <c r="T2485" s="1">
        <v>89</v>
      </c>
      <c r="U2485" s="1">
        <v>34</v>
      </c>
      <c r="V2485" s="1">
        <v>55</v>
      </c>
    </row>
    <row r="2486" spans="1:22" x14ac:dyDescent="0.35">
      <c r="A2486" s="2">
        <v>45116</v>
      </c>
      <c r="B2486" s="3" t="s">
        <v>257</v>
      </c>
      <c r="C2486" t="s">
        <v>141</v>
      </c>
      <c r="D2486" t="s">
        <v>223</v>
      </c>
      <c r="E2486" t="s">
        <v>309</v>
      </c>
      <c r="F2486" t="s">
        <v>15832</v>
      </c>
      <c r="G2486" t="s">
        <v>15833</v>
      </c>
      <c r="H2486" t="s">
        <v>15834</v>
      </c>
      <c r="I2486" t="s">
        <v>15835</v>
      </c>
      <c r="J2486" s="1" t="s">
        <v>45</v>
      </c>
      <c r="K2486" t="s">
        <v>194</v>
      </c>
      <c r="L2486" t="s">
        <v>195</v>
      </c>
      <c r="M2486" t="s">
        <v>196</v>
      </c>
      <c r="N2486" s="1" t="s">
        <v>114</v>
      </c>
      <c r="O2486" s="1" t="s">
        <v>34</v>
      </c>
      <c r="P2486" s="1">
        <v>36</v>
      </c>
      <c r="Q2486" t="s">
        <v>5174</v>
      </c>
      <c r="R2486" s="1" t="s">
        <v>15836</v>
      </c>
      <c r="S2486" s="1" t="s">
        <v>15837</v>
      </c>
      <c r="T2486" s="1">
        <v>193</v>
      </c>
      <c r="U2486" s="1">
        <v>161</v>
      </c>
      <c r="V2486" s="1">
        <v>32</v>
      </c>
    </row>
    <row r="2487" spans="1:22" x14ac:dyDescent="0.35">
      <c r="A2487" s="2">
        <v>45112</v>
      </c>
      <c r="B2487" s="3" t="s">
        <v>257</v>
      </c>
      <c r="C2487" t="s">
        <v>141</v>
      </c>
      <c r="D2487" t="s">
        <v>223</v>
      </c>
      <c r="E2487" t="s">
        <v>309</v>
      </c>
      <c r="F2487" t="s">
        <v>15838</v>
      </c>
      <c r="G2487" t="s">
        <v>15839</v>
      </c>
      <c r="H2487" t="s">
        <v>15840</v>
      </c>
      <c r="I2487" t="s">
        <v>15841</v>
      </c>
      <c r="J2487" s="1" t="s">
        <v>30</v>
      </c>
      <c r="K2487" t="s">
        <v>75</v>
      </c>
      <c r="L2487" t="s">
        <v>76</v>
      </c>
      <c r="M2487" t="s">
        <v>77</v>
      </c>
      <c r="N2487" s="1" t="s">
        <v>114</v>
      </c>
      <c r="O2487" s="1" t="s">
        <v>49</v>
      </c>
      <c r="P2487" s="1">
        <v>10</v>
      </c>
      <c r="Q2487" t="s">
        <v>15239</v>
      </c>
      <c r="R2487" s="1" t="s">
        <v>11956</v>
      </c>
      <c r="S2487" s="1" t="s">
        <v>15842</v>
      </c>
      <c r="T2487" s="1">
        <v>311</v>
      </c>
      <c r="U2487" s="1">
        <v>277</v>
      </c>
      <c r="V2487" s="1">
        <v>34</v>
      </c>
    </row>
    <row r="2488" spans="1:22" x14ac:dyDescent="0.35">
      <c r="A2488" s="2">
        <v>44567</v>
      </c>
      <c r="B2488" s="3" t="s">
        <v>38</v>
      </c>
      <c r="C2488" t="s">
        <v>23</v>
      </c>
      <c r="D2488" t="s">
        <v>98</v>
      </c>
      <c r="E2488" t="s">
        <v>530</v>
      </c>
      <c r="F2488" t="s">
        <v>15843</v>
      </c>
      <c r="G2488" t="s">
        <v>15844</v>
      </c>
      <c r="H2488" t="s">
        <v>15845</v>
      </c>
      <c r="I2488" t="s">
        <v>15846</v>
      </c>
      <c r="J2488" s="1" t="s">
        <v>30</v>
      </c>
      <c r="K2488" t="s">
        <v>111</v>
      </c>
      <c r="L2488" t="s">
        <v>112</v>
      </c>
      <c r="M2488" t="s">
        <v>113</v>
      </c>
      <c r="N2488" s="1" t="s">
        <v>93</v>
      </c>
      <c r="O2488" s="1" t="s">
        <v>63</v>
      </c>
      <c r="P2488" s="1">
        <v>97</v>
      </c>
      <c r="Q2488" t="s">
        <v>5444</v>
      </c>
      <c r="R2488" s="1" t="s">
        <v>15847</v>
      </c>
      <c r="S2488" s="1" t="s">
        <v>15848</v>
      </c>
      <c r="T2488" s="1">
        <v>376</v>
      </c>
      <c r="U2488" s="1">
        <v>9</v>
      </c>
      <c r="V2488" s="1">
        <v>367</v>
      </c>
    </row>
    <row r="2489" spans="1:22" x14ac:dyDescent="0.35">
      <c r="A2489" s="2">
        <v>45156</v>
      </c>
      <c r="B2489" s="3" t="s">
        <v>529</v>
      </c>
      <c r="C2489" t="s">
        <v>23</v>
      </c>
      <c r="D2489" t="s">
        <v>98</v>
      </c>
      <c r="E2489" t="s">
        <v>530</v>
      </c>
      <c r="F2489" t="s">
        <v>15849</v>
      </c>
      <c r="G2489" t="s">
        <v>15850</v>
      </c>
      <c r="H2489" t="s">
        <v>15851</v>
      </c>
      <c r="I2489" t="s">
        <v>15852</v>
      </c>
      <c r="J2489" s="1" t="s">
        <v>45</v>
      </c>
      <c r="K2489" t="s">
        <v>330</v>
      </c>
      <c r="L2489" t="s">
        <v>331</v>
      </c>
      <c r="M2489" t="s">
        <v>332</v>
      </c>
      <c r="N2489" s="1" t="s">
        <v>33</v>
      </c>
      <c r="O2489" s="1" t="s">
        <v>63</v>
      </c>
      <c r="P2489" s="1">
        <v>43</v>
      </c>
      <c r="Q2489" t="s">
        <v>15853</v>
      </c>
      <c r="R2489" s="1" t="s">
        <v>15854</v>
      </c>
      <c r="S2489" s="1" t="s">
        <v>15855</v>
      </c>
      <c r="T2489" s="1">
        <v>253</v>
      </c>
      <c r="U2489" s="1">
        <v>151</v>
      </c>
      <c r="V2489" s="1">
        <v>102</v>
      </c>
    </row>
    <row r="2490" spans="1:22" x14ac:dyDescent="0.35">
      <c r="A2490" s="2">
        <v>44591</v>
      </c>
      <c r="B2490" s="3" t="s">
        <v>222</v>
      </c>
      <c r="C2490" t="s">
        <v>54</v>
      </c>
      <c r="D2490" t="s">
        <v>223</v>
      </c>
      <c r="E2490" t="s">
        <v>224</v>
      </c>
      <c r="F2490" t="s">
        <v>15856</v>
      </c>
      <c r="G2490" t="s">
        <v>15857</v>
      </c>
      <c r="H2490" t="s">
        <v>15858</v>
      </c>
      <c r="I2490" t="s">
        <v>15859</v>
      </c>
      <c r="J2490" s="1" t="s">
        <v>30</v>
      </c>
      <c r="K2490" t="s">
        <v>330</v>
      </c>
      <c r="L2490" t="s">
        <v>331</v>
      </c>
      <c r="M2490" t="s">
        <v>332</v>
      </c>
      <c r="N2490" s="1" t="s">
        <v>78</v>
      </c>
      <c r="O2490" s="1" t="s">
        <v>63</v>
      </c>
      <c r="P2490" s="1">
        <v>47</v>
      </c>
      <c r="Q2490" t="s">
        <v>5745</v>
      </c>
      <c r="R2490" s="1" t="s">
        <v>15860</v>
      </c>
      <c r="S2490" s="1" t="s">
        <v>15861</v>
      </c>
      <c r="T2490" s="1">
        <v>195</v>
      </c>
      <c r="U2490" s="1">
        <v>180</v>
      </c>
      <c r="V2490" s="1">
        <v>15</v>
      </c>
    </row>
    <row r="2491" spans="1:22" x14ac:dyDescent="0.35">
      <c r="A2491" s="2">
        <v>45128</v>
      </c>
      <c r="B2491" s="3" t="s">
        <v>238</v>
      </c>
      <c r="C2491" t="s">
        <v>23</v>
      </c>
      <c r="D2491" t="s">
        <v>98</v>
      </c>
      <c r="E2491" t="s">
        <v>239</v>
      </c>
      <c r="F2491" t="s">
        <v>15862</v>
      </c>
      <c r="G2491" t="s">
        <v>8073</v>
      </c>
      <c r="H2491" t="s">
        <v>15863</v>
      </c>
      <c r="I2491" t="s">
        <v>15864</v>
      </c>
      <c r="J2491" s="1" t="s">
        <v>30</v>
      </c>
      <c r="K2491" t="s">
        <v>424</v>
      </c>
      <c r="L2491" t="s">
        <v>425</v>
      </c>
      <c r="M2491">
        <v>7724600682</v>
      </c>
      <c r="N2491" s="1" t="s">
        <v>78</v>
      </c>
      <c r="O2491" s="1" t="s">
        <v>34</v>
      </c>
      <c r="P2491" s="1">
        <v>28</v>
      </c>
      <c r="Q2491" t="s">
        <v>10850</v>
      </c>
      <c r="R2491" s="1" t="s">
        <v>5904</v>
      </c>
      <c r="S2491" s="1" t="s">
        <v>15865</v>
      </c>
      <c r="T2491" s="1">
        <v>54</v>
      </c>
      <c r="U2491" s="1">
        <v>25</v>
      </c>
      <c r="V2491" s="1">
        <v>29</v>
      </c>
    </row>
    <row r="2492" spans="1:22" x14ac:dyDescent="0.35">
      <c r="A2492" s="2">
        <v>44899</v>
      </c>
      <c r="B2492" s="3" t="s">
        <v>164</v>
      </c>
      <c r="C2492" t="s">
        <v>247</v>
      </c>
      <c r="D2492" t="s">
        <v>165</v>
      </c>
      <c r="E2492" t="s">
        <v>265</v>
      </c>
      <c r="F2492" t="s">
        <v>13212</v>
      </c>
      <c r="G2492" t="s">
        <v>15866</v>
      </c>
      <c r="H2492" t="s">
        <v>15867</v>
      </c>
      <c r="I2492">
        <v>8287332855</v>
      </c>
      <c r="J2492" s="1" t="s">
        <v>30</v>
      </c>
      <c r="K2492" t="s">
        <v>566</v>
      </c>
      <c r="L2492" t="s">
        <v>567</v>
      </c>
      <c r="M2492" t="s">
        <v>568</v>
      </c>
      <c r="N2492" s="1" t="s">
        <v>93</v>
      </c>
      <c r="O2492" s="1" t="s">
        <v>63</v>
      </c>
      <c r="P2492" s="1">
        <v>62</v>
      </c>
      <c r="Q2492" t="s">
        <v>15868</v>
      </c>
      <c r="R2492" s="1" t="s">
        <v>15869</v>
      </c>
      <c r="S2492" s="1" t="s">
        <v>15870</v>
      </c>
      <c r="T2492" s="1">
        <v>322</v>
      </c>
      <c r="U2492" s="1">
        <v>64</v>
      </c>
      <c r="V2492" s="1">
        <v>258</v>
      </c>
    </row>
    <row r="2493" spans="1:22" x14ac:dyDescent="0.35">
      <c r="A2493" s="2">
        <v>44917</v>
      </c>
      <c r="B2493" s="3" t="s">
        <v>97</v>
      </c>
      <c r="C2493" t="s">
        <v>23</v>
      </c>
      <c r="D2493" t="s">
        <v>98</v>
      </c>
      <c r="E2493" t="s">
        <v>154</v>
      </c>
      <c r="F2493" t="s">
        <v>15871</v>
      </c>
      <c r="G2493" t="s">
        <v>15872</v>
      </c>
      <c r="H2493" t="s">
        <v>15873</v>
      </c>
      <c r="I2493" t="s">
        <v>15874</v>
      </c>
      <c r="J2493" s="1" t="s">
        <v>30</v>
      </c>
      <c r="K2493" t="s">
        <v>124</v>
      </c>
      <c r="L2493" t="s">
        <v>125</v>
      </c>
      <c r="M2493" t="s">
        <v>126</v>
      </c>
      <c r="N2493" s="1" t="s">
        <v>48</v>
      </c>
      <c r="O2493" s="1" t="s">
        <v>63</v>
      </c>
      <c r="P2493" s="1">
        <v>9</v>
      </c>
      <c r="Q2493" t="s">
        <v>15875</v>
      </c>
      <c r="R2493" s="1" t="s">
        <v>15876</v>
      </c>
      <c r="S2493" s="1" t="s">
        <v>15877</v>
      </c>
      <c r="T2493" s="1">
        <v>372</v>
      </c>
      <c r="U2493" s="1">
        <v>329</v>
      </c>
      <c r="V2493" s="1">
        <v>43</v>
      </c>
    </row>
    <row r="2494" spans="1:22" x14ac:dyDescent="0.35">
      <c r="A2494" s="2">
        <v>44697</v>
      </c>
      <c r="B2494" s="3" t="s">
        <v>214</v>
      </c>
      <c r="C2494" t="s">
        <v>23</v>
      </c>
      <c r="D2494" t="s">
        <v>98</v>
      </c>
      <c r="E2494" t="s">
        <v>326</v>
      </c>
      <c r="F2494" t="s">
        <v>15878</v>
      </c>
      <c r="G2494" t="s">
        <v>15879</v>
      </c>
      <c r="H2494" t="s">
        <v>15880</v>
      </c>
      <c r="I2494">
        <v>3712725773</v>
      </c>
      <c r="J2494" s="1" t="s">
        <v>30</v>
      </c>
      <c r="K2494" t="s">
        <v>183</v>
      </c>
      <c r="L2494" t="s">
        <v>184</v>
      </c>
      <c r="M2494" t="s">
        <v>185</v>
      </c>
      <c r="N2494" s="1" t="s">
        <v>78</v>
      </c>
      <c r="O2494" s="1" t="s">
        <v>63</v>
      </c>
      <c r="P2494" s="1">
        <v>80</v>
      </c>
      <c r="Q2494" t="s">
        <v>6265</v>
      </c>
      <c r="R2494" s="1" t="s">
        <v>15881</v>
      </c>
      <c r="S2494" s="1" t="s">
        <v>15882</v>
      </c>
      <c r="T2494" s="1">
        <v>369</v>
      </c>
      <c r="U2494" s="1">
        <v>105</v>
      </c>
      <c r="V2494" s="1">
        <v>264</v>
      </c>
    </row>
    <row r="2495" spans="1:22" x14ac:dyDescent="0.35">
      <c r="A2495" s="2">
        <v>45079</v>
      </c>
      <c r="B2495" s="3" t="s">
        <v>257</v>
      </c>
      <c r="C2495" t="s">
        <v>141</v>
      </c>
      <c r="D2495" t="s">
        <v>223</v>
      </c>
      <c r="E2495" t="s">
        <v>309</v>
      </c>
      <c r="F2495" t="s">
        <v>15883</v>
      </c>
      <c r="G2495" t="s">
        <v>15884</v>
      </c>
      <c r="H2495" t="s">
        <v>15885</v>
      </c>
      <c r="I2495" t="s">
        <v>15886</v>
      </c>
      <c r="J2495" s="1" t="s">
        <v>170</v>
      </c>
      <c r="K2495" t="s">
        <v>75</v>
      </c>
      <c r="L2495" t="s">
        <v>76</v>
      </c>
      <c r="M2495" t="s">
        <v>77</v>
      </c>
      <c r="N2495" s="1" t="s">
        <v>78</v>
      </c>
      <c r="O2495" s="1" t="s">
        <v>34</v>
      </c>
      <c r="P2495" s="1">
        <v>12</v>
      </c>
      <c r="Q2495" t="s">
        <v>4296</v>
      </c>
      <c r="R2495" s="1" t="s">
        <v>15887</v>
      </c>
      <c r="S2495" s="1" t="s">
        <v>15888</v>
      </c>
      <c r="T2495" s="1">
        <v>366</v>
      </c>
      <c r="U2495" s="1">
        <v>133</v>
      </c>
      <c r="V2495" s="1">
        <v>233</v>
      </c>
    </row>
    <row r="2496" spans="1:22" x14ac:dyDescent="0.35">
      <c r="A2496" s="2">
        <v>44731</v>
      </c>
      <c r="B2496" s="3" t="s">
        <v>38</v>
      </c>
      <c r="C2496" t="s">
        <v>23</v>
      </c>
      <c r="D2496" t="s">
        <v>39</v>
      </c>
      <c r="E2496" t="s">
        <v>40</v>
      </c>
      <c r="F2496" t="s">
        <v>15889</v>
      </c>
      <c r="H2496" t="s">
        <v>15890</v>
      </c>
      <c r="I2496" t="s">
        <v>15891</v>
      </c>
      <c r="J2496" s="1" t="s">
        <v>30</v>
      </c>
      <c r="K2496" t="s">
        <v>330</v>
      </c>
      <c r="L2496" t="s">
        <v>331</v>
      </c>
      <c r="M2496" t="s">
        <v>332</v>
      </c>
      <c r="N2496" s="1" t="s">
        <v>93</v>
      </c>
      <c r="O2496" s="1" t="s">
        <v>63</v>
      </c>
      <c r="P2496" s="1">
        <v>47</v>
      </c>
      <c r="Q2496" t="s">
        <v>10481</v>
      </c>
      <c r="R2496" s="1" t="s">
        <v>15892</v>
      </c>
      <c r="S2496" s="1" t="s">
        <v>15893</v>
      </c>
      <c r="T2496" s="1">
        <v>417</v>
      </c>
      <c r="U2496" s="1">
        <v>96</v>
      </c>
      <c r="V2496" s="1">
        <v>321</v>
      </c>
    </row>
    <row r="2497" spans="1:22" x14ac:dyDescent="0.35">
      <c r="A2497" s="2">
        <v>44931</v>
      </c>
      <c r="B2497" s="3" t="s">
        <v>214</v>
      </c>
      <c r="C2497" t="s">
        <v>23</v>
      </c>
      <c r="D2497" t="s">
        <v>98</v>
      </c>
      <c r="E2497" t="s">
        <v>326</v>
      </c>
      <c r="F2497" t="s">
        <v>15894</v>
      </c>
      <c r="G2497" t="s">
        <v>15895</v>
      </c>
      <c r="H2497" t="s">
        <v>15896</v>
      </c>
      <c r="I2497" t="s">
        <v>15897</v>
      </c>
      <c r="J2497" s="1" t="s">
        <v>30</v>
      </c>
      <c r="K2497" t="s">
        <v>330</v>
      </c>
      <c r="L2497" t="s">
        <v>331</v>
      </c>
      <c r="M2497" t="s">
        <v>332</v>
      </c>
      <c r="N2497" s="1" t="s">
        <v>93</v>
      </c>
      <c r="O2497" s="1" t="s">
        <v>49</v>
      </c>
      <c r="P2497" s="1">
        <v>58</v>
      </c>
      <c r="Q2497" t="s">
        <v>15898</v>
      </c>
      <c r="R2497" s="1" t="s">
        <v>15899</v>
      </c>
      <c r="S2497" s="1" t="s">
        <v>15900</v>
      </c>
      <c r="T2497" s="1">
        <v>173</v>
      </c>
      <c r="U2497" s="1">
        <v>136</v>
      </c>
      <c r="V2497" s="1">
        <v>37</v>
      </c>
    </row>
    <row r="2498" spans="1:22" x14ac:dyDescent="0.35">
      <c r="A2498" s="2">
        <v>44516</v>
      </c>
      <c r="B2498" s="3" t="s">
        <v>529</v>
      </c>
      <c r="C2498" t="s">
        <v>23</v>
      </c>
      <c r="D2498" t="s">
        <v>98</v>
      </c>
      <c r="E2498" t="s">
        <v>530</v>
      </c>
      <c r="F2498" t="s">
        <v>15901</v>
      </c>
      <c r="H2498" t="s">
        <v>15902</v>
      </c>
      <c r="I2498" t="s">
        <v>15903</v>
      </c>
      <c r="J2498" s="1" t="s">
        <v>170</v>
      </c>
      <c r="K2498" t="s">
        <v>75</v>
      </c>
      <c r="L2498" t="s">
        <v>76</v>
      </c>
      <c r="M2498" t="s">
        <v>77</v>
      </c>
      <c r="N2498" s="1" t="s">
        <v>114</v>
      </c>
      <c r="O2498" s="1" t="s">
        <v>49</v>
      </c>
      <c r="P2498" s="1">
        <v>3</v>
      </c>
      <c r="Q2498" t="s">
        <v>7434</v>
      </c>
      <c r="R2498" s="1" t="s">
        <v>10452</v>
      </c>
      <c r="S2498" s="1" t="s">
        <v>15904</v>
      </c>
      <c r="T2498" s="1">
        <v>266</v>
      </c>
      <c r="U2498" s="1">
        <v>220</v>
      </c>
      <c r="V2498" s="1">
        <v>46</v>
      </c>
    </row>
    <row r="2499" spans="1:22" x14ac:dyDescent="0.35">
      <c r="A2499" s="2">
        <v>44473</v>
      </c>
      <c r="B2499" s="3" t="s">
        <v>38</v>
      </c>
      <c r="C2499" t="s">
        <v>23</v>
      </c>
      <c r="D2499" t="s">
        <v>98</v>
      </c>
      <c r="E2499" t="s">
        <v>239</v>
      </c>
      <c r="F2499" t="s">
        <v>15905</v>
      </c>
      <c r="G2499" t="s">
        <v>15906</v>
      </c>
      <c r="H2499" t="s">
        <v>15907</v>
      </c>
      <c r="I2499" t="s">
        <v>15908</v>
      </c>
      <c r="J2499" s="1" t="s">
        <v>170</v>
      </c>
      <c r="K2499" t="s">
        <v>124</v>
      </c>
      <c r="L2499" t="s">
        <v>125</v>
      </c>
      <c r="M2499" t="s">
        <v>126</v>
      </c>
      <c r="N2499" s="1" t="s">
        <v>86</v>
      </c>
      <c r="O2499" s="1" t="s">
        <v>34</v>
      </c>
      <c r="P2499" s="1">
        <v>78</v>
      </c>
      <c r="Q2499" t="s">
        <v>3214</v>
      </c>
      <c r="R2499" s="1" t="s">
        <v>15909</v>
      </c>
      <c r="S2499" s="1" t="s">
        <v>15910</v>
      </c>
      <c r="T2499" s="1">
        <v>160</v>
      </c>
      <c r="U2499" s="1">
        <v>44</v>
      </c>
      <c r="V2499" s="1">
        <v>116</v>
      </c>
    </row>
    <row r="2500" spans="1:22" x14ac:dyDescent="0.35">
      <c r="A2500" s="2">
        <v>44790</v>
      </c>
      <c r="B2500" s="3" t="s">
        <v>214</v>
      </c>
      <c r="C2500" t="s">
        <v>23</v>
      </c>
      <c r="D2500" t="s">
        <v>98</v>
      </c>
      <c r="E2500" t="s">
        <v>326</v>
      </c>
      <c r="F2500" t="s">
        <v>14743</v>
      </c>
      <c r="G2500" t="s">
        <v>15911</v>
      </c>
      <c r="H2500" t="s">
        <v>15912</v>
      </c>
      <c r="I2500" t="s">
        <v>15913</v>
      </c>
      <c r="J2500" s="1" t="s">
        <v>45</v>
      </c>
      <c r="K2500" t="s">
        <v>61</v>
      </c>
      <c r="L2500" t="s">
        <v>62</v>
      </c>
      <c r="M2500">
        <f>1-588-750-7646</f>
        <v>-8983</v>
      </c>
      <c r="N2500" s="1" t="s">
        <v>33</v>
      </c>
      <c r="O2500" s="1" t="s">
        <v>49</v>
      </c>
      <c r="P2500" s="1">
        <v>55</v>
      </c>
      <c r="Q2500" t="s">
        <v>1937</v>
      </c>
      <c r="R2500" s="1" t="s">
        <v>15914</v>
      </c>
      <c r="S2500" s="1" t="s">
        <v>15915</v>
      </c>
      <c r="T2500" s="1">
        <v>159</v>
      </c>
      <c r="U2500" s="1">
        <v>145</v>
      </c>
      <c r="V2500" s="1">
        <v>14</v>
      </c>
    </row>
    <row r="2501" spans="1:22" x14ac:dyDescent="0.35">
      <c r="A2501" s="2">
        <v>44587</v>
      </c>
      <c r="B2501" s="3" t="s">
        <v>164</v>
      </c>
      <c r="C2501" t="s">
        <v>247</v>
      </c>
      <c r="D2501" t="s">
        <v>165</v>
      </c>
      <c r="E2501" t="s">
        <v>166</v>
      </c>
      <c r="F2501" t="s">
        <v>15916</v>
      </c>
      <c r="G2501" t="s">
        <v>15917</v>
      </c>
      <c r="H2501" t="s">
        <v>15918</v>
      </c>
      <c r="I2501" t="s">
        <v>15919</v>
      </c>
      <c r="J2501" s="1" t="s">
        <v>45</v>
      </c>
      <c r="K2501" t="s">
        <v>381</v>
      </c>
      <c r="L2501" t="s">
        <v>382</v>
      </c>
      <c r="M2501" t="s">
        <v>383</v>
      </c>
      <c r="N2501" s="1" t="s">
        <v>48</v>
      </c>
      <c r="O2501" s="1" t="s">
        <v>49</v>
      </c>
      <c r="P2501" s="1">
        <v>30</v>
      </c>
      <c r="Q2501" t="s">
        <v>15920</v>
      </c>
      <c r="R2501" s="1" t="s">
        <v>15921</v>
      </c>
      <c r="S2501" s="1" t="s">
        <v>15922</v>
      </c>
      <c r="T2501" s="1">
        <v>58</v>
      </c>
      <c r="U2501" s="1">
        <v>16</v>
      </c>
      <c r="V2501" s="1">
        <v>42</v>
      </c>
    </row>
    <row r="2502" spans="1:22" x14ac:dyDescent="0.35">
      <c r="A2502" s="2">
        <v>45002</v>
      </c>
      <c r="B2502" s="3" t="s">
        <v>492</v>
      </c>
      <c r="C2502" t="s">
        <v>276</v>
      </c>
      <c r="D2502" t="s">
        <v>409</v>
      </c>
      <c r="E2502" t="s">
        <v>4801</v>
      </c>
      <c r="F2502" t="s">
        <v>15923</v>
      </c>
      <c r="G2502" t="s">
        <v>15924</v>
      </c>
      <c r="H2502" t="s">
        <v>15925</v>
      </c>
      <c r="I2502" t="s">
        <v>15926</v>
      </c>
      <c r="J2502" s="1" t="s">
        <v>30</v>
      </c>
      <c r="K2502" t="s">
        <v>124</v>
      </c>
      <c r="L2502" t="s">
        <v>125</v>
      </c>
      <c r="M2502" t="s">
        <v>126</v>
      </c>
      <c r="N2502" s="1" t="s">
        <v>114</v>
      </c>
      <c r="O2502" s="1" t="s">
        <v>49</v>
      </c>
      <c r="P2502" s="1">
        <v>11</v>
      </c>
      <c r="Q2502" t="s">
        <v>4431</v>
      </c>
      <c r="R2502" s="1" t="s">
        <v>11047</v>
      </c>
      <c r="S2502" s="1" t="s">
        <v>15927</v>
      </c>
      <c r="T2502" s="1">
        <v>443</v>
      </c>
      <c r="U2502" s="1">
        <v>251</v>
      </c>
      <c r="V2502" s="1">
        <v>192</v>
      </c>
    </row>
    <row r="2503" spans="1:22" x14ac:dyDescent="0.35">
      <c r="A2503" s="2">
        <v>44715</v>
      </c>
      <c r="B2503" s="3" t="s">
        <v>238</v>
      </c>
      <c r="C2503" t="s">
        <v>23</v>
      </c>
      <c r="D2503" t="s">
        <v>98</v>
      </c>
      <c r="E2503" t="s">
        <v>189</v>
      </c>
      <c r="F2503" t="s">
        <v>15928</v>
      </c>
      <c r="G2503" t="s">
        <v>15929</v>
      </c>
      <c r="H2503" t="s">
        <v>15930</v>
      </c>
      <c r="I2503" t="s">
        <v>15931</v>
      </c>
      <c r="J2503" s="1" t="s">
        <v>45</v>
      </c>
      <c r="K2503" t="s">
        <v>194</v>
      </c>
      <c r="L2503" t="s">
        <v>195</v>
      </c>
      <c r="M2503" t="s">
        <v>196</v>
      </c>
      <c r="N2503" s="1" t="s">
        <v>93</v>
      </c>
      <c r="O2503" s="1" t="s">
        <v>49</v>
      </c>
      <c r="P2503" s="1">
        <v>16</v>
      </c>
      <c r="Q2503" t="s">
        <v>14880</v>
      </c>
      <c r="R2503" s="1" t="s">
        <v>15932</v>
      </c>
      <c r="S2503" s="1" t="s">
        <v>15933</v>
      </c>
      <c r="T2503" s="1">
        <v>419</v>
      </c>
      <c r="U2503" s="1">
        <v>116</v>
      </c>
      <c r="V2503" s="1">
        <v>303</v>
      </c>
    </row>
    <row r="2504" spans="1:22" x14ac:dyDescent="0.35">
      <c r="A2504" s="1" t="s">
        <v>15934</v>
      </c>
      <c r="B2504" s="3" t="s">
        <v>177</v>
      </c>
      <c r="C2504" t="s">
        <v>141</v>
      </c>
      <c r="D2504" t="s">
        <v>142</v>
      </c>
      <c r="E2504" t="s">
        <v>835</v>
      </c>
      <c r="F2504" t="s">
        <v>15935</v>
      </c>
      <c r="H2504" t="s">
        <v>15936</v>
      </c>
      <c r="I2504" t="s">
        <v>15937</v>
      </c>
      <c r="J2504" s="1" t="s">
        <v>45</v>
      </c>
      <c r="K2504" t="s">
        <v>183</v>
      </c>
      <c r="L2504" t="s">
        <v>184</v>
      </c>
      <c r="M2504" t="s">
        <v>185</v>
      </c>
      <c r="N2504" s="1" t="s">
        <v>48</v>
      </c>
      <c r="O2504" s="1" t="s">
        <v>49</v>
      </c>
      <c r="P2504" s="1">
        <v>58</v>
      </c>
      <c r="Q2504" t="s">
        <v>2588</v>
      </c>
      <c r="R2504" s="1" t="s">
        <v>15938</v>
      </c>
      <c r="S2504" s="1" t="s">
        <v>15939</v>
      </c>
      <c r="T2504" s="1">
        <v>217</v>
      </c>
      <c r="U2504" s="1">
        <v>197</v>
      </c>
      <c r="V2504" s="1">
        <v>20</v>
      </c>
    </row>
    <row r="2505" spans="1:22" x14ac:dyDescent="0.35">
      <c r="A2505" s="2">
        <v>44722</v>
      </c>
      <c r="B2505" s="3" t="s">
        <v>529</v>
      </c>
      <c r="C2505" t="s">
        <v>23</v>
      </c>
      <c r="D2505" t="s">
        <v>98</v>
      </c>
      <c r="E2505" t="s">
        <v>530</v>
      </c>
      <c r="F2505" t="s">
        <v>15940</v>
      </c>
      <c r="G2505" t="s">
        <v>15941</v>
      </c>
      <c r="H2505" t="s">
        <v>15942</v>
      </c>
      <c r="I2505" t="s">
        <v>15943</v>
      </c>
      <c r="J2505" s="1" t="s">
        <v>30</v>
      </c>
      <c r="K2505" t="s">
        <v>159</v>
      </c>
      <c r="L2505" t="s">
        <v>160</v>
      </c>
      <c r="M2505" t="s">
        <v>161</v>
      </c>
      <c r="N2505" s="1" t="s">
        <v>48</v>
      </c>
      <c r="O2505" s="1" t="s">
        <v>63</v>
      </c>
      <c r="P2505" s="1">
        <v>73</v>
      </c>
      <c r="Q2505" t="s">
        <v>7429</v>
      </c>
      <c r="R2505" s="1" t="s">
        <v>15944</v>
      </c>
      <c r="S2505" s="1" t="s">
        <v>15945</v>
      </c>
      <c r="T2505" s="1">
        <v>270</v>
      </c>
      <c r="U2505" s="1">
        <v>214</v>
      </c>
      <c r="V2505" s="1">
        <v>56</v>
      </c>
    </row>
    <row r="2506" spans="1:22" x14ac:dyDescent="0.35">
      <c r="A2506" s="2">
        <v>45125</v>
      </c>
      <c r="B2506" s="3" t="s">
        <v>317</v>
      </c>
      <c r="C2506" t="s">
        <v>23</v>
      </c>
      <c r="D2506" t="s">
        <v>98</v>
      </c>
      <c r="E2506" t="s">
        <v>318</v>
      </c>
      <c r="F2506" t="s">
        <v>15946</v>
      </c>
      <c r="G2506" t="s">
        <v>15947</v>
      </c>
      <c r="H2506" t="s">
        <v>15948</v>
      </c>
      <c r="I2506" t="s">
        <v>15949</v>
      </c>
      <c r="J2506" s="1" t="s">
        <v>170</v>
      </c>
      <c r="K2506" t="s">
        <v>534</v>
      </c>
      <c r="L2506" t="s">
        <v>535</v>
      </c>
      <c r="M2506" t="s">
        <v>536</v>
      </c>
      <c r="N2506" s="1" t="s">
        <v>78</v>
      </c>
      <c r="O2506" s="1" t="s">
        <v>63</v>
      </c>
      <c r="P2506" s="1">
        <v>84</v>
      </c>
      <c r="Q2506" t="s">
        <v>15950</v>
      </c>
      <c r="R2506" s="1" t="s">
        <v>15951</v>
      </c>
      <c r="S2506" s="1" t="s">
        <v>15952</v>
      </c>
      <c r="T2506" s="1">
        <v>434</v>
      </c>
      <c r="U2506" s="1">
        <v>152</v>
      </c>
      <c r="V2506" s="1">
        <v>282</v>
      </c>
    </row>
    <row r="2507" spans="1:22" x14ac:dyDescent="0.35">
      <c r="A2507" s="2">
        <v>44644</v>
      </c>
      <c r="B2507" s="3" t="s">
        <v>529</v>
      </c>
      <c r="C2507" t="s">
        <v>23</v>
      </c>
      <c r="D2507" t="s">
        <v>98</v>
      </c>
      <c r="E2507" t="s">
        <v>530</v>
      </c>
      <c r="F2507" t="s">
        <v>15953</v>
      </c>
      <c r="G2507" t="s">
        <v>15954</v>
      </c>
      <c r="H2507" t="s">
        <v>15955</v>
      </c>
      <c r="I2507" t="s">
        <v>15956</v>
      </c>
      <c r="J2507" s="1" t="s">
        <v>45</v>
      </c>
      <c r="K2507" t="s">
        <v>31</v>
      </c>
      <c r="L2507" t="s">
        <v>32</v>
      </c>
      <c r="M2507">
        <v>6538306661</v>
      </c>
      <c r="N2507" s="1" t="s">
        <v>93</v>
      </c>
      <c r="O2507" s="1" t="s">
        <v>49</v>
      </c>
      <c r="P2507" s="1">
        <v>77</v>
      </c>
      <c r="Q2507" t="s">
        <v>5669</v>
      </c>
      <c r="R2507" s="1" t="s">
        <v>10635</v>
      </c>
      <c r="S2507" s="1" t="s">
        <v>15957</v>
      </c>
      <c r="T2507" s="1">
        <v>489</v>
      </c>
      <c r="U2507" s="1">
        <v>102</v>
      </c>
      <c r="V2507" s="1">
        <v>387</v>
      </c>
    </row>
    <row r="2508" spans="1:22" x14ac:dyDescent="0.35">
      <c r="A2508" s="2">
        <v>44540</v>
      </c>
      <c r="B2508" s="3" t="s">
        <v>418</v>
      </c>
      <c r="C2508" t="s">
        <v>69</v>
      </c>
      <c r="D2508" t="s">
        <v>419</v>
      </c>
      <c r="E2508" t="s">
        <v>521</v>
      </c>
      <c r="F2508" t="s">
        <v>15958</v>
      </c>
      <c r="G2508" t="s">
        <v>15959</v>
      </c>
      <c r="H2508" t="s">
        <v>15960</v>
      </c>
      <c r="I2508">
        <f>1-905-504-1494</f>
        <v>-2902</v>
      </c>
      <c r="J2508" s="1" t="s">
        <v>170</v>
      </c>
      <c r="K2508" t="s">
        <v>171</v>
      </c>
      <c r="L2508" t="s">
        <v>172</v>
      </c>
      <c r="M2508" t="s">
        <v>173</v>
      </c>
      <c r="N2508" s="1" t="s">
        <v>86</v>
      </c>
      <c r="O2508" s="1" t="s">
        <v>49</v>
      </c>
      <c r="P2508" s="1">
        <v>84</v>
      </c>
      <c r="Q2508" t="s">
        <v>15961</v>
      </c>
      <c r="R2508" s="1" t="s">
        <v>15962</v>
      </c>
      <c r="S2508" s="1" t="s">
        <v>15963</v>
      </c>
      <c r="T2508" s="1">
        <v>118</v>
      </c>
      <c r="U2508" s="1">
        <v>87</v>
      </c>
      <c r="V2508" s="1">
        <v>31</v>
      </c>
    </row>
    <row r="2509" spans="1:22" x14ac:dyDescent="0.35">
      <c r="A2509" s="2">
        <v>44685</v>
      </c>
      <c r="B2509" s="3" t="s">
        <v>344</v>
      </c>
      <c r="C2509" t="s">
        <v>141</v>
      </c>
      <c r="D2509" t="s">
        <v>345</v>
      </c>
      <c r="E2509" t="s">
        <v>346</v>
      </c>
      <c r="F2509" t="s">
        <v>15964</v>
      </c>
      <c r="G2509" t="s">
        <v>15965</v>
      </c>
      <c r="H2509" t="s">
        <v>15966</v>
      </c>
      <c r="I2509" t="s">
        <v>15967</v>
      </c>
      <c r="J2509" s="1" t="s">
        <v>30</v>
      </c>
      <c r="K2509" t="s">
        <v>61</v>
      </c>
      <c r="L2509" t="s">
        <v>62</v>
      </c>
      <c r="M2509">
        <f>1-588-750-7646</f>
        <v>-8983</v>
      </c>
      <c r="N2509" s="1" t="s">
        <v>86</v>
      </c>
      <c r="O2509" s="1" t="s">
        <v>34</v>
      </c>
      <c r="P2509" s="1">
        <v>94</v>
      </c>
      <c r="Q2509" t="s">
        <v>9425</v>
      </c>
      <c r="R2509" s="1" t="s">
        <v>15968</v>
      </c>
      <c r="S2509" s="1" t="s">
        <v>15969</v>
      </c>
      <c r="T2509" s="1">
        <v>59</v>
      </c>
      <c r="U2509" s="1">
        <v>51</v>
      </c>
      <c r="V2509" s="1">
        <v>8</v>
      </c>
    </row>
    <row r="2510" spans="1:22" x14ac:dyDescent="0.35">
      <c r="A2510" s="2">
        <v>44729</v>
      </c>
      <c r="B2510" s="3" t="s">
        <v>492</v>
      </c>
      <c r="C2510" t="s">
        <v>276</v>
      </c>
      <c r="D2510" t="s">
        <v>409</v>
      </c>
      <c r="E2510" t="s">
        <v>4801</v>
      </c>
      <c r="F2510" t="s">
        <v>15970</v>
      </c>
      <c r="H2510" t="s">
        <v>15971</v>
      </c>
      <c r="I2510" t="s">
        <v>15972</v>
      </c>
      <c r="J2510" s="1" t="s">
        <v>45</v>
      </c>
      <c r="K2510" t="s">
        <v>171</v>
      </c>
      <c r="L2510" t="s">
        <v>172</v>
      </c>
      <c r="M2510" t="s">
        <v>173</v>
      </c>
      <c r="N2510" s="1" t="s">
        <v>78</v>
      </c>
      <c r="O2510" s="1" t="s">
        <v>49</v>
      </c>
      <c r="P2510" s="1">
        <v>66</v>
      </c>
      <c r="Q2510" t="s">
        <v>15973</v>
      </c>
      <c r="R2510" s="1" t="s">
        <v>15974</v>
      </c>
      <c r="S2510" s="1" t="s">
        <v>15975</v>
      </c>
      <c r="T2510" s="1">
        <v>94</v>
      </c>
      <c r="U2510" s="1">
        <v>58</v>
      </c>
      <c r="V2510" s="1">
        <v>36</v>
      </c>
    </row>
    <row r="2511" spans="1:22" x14ac:dyDescent="0.35">
      <c r="A2511" s="2">
        <v>45140</v>
      </c>
      <c r="B2511" s="3" t="s">
        <v>257</v>
      </c>
      <c r="C2511" t="s">
        <v>141</v>
      </c>
      <c r="D2511" t="s">
        <v>223</v>
      </c>
      <c r="E2511" t="s">
        <v>265</v>
      </c>
      <c r="F2511" t="s">
        <v>15976</v>
      </c>
      <c r="G2511" t="s">
        <v>15977</v>
      </c>
      <c r="H2511" t="s">
        <v>15978</v>
      </c>
      <c r="I2511" t="s">
        <v>15979</v>
      </c>
      <c r="J2511" s="1" t="s">
        <v>170</v>
      </c>
      <c r="K2511" t="s">
        <v>270</v>
      </c>
      <c r="L2511" t="s">
        <v>271</v>
      </c>
      <c r="M2511" t="s">
        <v>559</v>
      </c>
      <c r="N2511" s="1" t="s">
        <v>93</v>
      </c>
      <c r="O2511" s="1" t="s">
        <v>63</v>
      </c>
      <c r="P2511" s="1">
        <v>65</v>
      </c>
      <c r="Q2511" t="s">
        <v>6209</v>
      </c>
      <c r="R2511" s="1" t="s">
        <v>15980</v>
      </c>
      <c r="S2511" s="1" t="s">
        <v>15981</v>
      </c>
      <c r="T2511" s="1">
        <v>436</v>
      </c>
      <c r="U2511" s="1">
        <v>157</v>
      </c>
      <c r="V2511" s="1">
        <v>279</v>
      </c>
    </row>
    <row r="2512" spans="1:22" x14ac:dyDescent="0.35">
      <c r="A2512" s="2">
        <v>44970</v>
      </c>
      <c r="B2512" s="3" t="s">
        <v>222</v>
      </c>
      <c r="C2512" t="s">
        <v>141</v>
      </c>
      <c r="D2512" t="s">
        <v>223</v>
      </c>
      <c r="E2512" t="s">
        <v>1332</v>
      </c>
      <c r="F2512" t="s">
        <v>15982</v>
      </c>
      <c r="G2512" t="s">
        <v>15983</v>
      </c>
      <c r="H2512" t="s">
        <v>15984</v>
      </c>
      <c r="I2512" t="s">
        <v>15985</v>
      </c>
      <c r="J2512" s="1" t="s">
        <v>170</v>
      </c>
      <c r="K2512" t="s">
        <v>159</v>
      </c>
      <c r="L2512" t="s">
        <v>160</v>
      </c>
      <c r="M2512" t="s">
        <v>161</v>
      </c>
      <c r="N2512" s="1" t="s">
        <v>114</v>
      </c>
      <c r="O2512" s="1" t="s">
        <v>63</v>
      </c>
      <c r="P2512" s="1">
        <v>64</v>
      </c>
      <c r="Q2512" t="s">
        <v>15986</v>
      </c>
      <c r="R2512" s="1" t="s">
        <v>15987</v>
      </c>
      <c r="S2512" s="1" t="s">
        <v>15988</v>
      </c>
      <c r="T2512" s="1">
        <v>195</v>
      </c>
      <c r="U2512" s="1">
        <v>174</v>
      </c>
      <c r="V2512" s="1">
        <v>21</v>
      </c>
    </row>
    <row r="2513" spans="1:22" x14ac:dyDescent="0.35">
      <c r="A2513" s="2">
        <v>44798</v>
      </c>
      <c r="B2513" s="3" t="s">
        <v>257</v>
      </c>
      <c r="C2513" t="s">
        <v>141</v>
      </c>
      <c r="D2513" t="s">
        <v>223</v>
      </c>
      <c r="E2513" t="s">
        <v>25</v>
      </c>
      <c r="F2513" t="s">
        <v>15989</v>
      </c>
      <c r="G2513" t="s">
        <v>15990</v>
      </c>
      <c r="H2513" t="s">
        <v>15991</v>
      </c>
      <c r="I2513" t="s">
        <v>15992</v>
      </c>
      <c r="J2513" s="1" t="s">
        <v>45</v>
      </c>
      <c r="K2513" t="s">
        <v>252</v>
      </c>
      <c r="L2513" t="s">
        <v>253</v>
      </c>
      <c r="M2513">
        <f>1-838-976-6137</f>
        <v>-7950</v>
      </c>
      <c r="N2513" s="1" t="s">
        <v>78</v>
      </c>
      <c r="O2513" s="1" t="s">
        <v>34</v>
      </c>
      <c r="P2513" s="1">
        <v>28</v>
      </c>
      <c r="Q2513" t="s">
        <v>1991</v>
      </c>
      <c r="R2513" s="1" t="s">
        <v>15993</v>
      </c>
      <c r="S2513" s="1" t="s">
        <v>15994</v>
      </c>
      <c r="T2513" s="1">
        <v>323</v>
      </c>
      <c r="U2513" s="1">
        <v>143</v>
      </c>
      <c r="V2513" s="1">
        <v>180</v>
      </c>
    </row>
    <row r="2514" spans="1:22" x14ac:dyDescent="0.35">
      <c r="A2514" s="2">
        <v>44675</v>
      </c>
      <c r="B2514" s="3" t="s">
        <v>118</v>
      </c>
      <c r="C2514" t="s">
        <v>69</v>
      </c>
      <c r="D2514" t="s">
        <v>119</v>
      </c>
      <c r="E2514" t="s">
        <v>189</v>
      </c>
      <c r="F2514" t="s">
        <v>15995</v>
      </c>
      <c r="H2514" t="s">
        <v>15996</v>
      </c>
      <c r="I2514" t="s">
        <v>15997</v>
      </c>
      <c r="J2514" s="1" t="s">
        <v>30</v>
      </c>
      <c r="K2514" t="s">
        <v>159</v>
      </c>
      <c r="L2514" t="s">
        <v>160</v>
      </c>
      <c r="M2514" t="s">
        <v>161</v>
      </c>
      <c r="N2514" s="1" t="s">
        <v>78</v>
      </c>
      <c r="O2514" s="1" t="s">
        <v>63</v>
      </c>
      <c r="P2514" s="1">
        <v>93</v>
      </c>
      <c r="Q2514" t="s">
        <v>5605</v>
      </c>
      <c r="R2514" s="1" t="s">
        <v>5855</v>
      </c>
      <c r="S2514" s="1" t="s">
        <v>15998</v>
      </c>
      <c r="T2514" s="1">
        <v>467</v>
      </c>
      <c r="U2514" s="1">
        <v>111</v>
      </c>
      <c r="V2514" s="1">
        <v>356</v>
      </c>
    </row>
    <row r="2515" spans="1:22" x14ac:dyDescent="0.35">
      <c r="A2515" s="2">
        <v>45060</v>
      </c>
      <c r="B2515" s="3" t="s">
        <v>177</v>
      </c>
      <c r="C2515" t="s">
        <v>141</v>
      </c>
      <c r="D2515" t="s">
        <v>142</v>
      </c>
      <c r="E2515" t="s">
        <v>178</v>
      </c>
      <c r="F2515" t="s">
        <v>15999</v>
      </c>
      <c r="G2515" t="s">
        <v>16000</v>
      </c>
      <c r="H2515" t="s">
        <v>16001</v>
      </c>
      <c r="I2515" t="s">
        <v>16002</v>
      </c>
      <c r="J2515" s="1" t="s">
        <v>45</v>
      </c>
      <c r="K2515" t="s">
        <v>252</v>
      </c>
      <c r="L2515" t="s">
        <v>253</v>
      </c>
      <c r="M2515">
        <f>1-838-976-6137</f>
        <v>-7950</v>
      </c>
      <c r="N2515" s="1" t="s">
        <v>93</v>
      </c>
      <c r="O2515" s="1" t="s">
        <v>63</v>
      </c>
      <c r="P2515" s="1">
        <v>45</v>
      </c>
      <c r="Q2515" t="s">
        <v>16003</v>
      </c>
      <c r="R2515" s="1" t="s">
        <v>16004</v>
      </c>
      <c r="S2515" s="1" t="s">
        <v>16005</v>
      </c>
      <c r="T2515" s="1">
        <v>464</v>
      </c>
      <c r="U2515" s="1">
        <v>445</v>
      </c>
      <c r="V2515" s="1">
        <v>19</v>
      </c>
    </row>
    <row r="2516" spans="1:22" x14ac:dyDescent="0.35">
      <c r="A2516" s="2">
        <v>44522</v>
      </c>
      <c r="B2516" s="3" t="s">
        <v>22</v>
      </c>
      <c r="C2516" t="s">
        <v>23</v>
      </c>
      <c r="D2516" t="s">
        <v>24</v>
      </c>
      <c r="E2516" t="s">
        <v>82</v>
      </c>
      <c r="F2516" t="s">
        <v>16006</v>
      </c>
      <c r="G2516" t="s">
        <v>16007</v>
      </c>
      <c r="H2516" t="s">
        <v>16008</v>
      </c>
      <c r="I2516" t="s">
        <v>16009</v>
      </c>
      <c r="J2516" s="1" t="s">
        <v>45</v>
      </c>
      <c r="K2516" t="s">
        <v>252</v>
      </c>
      <c r="L2516" t="s">
        <v>253</v>
      </c>
      <c r="M2516">
        <f>1-838-976-6137</f>
        <v>-7950</v>
      </c>
      <c r="N2516" s="1" t="s">
        <v>33</v>
      </c>
      <c r="O2516" s="1" t="s">
        <v>34</v>
      </c>
      <c r="P2516" s="1">
        <v>97</v>
      </c>
      <c r="Q2516" t="s">
        <v>7456</v>
      </c>
      <c r="R2516" s="1" t="s">
        <v>16010</v>
      </c>
      <c r="S2516" s="1" t="s">
        <v>16011</v>
      </c>
      <c r="T2516" s="1">
        <v>263</v>
      </c>
      <c r="U2516" s="1">
        <v>230</v>
      </c>
      <c r="V2516" s="1">
        <v>33</v>
      </c>
    </row>
    <row r="2517" spans="1:22" x14ac:dyDescent="0.35">
      <c r="A2517" s="1" t="s">
        <v>16012</v>
      </c>
      <c r="B2517" s="3" t="s">
        <v>344</v>
      </c>
      <c r="C2517" t="s">
        <v>141</v>
      </c>
      <c r="D2517" t="s">
        <v>345</v>
      </c>
      <c r="E2517" t="s">
        <v>265</v>
      </c>
      <c r="F2517" t="s">
        <v>16013</v>
      </c>
      <c r="G2517" t="s">
        <v>16014</v>
      </c>
      <c r="H2517" t="s">
        <v>16015</v>
      </c>
      <c r="I2517" t="s">
        <v>16016</v>
      </c>
      <c r="J2517" s="1" t="s">
        <v>30</v>
      </c>
      <c r="K2517" t="s">
        <v>424</v>
      </c>
      <c r="L2517" t="s">
        <v>425</v>
      </c>
      <c r="M2517">
        <v>7724600682</v>
      </c>
      <c r="N2517" s="1" t="s">
        <v>93</v>
      </c>
      <c r="O2517" s="1" t="s">
        <v>34</v>
      </c>
      <c r="P2517" s="1">
        <v>24</v>
      </c>
      <c r="Q2517" t="s">
        <v>15559</v>
      </c>
      <c r="R2517" s="1" t="s">
        <v>16017</v>
      </c>
      <c r="S2517" s="1" t="s">
        <v>16018</v>
      </c>
      <c r="T2517" s="1">
        <v>241</v>
      </c>
      <c r="U2517" s="1">
        <v>59</v>
      </c>
      <c r="V2517" s="1">
        <v>182</v>
      </c>
    </row>
    <row r="2518" spans="1:22" x14ac:dyDescent="0.35">
      <c r="A2518" s="2">
        <v>45042</v>
      </c>
      <c r="B2518" s="3" t="s">
        <v>214</v>
      </c>
      <c r="C2518" t="s">
        <v>23</v>
      </c>
      <c r="D2518" t="s">
        <v>98</v>
      </c>
      <c r="E2518" t="s">
        <v>326</v>
      </c>
      <c r="F2518" t="s">
        <v>16019</v>
      </c>
      <c r="G2518" t="s">
        <v>16020</v>
      </c>
      <c r="H2518" t="s">
        <v>16021</v>
      </c>
      <c r="I2518" t="s">
        <v>16022</v>
      </c>
      <c r="J2518" s="1" t="s">
        <v>30</v>
      </c>
      <c r="K2518" t="s">
        <v>171</v>
      </c>
      <c r="L2518" t="s">
        <v>172</v>
      </c>
      <c r="M2518" t="s">
        <v>173</v>
      </c>
      <c r="N2518" s="1" t="s">
        <v>114</v>
      </c>
      <c r="O2518" s="1" t="s">
        <v>49</v>
      </c>
      <c r="P2518" s="1">
        <v>43</v>
      </c>
      <c r="Q2518" t="s">
        <v>3291</v>
      </c>
      <c r="R2518" s="1" t="s">
        <v>16023</v>
      </c>
      <c r="S2518" s="1" t="s">
        <v>16024</v>
      </c>
      <c r="T2518" s="1">
        <v>292</v>
      </c>
      <c r="U2518" s="1">
        <v>103</v>
      </c>
      <c r="V2518" s="1">
        <v>189</v>
      </c>
    </row>
    <row r="2519" spans="1:22" x14ac:dyDescent="0.35">
      <c r="A2519" s="1" t="s">
        <v>5094</v>
      </c>
      <c r="B2519" s="3" t="s">
        <v>529</v>
      </c>
      <c r="C2519" t="s">
        <v>23</v>
      </c>
      <c r="D2519" t="s">
        <v>98</v>
      </c>
      <c r="E2519" t="s">
        <v>25</v>
      </c>
      <c r="F2519" t="s">
        <v>16025</v>
      </c>
      <c r="G2519" t="s">
        <v>16026</v>
      </c>
      <c r="H2519" t="s">
        <v>16027</v>
      </c>
      <c r="I2519" t="s">
        <v>16028</v>
      </c>
      <c r="J2519" s="1" t="s">
        <v>170</v>
      </c>
      <c r="K2519" t="s">
        <v>381</v>
      </c>
      <c r="L2519" t="s">
        <v>382</v>
      </c>
      <c r="M2519" t="s">
        <v>383</v>
      </c>
      <c r="N2519" s="1" t="s">
        <v>86</v>
      </c>
      <c r="O2519" s="1" t="s">
        <v>63</v>
      </c>
      <c r="P2519" s="1">
        <v>97</v>
      </c>
      <c r="Q2519" t="s">
        <v>5444</v>
      </c>
      <c r="R2519" s="1" t="s">
        <v>16029</v>
      </c>
      <c r="S2519" s="1" t="s">
        <v>16030</v>
      </c>
      <c r="T2519" s="1">
        <v>230</v>
      </c>
      <c r="U2519" s="1">
        <v>223</v>
      </c>
      <c r="V2519" s="1">
        <v>7</v>
      </c>
    </row>
    <row r="2520" spans="1:22" x14ac:dyDescent="0.35">
      <c r="A2520" s="2">
        <v>44660</v>
      </c>
      <c r="B2520" s="3" t="s">
        <v>38</v>
      </c>
      <c r="C2520" t="s">
        <v>141</v>
      </c>
      <c r="D2520" t="s">
        <v>142</v>
      </c>
      <c r="E2520" t="s">
        <v>361</v>
      </c>
      <c r="F2520" t="s">
        <v>16031</v>
      </c>
      <c r="G2520" t="s">
        <v>16032</v>
      </c>
      <c r="H2520" t="s">
        <v>16033</v>
      </c>
      <c r="I2520" t="s">
        <v>16034</v>
      </c>
      <c r="J2520" s="1" t="s">
        <v>170</v>
      </c>
      <c r="K2520" t="s">
        <v>270</v>
      </c>
      <c r="L2520" t="s">
        <v>271</v>
      </c>
      <c r="M2520" t="s">
        <v>559</v>
      </c>
      <c r="N2520" s="1" t="s">
        <v>78</v>
      </c>
      <c r="O2520" s="1" t="s">
        <v>63</v>
      </c>
      <c r="P2520" s="1">
        <v>34</v>
      </c>
      <c r="Q2520" t="s">
        <v>11017</v>
      </c>
      <c r="R2520" s="1" t="s">
        <v>16035</v>
      </c>
      <c r="S2520" s="1" t="s">
        <v>16036</v>
      </c>
      <c r="T2520" s="1">
        <v>471</v>
      </c>
      <c r="U2520" s="1">
        <v>97</v>
      </c>
      <c r="V2520" s="1">
        <v>374</v>
      </c>
    </row>
    <row r="2521" spans="1:22" x14ac:dyDescent="0.35">
      <c r="A2521" s="2">
        <v>45180</v>
      </c>
      <c r="B2521" s="3" t="s">
        <v>257</v>
      </c>
      <c r="C2521" t="s">
        <v>141</v>
      </c>
      <c r="D2521" t="s">
        <v>223</v>
      </c>
      <c r="E2521" t="s">
        <v>309</v>
      </c>
      <c r="F2521" t="s">
        <v>16037</v>
      </c>
      <c r="G2521" t="s">
        <v>16038</v>
      </c>
      <c r="H2521" t="s">
        <v>16039</v>
      </c>
      <c r="I2521" t="s">
        <v>16040</v>
      </c>
      <c r="J2521" s="1" t="s">
        <v>30</v>
      </c>
      <c r="K2521" t="s">
        <v>270</v>
      </c>
      <c r="L2521" t="s">
        <v>271</v>
      </c>
      <c r="M2521" t="s">
        <v>559</v>
      </c>
      <c r="N2521" s="1" t="s">
        <v>48</v>
      </c>
      <c r="O2521" s="1" t="s">
        <v>34</v>
      </c>
      <c r="P2521" s="1">
        <v>97</v>
      </c>
      <c r="Q2521" t="s">
        <v>6189</v>
      </c>
      <c r="R2521" s="1" t="s">
        <v>16041</v>
      </c>
      <c r="S2521" s="1" t="s">
        <v>16042</v>
      </c>
      <c r="T2521" s="1">
        <v>244</v>
      </c>
      <c r="U2521" s="1">
        <v>83</v>
      </c>
      <c r="V2521" s="1">
        <v>161</v>
      </c>
    </row>
    <row r="2522" spans="1:22" x14ac:dyDescent="0.35">
      <c r="A2522" s="2">
        <v>44645</v>
      </c>
      <c r="B2522" s="3" t="s">
        <v>53</v>
      </c>
      <c r="C2522" t="s">
        <v>276</v>
      </c>
      <c r="D2522" t="s">
        <v>55</v>
      </c>
      <c r="E2522" t="s">
        <v>2513</v>
      </c>
      <c r="F2522" t="s">
        <v>16043</v>
      </c>
      <c r="G2522" t="s">
        <v>16044</v>
      </c>
      <c r="H2522" t="s">
        <v>16045</v>
      </c>
      <c r="I2522" t="s">
        <v>16046</v>
      </c>
      <c r="J2522" s="1" t="s">
        <v>170</v>
      </c>
      <c r="K2522" t="s">
        <v>194</v>
      </c>
      <c r="L2522" t="s">
        <v>195</v>
      </c>
      <c r="M2522" t="s">
        <v>196</v>
      </c>
      <c r="N2522" s="1" t="s">
        <v>48</v>
      </c>
      <c r="O2522" s="1" t="s">
        <v>63</v>
      </c>
      <c r="P2522" s="1">
        <v>4</v>
      </c>
      <c r="Q2522" t="s">
        <v>9197</v>
      </c>
      <c r="R2522" s="1" t="s">
        <v>16047</v>
      </c>
      <c r="S2522" s="1" t="s">
        <v>16048</v>
      </c>
      <c r="T2522" s="1">
        <v>211</v>
      </c>
      <c r="U2522" s="1">
        <v>72</v>
      </c>
      <c r="V2522" s="1">
        <v>139</v>
      </c>
    </row>
    <row r="2523" spans="1:22" x14ac:dyDescent="0.35">
      <c r="A2523" s="2">
        <v>44644</v>
      </c>
      <c r="B2523" s="3" t="s">
        <v>257</v>
      </c>
      <c r="C2523" t="s">
        <v>141</v>
      </c>
      <c r="D2523" t="s">
        <v>223</v>
      </c>
      <c r="E2523" t="s">
        <v>309</v>
      </c>
      <c r="F2523" t="s">
        <v>16049</v>
      </c>
      <c r="G2523" t="s">
        <v>16050</v>
      </c>
      <c r="H2523" t="s">
        <v>16051</v>
      </c>
      <c r="I2523" t="s">
        <v>16052</v>
      </c>
      <c r="J2523" s="1" t="s">
        <v>45</v>
      </c>
      <c r="K2523" t="s">
        <v>133</v>
      </c>
      <c r="L2523" t="s">
        <v>134</v>
      </c>
      <c r="M2523" t="s">
        <v>135</v>
      </c>
      <c r="N2523" s="1" t="s">
        <v>33</v>
      </c>
      <c r="O2523" s="1" t="s">
        <v>34</v>
      </c>
      <c r="P2523" s="1">
        <v>79</v>
      </c>
      <c r="Q2523" t="s">
        <v>4218</v>
      </c>
      <c r="R2523" s="1" t="s">
        <v>16053</v>
      </c>
      <c r="S2523" s="1" t="s">
        <v>16054</v>
      </c>
      <c r="T2523" s="1">
        <v>426</v>
      </c>
      <c r="U2523" s="1">
        <v>328</v>
      </c>
      <c r="V2523" s="1">
        <v>98</v>
      </c>
    </row>
    <row r="2524" spans="1:22" x14ac:dyDescent="0.35">
      <c r="A2524" s="2">
        <v>44863</v>
      </c>
      <c r="B2524" s="3" t="s">
        <v>492</v>
      </c>
      <c r="C2524" t="s">
        <v>276</v>
      </c>
      <c r="D2524" t="s">
        <v>409</v>
      </c>
      <c r="E2524" t="s">
        <v>265</v>
      </c>
      <c r="F2524" t="s">
        <v>16055</v>
      </c>
      <c r="G2524" t="s">
        <v>16056</v>
      </c>
      <c r="H2524" t="s">
        <v>16057</v>
      </c>
      <c r="I2524" t="s">
        <v>16058</v>
      </c>
      <c r="J2524" s="1" t="s">
        <v>45</v>
      </c>
      <c r="K2524" t="s">
        <v>424</v>
      </c>
      <c r="L2524" t="s">
        <v>425</v>
      </c>
      <c r="M2524">
        <v>7724600682</v>
      </c>
      <c r="N2524" s="1" t="s">
        <v>114</v>
      </c>
      <c r="O2524" s="1" t="s">
        <v>49</v>
      </c>
      <c r="P2524" s="1">
        <v>97</v>
      </c>
      <c r="Q2524" t="s">
        <v>16059</v>
      </c>
      <c r="R2524" s="1" t="s">
        <v>16060</v>
      </c>
      <c r="S2524" s="1" t="s">
        <v>16061</v>
      </c>
      <c r="T2524" s="1">
        <v>198</v>
      </c>
      <c r="U2524" s="1">
        <v>144</v>
      </c>
      <c r="V2524" s="1">
        <v>54</v>
      </c>
    </row>
    <row r="2525" spans="1:22" x14ac:dyDescent="0.35">
      <c r="A2525" s="2">
        <v>45178</v>
      </c>
      <c r="B2525" s="3" t="s">
        <v>38</v>
      </c>
      <c r="C2525" t="s">
        <v>141</v>
      </c>
      <c r="D2525" t="s">
        <v>142</v>
      </c>
      <c r="E2525" t="s">
        <v>178</v>
      </c>
      <c r="F2525" t="s">
        <v>16062</v>
      </c>
      <c r="G2525" t="s">
        <v>16063</v>
      </c>
      <c r="H2525" t="s">
        <v>16064</v>
      </c>
      <c r="I2525" t="s">
        <v>16065</v>
      </c>
      <c r="J2525" s="1" t="s">
        <v>30</v>
      </c>
      <c r="K2525" t="s">
        <v>183</v>
      </c>
      <c r="L2525" t="s">
        <v>184</v>
      </c>
      <c r="M2525" t="s">
        <v>185</v>
      </c>
      <c r="N2525" s="1" t="s">
        <v>78</v>
      </c>
      <c r="O2525" s="1" t="s">
        <v>34</v>
      </c>
      <c r="P2525" s="1">
        <v>99</v>
      </c>
      <c r="Q2525" t="s">
        <v>2244</v>
      </c>
      <c r="R2525" s="1" t="s">
        <v>16066</v>
      </c>
      <c r="S2525" s="1" t="s">
        <v>16067</v>
      </c>
      <c r="T2525" s="1">
        <v>53</v>
      </c>
      <c r="U2525" s="1">
        <v>45</v>
      </c>
      <c r="V2525" s="1">
        <v>8</v>
      </c>
    </row>
    <row r="2526" spans="1:22" x14ac:dyDescent="0.35">
      <c r="A2526" s="2">
        <v>44659</v>
      </c>
      <c r="B2526" s="3" t="s">
        <v>207</v>
      </c>
      <c r="C2526" t="s">
        <v>23</v>
      </c>
      <c r="D2526" t="s">
        <v>39</v>
      </c>
      <c r="E2526" t="s">
        <v>40</v>
      </c>
      <c r="F2526" t="s">
        <v>16068</v>
      </c>
      <c r="G2526" t="s">
        <v>16069</v>
      </c>
      <c r="H2526" t="s">
        <v>16070</v>
      </c>
      <c r="I2526" t="s">
        <v>16071</v>
      </c>
      <c r="J2526" s="1" t="s">
        <v>30</v>
      </c>
      <c r="K2526" t="s">
        <v>46</v>
      </c>
      <c r="L2526" t="s">
        <v>47</v>
      </c>
      <c r="M2526" t="s">
        <v>261</v>
      </c>
      <c r="N2526" s="1" t="s">
        <v>48</v>
      </c>
      <c r="O2526" s="1" t="s">
        <v>49</v>
      </c>
      <c r="P2526" s="1">
        <v>26</v>
      </c>
      <c r="Q2526" t="s">
        <v>9274</v>
      </c>
      <c r="R2526" s="1" t="s">
        <v>16072</v>
      </c>
      <c r="S2526" s="1" t="s">
        <v>16073</v>
      </c>
      <c r="T2526" s="1">
        <v>174</v>
      </c>
      <c r="U2526" s="1">
        <v>7</v>
      </c>
      <c r="V2526" s="1">
        <v>167</v>
      </c>
    </row>
    <row r="2527" spans="1:22" x14ac:dyDescent="0.35">
      <c r="A2527" s="2">
        <v>44676</v>
      </c>
      <c r="B2527" s="3" t="s">
        <v>492</v>
      </c>
      <c r="C2527" t="s">
        <v>276</v>
      </c>
      <c r="D2527" t="s">
        <v>409</v>
      </c>
      <c r="E2527" t="s">
        <v>265</v>
      </c>
      <c r="F2527" t="s">
        <v>16074</v>
      </c>
      <c r="G2527" t="s">
        <v>5207</v>
      </c>
      <c r="H2527" t="s">
        <v>16075</v>
      </c>
      <c r="I2527" t="s">
        <v>16076</v>
      </c>
      <c r="J2527" s="1" t="s">
        <v>45</v>
      </c>
      <c r="K2527" t="s">
        <v>148</v>
      </c>
      <c r="L2527" t="s">
        <v>149</v>
      </c>
      <c r="M2527" t="s">
        <v>150</v>
      </c>
      <c r="N2527" s="1" t="s">
        <v>33</v>
      </c>
      <c r="O2527" s="1" t="s">
        <v>49</v>
      </c>
      <c r="P2527" s="1">
        <v>35</v>
      </c>
      <c r="Q2527" t="s">
        <v>1735</v>
      </c>
      <c r="R2527" s="1" t="s">
        <v>14130</v>
      </c>
      <c r="S2527" s="1" t="s">
        <v>16077</v>
      </c>
      <c r="T2527" s="1">
        <v>139</v>
      </c>
      <c r="U2527" s="1">
        <v>18</v>
      </c>
      <c r="V2527" s="1">
        <v>121</v>
      </c>
    </row>
    <row r="2528" spans="1:22" x14ac:dyDescent="0.35">
      <c r="A2528" s="2">
        <v>44753</v>
      </c>
      <c r="B2528" s="3" t="s">
        <v>97</v>
      </c>
      <c r="C2528" t="s">
        <v>23</v>
      </c>
      <c r="D2528" t="s">
        <v>98</v>
      </c>
      <c r="E2528" t="s">
        <v>154</v>
      </c>
      <c r="F2528" t="s">
        <v>1581</v>
      </c>
      <c r="G2528" t="s">
        <v>16078</v>
      </c>
      <c r="H2528" t="s">
        <v>16079</v>
      </c>
      <c r="I2528" t="s">
        <v>16080</v>
      </c>
      <c r="J2528" s="1" t="s">
        <v>170</v>
      </c>
      <c r="K2528" t="s">
        <v>111</v>
      </c>
      <c r="L2528" t="s">
        <v>112</v>
      </c>
      <c r="M2528" t="s">
        <v>113</v>
      </c>
      <c r="N2528" s="1" t="s">
        <v>114</v>
      </c>
      <c r="O2528" s="1" t="s">
        <v>63</v>
      </c>
      <c r="P2528" s="1">
        <v>77</v>
      </c>
      <c r="Q2528" t="s">
        <v>12265</v>
      </c>
      <c r="R2528" s="1" t="s">
        <v>16081</v>
      </c>
      <c r="S2528" s="1" t="s">
        <v>16082</v>
      </c>
      <c r="T2528" s="1">
        <v>422</v>
      </c>
      <c r="U2528" s="1">
        <v>341</v>
      </c>
      <c r="V2528" s="1">
        <v>81</v>
      </c>
    </row>
    <row r="2529" spans="1:22" x14ac:dyDescent="0.35">
      <c r="A2529" s="2">
        <v>44775</v>
      </c>
      <c r="B2529" s="3" t="s">
        <v>492</v>
      </c>
      <c r="C2529" t="s">
        <v>276</v>
      </c>
      <c r="D2529" t="s">
        <v>409</v>
      </c>
      <c r="E2529" t="s">
        <v>189</v>
      </c>
      <c r="F2529" t="s">
        <v>16083</v>
      </c>
      <c r="G2529" t="s">
        <v>16084</v>
      </c>
      <c r="H2529" t="s">
        <v>16085</v>
      </c>
      <c r="I2529" t="s">
        <v>16086</v>
      </c>
      <c r="J2529" s="1" t="s">
        <v>45</v>
      </c>
      <c r="K2529" t="s">
        <v>534</v>
      </c>
      <c r="L2529" t="s">
        <v>535</v>
      </c>
      <c r="M2529" t="s">
        <v>536</v>
      </c>
      <c r="N2529" s="1" t="s">
        <v>33</v>
      </c>
      <c r="O2529" s="1" t="s">
        <v>49</v>
      </c>
      <c r="P2529" s="1">
        <v>9</v>
      </c>
      <c r="Q2529" t="s">
        <v>16087</v>
      </c>
      <c r="R2529" s="1" t="s">
        <v>16088</v>
      </c>
      <c r="S2529" s="1" t="s">
        <v>16089</v>
      </c>
      <c r="T2529" s="1">
        <v>215</v>
      </c>
      <c r="U2529" s="1">
        <v>65</v>
      </c>
      <c r="V2529" s="1">
        <v>150</v>
      </c>
    </row>
    <row r="2530" spans="1:22" x14ac:dyDescent="0.35">
      <c r="A2530" s="2">
        <v>44569</v>
      </c>
      <c r="B2530" s="3" t="s">
        <v>222</v>
      </c>
      <c r="C2530" t="s">
        <v>141</v>
      </c>
      <c r="D2530" t="s">
        <v>223</v>
      </c>
      <c r="E2530" t="s">
        <v>224</v>
      </c>
      <c r="F2530" t="s">
        <v>16090</v>
      </c>
      <c r="G2530" t="s">
        <v>16091</v>
      </c>
      <c r="H2530" t="s">
        <v>16092</v>
      </c>
      <c r="I2530" t="s">
        <v>16093</v>
      </c>
      <c r="J2530" s="1" t="s">
        <v>170</v>
      </c>
      <c r="K2530" t="s">
        <v>124</v>
      </c>
      <c r="L2530" t="s">
        <v>125</v>
      </c>
      <c r="M2530" t="s">
        <v>126</v>
      </c>
      <c r="N2530" s="1" t="s">
        <v>33</v>
      </c>
      <c r="O2530" s="1" t="s">
        <v>49</v>
      </c>
      <c r="P2530" s="1">
        <v>68</v>
      </c>
      <c r="Q2530" t="s">
        <v>11230</v>
      </c>
      <c r="R2530" s="1" t="s">
        <v>16094</v>
      </c>
      <c r="S2530" s="1" t="s">
        <v>16095</v>
      </c>
      <c r="T2530" s="1">
        <v>243</v>
      </c>
      <c r="U2530" s="1">
        <v>82</v>
      </c>
      <c r="V2530" s="1">
        <v>161</v>
      </c>
    </row>
    <row r="2531" spans="1:22" x14ac:dyDescent="0.35">
      <c r="A2531" s="2">
        <v>45037</v>
      </c>
      <c r="B2531" s="3" t="s">
        <v>118</v>
      </c>
      <c r="C2531" t="s">
        <v>69</v>
      </c>
      <c r="D2531" t="s">
        <v>119</v>
      </c>
      <c r="E2531" t="s">
        <v>120</v>
      </c>
      <c r="F2531" t="s">
        <v>16096</v>
      </c>
      <c r="H2531" t="s">
        <v>16097</v>
      </c>
      <c r="I2531" t="s">
        <v>16098</v>
      </c>
      <c r="J2531" s="1" t="s">
        <v>170</v>
      </c>
      <c r="K2531" t="s">
        <v>171</v>
      </c>
      <c r="L2531" t="s">
        <v>172</v>
      </c>
      <c r="M2531" t="s">
        <v>173</v>
      </c>
      <c r="N2531" s="1" t="s">
        <v>93</v>
      </c>
      <c r="O2531" s="1" t="s">
        <v>34</v>
      </c>
      <c r="P2531" s="1">
        <v>50</v>
      </c>
      <c r="Q2531" t="s">
        <v>11755</v>
      </c>
      <c r="R2531" s="1" t="s">
        <v>16099</v>
      </c>
      <c r="S2531" s="1" t="s">
        <v>16100</v>
      </c>
      <c r="T2531" s="1">
        <v>251</v>
      </c>
      <c r="U2531" s="1">
        <v>76</v>
      </c>
      <c r="V2531" s="1">
        <v>175</v>
      </c>
    </row>
    <row r="2532" spans="1:22" x14ac:dyDescent="0.35">
      <c r="A2532" s="2">
        <v>44977</v>
      </c>
      <c r="B2532" s="3" t="s">
        <v>207</v>
      </c>
      <c r="C2532" t="s">
        <v>23</v>
      </c>
      <c r="D2532" t="s">
        <v>39</v>
      </c>
      <c r="E2532" t="s">
        <v>40</v>
      </c>
      <c r="F2532" t="s">
        <v>16101</v>
      </c>
      <c r="G2532" t="s">
        <v>16102</v>
      </c>
      <c r="H2532" t="s">
        <v>16103</v>
      </c>
      <c r="I2532" t="s">
        <v>16104</v>
      </c>
      <c r="J2532" s="1" t="s">
        <v>170</v>
      </c>
      <c r="K2532" t="s">
        <v>303</v>
      </c>
      <c r="L2532" t="s">
        <v>304</v>
      </c>
      <c r="N2532" s="1" t="s">
        <v>33</v>
      </c>
      <c r="O2532" s="1" t="s">
        <v>63</v>
      </c>
      <c r="P2532" s="1">
        <v>29</v>
      </c>
      <c r="Q2532" t="s">
        <v>4943</v>
      </c>
      <c r="R2532" s="1" t="s">
        <v>16105</v>
      </c>
      <c r="S2532" s="1" t="s">
        <v>16106</v>
      </c>
      <c r="T2532" s="1">
        <v>66</v>
      </c>
      <c r="U2532" s="1">
        <v>39</v>
      </c>
      <c r="V2532" s="1">
        <v>27</v>
      </c>
    </row>
    <row r="2533" spans="1:22" x14ac:dyDescent="0.35">
      <c r="A2533" s="2">
        <v>44488</v>
      </c>
      <c r="B2533" s="3" t="s">
        <v>214</v>
      </c>
      <c r="C2533" t="s">
        <v>23</v>
      </c>
      <c r="D2533" t="s">
        <v>98</v>
      </c>
      <c r="E2533" t="s">
        <v>326</v>
      </c>
      <c r="F2533" t="s">
        <v>16107</v>
      </c>
      <c r="G2533" t="s">
        <v>16108</v>
      </c>
      <c r="H2533" t="s">
        <v>16109</v>
      </c>
      <c r="I2533" t="s">
        <v>16110</v>
      </c>
      <c r="J2533" s="1" t="s">
        <v>170</v>
      </c>
      <c r="K2533" t="s">
        <v>75</v>
      </c>
      <c r="L2533" t="s">
        <v>76</v>
      </c>
      <c r="M2533" t="s">
        <v>77</v>
      </c>
      <c r="N2533" s="1" t="s">
        <v>86</v>
      </c>
      <c r="O2533" s="1" t="s">
        <v>63</v>
      </c>
      <c r="P2533" s="1">
        <v>2</v>
      </c>
      <c r="Q2533" t="s">
        <v>8161</v>
      </c>
      <c r="R2533" s="1" t="s">
        <v>5345</v>
      </c>
      <c r="S2533" s="1" t="s">
        <v>16111</v>
      </c>
      <c r="T2533" s="1">
        <v>258</v>
      </c>
      <c r="U2533" s="1">
        <v>182</v>
      </c>
      <c r="V2533" s="1">
        <v>76</v>
      </c>
    </row>
    <row r="2534" spans="1:22" x14ac:dyDescent="0.35">
      <c r="A2534" s="2">
        <v>45172</v>
      </c>
      <c r="B2534" s="3" t="s">
        <v>214</v>
      </c>
      <c r="C2534" t="s">
        <v>23</v>
      </c>
      <c r="D2534" t="s">
        <v>98</v>
      </c>
      <c r="E2534" t="s">
        <v>326</v>
      </c>
      <c r="F2534" t="s">
        <v>16112</v>
      </c>
      <c r="G2534" t="s">
        <v>16113</v>
      </c>
      <c r="H2534" t="s">
        <v>16114</v>
      </c>
      <c r="I2534" t="s">
        <v>16115</v>
      </c>
      <c r="J2534" s="1" t="s">
        <v>30</v>
      </c>
      <c r="K2534" t="s">
        <v>46</v>
      </c>
      <c r="L2534" t="s">
        <v>47</v>
      </c>
      <c r="N2534" s="1" t="s">
        <v>86</v>
      </c>
      <c r="O2534" s="1" t="s">
        <v>49</v>
      </c>
      <c r="P2534" s="1">
        <v>67</v>
      </c>
      <c r="Q2534" t="s">
        <v>7539</v>
      </c>
      <c r="R2534" s="1" t="s">
        <v>16116</v>
      </c>
      <c r="S2534" s="1" t="s">
        <v>16117</v>
      </c>
      <c r="T2534" s="1">
        <v>222</v>
      </c>
      <c r="U2534" s="1">
        <v>197</v>
      </c>
      <c r="V2534" s="1">
        <v>25</v>
      </c>
    </row>
    <row r="2535" spans="1:22" x14ac:dyDescent="0.35">
      <c r="A2535" s="2">
        <v>44808</v>
      </c>
      <c r="B2535" s="3" t="s">
        <v>238</v>
      </c>
      <c r="C2535" t="s">
        <v>23</v>
      </c>
      <c r="D2535" t="s">
        <v>98</v>
      </c>
      <c r="E2535" t="s">
        <v>239</v>
      </c>
      <c r="F2535" t="s">
        <v>16118</v>
      </c>
      <c r="G2535" t="s">
        <v>16119</v>
      </c>
      <c r="H2535" t="s">
        <v>16120</v>
      </c>
      <c r="I2535" t="s">
        <v>16121</v>
      </c>
      <c r="J2535" s="1" t="s">
        <v>45</v>
      </c>
      <c r="K2535" t="s">
        <v>124</v>
      </c>
      <c r="L2535" t="s">
        <v>125</v>
      </c>
      <c r="M2535" t="s">
        <v>126</v>
      </c>
      <c r="N2535" s="1" t="s">
        <v>33</v>
      </c>
      <c r="O2535" s="1" t="s">
        <v>63</v>
      </c>
      <c r="P2535" s="1">
        <v>32</v>
      </c>
      <c r="Q2535" t="s">
        <v>16122</v>
      </c>
      <c r="R2535" s="1" t="s">
        <v>8561</v>
      </c>
      <c r="S2535" s="1" t="s">
        <v>16123</v>
      </c>
      <c r="T2535" s="1">
        <v>453</v>
      </c>
      <c r="U2535" s="1">
        <v>14</v>
      </c>
      <c r="V2535" s="1">
        <v>439</v>
      </c>
    </row>
    <row r="2536" spans="1:22" x14ac:dyDescent="0.35">
      <c r="A2536" s="2">
        <v>45029</v>
      </c>
      <c r="B2536" s="3" t="s">
        <v>529</v>
      </c>
      <c r="C2536" t="s">
        <v>23</v>
      </c>
      <c r="D2536" t="s">
        <v>98</v>
      </c>
      <c r="E2536" t="s">
        <v>530</v>
      </c>
      <c r="F2536" t="s">
        <v>16124</v>
      </c>
      <c r="G2536" t="s">
        <v>16125</v>
      </c>
      <c r="H2536" t="s">
        <v>16126</v>
      </c>
      <c r="I2536">
        <f>1-751-928-7456</f>
        <v>-9134</v>
      </c>
      <c r="J2536" s="1" t="s">
        <v>45</v>
      </c>
      <c r="K2536" t="s">
        <v>534</v>
      </c>
      <c r="L2536" t="s">
        <v>535</v>
      </c>
      <c r="M2536" t="s">
        <v>536</v>
      </c>
      <c r="N2536" s="1" t="s">
        <v>33</v>
      </c>
      <c r="O2536" s="1" t="s">
        <v>49</v>
      </c>
      <c r="P2536" s="1">
        <v>34</v>
      </c>
      <c r="Q2536" t="s">
        <v>8726</v>
      </c>
      <c r="R2536" s="1" t="s">
        <v>16127</v>
      </c>
      <c r="S2536" s="1" t="s">
        <v>16128</v>
      </c>
      <c r="T2536" s="1">
        <v>351</v>
      </c>
      <c r="U2536" s="1">
        <v>320</v>
      </c>
      <c r="V2536" s="1">
        <v>31</v>
      </c>
    </row>
    <row r="2537" spans="1:22" x14ac:dyDescent="0.35">
      <c r="A2537" s="2">
        <v>45184</v>
      </c>
      <c r="B2537" s="3" t="s">
        <v>177</v>
      </c>
      <c r="C2537" t="s">
        <v>141</v>
      </c>
      <c r="D2537" t="s">
        <v>142</v>
      </c>
      <c r="E2537" t="s">
        <v>178</v>
      </c>
      <c r="F2537" t="s">
        <v>16129</v>
      </c>
      <c r="G2537" t="s">
        <v>16130</v>
      </c>
      <c r="H2537" t="s">
        <v>16131</v>
      </c>
      <c r="I2537" t="s">
        <v>16132</v>
      </c>
      <c r="J2537" s="1" t="s">
        <v>30</v>
      </c>
      <c r="K2537" t="s">
        <v>171</v>
      </c>
      <c r="L2537" t="s">
        <v>172</v>
      </c>
      <c r="M2537" t="s">
        <v>173</v>
      </c>
      <c r="N2537" s="1" t="s">
        <v>86</v>
      </c>
      <c r="O2537" s="1" t="s">
        <v>63</v>
      </c>
      <c r="P2537" s="1">
        <v>15</v>
      </c>
      <c r="Q2537" t="s">
        <v>16133</v>
      </c>
      <c r="R2537" s="1" t="s">
        <v>16134</v>
      </c>
      <c r="S2537" s="1" t="s">
        <v>16135</v>
      </c>
      <c r="T2537" s="1">
        <v>97</v>
      </c>
      <c r="U2537" s="1">
        <v>68</v>
      </c>
      <c r="V2537" s="1">
        <v>29</v>
      </c>
    </row>
    <row r="2538" spans="1:22" x14ac:dyDescent="0.35">
      <c r="A2538" s="2">
        <v>44564</v>
      </c>
      <c r="B2538" s="3" t="s">
        <v>38</v>
      </c>
      <c r="C2538" t="s">
        <v>23</v>
      </c>
      <c r="D2538" t="s">
        <v>98</v>
      </c>
      <c r="E2538" t="s">
        <v>326</v>
      </c>
      <c r="F2538" t="s">
        <v>16136</v>
      </c>
      <c r="G2538" t="s">
        <v>16137</v>
      </c>
      <c r="H2538" t="s">
        <v>16138</v>
      </c>
      <c r="I2538" t="s">
        <v>16139</v>
      </c>
      <c r="J2538" s="1" t="s">
        <v>45</v>
      </c>
      <c r="K2538" t="s">
        <v>381</v>
      </c>
      <c r="L2538" t="s">
        <v>382</v>
      </c>
      <c r="N2538" s="1" t="s">
        <v>86</v>
      </c>
      <c r="O2538" s="1" t="s">
        <v>34</v>
      </c>
      <c r="P2538" s="1">
        <v>12</v>
      </c>
      <c r="Q2538" t="s">
        <v>1523</v>
      </c>
      <c r="R2538" s="1" t="s">
        <v>16140</v>
      </c>
      <c r="S2538" s="1" t="s">
        <v>16141</v>
      </c>
      <c r="T2538" s="1">
        <v>270</v>
      </c>
      <c r="U2538" s="1">
        <v>10</v>
      </c>
      <c r="V2538" s="1">
        <v>260</v>
      </c>
    </row>
    <row r="2539" spans="1:22" x14ac:dyDescent="0.35">
      <c r="A2539" s="2">
        <v>44557</v>
      </c>
      <c r="B2539" s="3" t="s">
        <v>214</v>
      </c>
      <c r="C2539" t="s">
        <v>23</v>
      </c>
      <c r="D2539" t="s">
        <v>98</v>
      </c>
      <c r="E2539" t="s">
        <v>326</v>
      </c>
      <c r="F2539" t="s">
        <v>16142</v>
      </c>
      <c r="G2539" t="s">
        <v>16143</v>
      </c>
      <c r="H2539" t="s">
        <v>16144</v>
      </c>
      <c r="I2539" t="s">
        <v>16145</v>
      </c>
      <c r="J2539" s="1" t="s">
        <v>30</v>
      </c>
      <c r="K2539" t="s">
        <v>566</v>
      </c>
      <c r="L2539" t="s">
        <v>567</v>
      </c>
      <c r="M2539" t="s">
        <v>568</v>
      </c>
      <c r="N2539" s="1" t="s">
        <v>114</v>
      </c>
      <c r="O2539" s="1" t="s">
        <v>34</v>
      </c>
      <c r="P2539" s="1">
        <v>73</v>
      </c>
      <c r="Q2539" t="s">
        <v>4749</v>
      </c>
      <c r="R2539" s="1" t="s">
        <v>16146</v>
      </c>
      <c r="S2539" s="1" t="s">
        <v>16147</v>
      </c>
      <c r="T2539" s="1">
        <v>182</v>
      </c>
      <c r="U2539" s="1">
        <v>32</v>
      </c>
      <c r="V2539" s="1">
        <v>150</v>
      </c>
    </row>
    <row r="2540" spans="1:22" x14ac:dyDescent="0.35">
      <c r="A2540" s="2">
        <v>44502</v>
      </c>
      <c r="B2540" s="3" t="s">
        <v>22</v>
      </c>
      <c r="C2540" t="s">
        <v>23</v>
      </c>
      <c r="D2540" t="s">
        <v>24</v>
      </c>
      <c r="E2540" t="s">
        <v>387</v>
      </c>
      <c r="F2540" t="s">
        <v>16148</v>
      </c>
      <c r="H2540" t="s">
        <v>16149</v>
      </c>
      <c r="I2540" t="s">
        <v>16150</v>
      </c>
      <c r="J2540" s="1" t="s">
        <v>45</v>
      </c>
      <c r="K2540" t="s">
        <v>31</v>
      </c>
      <c r="L2540" t="s">
        <v>32</v>
      </c>
      <c r="M2540">
        <v>6538306661</v>
      </c>
      <c r="N2540" s="1" t="s">
        <v>114</v>
      </c>
      <c r="O2540" s="1" t="s">
        <v>49</v>
      </c>
      <c r="P2540" s="1">
        <v>1</v>
      </c>
      <c r="Q2540" t="s">
        <v>82</v>
      </c>
      <c r="R2540" s="1" t="s">
        <v>10231</v>
      </c>
      <c r="S2540" s="1" t="s">
        <v>16151</v>
      </c>
      <c r="T2540" s="1">
        <v>375</v>
      </c>
      <c r="U2540" s="1">
        <v>39</v>
      </c>
      <c r="V2540" s="1">
        <v>336</v>
      </c>
    </row>
    <row r="2541" spans="1:22" x14ac:dyDescent="0.35">
      <c r="A2541" s="2">
        <v>45186</v>
      </c>
      <c r="B2541" s="3" t="s">
        <v>97</v>
      </c>
      <c r="C2541" t="s">
        <v>23</v>
      </c>
      <c r="D2541" t="s">
        <v>98</v>
      </c>
      <c r="E2541" t="s">
        <v>154</v>
      </c>
      <c r="F2541" t="s">
        <v>16152</v>
      </c>
      <c r="G2541" t="s">
        <v>16153</v>
      </c>
      <c r="H2541" t="s">
        <v>16154</v>
      </c>
      <c r="I2541">
        <f>1-488-504-6846</f>
        <v>-7837</v>
      </c>
      <c r="J2541" s="1" t="s">
        <v>45</v>
      </c>
      <c r="K2541" t="s">
        <v>330</v>
      </c>
      <c r="L2541" t="s">
        <v>331</v>
      </c>
      <c r="M2541" t="s">
        <v>332</v>
      </c>
      <c r="N2541" s="1" t="s">
        <v>33</v>
      </c>
      <c r="O2541" s="1" t="s">
        <v>34</v>
      </c>
      <c r="P2541" s="1">
        <v>5</v>
      </c>
      <c r="Q2541" t="s">
        <v>16155</v>
      </c>
      <c r="R2541" s="1" t="s">
        <v>16156</v>
      </c>
      <c r="S2541" s="1" t="s">
        <v>16157</v>
      </c>
      <c r="T2541" s="1">
        <v>406</v>
      </c>
      <c r="U2541" s="1">
        <v>102</v>
      </c>
      <c r="V2541" s="1">
        <v>304</v>
      </c>
    </row>
    <row r="2542" spans="1:22" x14ac:dyDescent="0.35">
      <c r="A2542" s="2">
        <v>44718</v>
      </c>
      <c r="B2542" s="3" t="s">
        <v>214</v>
      </c>
      <c r="C2542" t="s">
        <v>23</v>
      </c>
      <c r="D2542" t="s">
        <v>98</v>
      </c>
      <c r="E2542" t="s">
        <v>326</v>
      </c>
      <c r="F2542" t="s">
        <v>16158</v>
      </c>
      <c r="G2542" t="s">
        <v>16159</v>
      </c>
      <c r="H2542" t="s">
        <v>16160</v>
      </c>
      <c r="I2542" t="s">
        <v>16161</v>
      </c>
      <c r="J2542" s="1" t="s">
        <v>30</v>
      </c>
      <c r="K2542" t="s">
        <v>424</v>
      </c>
      <c r="L2542" t="s">
        <v>425</v>
      </c>
      <c r="M2542">
        <v>7724600682</v>
      </c>
      <c r="N2542" s="1" t="s">
        <v>33</v>
      </c>
      <c r="O2542" s="1" t="s">
        <v>49</v>
      </c>
      <c r="P2542" s="1">
        <v>90</v>
      </c>
      <c r="Q2542" t="s">
        <v>2310</v>
      </c>
      <c r="R2542" s="1" t="s">
        <v>16162</v>
      </c>
      <c r="S2542" s="1" t="s">
        <v>16163</v>
      </c>
      <c r="T2542" s="1">
        <v>474</v>
      </c>
      <c r="U2542" s="1">
        <v>226</v>
      </c>
      <c r="V2542" s="1">
        <v>248</v>
      </c>
    </row>
    <row r="2543" spans="1:22" x14ac:dyDescent="0.35">
      <c r="A2543" s="1" t="s">
        <v>16164</v>
      </c>
      <c r="B2543" s="3" t="s">
        <v>97</v>
      </c>
      <c r="C2543" t="s">
        <v>23</v>
      </c>
      <c r="D2543" t="s">
        <v>98</v>
      </c>
      <c r="E2543" t="s">
        <v>99</v>
      </c>
      <c r="F2543" t="s">
        <v>16165</v>
      </c>
      <c r="G2543" t="s">
        <v>16166</v>
      </c>
      <c r="H2543" t="s">
        <v>16167</v>
      </c>
      <c r="I2543" t="s">
        <v>16168</v>
      </c>
      <c r="J2543" s="1" t="s">
        <v>45</v>
      </c>
      <c r="K2543" t="s">
        <v>330</v>
      </c>
      <c r="L2543" t="s">
        <v>331</v>
      </c>
      <c r="M2543" t="s">
        <v>332</v>
      </c>
      <c r="N2543" s="1" t="s">
        <v>93</v>
      </c>
      <c r="O2543" s="1" t="s">
        <v>34</v>
      </c>
      <c r="P2543" s="1">
        <v>89</v>
      </c>
      <c r="Q2543" t="s">
        <v>8819</v>
      </c>
      <c r="R2543" s="1" t="s">
        <v>16169</v>
      </c>
      <c r="S2543" s="1" t="s">
        <v>16170</v>
      </c>
      <c r="T2543" s="1">
        <v>320</v>
      </c>
      <c r="U2543" s="1">
        <v>206</v>
      </c>
      <c r="V2543" s="1">
        <v>114</v>
      </c>
    </row>
    <row r="2544" spans="1:22" x14ac:dyDescent="0.35">
      <c r="A2544" s="1" t="s">
        <v>16171</v>
      </c>
      <c r="B2544" s="3" t="s">
        <v>68</v>
      </c>
      <c r="C2544" t="s">
        <v>69</v>
      </c>
      <c r="D2544" t="s">
        <v>70</v>
      </c>
      <c r="E2544" t="s">
        <v>25</v>
      </c>
      <c r="F2544" t="s">
        <v>16172</v>
      </c>
      <c r="G2544" t="s">
        <v>16173</v>
      </c>
      <c r="H2544" t="s">
        <v>16174</v>
      </c>
      <c r="I2544" t="s">
        <v>16175</v>
      </c>
      <c r="J2544" s="1" t="s">
        <v>30</v>
      </c>
      <c r="K2544" t="s">
        <v>171</v>
      </c>
      <c r="L2544" t="s">
        <v>172</v>
      </c>
      <c r="M2544" t="s">
        <v>173</v>
      </c>
      <c r="N2544" s="1" t="s">
        <v>48</v>
      </c>
      <c r="O2544" s="1" t="s">
        <v>49</v>
      </c>
      <c r="P2544" s="1">
        <v>6</v>
      </c>
      <c r="Q2544" t="s">
        <v>16176</v>
      </c>
      <c r="R2544" s="1" t="s">
        <v>16177</v>
      </c>
      <c r="S2544" s="1" t="s">
        <v>16178</v>
      </c>
      <c r="T2544" s="1">
        <v>292</v>
      </c>
      <c r="U2544" s="1">
        <v>50</v>
      </c>
      <c r="V2544" s="1">
        <v>242</v>
      </c>
    </row>
    <row r="2545" spans="1:22" x14ac:dyDescent="0.35">
      <c r="A2545" s="1" t="s">
        <v>16179</v>
      </c>
      <c r="B2545" s="3" t="s">
        <v>118</v>
      </c>
      <c r="C2545" t="s">
        <v>69</v>
      </c>
      <c r="D2545" t="s">
        <v>119</v>
      </c>
      <c r="E2545" t="s">
        <v>120</v>
      </c>
      <c r="F2545" t="s">
        <v>16180</v>
      </c>
      <c r="G2545" t="s">
        <v>16181</v>
      </c>
      <c r="H2545" t="s">
        <v>16182</v>
      </c>
      <c r="I2545" t="s">
        <v>16183</v>
      </c>
      <c r="J2545" s="1" t="s">
        <v>30</v>
      </c>
      <c r="K2545" t="s">
        <v>330</v>
      </c>
      <c r="L2545" t="s">
        <v>331</v>
      </c>
      <c r="M2545" t="s">
        <v>332</v>
      </c>
      <c r="N2545" s="1" t="s">
        <v>78</v>
      </c>
      <c r="O2545" s="1" t="s">
        <v>63</v>
      </c>
      <c r="P2545" s="1">
        <v>13</v>
      </c>
      <c r="Q2545" t="s">
        <v>10029</v>
      </c>
      <c r="R2545" s="1" t="s">
        <v>16184</v>
      </c>
      <c r="S2545" s="1" t="s">
        <v>16185</v>
      </c>
      <c r="T2545" s="1">
        <v>248</v>
      </c>
      <c r="U2545" s="1">
        <v>8</v>
      </c>
      <c r="V2545" s="1">
        <v>240</v>
      </c>
    </row>
    <row r="2546" spans="1:22" x14ac:dyDescent="0.35">
      <c r="A2546" s="2">
        <v>44606</v>
      </c>
      <c r="B2546" s="3" t="s">
        <v>418</v>
      </c>
      <c r="C2546" t="s">
        <v>69</v>
      </c>
      <c r="D2546" t="s">
        <v>419</v>
      </c>
      <c r="E2546" t="s">
        <v>521</v>
      </c>
      <c r="F2546" t="s">
        <v>16186</v>
      </c>
      <c r="H2546" t="s">
        <v>16187</v>
      </c>
      <c r="I2546" t="s">
        <v>16188</v>
      </c>
      <c r="J2546" s="1" t="s">
        <v>45</v>
      </c>
      <c r="K2546" t="s">
        <v>133</v>
      </c>
      <c r="L2546" t="s">
        <v>134</v>
      </c>
      <c r="M2546" t="s">
        <v>135</v>
      </c>
      <c r="N2546" s="1" t="s">
        <v>86</v>
      </c>
      <c r="O2546" s="1" t="s">
        <v>63</v>
      </c>
      <c r="P2546" s="1">
        <v>72</v>
      </c>
      <c r="Q2546" t="s">
        <v>4289</v>
      </c>
      <c r="R2546" s="1" t="s">
        <v>16189</v>
      </c>
      <c r="S2546" s="1" t="s">
        <v>16190</v>
      </c>
      <c r="T2546" s="1">
        <v>479</v>
      </c>
      <c r="U2546" s="1">
        <v>220</v>
      </c>
      <c r="V2546" s="1">
        <v>259</v>
      </c>
    </row>
    <row r="2547" spans="1:22" x14ac:dyDescent="0.35">
      <c r="A2547" s="2">
        <v>44963</v>
      </c>
      <c r="B2547" s="3" t="s">
        <v>118</v>
      </c>
      <c r="C2547" t="s">
        <v>69</v>
      </c>
      <c r="D2547" t="s">
        <v>119</v>
      </c>
      <c r="E2547" t="s">
        <v>120</v>
      </c>
      <c r="F2547" t="s">
        <v>16191</v>
      </c>
      <c r="G2547" t="s">
        <v>16192</v>
      </c>
      <c r="H2547" t="s">
        <v>16193</v>
      </c>
      <c r="I2547" t="s">
        <v>16194</v>
      </c>
      <c r="J2547" s="1" t="s">
        <v>170</v>
      </c>
      <c r="K2547" t="s">
        <v>183</v>
      </c>
      <c r="L2547" t="s">
        <v>184</v>
      </c>
      <c r="M2547" t="s">
        <v>185</v>
      </c>
      <c r="N2547" s="1" t="s">
        <v>78</v>
      </c>
      <c r="O2547" s="1" t="s">
        <v>49</v>
      </c>
      <c r="P2547" s="1">
        <v>3</v>
      </c>
      <c r="Q2547" t="s">
        <v>16195</v>
      </c>
      <c r="R2547" s="1" t="s">
        <v>16196</v>
      </c>
      <c r="S2547" s="1" t="s">
        <v>16197</v>
      </c>
      <c r="T2547" s="1">
        <v>449</v>
      </c>
      <c r="U2547" s="1">
        <v>70</v>
      </c>
      <c r="V2547" s="1">
        <v>379</v>
      </c>
    </row>
    <row r="2548" spans="1:22" x14ac:dyDescent="0.35">
      <c r="A2548" s="2">
        <v>44938</v>
      </c>
      <c r="B2548" s="3" t="s">
        <v>257</v>
      </c>
      <c r="C2548" t="s">
        <v>141</v>
      </c>
      <c r="D2548" t="s">
        <v>223</v>
      </c>
      <c r="E2548" t="s">
        <v>309</v>
      </c>
      <c r="F2548" t="s">
        <v>16198</v>
      </c>
      <c r="G2548" t="s">
        <v>16199</v>
      </c>
      <c r="H2548" t="s">
        <v>16200</v>
      </c>
      <c r="I2548" t="s">
        <v>16201</v>
      </c>
      <c r="J2548" s="1" t="s">
        <v>30</v>
      </c>
      <c r="K2548" t="s">
        <v>46</v>
      </c>
      <c r="L2548" t="s">
        <v>47</v>
      </c>
      <c r="M2548" t="s">
        <v>261</v>
      </c>
      <c r="N2548" s="1" t="s">
        <v>48</v>
      </c>
      <c r="O2548" s="1" t="s">
        <v>34</v>
      </c>
      <c r="P2548" s="1">
        <v>39</v>
      </c>
      <c r="Q2548" t="s">
        <v>15506</v>
      </c>
      <c r="R2548" s="1" t="s">
        <v>16202</v>
      </c>
      <c r="S2548" s="1" t="s">
        <v>16203</v>
      </c>
      <c r="T2548" s="1">
        <v>414</v>
      </c>
      <c r="U2548" s="1">
        <v>262</v>
      </c>
      <c r="V2548" s="1">
        <v>152</v>
      </c>
    </row>
    <row r="2549" spans="1:22" x14ac:dyDescent="0.35">
      <c r="A2549" s="2">
        <v>44578</v>
      </c>
      <c r="B2549" s="3" t="s">
        <v>317</v>
      </c>
      <c r="C2549" t="s">
        <v>23</v>
      </c>
      <c r="D2549" t="s">
        <v>98</v>
      </c>
      <c r="E2549" t="s">
        <v>318</v>
      </c>
      <c r="F2549" t="s">
        <v>16204</v>
      </c>
      <c r="G2549" t="s">
        <v>16205</v>
      </c>
      <c r="H2549" t="s">
        <v>16206</v>
      </c>
      <c r="I2549">
        <v>2549526914</v>
      </c>
      <c r="J2549" s="1" t="s">
        <v>170</v>
      </c>
      <c r="K2549" t="s">
        <v>124</v>
      </c>
      <c r="L2549" t="s">
        <v>125</v>
      </c>
      <c r="M2549" t="s">
        <v>126</v>
      </c>
      <c r="N2549" s="1" t="s">
        <v>93</v>
      </c>
      <c r="O2549" s="1" t="s">
        <v>34</v>
      </c>
      <c r="P2549" s="1">
        <v>50</v>
      </c>
      <c r="Q2549" t="s">
        <v>16207</v>
      </c>
      <c r="R2549" s="1" t="s">
        <v>16208</v>
      </c>
      <c r="S2549" s="1" t="s">
        <v>16209</v>
      </c>
      <c r="T2549" s="1">
        <v>419</v>
      </c>
      <c r="U2549" s="1">
        <v>394</v>
      </c>
      <c r="V2549" s="1">
        <v>25</v>
      </c>
    </row>
    <row r="2550" spans="1:22" x14ac:dyDescent="0.35">
      <c r="A2550" s="2">
        <v>44700</v>
      </c>
      <c r="B2550" s="3" t="s">
        <v>317</v>
      </c>
      <c r="C2550" t="s">
        <v>23</v>
      </c>
      <c r="D2550" t="s">
        <v>98</v>
      </c>
      <c r="E2550" t="s">
        <v>318</v>
      </c>
      <c r="F2550" t="s">
        <v>16210</v>
      </c>
      <c r="G2550" t="s">
        <v>16211</v>
      </c>
      <c r="H2550" t="s">
        <v>16212</v>
      </c>
      <c r="I2550" t="s">
        <v>16213</v>
      </c>
      <c r="J2550" s="1" t="s">
        <v>45</v>
      </c>
      <c r="K2550" t="s">
        <v>171</v>
      </c>
      <c r="L2550" t="s">
        <v>172</v>
      </c>
      <c r="M2550" t="s">
        <v>173</v>
      </c>
      <c r="N2550" s="1" t="s">
        <v>78</v>
      </c>
      <c r="O2550" s="1" t="s">
        <v>63</v>
      </c>
      <c r="P2550" s="1">
        <v>12</v>
      </c>
      <c r="Q2550" t="s">
        <v>14374</v>
      </c>
      <c r="R2550" s="1" t="s">
        <v>16214</v>
      </c>
      <c r="S2550" s="1" t="s">
        <v>16215</v>
      </c>
      <c r="T2550" s="1">
        <v>380</v>
      </c>
      <c r="U2550" s="1">
        <v>103</v>
      </c>
      <c r="V2550" s="1">
        <v>277</v>
      </c>
    </row>
    <row r="2551" spans="1:22" x14ac:dyDescent="0.35">
      <c r="A2551" s="2">
        <v>45117</v>
      </c>
      <c r="B2551" s="3" t="s">
        <v>140</v>
      </c>
      <c r="C2551" t="s">
        <v>141</v>
      </c>
      <c r="D2551" t="s">
        <v>142</v>
      </c>
      <c r="E2551" t="s">
        <v>361</v>
      </c>
      <c r="F2551" t="s">
        <v>16216</v>
      </c>
      <c r="G2551" t="s">
        <v>16217</v>
      </c>
      <c r="H2551" t="s">
        <v>16218</v>
      </c>
      <c r="I2551" t="s">
        <v>16219</v>
      </c>
      <c r="J2551" s="1" t="s">
        <v>170</v>
      </c>
      <c r="K2551" t="s">
        <v>159</v>
      </c>
      <c r="L2551" t="s">
        <v>160</v>
      </c>
      <c r="M2551" t="s">
        <v>161</v>
      </c>
      <c r="N2551" s="1" t="s">
        <v>48</v>
      </c>
      <c r="O2551" s="1" t="s">
        <v>63</v>
      </c>
      <c r="P2551" s="1">
        <v>92</v>
      </c>
      <c r="Q2551" t="s">
        <v>16220</v>
      </c>
      <c r="R2551" s="1" t="s">
        <v>6077</v>
      </c>
      <c r="S2551" s="1" t="s">
        <v>16221</v>
      </c>
      <c r="T2551" s="1">
        <v>330</v>
      </c>
      <c r="U2551" s="1">
        <v>304</v>
      </c>
      <c r="V2551" s="1">
        <v>26</v>
      </c>
    </row>
    <row r="2552" spans="1:22" x14ac:dyDescent="0.35">
      <c r="A2552" s="1" t="s">
        <v>16222</v>
      </c>
      <c r="B2552" s="3" t="s">
        <v>238</v>
      </c>
      <c r="C2552" t="s">
        <v>23</v>
      </c>
      <c r="D2552" t="s">
        <v>98</v>
      </c>
      <c r="E2552" t="s">
        <v>239</v>
      </c>
      <c r="F2552" t="s">
        <v>16223</v>
      </c>
      <c r="G2552" t="s">
        <v>16224</v>
      </c>
      <c r="H2552" t="s">
        <v>16225</v>
      </c>
      <c r="I2552" t="s">
        <v>16226</v>
      </c>
      <c r="J2552" s="1" t="s">
        <v>45</v>
      </c>
      <c r="K2552" t="s">
        <v>330</v>
      </c>
      <c r="L2552" t="s">
        <v>331</v>
      </c>
      <c r="M2552" t="s">
        <v>332</v>
      </c>
      <c r="N2552" s="1" t="s">
        <v>78</v>
      </c>
      <c r="O2552" s="1" t="s">
        <v>63</v>
      </c>
      <c r="P2552" s="1">
        <v>41</v>
      </c>
      <c r="Q2552" t="s">
        <v>16227</v>
      </c>
      <c r="R2552" s="1" t="s">
        <v>16228</v>
      </c>
      <c r="S2552" s="1" t="s">
        <v>16229</v>
      </c>
      <c r="T2552" s="1">
        <v>347</v>
      </c>
      <c r="U2552" s="1">
        <v>285</v>
      </c>
      <c r="V2552" s="1">
        <v>62</v>
      </c>
    </row>
    <row r="2553" spans="1:22" x14ac:dyDescent="0.35">
      <c r="A2553" s="2">
        <v>44913</v>
      </c>
      <c r="B2553" s="3" t="s">
        <v>214</v>
      </c>
      <c r="C2553" t="s">
        <v>54</v>
      </c>
      <c r="D2553" t="s">
        <v>98</v>
      </c>
      <c r="E2553" t="s">
        <v>326</v>
      </c>
      <c r="F2553" t="s">
        <v>16230</v>
      </c>
      <c r="G2553" t="s">
        <v>16231</v>
      </c>
      <c r="H2553" t="s">
        <v>16232</v>
      </c>
      <c r="I2553" t="s">
        <v>16233</v>
      </c>
      <c r="J2553" s="1" t="s">
        <v>170</v>
      </c>
      <c r="K2553" t="s">
        <v>46</v>
      </c>
      <c r="L2553" t="s">
        <v>47</v>
      </c>
      <c r="M2553" t="s">
        <v>261</v>
      </c>
      <c r="N2553" s="1" t="s">
        <v>33</v>
      </c>
      <c r="O2553" s="1" t="s">
        <v>49</v>
      </c>
      <c r="P2553" s="1">
        <v>20</v>
      </c>
      <c r="Q2553" t="s">
        <v>16234</v>
      </c>
      <c r="R2553" s="1" t="s">
        <v>16235</v>
      </c>
      <c r="S2553" s="1" t="s">
        <v>16236</v>
      </c>
      <c r="T2553" s="1">
        <v>293</v>
      </c>
      <c r="U2553" s="1">
        <v>250</v>
      </c>
      <c r="V2553" s="1">
        <v>43</v>
      </c>
    </row>
    <row r="2554" spans="1:22" x14ac:dyDescent="0.35">
      <c r="A2554" s="2">
        <v>45177</v>
      </c>
      <c r="B2554" s="3" t="s">
        <v>177</v>
      </c>
      <c r="C2554" t="s">
        <v>141</v>
      </c>
      <c r="D2554" t="s">
        <v>142</v>
      </c>
      <c r="E2554" t="s">
        <v>25</v>
      </c>
      <c r="F2554" t="s">
        <v>16237</v>
      </c>
      <c r="G2554" t="s">
        <v>16238</v>
      </c>
      <c r="H2554" t="s">
        <v>16239</v>
      </c>
      <c r="I2554" t="s">
        <v>16240</v>
      </c>
      <c r="J2554" s="1" t="s">
        <v>45</v>
      </c>
      <c r="K2554" t="s">
        <v>270</v>
      </c>
      <c r="L2554" t="s">
        <v>271</v>
      </c>
      <c r="M2554" t="s">
        <v>559</v>
      </c>
      <c r="N2554" s="1" t="s">
        <v>114</v>
      </c>
      <c r="O2554" s="1" t="s">
        <v>63</v>
      </c>
      <c r="P2554" s="1">
        <v>64</v>
      </c>
      <c r="Q2554" t="s">
        <v>16241</v>
      </c>
      <c r="R2554" s="1" t="s">
        <v>16242</v>
      </c>
      <c r="S2554" s="1" t="s">
        <v>16243</v>
      </c>
      <c r="T2554" s="1">
        <v>146</v>
      </c>
      <c r="U2554" s="1">
        <v>42</v>
      </c>
      <c r="V2554" s="1">
        <v>104</v>
      </c>
    </row>
    <row r="2555" spans="1:22" x14ac:dyDescent="0.35">
      <c r="A2555" s="2">
        <v>44930</v>
      </c>
      <c r="B2555" s="3" t="s">
        <v>275</v>
      </c>
      <c r="C2555" t="s">
        <v>276</v>
      </c>
      <c r="D2555" t="s">
        <v>277</v>
      </c>
      <c r="E2555" t="s">
        <v>278</v>
      </c>
      <c r="F2555" t="s">
        <v>16244</v>
      </c>
      <c r="G2555" t="s">
        <v>16245</v>
      </c>
      <c r="H2555" t="s">
        <v>16246</v>
      </c>
      <c r="I2555" t="s">
        <v>16247</v>
      </c>
      <c r="J2555" s="1" t="s">
        <v>45</v>
      </c>
      <c r="K2555" t="s">
        <v>566</v>
      </c>
      <c r="L2555" t="s">
        <v>567</v>
      </c>
      <c r="M2555" t="s">
        <v>568</v>
      </c>
      <c r="N2555" s="1" t="s">
        <v>48</v>
      </c>
      <c r="O2555" s="1" t="s">
        <v>49</v>
      </c>
      <c r="P2555" s="1">
        <v>2</v>
      </c>
      <c r="Q2555" t="s">
        <v>16248</v>
      </c>
      <c r="R2555" s="1" t="s">
        <v>16249</v>
      </c>
      <c r="S2555" s="1" t="s">
        <v>16250</v>
      </c>
      <c r="T2555" s="1">
        <v>440</v>
      </c>
      <c r="U2555" s="1">
        <v>331</v>
      </c>
      <c r="V2555" s="1">
        <v>109</v>
      </c>
    </row>
    <row r="2556" spans="1:22" x14ac:dyDescent="0.35">
      <c r="A2556" s="2">
        <v>44637</v>
      </c>
      <c r="B2556" s="3" t="s">
        <v>164</v>
      </c>
      <c r="C2556" t="s">
        <v>247</v>
      </c>
      <c r="D2556" t="s">
        <v>165</v>
      </c>
      <c r="E2556" t="s">
        <v>166</v>
      </c>
      <c r="F2556" t="s">
        <v>16251</v>
      </c>
      <c r="G2556" t="s">
        <v>16252</v>
      </c>
      <c r="H2556" t="s">
        <v>16253</v>
      </c>
      <c r="I2556" t="s">
        <v>16254</v>
      </c>
      <c r="J2556" s="1" t="s">
        <v>170</v>
      </c>
      <c r="K2556" t="s">
        <v>133</v>
      </c>
      <c r="L2556" t="s">
        <v>134</v>
      </c>
      <c r="M2556" t="s">
        <v>135</v>
      </c>
      <c r="N2556" s="1" t="s">
        <v>114</v>
      </c>
      <c r="O2556" s="1" t="s">
        <v>34</v>
      </c>
      <c r="P2556" s="1">
        <v>54</v>
      </c>
      <c r="Q2556" t="s">
        <v>5399</v>
      </c>
      <c r="R2556" s="1" t="s">
        <v>16255</v>
      </c>
      <c r="S2556" s="1" t="s">
        <v>16256</v>
      </c>
      <c r="T2556" s="1">
        <v>391</v>
      </c>
      <c r="U2556" s="1">
        <v>258</v>
      </c>
      <c r="V2556" s="1">
        <v>133</v>
      </c>
    </row>
    <row r="2557" spans="1:22" x14ac:dyDescent="0.35">
      <c r="A2557" s="2">
        <v>44494</v>
      </c>
      <c r="B2557" s="3" t="s">
        <v>118</v>
      </c>
      <c r="C2557" t="s">
        <v>69</v>
      </c>
      <c r="D2557" t="s">
        <v>119</v>
      </c>
      <c r="E2557" t="s">
        <v>25</v>
      </c>
      <c r="F2557" t="s">
        <v>16257</v>
      </c>
      <c r="G2557" t="s">
        <v>16258</v>
      </c>
      <c r="H2557" t="s">
        <v>16259</v>
      </c>
      <c r="I2557" t="s">
        <v>16260</v>
      </c>
      <c r="J2557" s="1" t="s">
        <v>30</v>
      </c>
      <c r="K2557" t="s">
        <v>381</v>
      </c>
      <c r="L2557" t="s">
        <v>382</v>
      </c>
      <c r="M2557" t="s">
        <v>383</v>
      </c>
      <c r="N2557" s="1" t="s">
        <v>114</v>
      </c>
      <c r="O2557" s="1" t="s">
        <v>34</v>
      </c>
      <c r="P2557" s="1">
        <v>14</v>
      </c>
      <c r="Q2557" t="s">
        <v>4368</v>
      </c>
      <c r="R2557" s="1" t="s">
        <v>7277</v>
      </c>
      <c r="S2557" s="1" t="s">
        <v>16261</v>
      </c>
      <c r="T2557" s="1">
        <v>298</v>
      </c>
      <c r="U2557" s="1">
        <v>176</v>
      </c>
      <c r="V2557" s="1">
        <v>122</v>
      </c>
    </row>
    <row r="2558" spans="1:22" x14ac:dyDescent="0.35">
      <c r="A2558" s="2">
        <v>45102</v>
      </c>
      <c r="B2558" s="3" t="s">
        <v>214</v>
      </c>
      <c r="C2558" t="s">
        <v>23</v>
      </c>
      <c r="D2558" t="s">
        <v>98</v>
      </c>
      <c r="E2558" t="s">
        <v>326</v>
      </c>
      <c r="F2558" t="s">
        <v>16262</v>
      </c>
      <c r="G2558" t="s">
        <v>16263</v>
      </c>
      <c r="H2558" t="s">
        <v>16264</v>
      </c>
      <c r="I2558" t="s">
        <v>16265</v>
      </c>
      <c r="J2558" s="1" t="s">
        <v>45</v>
      </c>
      <c r="K2558" t="s">
        <v>381</v>
      </c>
      <c r="L2558" t="s">
        <v>382</v>
      </c>
      <c r="M2558" t="s">
        <v>383</v>
      </c>
      <c r="N2558" s="1" t="s">
        <v>114</v>
      </c>
      <c r="O2558" s="1" t="s">
        <v>63</v>
      </c>
      <c r="P2558" s="1">
        <v>74</v>
      </c>
      <c r="Q2558" t="s">
        <v>460</v>
      </c>
      <c r="R2558" s="1" t="s">
        <v>16266</v>
      </c>
      <c r="S2558" s="1" t="s">
        <v>16267</v>
      </c>
      <c r="T2558" s="1">
        <v>331</v>
      </c>
      <c r="U2558" s="1">
        <v>285</v>
      </c>
      <c r="V2558" s="1">
        <v>46</v>
      </c>
    </row>
    <row r="2559" spans="1:22" x14ac:dyDescent="0.35">
      <c r="A2559" s="2">
        <v>44867</v>
      </c>
      <c r="B2559" s="3" t="s">
        <v>97</v>
      </c>
      <c r="C2559" t="s">
        <v>23</v>
      </c>
      <c r="D2559" t="s">
        <v>98</v>
      </c>
      <c r="E2559" t="s">
        <v>154</v>
      </c>
      <c r="F2559" t="s">
        <v>16268</v>
      </c>
      <c r="G2559" t="s">
        <v>16269</v>
      </c>
      <c r="H2559" t="s">
        <v>16270</v>
      </c>
      <c r="I2559" t="s">
        <v>16271</v>
      </c>
      <c r="J2559" s="1" t="s">
        <v>170</v>
      </c>
      <c r="K2559" t="s">
        <v>61</v>
      </c>
      <c r="L2559" t="s">
        <v>62</v>
      </c>
      <c r="M2559">
        <f>1-588-750-7646</f>
        <v>-8983</v>
      </c>
      <c r="N2559" s="1" t="s">
        <v>114</v>
      </c>
      <c r="O2559" s="1" t="s">
        <v>49</v>
      </c>
      <c r="P2559" s="1">
        <v>40</v>
      </c>
      <c r="Q2559" t="s">
        <v>13663</v>
      </c>
      <c r="R2559" s="1" t="s">
        <v>16272</v>
      </c>
      <c r="S2559" s="1" t="s">
        <v>16273</v>
      </c>
      <c r="T2559" s="1">
        <v>499</v>
      </c>
      <c r="U2559" s="1">
        <v>245</v>
      </c>
      <c r="V2559" s="1">
        <v>254</v>
      </c>
    </row>
    <row r="2560" spans="1:22" x14ac:dyDescent="0.35">
      <c r="A2560" s="2">
        <v>45023</v>
      </c>
      <c r="B2560" s="3" t="s">
        <v>238</v>
      </c>
      <c r="C2560" t="s">
        <v>23</v>
      </c>
      <c r="D2560" t="s">
        <v>98</v>
      </c>
      <c r="E2560" t="s">
        <v>265</v>
      </c>
      <c r="F2560" t="s">
        <v>16274</v>
      </c>
      <c r="G2560" t="s">
        <v>16275</v>
      </c>
      <c r="H2560" t="s">
        <v>16276</v>
      </c>
      <c r="I2560" t="s">
        <v>16277</v>
      </c>
      <c r="J2560" s="1" t="s">
        <v>45</v>
      </c>
      <c r="K2560" t="s">
        <v>194</v>
      </c>
      <c r="L2560" t="s">
        <v>195</v>
      </c>
      <c r="M2560" t="s">
        <v>196</v>
      </c>
      <c r="N2560" s="1" t="s">
        <v>33</v>
      </c>
      <c r="O2560" s="1" t="s">
        <v>34</v>
      </c>
      <c r="P2560" s="1">
        <v>53</v>
      </c>
      <c r="Q2560" t="s">
        <v>16278</v>
      </c>
      <c r="R2560" s="1" t="s">
        <v>3304</v>
      </c>
      <c r="S2560" s="1" t="s">
        <v>16279</v>
      </c>
      <c r="T2560" s="1">
        <v>371</v>
      </c>
      <c r="U2560" s="1">
        <v>328</v>
      </c>
      <c r="V2560" s="1">
        <v>43</v>
      </c>
    </row>
    <row r="2561" spans="1:22" x14ac:dyDescent="0.35">
      <c r="A2561" s="2">
        <v>44622</v>
      </c>
      <c r="B2561" s="3" t="s">
        <v>177</v>
      </c>
      <c r="C2561" t="s">
        <v>141</v>
      </c>
      <c r="D2561" t="s">
        <v>142</v>
      </c>
      <c r="E2561" t="s">
        <v>178</v>
      </c>
      <c r="F2561" t="s">
        <v>16280</v>
      </c>
      <c r="G2561" t="s">
        <v>16281</v>
      </c>
      <c r="H2561" t="s">
        <v>16282</v>
      </c>
      <c r="I2561">
        <v>5285011139</v>
      </c>
      <c r="J2561" s="1" t="s">
        <v>30</v>
      </c>
      <c r="K2561" t="s">
        <v>194</v>
      </c>
      <c r="L2561" t="s">
        <v>195</v>
      </c>
      <c r="M2561" t="s">
        <v>196</v>
      </c>
      <c r="N2561" s="1" t="s">
        <v>48</v>
      </c>
      <c r="O2561" s="1" t="s">
        <v>49</v>
      </c>
      <c r="P2561" s="1">
        <v>44</v>
      </c>
      <c r="Q2561" t="s">
        <v>16283</v>
      </c>
      <c r="R2561" s="1" t="s">
        <v>16284</v>
      </c>
      <c r="S2561" s="1" t="s">
        <v>16285</v>
      </c>
      <c r="T2561" s="1">
        <v>94</v>
      </c>
      <c r="U2561" s="1">
        <v>60</v>
      </c>
      <c r="V2561" s="1">
        <v>34</v>
      </c>
    </row>
    <row r="2562" spans="1:22" x14ac:dyDescent="0.35">
      <c r="A2562" s="2">
        <v>44511</v>
      </c>
      <c r="B2562" s="3" t="s">
        <v>118</v>
      </c>
      <c r="C2562" t="s">
        <v>69</v>
      </c>
      <c r="D2562" t="s">
        <v>119</v>
      </c>
      <c r="E2562" t="s">
        <v>2473</v>
      </c>
      <c r="F2562" t="s">
        <v>16286</v>
      </c>
      <c r="G2562" t="s">
        <v>16287</v>
      </c>
      <c r="H2562" t="s">
        <v>16288</v>
      </c>
      <c r="I2562" t="s">
        <v>16289</v>
      </c>
      <c r="J2562" s="1" t="s">
        <v>170</v>
      </c>
      <c r="K2562" t="s">
        <v>46</v>
      </c>
      <c r="L2562" t="s">
        <v>47</v>
      </c>
      <c r="M2562" t="s">
        <v>261</v>
      </c>
      <c r="N2562" s="1" t="s">
        <v>93</v>
      </c>
      <c r="O2562" s="1" t="s">
        <v>49</v>
      </c>
      <c r="P2562" s="1">
        <v>44</v>
      </c>
      <c r="Q2562" t="s">
        <v>7209</v>
      </c>
      <c r="R2562" s="1" t="s">
        <v>16290</v>
      </c>
      <c r="S2562" s="1" t="s">
        <v>16291</v>
      </c>
      <c r="T2562" s="1">
        <v>132</v>
      </c>
      <c r="U2562" s="1">
        <v>89</v>
      </c>
      <c r="V2562" s="1">
        <v>43</v>
      </c>
    </row>
    <row r="2563" spans="1:22" x14ac:dyDescent="0.35">
      <c r="A2563" s="1" t="s">
        <v>16292</v>
      </c>
      <c r="B2563" s="3" t="s">
        <v>22</v>
      </c>
      <c r="C2563" t="s">
        <v>23</v>
      </c>
      <c r="D2563" t="s">
        <v>24</v>
      </c>
      <c r="E2563" t="s">
        <v>82</v>
      </c>
      <c r="F2563" t="s">
        <v>16293</v>
      </c>
      <c r="G2563" t="s">
        <v>16294</v>
      </c>
      <c r="H2563" t="s">
        <v>16295</v>
      </c>
      <c r="I2563" t="s">
        <v>16296</v>
      </c>
      <c r="J2563" s="1" t="s">
        <v>30</v>
      </c>
      <c r="K2563" t="s">
        <v>111</v>
      </c>
      <c r="L2563" t="s">
        <v>112</v>
      </c>
      <c r="N2563" s="1" t="s">
        <v>48</v>
      </c>
      <c r="O2563" s="1" t="s">
        <v>34</v>
      </c>
      <c r="P2563" s="1">
        <v>55</v>
      </c>
      <c r="Q2563" t="s">
        <v>16297</v>
      </c>
      <c r="R2563" s="1" t="s">
        <v>10882</v>
      </c>
      <c r="S2563" s="1" t="s">
        <v>16298</v>
      </c>
      <c r="T2563" s="1">
        <v>59</v>
      </c>
      <c r="U2563" s="1">
        <v>4</v>
      </c>
      <c r="V2563" s="1">
        <v>55</v>
      </c>
    </row>
    <row r="2564" spans="1:22" x14ac:dyDescent="0.35">
      <c r="A2564" s="2">
        <v>44524</v>
      </c>
      <c r="B2564" s="3" t="s">
        <v>207</v>
      </c>
      <c r="C2564" t="s">
        <v>23</v>
      </c>
      <c r="D2564" t="s">
        <v>39</v>
      </c>
      <c r="E2564" t="s">
        <v>40</v>
      </c>
      <c r="F2564" t="s">
        <v>16299</v>
      </c>
      <c r="G2564" t="s">
        <v>16300</v>
      </c>
      <c r="H2564" t="s">
        <v>16301</v>
      </c>
      <c r="I2564" t="s">
        <v>16302</v>
      </c>
      <c r="J2564" s="1" t="s">
        <v>170</v>
      </c>
      <c r="K2564" t="s">
        <v>148</v>
      </c>
      <c r="L2564" t="s">
        <v>149</v>
      </c>
      <c r="M2564" t="s">
        <v>150</v>
      </c>
      <c r="N2564" s="1" t="s">
        <v>114</v>
      </c>
      <c r="O2564" s="1" t="s">
        <v>34</v>
      </c>
      <c r="P2564" s="1">
        <v>73</v>
      </c>
      <c r="Q2564" t="s">
        <v>50</v>
      </c>
      <c r="R2564" s="1" t="s">
        <v>16303</v>
      </c>
      <c r="S2564" s="1" t="s">
        <v>16304</v>
      </c>
      <c r="T2564" s="1">
        <v>233</v>
      </c>
      <c r="U2564" s="1">
        <v>55</v>
      </c>
      <c r="V2564" s="1">
        <v>178</v>
      </c>
    </row>
    <row r="2565" spans="1:22" x14ac:dyDescent="0.35">
      <c r="A2565" s="1" t="s">
        <v>792</v>
      </c>
      <c r="B2565" s="3" t="s">
        <v>207</v>
      </c>
      <c r="C2565" t="s">
        <v>23</v>
      </c>
      <c r="D2565" t="s">
        <v>39</v>
      </c>
      <c r="E2565" t="s">
        <v>189</v>
      </c>
      <c r="F2565" t="s">
        <v>16305</v>
      </c>
      <c r="G2565" t="s">
        <v>16306</v>
      </c>
      <c r="H2565" t="s">
        <v>16307</v>
      </c>
      <c r="I2565">
        <v>7556640771</v>
      </c>
      <c r="J2565" s="1" t="s">
        <v>30</v>
      </c>
      <c r="K2565" t="s">
        <v>75</v>
      </c>
      <c r="L2565" t="s">
        <v>76</v>
      </c>
      <c r="M2565" t="s">
        <v>77</v>
      </c>
      <c r="N2565" s="1" t="s">
        <v>114</v>
      </c>
      <c r="O2565" s="1" t="s">
        <v>34</v>
      </c>
      <c r="P2565" s="1">
        <v>72</v>
      </c>
      <c r="Q2565" t="s">
        <v>3648</v>
      </c>
      <c r="R2565" s="1" t="s">
        <v>16308</v>
      </c>
      <c r="S2565" s="1" t="s">
        <v>16309</v>
      </c>
      <c r="T2565" s="1">
        <v>298</v>
      </c>
      <c r="U2565" s="1">
        <v>230</v>
      </c>
      <c r="V2565" s="1">
        <v>68</v>
      </c>
    </row>
    <row r="2566" spans="1:22" x14ac:dyDescent="0.35">
      <c r="A2566" s="2">
        <v>44641</v>
      </c>
      <c r="B2566" s="3" t="s">
        <v>214</v>
      </c>
      <c r="C2566" t="s">
        <v>23</v>
      </c>
      <c r="D2566" t="s">
        <v>98</v>
      </c>
      <c r="E2566" t="s">
        <v>326</v>
      </c>
      <c r="F2566" t="s">
        <v>16310</v>
      </c>
      <c r="G2566" t="s">
        <v>16311</v>
      </c>
      <c r="H2566" t="s">
        <v>16312</v>
      </c>
      <c r="I2566" t="s">
        <v>16313</v>
      </c>
      <c r="J2566" s="1" t="s">
        <v>170</v>
      </c>
      <c r="K2566" t="s">
        <v>171</v>
      </c>
      <c r="L2566" t="s">
        <v>172</v>
      </c>
      <c r="M2566" t="s">
        <v>173</v>
      </c>
      <c r="N2566" s="1" t="s">
        <v>86</v>
      </c>
      <c r="O2566" s="1" t="s">
        <v>49</v>
      </c>
      <c r="P2566" s="1">
        <v>23</v>
      </c>
      <c r="Q2566" t="s">
        <v>12200</v>
      </c>
      <c r="R2566" s="1" t="s">
        <v>11624</v>
      </c>
      <c r="S2566" s="1" t="s">
        <v>16314</v>
      </c>
      <c r="T2566" s="1">
        <v>213</v>
      </c>
      <c r="U2566" s="1">
        <v>91</v>
      </c>
      <c r="V2566" s="1">
        <v>122</v>
      </c>
    </row>
    <row r="2567" spans="1:22" x14ac:dyDescent="0.35">
      <c r="A2567" s="2">
        <v>45131</v>
      </c>
      <c r="B2567" s="3" t="s">
        <v>38</v>
      </c>
      <c r="C2567" t="s">
        <v>141</v>
      </c>
      <c r="D2567" t="s">
        <v>223</v>
      </c>
      <c r="E2567" t="s">
        <v>224</v>
      </c>
      <c r="F2567" t="s">
        <v>16315</v>
      </c>
      <c r="G2567" t="s">
        <v>16316</v>
      </c>
      <c r="H2567" t="s">
        <v>16317</v>
      </c>
      <c r="I2567" t="s">
        <v>16318</v>
      </c>
      <c r="J2567" s="1" t="s">
        <v>170</v>
      </c>
      <c r="K2567" t="s">
        <v>330</v>
      </c>
      <c r="L2567" t="s">
        <v>331</v>
      </c>
      <c r="N2567" s="1" t="s">
        <v>86</v>
      </c>
      <c r="O2567" s="1" t="s">
        <v>63</v>
      </c>
      <c r="P2567" s="1">
        <v>52</v>
      </c>
      <c r="Q2567" t="s">
        <v>2217</v>
      </c>
      <c r="R2567" s="1" t="s">
        <v>16319</v>
      </c>
      <c r="S2567" s="1" t="s">
        <v>16320</v>
      </c>
      <c r="T2567" s="1">
        <v>107</v>
      </c>
      <c r="U2567" s="1">
        <v>51</v>
      </c>
      <c r="V2567" s="1">
        <v>56</v>
      </c>
    </row>
    <row r="2568" spans="1:22" x14ac:dyDescent="0.35">
      <c r="A2568" s="2">
        <v>45115</v>
      </c>
      <c r="B2568" s="3" t="s">
        <v>418</v>
      </c>
      <c r="C2568" t="s">
        <v>69</v>
      </c>
      <c r="D2568" t="s">
        <v>419</v>
      </c>
      <c r="E2568" t="s">
        <v>521</v>
      </c>
      <c r="F2568" t="s">
        <v>16321</v>
      </c>
      <c r="G2568" t="s">
        <v>16322</v>
      </c>
      <c r="H2568" t="s">
        <v>16323</v>
      </c>
      <c r="I2568">
        <f>1-350-364-7143</f>
        <v>-7856</v>
      </c>
      <c r="J2568" s="1" t="s">
        <v>45</v>
      </c>
      <c r="K2568" t="s">
        <v>171</v>
      </c>
      <c r="L2568" t="s">
        <v>172</v>
      </c>
      <c r="M2568" t="s">
        <v>173</v>
      </c>
      <c r="N2568" s="1" t="s">
        <v>48</v>
      </c>
      <c r="O2568" s="1" t="s">
        <v>49</v>
      </c>
      <c r="P2568" s="1">
        <v>64</v>
      </c>
      <c r="Q2568" t="s">
        <v>14204</v>
      </c>
      <c r="R2568" s="1" t="s">
        <v>16324</v>
      </c>
      <c r="S2568" s="1" t="s">
        <v>16325</v>
      </c>
      <c r="T2568" s="1">
        <v>390</v>
      </c>
      <c r="U2568" s="1">
        <v>10</v>
      </c>
      <c r="V2568" s="1">
        <v>380</v>
      </c>
    </row>
    <row r="2569" spans="1:22" x14ac:dyDescent="0.35">
      <c r="A2569" s="2">
        <v>45011</v>
      </c>
      <c r="B2569" s="3" t="s">
        <v>275</v>
      </c>
      <c r="C2569" t="s">
        <v>276</v>
      </c>
      <c r="D2569" t="s">
        <v>277</v>
      </c>
      <c r="E2569" t="s">
        <v>278</v>
      </c>
      <c r="F2569" t="s">
        <v>16326</v>
      </c>
      <c r="G2569" t="s">
        <v>16327</v>
      </c>
      <c r="H2569" t="s">
        <v>16328</v>
      </c>
      <c r="I2569" t="s">
        <v>16329</v>
      </c>
      <c r="J2569" s="1" t="s">
        <v>170</v>
      </c>
      <c r="K2569" t="s">
        <v>330</v>
      </c>
      <c r="L2569" t="s">
        <v>331</v>
      </c>
      <c r="M2569" t="s">
        <v>332</v>
      </c>
      <c r="N2569" s="1" t="s">
        <v>33</v>
      </c>
      <c r="O2569" s="1" t="s">
        <v>63</v>
      </c>
      <c r="P2569" s="1">
        <v>52</v>
      </c>
      <c r="Q2569" t="s">
        <v>16330</v>
      </c>
      <c r="R2569" s="1" t="s">
        <v>16331</v>
      </c>
      <c r="S2569" s="1" t="s">
        <v>16332</v>
      </c>
      <c r="T2569" s="1">
        <v>389</v>
      </c>
      <c r="U2569" s="1">
        <v>51</v>
      </c>
      <c r="V2569" s="1">
        <v>338</v>
      </c>
    </row>
    <row r="2570" spans="1:22" x14ac:dyDescent="0.35">
      <c r="A2570" s="2">
        <v>44809</v>
      </c>
      <c r="B2570" s="3" t="s">
        <v>177</v>
      </c>
      <c r="C2570" t="s">
        <v>141</v>
      </c>
      <c r="D2570" t="s">
        <v>142</v>
      </c>
      <c r="E2570" t="s">
        <v>178</v>
      </c>
      <c r="F2570" t="s">
        <v>16333</v>
      </c>
      <c r="G2570" t="s">
        <v>16334</v>
      </c>
      <c r="H2570" t="s">
        <v>16335</v>
      </c>
      <c r="I2570" t="s">
        <v>16336</v>
      </c>
      <c r="J2570" s="1" t="s">
        <v>45</v>
      </c>
      <c r="K2570" t="s">
        <v>303</v>
      </c>
      <c r="L2570" t="s">
        <v>304</v>
      </c>
      <c r="M2570" t="s">
        <v>305</v>
      </c>
      <c r="N2570" s="1" t="s">
        <v>48</v>
      </c>
      <c r="O2570" s="1" t="s">
        <v>49</v>
      </c>
      <c r="P2570" s="1">
        <v>93</v>
      </c>
      <c r="Q2570" t="s">
        <v>6643</v>
      </c>
      <c r="R2570" s="1" t="s">
        <v>16337</v>
      </c>
      <c r="S2570" s="1" t="s">
        <v>16338</v>
      </c>
      <c r="T2570" s="1">
        <v>397</v>
      </c>
      <c r="U2570" s="1">
        <v>70</v>
      </c>
      <c r="V2570" s="1">
        <v>327</v>
      </c>
    </row>
    <row r="2571" spans="1:22" x14ac:dyDescent="0.35">
      <c r="A2571" s="2">
        <v>44535</v>
      </c>
      <c r="B2571" s="3" t="s">
        <v>275</v>
      </c>
      <c r="C2571" t="s">
        <v>276</v>
      </c>
      <c r="D2571" t="s">
        <v>277</v>
      </c>
      <c r="E2571" t="s">
        <v>2220</v>
      </c>
      <c r="F2571" t="s">
        <v>16339</v>
      </c>
      <c r="G2571" t="s">
        <v>16340</v>
      </c>
      <c r="H2571" t="s">
        <v>16341</v>
      </c>
      <c r="I2571" t="s">
        <v>16342</v>
      </c>
      <c r="J2571" s="1" t="s">
        <v>30</v>
      </c>
      <c r="K2571" t="s">
        <v>381</v>
      </c>
      <c r="L2571" t="s">
        <v>382</v>
      </c>
      <c r="M2571" t="s">
        <v>383</v>
      </c>
      <c r="N2571" s="1" t="s">
        <v>93</v>
      </c>
      <c r="O2571" s="1" t="s">
        <v>34</v>
      </c>
      <c r="P2571" s="1">
        <v>68</v>
      </c>
      <c r="Q2571" t="s">
        <v>3575</v>
      </c>
      <c r="R2571" s="1" t="s">
        <v>16343</v>
      </c>
      <c r="S2571" s="1" t="s">
        <v>16344</v>
      </c>
      <c r="T2571" s="1">
        <v>122</v>
      </c>
      <c r="U2571" s="1">
        <v>27</v>
      </c>
      <c r="V2571" s="1">
        <v>95</v>
      </c>
    </row>
    <row r="2572" spans="1:22" x14ac:dyDescent="0.35">
      <c r="A2572" s="2">
        <v>44626</v>
      </c>
      <c r="B2572" s="3" t="s">
        <v>118</v>
      </c>
      <c r="C2572" t="s">
        <v>69</v>
      </c>
      <c r="D2572" t="s">
        <v>119</v>
      </c>
      <c r="E2572" t="s">
        <v>120</v>
      </c>
      <c r="F2572" t="s">
        <v>16345</v>
      </c>
      <c r="G2572" t="s">
        <v>16346</v>
      </c>
      <c r="H2572" t="s">
        <v>16347</v>
      </c>
      <c r="I2572" t="s">
        <v>16348</v>
      </c>
      <c r="J2572" s="1" t="s">
        <v>30</v>
      </c>
      <c r="K2572" t="s">
        <v>148</v>
      </c>
      <c r="L2572" t="s">
        <v>149</v>
      </c>
      <c r="M2572" t="s">
        <v>150</v>
      </c>
      <c r="N2572" s="1" t="s">
        <v>78</v>
      </c>
      <c r="O2572" s="1" t="s">
        <v>63</v>
      </c>
      <c r="P2572" s="1">
        <v>28</v>
      </c>
      <c r="Q2572" t="s">
        <v>2567</v>
      </c>
      <c r="R2572" s="1" t="s">
        <v>16349</v>
      </c>
      <c r="S2572" s="1" t="s">
        <v>16350</v>
      </c>
      <c r="T2572" s="1">
        <v>140</v>
      </c>
      <c r="U2572" s="1">
        <v>98</v>
      </c>
      <c r="V2572" s="1">
        <v>42</v>
      </c>
    </row>
    <row r="2573" spans="1:22" x14ac:dyDescent="0.35">
      <c r="A2573" s="2">
        <v>44774</v>
      </c>
      <c r="B2573" s="3" t="s">
        <v>317</v>
      </c>
      <c r="C2573" t="s">
        <v>54</v>
      </c>
      <c r="D2573" t="s">
        <v>98</v>
      </c>
      <c r="E2573" t="s">
        <v>318</v>
      </c>
      <c r="F2573" t="s">
        <v>16351</v>
      </c>
      <c r="G2573" t="s">
        <v>16352</v>
      </c>
      <c r="H2573" t="s">
        <v>16353</v>
      </c>
      <c r="I2573" t="s">
        <v>16354</v>
      </c>
      <c r="J2573" s="1" t="s">
        <v>30</v>
      </c>
      <c r="K2573" t="s">
        <v>303</v>
      </c>
      <c r="L2573" t="s">
        <v>304</v>
      </c>
      <c r="N2573" s="1" t="s">
        <v>114</v>
      </c>
      <c r="O2573" s="1" t="s">
        <v>34</v>
      </c>
      <c r="P2573" s="1">
        <v>37</v>
      </c>
      <c r="Q2573" t="s">
        <v>1008</v>
      </c>
      <c r="R2573" s="1" t="s">
        <v>1611</v>
      </c>
      <c r="S2573" s="1" t="s">
        <v>16355</v>
      </c>
      <c r="T2573" s="1">
        <v>154</v>
      </c>
      <c r="U2573" s="1">
        <v>126</v>
      </c>
      <c r="V2573" s="1">
        <v>28</v>
      </c>
    </row>
    <row r="2574" spans="1:22" x14ac:dyDescent="0.35">
      <c r="A2574" s="2">
        <v>45156</v>
      </c>
      <c r="B2574" s="3" t="s">
        <v>164</v>
      </c>
      <c r="C2574" t="s">
        <v>247</v>
      </c>
      <c r="D2574" t="s">
        <v>165</v>
      </c>
      <c r="E2574" t="s">
        <v>166</v>
      </c>
      <c r="F2574" t="s">
        <v>16356</v>
      </c>
      <c r="G2574" t="s">
        <v>16357</v>
      </c>
      <c r="H2574" t="s">
        <v>16358</v>
      </c>
      <c r="I2574" t="s">
        <v>16359</v>
      </c>
      <c r="J2574" s="1" t="s">
        <v>45</v>
      </c>
      <c r="K2574" t="s">
        <v>171</v>
      </c>
      <c r="L2574" t="s">
        <v>172</v>
      </c>
      <c r="M2574" t="s">
        <v>173</v>
      </c>
      <c r="N2574" s="1" t="s">
        <v>78</v>
      </c>
      <c r="O2574" s="1" t="s">
        <v>63</v>
      </c>
      <c r="P2574" s="1">
        <v>72</v>
      </c>
      <c r="Q2574" t="s">
        <v>9348</v>
      </c>
      <c r="R2574" s="1" t="s">
        <v>16360</v>
      </c>
      <c r="S2574" s="1" t="s">
        <v>16361</v>
      </c>
      <c r="T2574" s="1">
        <v>396</v>
      </c>
      <c r="U2574" s="1">
        <v>62</v>
      </c>
      <c r="V2574" s="1">
        <v>334</v>
      </c>
    </row>
    <row r="2575" spans="1:22" x14ac:dyDescent="0.35">
      <c r="A2575" s="2">
        <v>45178</v>
      </c>
      <c r="B2575" s="3" t="s">
        <v>68</v>
      </c>
      <c r="C2575" t="s">
        <v>69</v>
      </c>
      <c r="D2575" t="s">
        <v>70</v>
      </c>
      <c r="E2575" t="s">
        <v>71</v>
      </c>
      <c r="F2575" t="s">
        <v>16362</v>
      </c>
      <c r="G2575" t="s">
        <v>16363</v>
      </c>
      <c r="H2575" t="s">
        <v>16364</v>
      </c>
      <c r="I2575">
        <v>3527616962</v>
      </c>
      <c r="J2575" s="1" t="s">
        <v>170</v>
      </c>
      <c r="K2575" t="s">
        <v>75</v>
      </c>
      <c r="L2575" t="s">
        <v>76</v>
      </c>
      <c r="N2575" s="1" t="s">
        <v>33</v>
      </c>
      <c r="O2575" s="1" t="s">
        <v>34</v>
      </c>
      <c r="P2575" s="1">
        <v>12</v>
      </c>
      <c r="Q2575" t="s">
        <v>4968</v>
      </c>
      <c r="R2575" s="1" t="s">
        <v>16365</v>
      </c>
      <c r="S2575" s="1" t="s">
        <v>16366</v>
      </c>
      <c r="T2575" s="1">
        <v>223</v>
      </c>
      <c r="U2575" s="1">
        <v>189</v>
      </c>
      <c r="V2575" s="1">
        <v>34</v>
      </c>
    </row>
    <row r="2576" spans="1:22" x14ac:dyDescent="0.35">
      <c r="A2576" s="1" t="s">
        <v>16367</v>
      </c>
      <c r="B2576" s="3" t="s">
        <v>140</v>
      </c>
      <c r="C2576" t="s">
        <v>141</v>
      </c>
      <c r="D2576" t="s">
        <v>142</v>
      </c>
      <c r="E2576" t="s">
        <v>361</v>
      </c>
      <c r="F2576" t="s">
        <v>16368</v>
      </c>
      <c r="G2576" t="s">
        <v>16369</v>
      </c>
      <c r="H2576" t="s">
        <v>16370</v>
      </c>
      <c r="I2576" t="s">
        <v>16371</v>
      </c>
      <c r="J2576" s="1" t="s">
        <v>30</v>
      </c>
      <c r="K2576" t="s">
        <v>424</v>
      </c>
      <c r="L2576" t="s">
        <v>425</v>
      </c>
      <c r="M2576">
        <v>7724600682</v>
      </c>
      <c r="N2576" s="1" t="s">
        <v>86</v>
      </c>
      <c r="O2576" s="1" t="s">
        <v>34</v>
      </c>
      <c r="P2576" s="1">
        <v>54</v>
      </c>
      <c r="Q2576" t="s">
        <v>5017</v>
      </c>
      <c r="R2576" s="1" t="s">
        <v>16372</v>
      </c>
      <c r="S2576" s="1" t="s">
        <v>16373</v>
      </c>
      <c r="T2576" s="1">
        <v>434</v>
      </c>
      <c r="U2576" s="1">
        <v>419</v>
      </c>
      <c r="V2576" s="1">
        <v>15</v>
      </c>
    </row>
    <row r="2577" spans="1:22" x14ac:dyDescent="0.35">
      <c r="A2577" s="2">
        <v>44865</v>
      </c>
      <c r="B2577" s="3" t="s">
        <v>118</v>
      </c>
      <c r="C2577" t="s">
        <v>69</v>
      </c>
      <c r="D2577" t="s">
        <v>119</v>
      </c>
      <c r="E2577" t="s">
        <v>120</v>
      </c>
      <c r="F2577" t="s">
        <v>16374</v>
      </c>
      <c r="G2577" t="s">
        <v>16375</v>
      </c>
      <c r="H2577" t="s">
        <v>16376</v>
      </c>
      <c r="I2577" t="s">
        <v>16377</v>
      </c>
      <c r="J2577" s="1" t="s">
        <v>30</v>
      </c>
      <c r="K2577" t="s">
        <v>424</v>
      </c>
      <c r="L2577" t="s">
        <v>425</v>
      </c>
      <c r="M2577">
        <v>7724600682</v>
      </c>
      <c r="N2577" s="1" t="s">
        <v>114</v>
      </c>
      <c r="O2577" s="1" t="s">
        <v>63</v>
      </c>
      <c r="P2577" s="1">
        <v>62</v>
      </c>
      <c r="Q2577" t="s">
        <v>789</v>
      </c>
      <c r="R2577" s="1" t="s">
        <v>16378</v>
      </c>
      <c r="S2577" s="1" t="s">
        <v>16379</v>
      </c>
      <c r="T2577" s="1">
        <v>218</v>
      </c>
      <c r="U2577" s="1">
        <v>203</v>
      </c>
      <c r="V2577" s="1">
        <v>15</v>
      </c>
    </row>
    <row r="2578" spans="1:22" x14ac:dyDescent="0.35">
      <c r="A2578" s="2">
        <v>44601</v>
      </c>
      <c r="B2578" s="3" t="s">
        <v>97</v>
      </c>
      <c r="C2578" t="s">
        <v>23</v>
      </c>
      <c r="D2578" t="s">
        <v>98</v>
      </c>
      <c r="E2578" t="s">
        <v>154</v>
      </c>
      <c r="F2578" t="s">
        <v>16380</v>
      </c>
      <c r="H2578" t="s">
        <v>16381</v>
      </c>
      <c r="I2578" t="s">
        <v>16382</v>
      </c>
      <c r="J2578" s="1" t="s">
        <v>170</v>
      </c>
      <c r="K2578" t="s">
        <v>381</v>
      </c>
      <c r="L2578" t="s">
        <v>382</v>
      </c>
      <c r="M2578" t="s">
        <v>383</v>
      </c>
      <c r="N2578" s="1" t="s">
        <v>114</v>
      </c>
      <c r="O2578" s="1" t="s">
        <v>34</v>
      </c>
      <c r="P2578" s="1">
        <v>39</v>
      </c>
      <c r="Q2578" t="s">
        <v>104</v>
      </c>
      <c r="R2578" s="1" t="s">
        <v>16383</v>
      </c>
      <c r="S2578" s="1" t="s">
        <v>16384</v>
      </c>
      <c r="T2578" s="1">
        <v>134</v>
      </c>
      <c r="U2578" s="1">
        <v>97</v>
      </c>
      <c r="V2578" s="1">
        <v>37</v>
      </c>
    </row>
    <row r="2579" spans="1:22" x14ac:dyDescent="0.35">
      <c r="A2579" s="2">
        <v>45122</v>
      </c>
      <c r="B2579" s="3" t="s">
        <v>177</v>
      </c>
      <c r="C2579" t="s">
        <v>141</v>
      </c>
      <c r="D2579" t="s">
        <v>142</v>
      </c>
      <c r="E2579" t="s">
        <v>835</v>
      </c>
      <c r="F2579" t="s">
        <v>16385</v>
      </c>
      <c r="G2579" t="s">
        <v>16386</v>
      </c>
      <c r="H2579" t="s">
        <v>16387</v>
      </c>
      <c r="I2579" t="s">
        <v>16388</v>
      </c>
      <c r="J2579" s="1" t="s">
        <v>170</v>
      </c>
      <c r="K2579" t="s">
        <v>183</v>
      </c>
      <c r="L2579" t="s">
        <v>184</v>
      </c>
      <c r="M2579" t="s">
        <v>185</v>
      </c>
      <c r="N2579" s="1" t="s">
        <v>33</v>
      </c>
      <c r="O2579" s="1" t="s">
        <v>63</v>
      </c>
      <c r="P2579" s="1">
        <v>44</v>
      </c>
      <c r="Q2579" t="s">
        <v>16283</v>
      </c>
      <c r="R2579" s="1" t="s">
        <v>16389</v>
      </c>
      <c r="S2579" s="1" t="s">
        <v>16390</v>
      </c>
      <c r="T2579" s="1">
        <v>261</v>
      </c>
      <c r="U2579" s="1">
        <v>191</v>
      </c>
      <c r="V2579" s="1">
        <v>70</v>
      </c>
    </row>
    <row r="2580" spans="1:22" x14ac:dyDescent="0.35">
      <c r="A2580" s="2">
        <v>45079</v>
      </c>
      <c r="B2580" s="3" t="s">
        <v>97</v>
      </c>
      <c r="C2580" t="s">
        <v>23</v>
      </c>
      <c r="D2580" t="s">
        <v>98</v>
      </c>
      <c r="E2580" t="s">
        <v>154</v>
      </c>
      <c r="F2580" t="s">
        <v>16391</v>
      </c>
      <c r="G2580" t="s">
        <v>16392</v>
      </c>
      <c r="H2580" t="s">
        <v>16393</v>
      </c>
      <c r="I2580" t="s">
        <v>16394</v>
      </c>
      <c r="J2580" s="1" t="s">
        <v>170</v>
      </c>
      <c r="K2580" t="s">
        <v>194</v>
      </c>
      <c r="L2580" t="s">
        <v>195</v>
      </c>
      <c r="N2580" s="1" t="s">
        <v>33</v>
      </c>
      <c r="O2580" s="1" t="s">
        <v>34</v>
      </c>
      <c r="P2580" s="1">
        <v>40</v>
      </c>
      <c r="Q2580" t="s">
        <v>13663</v>
      </c>
      <c r="R2580" s="1" t="s">
        <v>16395</v>
      </c>
      <c r="S2580" s="1" t="s">
        <v>16396</v>
      </c>
      <c r="T2580" s="1">
        <v>292</v>
      </c>
      <c r="U2580" s="1">
        <v>187</v>
      </c>
      <c r="V2580" s="1">
        <v>105</v>
      </c>
    </row>
    <row r="2581" spans="1:22" x14ac:dyDescent="0.35">
      <c r="A2581" s="2">
        <v>44717</v>
      </c>
      <c r="B2581" s="3" t="s">
        <v>214</v>
      </c>
      <c r="C2581" t="s">
        <v>23</v>
      </c>
      <c r="D2581" t="s">
        <v>98</v>
      </c>
      <c r="E2581" t="s">
        <v>326</v>
      </c>
      <c r="F2581" t="s">
        <v>16397</v>
      </c>
      <c r="G2581" t="s">
        <v>16398</v>
      </c>
      <c r="H2581" t="s">
        <v>16399</v>
      </c>
      <c r="I2581" t="s">
        <v>16400</v>
      </c>
      <c r="J2581" s="1" t="s">
        <v>45</v>
      </c>
      <c r="K2581" t="s">
        <v>381</v>
      </c>
      <c r="L2581" t="s">
        <v>382</v>
      </c>
      <c r="M2581" t="s">
        <v>383</v>
      </c>
      <c r="N2581" s="1" t="s">
        <v>86</v>
      </c>
      <c r="O2581" s="1" t="s">
        <v>63</v>
      </c>
      <c r="P2581" s="1">
        <v>39</v>
      </c>
      <c r="Q2581" t="s">
        <v>8994</v>
      </c>
      <c r="R2581" s="1" t="s">
        <v>16401</v>
      </c>
      <c r="S2581" s="1" t="s">
        <v>16402</v>
      </c>
      <c r="T2581" s="1">
        <v>154</v>
      </c>
      <c r="U2581" s="1">
        <v>83</v>
      </c>
      <c r="V2581" s="1">
        <v>71</v>
      </c>
    </row>
    <row r="2582" spans="1:22" x14ac:dyDescent="0.35">
      <c r="A2582" s="2">
        <v>44945</v>
      </c>
      <c r="B2582" s="3" t="s">
        <v>344</v>
      </c>
      <c r="C2582" t="s">
        <v>141</v>
      </c>
      <c r="D2582" t="s">
        <v>345</v>
      </c>
      <c r="E2582" t="s">
        <v>346</v>
      </c>
      <c r="F2582" t="s">
        <v>14232</v>
      </c>
      <c r="G2582" t="s">
        <v>16403</v>
      </c>
      <c r="H2582" t="s">
        <v>16404</v>
      </c>
      <c r="I2582" t="s">
        <v>16405</v>
      </c>
      <c r="J2582" s="1" t="s">
        <v>30</v>
      </c>
      <c r="K2582" t="s">
        <v>424</v>
      </c>
      <c r="L2582" t="s">
        <v>425</v>
      </c>
      <c r="M2582">
        <v>7724600682</v>
      </c>
      <c r="N2582" s="1" t="s">
        <v>33</v>
      </c>
      <c r="O2582" s="1" t="s">
        <v>49</v>
      </c>
      <c r="P2582" s="1">
        <v>33</v>
      </c>
      <c r="Q2582" t="s">
        <v>16406</v>
      </c>
      <c r="R2582" s="1" t="s">
        <v>16407</v>
      </c>
      <c r="S2582" s="1" t="s">
        <v>16408</v>
      </c>
      <c r="T2582" s="1">
        <v>212</v>
      </c>
      <c r="U2582" s="1">
        <v>98</v>
      </c>
      <c r="V2582" s="1">
        <v>114</v>
      </c>
    </row>
    <row r="2583" spans="1:22" x14ac:dyDescent="0.35">
      <c r="A2583" s="2">
        <v>44602</v>
      </c>
      <c r="B2583" s="3" t="s">
        <v>257</v>
      </c>
      <c r="C2583" t="s">
        <v>141</v>
      </c>
      <c r="D2583" t="s">
        <v>223</v>
      </c>
      <c r="E2583" t="s">
        <v>309</v>
      </c>
      <c r="F2583" t="s">
        <v>16409</v>
      </c>
      <c r="G2583" t="s">
        <v>16410</v>
      </c>
      <c r="H2583" t="s">
        <v>16411</v>
      </c>
      <c r="I2583" t="s">
        <v>16412</v>
      </c>
      <c r="J2583" s="1" t="s">
        <v>45</v>
      </c>
      <c r="K2583" t="s">
        <v>252</v>
      </c>
      <c r="L2583" t="s">
        <v>253</v>
      </c>
      <c r="M2583">
        <f>1-838-976-6137</f>
        <v>-7950</v>
      </c>
      <c r="N2583" s="1" t="s">
        <v>48</v>
      </c>
      <c r="O2583" s="1" t="s">
        <v>63</v>
      </c>
      <c r="P2583" s="1">
        <v>95</v>
      </c>
      <c r="Q2583" t="s">
        <v>15540</v>
      </c>
      <c r="R2583" s="1" t="s">
        <v>16413</v>
      </c>
      <c r="S2583" s="1" t="s">
        <v>16414</v>
      </c>
      <c r="T2583" s="1">
        <v>269</v>
      </c>
      <c r="U2583" s="1">
        <v>101</v>
      </c>
      <c r="V2583" s="1">
        <v>168</v>
      </c>
    </row>
    <row r="2584" spans="1:22" x14ac:dyDescent="0.35">
      <c r="A2584" s="2">
        <v>45195</v>
      </c>
      <c r="B2584" s="3" t="s">
        <v>336</v>
      </c>
      <c r="C2584" t="s">
        <v>247</v>
      </c>
      <c r="D2584" t="s">
        <v>165</v>
      </c>
      <c r="E2584" t="s">
        <v>484</v>
      </c>
      <c r="F2584" t="s">
        <v>16415</v>
      </c>
      <c r="G2584" t="s">
        <v>16416</v>
      </c>
      <c r="H2584" t="s">
        <v>16417</v>
      </c>
      <c r="I2584" t="s">
        <v>16418</v>
      </c>
      <c r="J2584" s="1" t="s">
        <v>170</v>
      </c>
      <c r="K2584" t="s">
        <v>270</v>
      </c>
      <c r="L2584" t="s">
        <v>271</v>
      </c>
      <c r="M2584" t="s">
        <v>559</v>
      </c>
      <c r="N2584" s="1" t="s">
        <v>114</v>
      </c>
      <c r="O2584" s="1" t="s">
        <v>34</v>
      </c>
      <c r="P2584" s="1">
        <v>84</v>
      </c>
      <c r="Q2584" t="s">
        <v>8038</v>
      </c>
      <c r="R2584" s="1" t="s">
        <v>16419</v>
      </c>
      <c r="S2584" s="1" t="s">
        <v>16420</v>
      </c>
      <c r="T2584" s="1">
        <v>61</v>
      </c>
      <c r="U2584" s="1">
        <v>24</v>
      </c>
      <c r="V2584" s="1">
        <v>37</v>
      </c>
    </row>
    <row r="2585" spans="1:22" x14ac:dyDescent="0.35">
      <c r="A2585" s="2">
        <v>44756</v>
      </c>
      <c r="B2585" s="3" t="s">
        <v>317</v>
      </c>
      <c r="C2585" t="s">
        <v>23</v>
      </c>
      <c r="D2585" t="s">
        <v>98</v>
      </c>
      <c r="E2585" t="s">
        <v>318</v>
      </c>
      <c r="F2585" t="s">
        <v>16421</v>
      </c>
      <c r="G2585" t="s">
        <v>16422</v>
      </c>
      <c r="H2585" t="s">
        <v>16423</v>
      </c>
      <c r="I2585" t="s">
        <v>16424</v>
      </c>
      <c r="J2585" s="1" t="s">
        <v>30</v>
      </c>
      <c r="K2585" t="s">
        <v>534</v>
      </c>
      <c r="L2585" t="s">
        <v>535</v>
      </c>
      <c r="M2585" t="s">
        <v>536</v>
      </c>
      <c r="N2585" s="1" t="s">
        <v>86</v>
      </c>
      <c r="O2585" s="1" t="s">
        <v>63</v>
      </c>
      <c r="P2585" s="1">
        <v>9</v>
      </c>
      <c r="Q2585" t="s">
        <v>10004</v>
      </c>
      <c r="R2585" s="1" t="s">
        <v>16425</v>
      </c>
      <c r="S2585" s="1" t="s">
        <v>16426</v>
      </c>
      <c r="T2585" s="1">
        <v>74</v>
      </c>
      <c r="U2585" s="1">
        <v>45</v>
      </c>
      <c r="V2585" s="1">
        <v>29</v>
      </c>
    </row>
    <row r="2586" spans="1:22" x14ac:dyDescent="0.35">
      <c r="A2586" s="2">
        <v>44872</v>
      </c>
      <c r="B2586" s="3" t="s">
        <v>118</v>
      </c>
      <c r="C2586" t="s">
        <v>69</v>
      </c>
      <c r="D2586" t="s">
        <v>119</v>
      </c>
      <c r="E2586" t="s">
        <v>120</v>
      </c>
      <c r="F2586" t="s">
        <v>16427</v>
      </c>
      <c r="G2586" t="s">
        <v>16428</v>
      </c>
      <c r="H2586" t="s">
        <v>16429</v>
      </c>
      <c r="I2586" t="s">
        <v>16430</v>
      </c>
      <c r="J2586" s="1" t="s">
        <v>45</v>
      </c>
      <c r="K2586" t="s">
        <v>111</v>
      </c>
      <c r="L2586" t="s">
        <v>112</v>
      </c>
      <c r="N2586" s="1" t="s">
        <v>114</v>
      </c>
      <c r="O2586" s="1" t="s">
        <v>49</v>
      </c>
      <c r="P2586" s="1">
        <v>89</v>
      </c>
      <c r="Q2586" t="s">
        <v>2581</v>
      </c>
      <c r="R2586" s="1" t="s">
        <v>7028</v>
      </c>
      <c r="S2586" s="1" t="s">
        <v>16431</v>
      </c>
      <c r="T2586" s="1">
        <v>155</v>
      </c>
      <c r="U2586" s="1">
        <v>57</v>
      </c>
      <c r="V2586" s="1">
        <v>98</v>
      </c>
    </row>
    <row r="2587" spans="1:22" x14ac:dyDescent="0.35">
      <c r="A2587" s="2">
        <v>44473</v>
      </c>
      <c r="B2587" s="3" t="s">
        <v>344</v>
      </c>
      <c r="C2587" t="s">
        <v>54</v>
      </c>
      <c r="D2587" t="s">
        <v>345</v>
      </c>
      <c r="E2587" t="s">
        <v>346</v>
      </c>
      <c r="F2587" t="s">
        <v>16432</v>
      </c>
      <c r="G2587" t="s">
        <v>16433</v>
      </c>
      <c r="H2587" t="s">
        <v>16434</v>
      </c>
      <c r="I2587" t="s">
        <v>16435</v>
      </c>
      <c r="J2587" s="1" t="s">
        <v>30</v>
      </c>
      <c r="K2587" t="s">
        <v>75</v>
      </c>
      <c r="L2587" t="s">
        <v>76</v>
      </c>
      <c r="N2587" s="1" t="s">
        <v>33</v>
      </c>
      <c r="O2587" s="1" t="s">
        <v>49</v>
      </c>
      <c r="P2587" s="1">
        <v>48</v>
      </c>
      <c r="Q2587" t="s">
        <v>16436</v>
      </c>
      <c r="R2587" s="1" t="s">
        <v>16437</v>
      </c>
      <c r="S2587" s="1" t="s">
        <v>16438</v>
      </c>
      <c r="T2587" s="1">
        <v>201</v>
      </c>
      <c r="U2587" s="1">
        <v>14</v>
      </c>
      <c r="V2587" s="1">
        <v>187</v>
      </c>
    </row>
    <row r="2588" spans="1:22" x14ac:dyDescent="0.35">
      <c r="A2588" s="2">
        <v>44906</v>
      </c>
      <c r="B2588" s="3" t="s">
        <v>177</v>
      </c>
      <c r="C2588" t="s">
        <v>141</v>
      </c>
      <c r="D2588" t="s">
        <v>142</v>
      </c>
      <c r="E2588" t="s">
        <v>178</v>
      </c>
      <c r="F2588" t="s">
        <v>16439</v>
      </c>
      <c r="G2588" t="s">
        <v>16440</v>
      </c>
      <c r="H2588" t="s">
        <v>16441</v>
      </c>
      <c r="I2588" t="s">
        <v>16442</v>
      </c>
      <c r="J2588" s="1" t="s">
        <v>30</v>
      </c>
      <c r="K2588" t="s">
        <v>111</v>
      </c>
      <c r="L2588" t="s">
        <v>112</v>
      </c>
      <c r="M2588" t="s">
        <v>113</v>
      </c>
      <c r="N2588" s="1" t="s">
        <v>114</v>
      </c>
      <c r="O2588" s="1" t="s">
        <v>63</v>
      </c>
      <c r="P2588" s="1">
        <v>16</v>
      </c>
      <c r="Q2588" t="s">
        <v>1468</v>
      </c>
      <c r="R2588" s="1" t="s">
        <v>16443</v>
      </c>
      <c r="S2588" s="1" t="s">
        <v>16444</v>
      </c>
      <c r="T2588" s="1">
        <v>274</v>
      </c>
      <c r="U2588" s="1">
        <v>163</v>
      </c>
      <c r="V2588" s="1">
        <v>111</v>
      </c>
    </row>
    <row r="2589" spans="1:22" x14ac:dyDescent="0.35">
      <c r="A2589" s="2">
        <v>45161</v>
      </c>
      <c r="B2589" s="3" t="s">
        <v>275</v>
      </c>
      <c r="C2589" t="s">
        <v>276</v>
      </c>
      <c r="D2589" t="s">
        <v>277</v>
      </c>
      <c r="E2589" t="s">
        <v>278</v>
      </c>
      <c r="F2589" t="s">
        <v>16445</v>
      </c>
      <c r="H2589" t="s">
        <v>16446</v>
      </c>
      <c r="I2589" t="s">
        <v>16447</v>
      </c>
      <c r="J2589" s="1" t="s">
        <v>170</v>
      </c>
      <c r="K2589" t="s">
        <v>46</v>
      </c>
      <c r="L2589" t="s">
        <v>47</v>
      </c>
      <c r="M2589" t="s">
        <v>261</v>
      </c>
      <c r="N2589" s="1" t="s">
        <v>114</v>
      </c>
      <c r="O2589" s="1" t="s">
        <v>49</v>
      </c>
      <c r="P2589" s="1">
        <v>6</v>
      </c>
      <c r="Q2589" t="s">
        <v>3867</v>
      </c>
      <c r="R2589" s="1" t="s">
        <v>16448</v>
      </c>
      <c r="S2589" s="1" t="s">
        <v>16449</v>
      </c>
      <c r="T2589" s="1">
        <v>380</v>
      </c>
      <c r="U2589" s="1">
        <v>93</v>
      </c>
      <c r="V2589" s="1">
        <v>287</v>
      </c>
    </row>
    <row r="2590" spans="1:22" x14ac:dyDescent="0.35">
      <c r="A2590" s="1" t="s">
        <v>11608</v>
      </c>
      <c r="B2590" s="3" t="s">
        <v>529</v>
      </c>
      <c r="C2590" t="s">
        <v>23</v>
      </c>
      <c r="D2590" t="s">
        <v>98</v>
      </c>
      <c r="E2590" t="s">
        <v>530</v>
      </c>
      <c r="F2590" t="s">
        <v>16450</v>
      </c>
      <c r="G2590" t="s">
        <v>16451</v>
      </c>
      <c r="H2590" t="s">
        <v>16452</v>
      </c>
      <c r="I2590" t="s">
        <v>16453</v>
      </c>
      <c r="J2590" s="1" t="s">
        <v>30</v>
      </c>
      <c r="K2590" t="s">
        <v>133</v>
      </c>
      <c r="L2590" t="s">
        <v>134</v>
      </c>
      <c r="M2590" t="s">
        <v>135</v>
      </c>
      <c r="N2590" s="1" t="s">
        <v>86</v>
      </c>
      <c r="O2590" s="1" t="s">
        <v>34</v>
      </c>
      <c r="P2590" s="1">
        <v>30</v>
      </c>
      <c r="Q2590" t="s">
        <v>4658</v>
      </c>
      <c r="R2590" s="1" t="s">
        <v>16454</v>
      </c>
      <c r="S2590" s="1" t="s">
        <v>16455</v>
      </c>
      <c r="T2590" s="1">
        <v>191</v>
      </c>
      <c r="U2590" s="1">
        <v>125</v>
      </c>
      <c r="V2590" s="1">
        <v>66</v>
      </c>
    </row>
    <row r="2591" spans="1:22" x14ac:dyDescent="0.35">
      <c r="A2591" s="2">
        <v>45029</v>
      </c>
      <c r="B2591" s="3" t="s">
        <v>38</v>
      </c>
      <c r="C2591" t="s">
        <v>23</v>
      </c>
      <c r="D2591" t="s">
        <v>39</v>
      </c>
      <c r="E2591" t="s">
        <v>541</v>
      </c>
      <c r="F2591" t="s">
        <v>16456</v>
      </c>
      <c r="G2591" t="s">
        <v>16457</v>
      </c>
      <c r="H2591" t="s">
        <v>16458</v>
      </c>
      <c r="I2591" t="s">
        <v>16459</v>
      </c>
      <c r="J2591" s="1" t="s">
        <v>170</v>
      </c>
      <c r="K2591" t="s">
        <v>424</v>
      </c>
      <c r="L2591" t="s">
        <v>425</v>
      </c>
      <c r="M2591">
        <v>7724600682</v>
      </c>
      <c r="N2591" s="1" t="s">
        <v>33</v>
      </c>
      <c r="O2591" s="1" t="s">
        <v>63</v>
      </c>
      <c r="P2591" s="1">
        <v>58</v>
      </c>
      <c r="Q2591" t="s">
        <v>12709</v>
      </c>
      <c r="R2591" s="1" t="s">
        <v>16460</v>
      </c>
      <c r="S2591" s="1" t="s">
        <v>16461</v>
      </c>
      <c r="T2591" s="1">
        <v>462</v>
      </c>
      <c r="U2591" s="1">
        <v>179</v>
      </c>
      <c r="V2591" s="1">
        <v>283</v>
      </c>
    </row>
    <row r="2592" spans="1:22" x14ac:dyDescent="0.35">
      <c r="A2592" s="2">
        <v>44842</v>
      </c>
      <c r="B2592" s="3" t="s">
        <v>38</v>
      </c>
      <c r="C2592" t="s">
        <v>276</v>
      </c>
      <c r="D2592" t="s">
        <v>55</v>
      </c>
      <c r="E2592" t="s">
        <v>56</v>
      </c>
      <c r="F2592" t="s">
        <v>16462</v>
      </c>
      <c r="H2592" t="s">
        <v>16463</v>
      </c>
      <c r="I2592" t="s">
        <v>16464</v>
      </c>
      <c r="J2592" s="1" t="s">
        <v>45</v>
      </c>
      <c r="K2592" t="s">
        <v>133</v>
      </c>
      <c r="L2592" t="s">
        <v>134</v>
      </c>
      <c r="M2592" t="s">
        <v>135</v>
      </c>
      <c r="N2592" s="1" t="s">
        <v>33</v>
      </c>
      <c r="O2592" s="1" t="s">
        <v>49</v>
      </c>
      <c r="P2592" s="1">
        <v>15</v>
      </c>
      <c r="Q2592" t="s">
        <v>2822</v>
      </c>
      <c r="R2592" s="1" t="s">
        <v>16465</v>
      </c>
      <c r="S2592" s="1" t="s">
        <v>16466</v>
      </c>
      <c r="T2592" s="1">
        <v>263</v>
      </c>
      <c r="U2592" s="1">
        <v>183</v>
      </c>
      <c r="V2592" s="1">
        <v>80</v>
      </c>
    </row>
    <row r="2593" spans="1:22" x14ac:dyDescent="0.35">
      <c r="A2593" s="2">
        <v>45110</v>
      </c>
      <c r="B2593" s="3" t="s">
        <v>38</v>
      </c>
      <c r="C2593" t="s">
        <v>69</v>
      </c>
      <c r="D2593" t="s">
        <v>419</v>
      </c>
      <c r="E2593" t="s">
        <v>521</v>
      </c>
      <c r="F2593" t="s">
        <v>16467</v>
      </c>
      <c r="G2593" t="s">
        <v>16468</v>
      </c>
      <c r="H2593" t="s">
        <v>16469</v>
      </c>
      <c r="I2593" t="s">
        <v>16470</v>
      </c>
      <c r="J2593" s="1" t="s">
        <v>45</v>
      </c>
      <c r="K2593" t="s">
        <v>61</v>
      </c>
      <c r="L2593" t="s">
        <v>62</v>
      </c>
      <c r="M2593">
        <f>1-588-750-7646</f>
        <v>-8983</v>
      </c>
      <c r="N2593" s="1" t="s">
        <v>78</v>
      </c>
      <c r="O2593" s="1" t="s">
        <v>49</v>
      </c>
      <c r="P2593" s="1">
        <v>30</v>
      </c>
      <c r="Q2593" t="s">
        <v>16471</v>
      </c>
      <c r="R2593" s="1" t="s">
        <v>16472</v>
      </c>
      <c r="S2593" s="1" t="s">
        <v>16473</v>
      </c>
      <c r="T2593" s="1">
        <v>228</v>
      </c>
      <c r="U2593" s="1">
        <v>28</v>
      </c>
      <c r="V2593" s="1">
        <v>200</v>
      </c>
    </row>
    <row r="2594" spans="1:22" x14ac:dyDescent="0.35">
      <c r="A2594" s="2">
        <v>44699</v>
      </c>
      <c r="B2594" s="3" t="s">
        <v>68</v>
      </c>
      <c r="C2594" t="s">
        <v>69</v>
      </c>
      <c r="D2594" t="s">
        <v>70</v>
      </c>
      <c r="E2594" t="s">
        <v>71</v>
      </c>
      <c r="F2594" t="s">
        <v>16474</v>
      </c>
      <c r="G2594" t="s">
        <v>16475</v>
      </c>
      <c r="H2594" t="s">
        <v>16476</v>
      </c>
      <c r="I2594" t="s">
        <v>16477</v>
      </c>
      <c r="J2594" s="1" t="s">
        <v>170</v>
      </c>
      <c r="K2594" t="s">
        <v>424</v>
      </c>
      <c r="L2594" t="s">
        <v>425</v>
      </c>
      <c r="N2594" s="1" t="s">
        <v>48</v>
      </c>
      <c r="O2594" s="1" t="s">
        <v>34</v>
      </c>
      <c r="P2594" s="1">
        <v>28</v>
      </c>
      <c r="Q2594" t="s">
        <v>16478</v>
      </c>
      <c r="R2594" s="1" t="s">
        <v>16479</v>
      </c>
      <c r="S2594" s="1" t="s">
        <v>16480</v>
      </c>
      <c r="T2594" s="1">
        <v>112</v>
      </c>
      <c r="U2594" s="1">
        <v>56</v>
      </c>
      <c r="V2594" s="1">
        <v>56</v>
      </c>
    </row>
    <row r="2595" spans="1:22" x14ac:dyDescent="0.35">
      <c r="A2595" s="2">
        <v>45128</v>
      </c>
      <c r="B2595" s="3" t="s">
        <v>207</v>
      </c>
      <c r="C2595" t="s">
        <v>23</v>
      </c>
      <c r="D2595" t="s">
        <v>39</v>
      </c>
      <c r="E2595" t="s">
        <v>40</v>
      </c>
      <c r="F2595" t="s">
        <v>16481</v>
      </c>
      <c r="G2595" t="s">
        <v>16482</v>
      </c>
      <c r="H2595" t="s">
        <v>16483</v>
      </c>
      <c r="I2595" t="s">
        <v>16484</v>
      </c>
      <c r="J2595" s="1" t="s">
        <v>45</v>
      </c>
      <c r="K2595" t="s">
        <v>194</v>
      </c>
      <c r="L2595" t="s">
        <v>195</v>
      </c>
      <c r="M2595" t="s">
        <v>196</v>
      </c>
      <c r="N2595" s="1" t="s">
        <v>78</v>
      </c>
      <c r="O2595" s="1" t="s">
        <v>49</v>
      </c>
      <c r="P2595" s="1">
        <v>77</v>
      </c>
      <c r="Q2595" t="s">
        <v>16485</v>
      </c>
      <c r="R2595" s="1" t="s">
        <v>16486</v>
      </c>
      <c r="S2595" s="1" t="s">
        <v>16487</v>
      </c>
      <c r="T2595" s="1">
        <v>474</v>
      </c>
      <c r="U2595" s="1">
        <v>217</v>
      </c>
      <c r="V2595" s="1">
        <v>257</v>
      </c>
    </row>
    <row r="2596" spans="1:22" x14ac:dyDescent="0.35">
      <c r="A2596" s="2">
        <v>44538</v>
      </c>
      <c r="B2596" s="3" t="s">
        <v>238</v>
      </c>
      <c r="C2596" t="s">
        <v>23</v>
      </c>
      <c r="D2596" t="s">
        <v>98</v>
      </c>
      <c r="E2596" t="s">
        <v>239</v>
      </c>
      <c r="F2596" t="s">
        <v>16488</v>
      </c>
      <c r="G2596" t="s">
        <v>16489</v>
      </c>
      <c r="H2596" t="s">
        <v>16490</v>
      </c>
      <c r="I2596" t="s">
        <v>16491</v>
      </c>
      <c r="J2596" s="1" t="s">
        <v>45</v>
      </c>
      <c r="K2596" t="s">
        <v>31</v>
      </c>
      <c r="L2596" t="s">
        <v>32</v>
      </c>
      <c r="N2596" s="1" t="s">
        <v>33</v>
      </c>
      <c r="O2596" s="1" t="s">
        <v>49</v>
      </c>
      <c r="P2596" s="1">
        <v>86</v>
      </c>
      <c r="Q2596" t="s">
        <v>244</v>
      </c>
      <c r="R2596" s="1" t="s">
        <v>16492</v>
      </c>
      <c r="S2596" s="1" t="s">
        <v>16493</v>
      </c>
      <c r="T2596" s="1">
        <v>238</v>
      </c>
      <c r="U2596" s="1">
        <v>160</v>
      </c>
      <c r="V2596" s="1">
        <v>78</v>
      </c>
    </row>
    <row r="2597" spans="1:22" x14ac:dyDescent="0.35">
      <c r="A2597" s="2">
        <v>44769</v>
      </c>
      <c r="B2597" s="3" t="s">
        <v>164</v>
      </c>
      <c r="C2597" t="s">
        <v>247</v>
      </c>
      <c r="D2597" t="s">
        <v>165</v>
      </c>
      <c r="E2597" t="s">
        <v>166</v>
      </c>
      <c r="F2597" t="s">
        <v>16494</v>
      </c>
      <c r="G2597" t="s">
        <v>16495</v>
      </c>
      <c r="H2597" t="s">
        <v>16496</v>
      </c>
      <c r="I2597" t="s">
        <v>16497</v>
      </c>
      <c r="J2597" s="1" t="s">
        <v>45</v>
      </c>
      <c r="K2597" t="s">
        <v>31</v>
      </c>
      <c r="L2597" t="s">
        <v>32</v>
      </c>
      <c r="M2597">
        <v>6538306661</v>
      </c>
      <c r="N2597" s="1" t="s">
        <v>86</v>
      </c>
      <c r="O2597" s="1" t="s">
        <v>49</v>
      </c>
      <c r="P2597" s="1">
        <v>24</v>
      </c>
      <c r="Q2597" t="s">
        <v>5625</v>
      </c>
      <c r="R2597" s="1" t="s">
        <v>16498</v>
      </c>
      <c r="S2597" s="1" t="s">
        <v>16499</v>
      </c>
      <c r="T2597" s="1">
        <v>198</v>
      </c>
      <c r="U2597" s="1">
        <v>69</v>
      </c>
      <c r="V2597" s="1">
        <v>129</v>
      </c>
    </row>
    <row r="2598" spans="1:22" x14ac:dyDescent="0.35">
      <c r="A2598" s="2">
        <v>44758</v>
      </c>
      <c r="B2598" s="3" t="s">
        <v>529</v>
      </c>
      <c r="C2598" t="s">
        <v>23</v>
      </c>
      <c r="D2598" t="s">
        <v>98</v>
      </c>
      <c r="E2598" t="s">
        <v>669</v>
      </c>
      <c r="F2598" t="s">
        <v>16500</v>
      </c>
      <c r="G2598" t="s">
        <v>16501</v>
      </c>
      <c r="H2598" t="s">
        <v>16502</v>
      </c>
      <c r="I2598" t="s">
        <v>16503</v>
      </c>
      <c r="J2598" s="1" t="s">
        <v>170</v>
      </c>
      <c r="K2598" t="s">
        <v>424</v>
      </c>
      <c r="L2598" t="s">
        <v>425</v>
      </c>
      <c r="M2598">
        <v>7724600682</v>
      </c>
      <c r="N2598" s="1" t="s">
        <v>86</v>
      </c>
      <c r="O2598" s="1" t="s">
        <v>63</v>
      </c>
      <c r="P2598" s="1">
        <v>54</v>
      </c>
      <c r="Q2598" t="s">
        <v>4193</v>
      </c>
      <c r="R2598" s="1" t="s">
        <v>16504</v>
      </c>
      <c r="S2598" s="1" t="s">
        <v>16505</v>
      </c>
      <c r="T2598" s="1">
        <v>376</v>
      </c>
      <c r="U2598" s="1">
        <v>131</v>
      </c>
      <c r="V2598" s="1">
        <v>245</v>
      </c>
    </row>
    <row r="2599" spans="1:22" x14ac:dyDescent="0.35">
      <c r="A2599" s="2">
        <v>44593</v>
      </c>
      <c r="B2599" s="3" t="s">
        <v>257</v>
      </c>
      <c r="C2599" t="s">
        <v>141</v>
      </c>
      <c r="D2599" t="s">
        <v>223</v>
      </c>
      <c r="E2599" t="s">
        <v>309</v>
      </c>
      <c r="F2599" t="s">
        <v>16506</v>
      </c>
      <c r="G2599" t="s">
        <v>16507</v>
      </c>
      <c r="H2599" t="s">
        <v>16508</v>
      </c>
      <c r="I2599" t="s">
        <v>16509</v>
      </c>
      <c r="J2599" s="1" t="s">
        <v>45</v>
      </c>
      <c r="K2599" t="s">
        <v>61</v>
      </c>
      <c r="L2599" t="s">
        <v>62</v>
      </c>
      <c r="M2599">
        <f>1-588-750-7646</f>
        <v>-8983</v>
      </c>
      <c r="N2599" s="1" t="s">
        <v>78</v>
      </c>
      <c r="O2599" s="1" t="s">
        <v>63</v>
      </c>
      <c r="P2599" s="1">
        <v>54</v>
      </c>
      <c r="Q2599" t="s">
        <v>16510</v>
      </c>
      <c r="R2599" s="1" t="s">
        <v>16511</v>
      </c>
      <c r="S2599" s="1" t="s">
        <v>16512</v>
      </c>
      <c r="T2599" s="1">
        <v>225</v>
      </c>
      <c r="U2599" s="1">
        <v>73</v>
      </c>
      <c r="V2599" s="1">
        <v>152</v>
      </c>
    </row>
    <row r="2600" spans="1:22" x14ac:dyDescent="0.35">
      <c r="A2600" s="1" t="s">
        <v>16513</v>
      </c>
      <c r="B2600" s="3" t="s">
        <v>22</v>
      </c>
      <c r="C2600" t="s">
        <v>23</v>
      </c>
      <c r="D2600" t="s">
        <v>24</v>
      </c>
      <c r="E2600" t="s">
        <v>387</v>
      </c>
      <c r="F2600" t="s">
        <v>16514</v>
      </c>
      <c r="G2600" t="s">
        <v>16515</v>
      </c>
      <c r="H2600" t="s">
        <v>16516</v>
      </c>
      <c r="I2600" t="s">
        <v>16517</v>
      </c>
      <c r="J2600" s="1" t="s">
        <v>45</v>
      </c>
      <c r="K2600" t="s">
        <v>252</v>
      </c>
      <c r="L2600" t="s">
        <v>253</v>
      </c>
      <c r="M2600">
        <f>1-838-976-6137</f>
        <v>-7950</v>
      </c>
      <c r="N2600" s="1" t="s">
        <v>93</v>
      </c>
      <c r="O2600" s="1" t="s">
        <v>63</v>
      </c>
      <c r="P2600" s="1">
        <v>55</v>
      </c>
      <c r="Q2600" t="s">
        <v>16297</v>
      </c>
      <c r="R2600" s="1" t="s">
        <v>1295</v>
      </c>
      <c r="S2600" s="1" t="s">
        <v>16518</v>
      </c>
      <c r="T2600" s="1">
        <v>380</v>
      </c>
      <c r="U2600" s="1">
        <v>184</v>
      </c>
      <c r="V2600" s="1">
        <v>196</v>
      </c>
    </row>
    <row r="2601" spans="1:22" x14ac:dyDescent="0.35">
      <c r="A2601" s="2">
        <v>44634</v>
      </c>
      <c r="B2601" s="3" t="s">
        <v>344</v>
      </c>
      <c r="C2601" t="s">
        <v>141</v>
      </c>
      <c r="D2601" t="s">
        <v>345</v>
      </c>
      <c r="E2601" t="s">
        <v>25</v>
      </c>
      <c r="F2601" t="s">
        <v>16519</v>
      </c>
      <c r="G2601" t="s">
        <v>8444</v>
      </c>
      <c r="H2601" t="s">
        <v>16520</v>
      </c>
      <c r="I2601" t="s">
        <v>16521</v>
      </c>
      <c r="J2601" s="1" t="s">
        <v>30</v>
      </c>
      <c r="K2601" t="s">
        <v>381</v>
      </c>
      <c r="L2601" t="s">
        <v>382</v>
      </c>
      <c r="M2601" t="s">
        <v>383</v>
      </c>
      <c r="N2601" s="1" t="s">
        <v>114</v>
      </c>
      <c r="O2601" s="1" t="s">
        <v>34</v>
      </c>
      <c r="P2601" s="1">
        <v>57</v>
      </c>
      <c r="Q2601" t="s">
        <v>589</v>
      </c>
      <c r="R2601" s="1" t="s">
        <v>16522</v>
      </c>
      <c r="S2601" s="1" t="s">
        <v>16523</v>
      </c>
      <c r="T2601" s="1">
        <v>477</v>
      </c>
      <c r="U2601" s="1">
        <v>419</v>
      </c>
      <c r="V2601" s="1">
        <v>58</v>
      </c>
    </row>
    <row r="2602" spans="1:22" x14ac:dyDescent="0.35">
      <c r="A2602" s="2">
        <v>44785</v>
      </c>
      <c r="B2602" s="3" t="s">
        <v>257</v>
      </c>
      <c r="C2602" t="s">
        <v>141</v>
      </c>
      <c r="D2602" t="s">
        <v>223</v>
      </c>
      <c r="E2602" t="s">
        <v>189</v>
      </c>
      <c r="F2602" t="s">
        <v>16524</v>
      </c>
      <c r="G2602" t="s">
        <v>16525</v>
      </c>
      <c r="H2602" t="s">
        <v>16526</v>
      </c>
      <c r="I2602" t="s">
        <v>16527</v>
      </c>
      <c r="J2602" s="1" t="s">
        <v>45</v>
      </c>
      <c r="K2602" t="s">
        <v>303</v>
      </c>
      <c r="L2602" t="s">
        <v>304</v>
      </c>
      <c r="N2602" s="1" t="s">
        <v>78</v>
      </c>
      <c r="O2602" s="1" t="s">
        <v>49</v>
      </c>
      <c r="P2602" s="1">
        <v>26</v>
      </c>
      <c r="Q2602" t="s">
        <v>16528</v>
      </c>
      <c r="R2602" s="1" t="s">
        <v>16529</v>
      </c>
      <c r="S2602" s="1" t="s">
        <v>16530</v>
      </c>
      <c r="T2602" s="1">
        <v>279</v>
      </c>
      <c r="U2602" s="1">
        <v>9</v>
      </c>
      <c r="V2602" s="1">
        <v>270</v>
      </c>
    </row>
    <row r="2603" spans="1:22" x14ac:dyDescent="0.35">
      <c r="A2603" s="2">
        <v>44660</v>
      </c>
      <c r="B2603" s="3" t="s">
        <v>22</v>
      </c>
      <c r="C2603" t="s">
        <v>23</v>
      </c>
      <c r="D2603" t="s">
        <v>24</v>
      </c>
      <c r="E2603" t="s">
        <v>82</v>
      </c>
      <c r="F2603" t="s">
        <v>16531</v>
      </c>
      <c r="G2603" t="s">
        <v>16532</v>
      </c>
      <c r="H2603" t="s">
        <v>16533</v>
      </c>
      <c r="I2603" t="s">
        <v>16534</v>
      </c>
      <c r="J2603" s="1" t="s">
        <v>30</v>
      </c>
      <c r="K2603" t="s">
        <v>183</v>
      </c>
      <c r="L2603" t="s">
        <v>184</v>
      </c>
      <c r="M2603" t="s">
        <v>185</v>
      </c>
      <c r="N2603" s="1" t="s">
        <v>33</v>
      </c>
      <c r="O2603" s="1" t="s">
        <v>49</v>
      </c>
      <c r="P2603" s="1">
        <v>76</v>
      </c>
      <c r="Q2603" t="s">
        <v>769</v>
      </c>
      <c r="R2603" s="1" t="s">
        <v>16535</v>
      </c>
      <c r="S2603" s="1" t="s">
        <v>16536</v>
      </c>
      <c r="T2603" s="1">
        <v>338</v>
      </c>
      <c r="U2603" s="1">
        <v>143</v>
      </c>
      <c r="V2603" s="1">
        <v>195</v>
      </c>
    </row>
    <row r="2604" spans="1:22" x14ac:dyDescent="0.35">
      <c r="A2604" s="2">
        <v>44874</v>
      </c>
      <c r="B2604" s="3" t="s">
        <v>97</v>
      </c>
      <c r="C2604" t="s">
        <v>23</v>
      </c>
      <c r="D2604" t="s">
        <v>98</v>
      </c>
      <c r="E2604" t="s">
        <v>154</v>
      </c>
      <c r="F2604" t="s">
        <v>16537</v>
      </c>
      <c r="G2604" t="s">
        <v>16538</v>
      </c>
      <c r="H2604" t="s">
        <v>16539</v>
      </c>
      <c r="I2604" t="s">
        <v>16540</v>
      </c>
      <c r="J2604" s="1" t="s">
        <v>170</v>
      </c>
      <c r="K2604" t="s">
        <v>270</v>
      </c>
      <c r="L2604" t="s">
        <v>271</v>
      </c>
      <c r="M2604" t="s">
        <v>559</v>
      </c>
      <c r="N2604" s="1" t="s">
        <v>86</v>
      </c>
      <c r="O2604" s="1" t="s">
        <v>63</v>
      </c>
      <c r="P2604" s="1">
        <v>29</v>
      </c>
      <c r="Q2604" t="s">
        <v>16541</v>
      </c>
      <c r="R2604" s="1" t="s">
        <v>16542</v>
      </c>
      <c r="S2604" s="1" t="s">
        <v>16543</v>
      </c>
      <c r="T2604" s="1">
        <v>226</v>
      </c>
      <c r="U2604" s="1">
        <v>124</v>
      </c>
      <c r="V2604" s="1">
        <v>102</v>
      </c>
    </row>
    <row r="2605" spans="1:22" x14ac:dyDescent="0.35">
      <c r="A2605" s="2">
        <v>45127</v>
      </c>
      <c r="B2605" s="3" t="s">
        <v>214</v>
      </c>
      <c r="C2605" t="s">
        <v>23</v>
      </c>
      <c r="D2605" t="s">
        <v>98</v>
      </c>
      <c r="E2605" t="s">
        <v>326</v>
      </c>
      <c r="F2605" t="s">
        <v>16544</v>
      </c>
      <c r="G2605" t="s">
        <v>16545</v>
      </c>
      <c r="H2605" t="s">
        <v>16546</v>
      </c>
      <c r="I2605" t="s">
        <v>16547</v>
      </c>
      <c r="J2605" s="1" t="s">
        <v>170</v>
      </c>
      <c r="K2605" t="s">
        <v>566</v>
      </c>
      <c r="L2605" t="s">
        <v>567</v>
      </c>
      <c r="M2605" t="s">
        <v>568</v>
      </c>
      <c r="N2605" s="1" t="s">
        <v>33</v>
      </c>
      <c r="O2605" s="1" t="s">
        <v>49</v>
      </c>
      <c r="P2605" s="1">
        <v>83</v>
      </c>
      <c r="Q2605" t="s">
        <v>16548</v>
      </c>
      <c r="R2605" s="1" t="s">
        <v>16549</v>
      </c>
      <c r="S2605" s="1" t="s">
        <v>16550</v>
      </c>
      <c r="T2605" s="1">
        <v>410</v>
      </c>
      <c r="U2605" s="1">
        <v>373</v>
      </c>
      <c r="V2605" s="1">
        <v>37</v>
      </c>
    </row>
    <row r="2606" spans="1:22" x14ac:dyDescent="0.35">
      <c r="A2606" s="1" t="s">
        <v>4986</v>
      </c>
      <c r="B2606" s="3" t="s">
        <v>492</v>
      </c>
      <c r="C2606" t="s">
        <v>276</v>
      </c>
      <c r="D2606" t="s">
        <v>409</v>
      </c>
      <c r="E2606" t="s">
        <v>410</v>
      </c>
      <c r="F2606" t="s">
        <v>16551</v>
      </c>
      <c r="G2606" t="s">
        <v>16552</v>
      </c>
      <c r="H2606" t="s">
        <v>16553</v>
      </c>
      <c r="I2606" t="s">
        <v>16554</v>
      </c>
      <c r="J2606" s="1" t="s">
        <v>45</v>
      </c>
      <c r="K2606" t="s">
        <v>133</v>
      </c>
      <c r="L2606" t="s">
        <v>134</v>
      </c>
      <c r="M2606" t="s">
        <v>135</v>
      </c>
      <c r="N2606" s="1" t="s">
        <v>114</v>
      </c>
      <c r="O2606" s="1" t="s">
        <v>49</v>
      </c>
      <c r="P2606" s="1">
        <v>33</v>
      </c>
      <c r="Q2606" t="s">
        <v>1095</v>
      </c>
      <c r="R2606" s="1" t="s">
        <v>16555</v>
      </c>
      <c r="S2606" s="1" t="s">
        <v>16556</v>
      </c>
      <c r="T2606" s="1">
        <v>87</v>
      </c>
      <c r="U2606" s="1">
        <v>35</v>
      </c>
      <c r="V2606" s="1">
        <v>52</v>
      </c>
    </row>
    <row r="2607" spans="1:22" x14ac:dyDescent="0.35">
      <c r="A2607" s="2">
        <v>44943</v>
      </c>
      <c r="B2607" s="3" t="s">
        <v>68</v>
      </c>
      <c r="C2607" t="s">
        <v>54</v>
      </c>
      <c r="D2607" t="s">
        <v>70</v>
      </c>
      <c r="E2607" t="s">
        <v>71</v>
      </c>
      <c r="F2607" t="s">
        <v>16557</v>
      </c>
      <c r="G2607" t="s">
        <v>16558</v>
      </c>
      <c r="H2607" t="s">
        <v>16559</v>
      </c>
      <c r="I2607" t="s">
        <v>16560</v>
      </c>
      <c r="J2607" s="1" t="s">
        <v>30</v>
      </c>
      <c r="K2607" t="s">
        <v>75</v>
      </c>
      <c r="L2607" t="s">
        <v>76</v>
      </c>
      <c r="M2607" t="s">
        <v>77</v>
      </c>
      <c r="N2607" s="1" t="s">
        <v>114</v>
      </c>
      <c r="O2607" s="1" t="s">
        <v>34</v>
      </c>
      <c r="P2607" s="1">
        <v>19</v>
      </c>
      <c r="Q2607" t="s">
        <v>8238</v>
      </c>
      <c r="R2607" s="1" t="s">
        <v>16561</v>
      </c>
      <c r="S2607" s="1" t="s">
        <v>16562</v>
      </c>
      <c r="T2607" s="1">
        <v>102</v>
      </c>
      <c r="U2607" s="1">
        <v>64</v>
      </c>
      <c r="V2607" s="1">
        <v>38</v>
      </c>
    </row>
    <row r="2608" spans="1:22" x14ac:dyDescent="0.35">
      <c r="A2608" s="2">
        <v>44583</v>
      </c>
      <c r="B2608" s="3" t="s">
        <v>257</v>
      </c>
      <c r="C2608" t="s">
        <v>141</v>
      </c>
      <c r="D2608" t="s">
        <v>223</v>
      </c>
      <c r="E2608" t="s">
        <v>309</v>
      </c>
      <c r="F2608" t="s">
        <v>16563</v>
      </c>
      <c r="G2608" t="s">
        <v>16564</v>
      </c>
      <c r="H2608" t="s">
        <v>16565</v>
      </c>
      <c r="I2608" t="s">
        <v>16566</v>
      </c>
      <c r="J2608" s="1" t="s">
        <v>170</v>
      </c>
      <c r="K2608" t="s">
        <v>124</v>
      </c>
      <c r="L2608" t="s">
        <v>125</v>
      </c>
      <c r="M2608" t="s">
        <v>126</v>
      </c>
      <c r="N2608" s="1" t="s">
        <v>33</v>
      </c>
      <c r="O2608" s="1" t="s">
        <v>49</v>
      </c>
      <c r="P2608" s="1">
        <v>25</v>
      </c>
      <c r="Q2608" t="s">
        <v>4041</v>
      </c>
      <c r="R2608" s="1" t="s">
        <v>16567</v>
      </c>
      <c r="S2608" s="1" t="s">
        <v>16568</v>
      </c>
      <c r="T2608" s="1">
        <v>82</v>
      </c>
      <c r="U2608" s="1">
        <v>78</v>
      </c>
      <c r="V2608" s="1">
        <v>4</v>
      </c>
    </row>
    <row r="2609" spans="1:22" x14ac:dyDescent="0.35">
      <c r="A2609" s="2">
        <v>44905</v>
      </c>
      <c r="B2609" s="3" t="s">
        <v>68</v>
      </c>
      <c r="C2609" t="s">
        <v>69</v>
      </c>
      <c r="D2609" t="s">
        <v>70</v>
      </c>
      <c r="E2609" t="s">
        <v>71</v>
      </c>
      <c r="F2609" t="s">
        <v>16569</v>
      </c>
      <c r="G2609" t="s">
        <v>16570</v>
      </c>
      <c r="H2609" t="s">
        <v>16571</v>
      </c>
      <c r="I2609" t="s">
        <v>16572</v>
      </c>
      <c r="J2609" s="1" t="s">
        <v>45</v>
      </c>
      <c r="K2609" t="s">
        <v>31</v>
      </c>
      <c r="L2609" t="s">
        <v>32</v>
      </c>
      <c r="M2609">
        <v>6538306661</v>
      </c>
      <c r="N2609" s="1" t="s">
        <v>48</v>
      </c>
      <c r="O2609" s="1" t="s">
        <v>49</v>
      </c>
      <c r="P2609" s="1">
        <v>32</v>
      </c>
      <c r="Q2609" t="s">
        <v>1227</v>
      </c>
      <c r="R2609" s="1" t="s">
        <v>16573</v>
      </c>
      <c r="S2609" s="1" t="s">
        <v>16574</v>
      </c>
      <c r="T2609" s="1">
        <v>439</v>
      </c>
      <c r="U2609" s="1">
        <v>173</v>
      </c>
      <c r="V2609" s="1">
        <v>266</v>
      </c>
    </row>
    <row r="2610" spans="1:22" x14ac:dyDescent="0.35">
      <c r="A2610" s="2">
        <v>44691</v>
      </c>
      <c r="B2610" s="3" t="s">
        <v>140</v>
      </c>
      <c r="C2610" t="s">
        <v>141</v>
      </c>
      <c r="D2610" t="s">
        <v>142</v>
      </c>
      <c r="E2610" t="s">
        <v>361</v>
      </c>
      <c r="F2610" t="s">
        <v>16575</v>
      </c>
      <c r="H2610" t="s">
        <v>16576</v>
      </c>
      <c r="I2610" t="s">
        <v>16577</v>
      </c>
      <c r="J2610" s="1" t="s">
        <v>45</v>
      </c>
      <c r="K2610" t="s">
        <v>424</v>
      </c>
      <c r="L2610" t="s">
        <v>425</v>
      </c>
      <c r="M2610">
        <v>7724600682</v>
      </c>
      <c r="N2610" s="1" t="s">
        <v>33</v>
      </c>
      <c r="O2610" s="1" t="s">
        <v>34</v>
      </c>
      <c r="P2610" s="1">
        <v>27</v>
      </c>
      <c r="Q2610" t="s">
        <v>14695</v>
      </c>
      <c r="R2610" s="1" t="s">
        <v>16578</v>
      </c>
      <c r="S2610" s="1" t="s">
        <v>16579</v>
      </c>
      <c r="T2610" s="1">
        <v>307</v>
      </c>
      <c r="U2610" s="1">
        <v>152</v>
      </c>
      <c r="V2610" s="1">
        <v>155</v>
      </c>
    </row>
    <row r="2611" spans="1:22" x14ac:dyDescent="0.35">
      <c r="A2611" s="2">
        <v>45114</v>
      </c>
      <c r="B2611" s="3" t="s">
        <v>140</v>
      </c>
      <c r="C2611" t="s">
        <v>141</v>
      </c>
      <c r="D2611" t="s">
        <v>142</v>
      </c>
      <c r="E2611" t="s">
        <v>361</v>
      </c>
      <c r="F2611" t="s">
        <v>16580</v>
      </c>
      <c r="G2611" t="s">
        <v>16581</v>
      </c>
      <c r="H2611" t="s">
        <v>16582</v>
      </c>
      <c r="I2611" t="s">
        <v>16583</v>
      </c>
      <c r="J2611" s="1" t="s">
        <v>170</v>
      </c>
      <c r="K2611" t="s">
        <v>381</v>
      </c>
      <c r="L2611" t="s">
        <v>382</v>
      </c>
      <c r="M2611" t="s">
        <v>383</v>
      </c>
      <c r="N2611" s="1" t="s">
        <v>93</v>
      </c>
      <c r="O2611" s="1" t="s">
        <v>34</v>
      </c>
      <c r="P2611" s="1">
        <v>19</v>
      </c>
      <c r="Q2611" t="s">
        <v>6827</v>
      </c>
      <c r="R2611" s="1" t="s">
        <v>16584</v>
      </c>
      <c r="S2611" s="1" t="s">
        <v>16585</v>
      </c>
      <c r="T2611" s="1">
        <v>448</v>
      </c>
      <c r="U2611" s="1">
        <v>99</v>
      </c>
      <c r="V2611" s="1">
        <v>349</v>
      </c>
    </row>
    <row r="2612" spans="1:22" x14ac:dyDescent="0.35">
      <c r="A2612" s="2">
        <v>44676</v>
      </c>
      <c r="B2612" s="3" t="s">
        <v>222</v>
      </c>
      <c r="C2612" t="s">
        <v>141</v>
      </c>
      <c r="D2612" t="s">
        <v>223</v>
      </c>
      <c r="E2612" t="s">
        <v>25</v>
      </c>
      <c r="F2612" t="s">
        <v>16586</v>
      </c>
      <c r="G2612" t="s">
        <v>16587</v>
      </c>
      <c r="H2612" t="s">
        <v>16588</v>
      </c>
      <c r="I2612" t="s">
        <v>16589</v>
      </c>
      <c r="J2612" s="1" t="s">
        <v>170</v>
      </c>
      <c r="K2612" t="s">
        <v>75</v>
      </c>
      <c r="L2612" t="s">
        <v>76</v>
      </c>
      <c r="M2612" t="s">
        <v>77</v>
      </c>
      <c r="N2612" s="1" t="s">
        <v>78</v>
      </c>
      <c r="O2612" s="1" t="s">
        <v>34</v>
      </c>
      <c r="P2612" s="1">
        <v>98</v>
      </c>
      <c r="Q2612" t="s">
        <v>4853</v>
      </c>
      <c r="R2612" s="1" t="s">
        <v>16590</v>
      </c>
      <c r="S2612" s="1" t="s">
        <v>16591</v>
      </c>
      <c r="T2612" s="1">
        <v>307</v>
      </c>
      <c r="U2612" s="1">
        <v>83</v>
      </c>
      <c r="V2612" s="1">
        <v>224</v>
      </c>
    </row>
    <row r="2613" spans="1:22" x14ac:dyDescent="0.35">
      <c r="A2613" s="2">
        <v>44700</v>
      </c>
      <c r="B2613" s="3" t="s">
        <v>207</v>
      </c>
      <c r="C2613" t="s">
        <v>23</v>
      </c>
      <c r="D2613" t="s">
        <v>39</v>
      </c>
      <c r="E2613" t="s">
        <v>265</v>
      </c>
      <c r="F2613" t="s">
        <v>16592</v>
      </c>
      <c r="H2613" t="s">
        <v>16593</v>
      </c>
      <c r="I2613" t="s">
        <v>16594</v>
      </c>
      <c r="J2613" s="1" t="s">
        <v>170</v>
      </c>
      <c r="K2613" t="s">
        <v>171</v>
      </c>
      <c r="L2613" t="s">
        <v>172</v>
      </c>
      <c r="M2613" t="s">
        <v>173</v>
      </c>
      <c r="N2613" s="1" t="s">
        <v>86</v>
      </c>
      <c r="O2613" s="1" t="s">
        <v>34</v>
      </c>
      <c r="P2613" s="1">
        <v>20</v>
      </c>
      <c r="Q2613" t="s">
        <v>8719</v>
      </c>
      <c r="R2613" s="1" t="s">
        <v>16595</v>
      </c>
      <c r="S2613" s="1" t="s">
        <v>16596</v>
      </c>
      <c r="T2613" s="1">
        <v>277</v>
      </c>
      <c r="U2613" s="1">
        <v>217</v>
      </c>
      <c r="V2613" s="1">
        <v>60</v>
      </c>
    </row>
    <row r="2614" spans="1:22" x14ac:dyDescent="0.35">
      <c r="A2614" s="2">
        <v>44821</v>
      </c>
      <c r="B2614" s="3" t="s">
        <v>344</v>
      </c>
      <c r="C2614" t="s">
        <v>54</v>
      </c>
      <c r="D2614" t="s">
        <v>345</v>
      </c>
      <c r="E2614" t="s">
        <v>346</v>
      </c>
      <c r="F2614" t="s">
        <v>16597</v>
      </c>
      <c r="G2614" t="s">
        <v>16598</v>
      </c>
      <c r="H2614" t="s">
        <v>16599</v>
      </c>
      <c r="I2614" t="s">
        <v>16600</v>
      </c>
      <c r="J2614" s="1" t="s">
        <v>170</v>
      </c>
      <c r="K2614" t="s">
        <v>111</v>
      </c>
      <c r="L2614" t="s">
        <v>112</v>
      </c>
      <c r="M2614" t="s">
        <v>113</v>
      </c>
      <c r="N2614" s="1" t="s">
        <v>93</v>
      </c>
      <c r="O2614" s="1" t="s">
        <v>49</v>
      </c>
      <c r="P2614" s="1">
        <v>4</v>
      </c>
      <c r="Q2614" t="s">
        <v>16601</v>
      </c>
      <c r="R2614" s="1" t="s">
        <v>16602</v>
      </c>
      <c r="S2614" s="1" t="s">
        <v>16603</v>
      </c>
      <c r="T2614" s="1">
        <v>440</v>
      </c>
      <c r="U2614" s="1">
        <v>172</v>
      </c>
      <c r="V2614" s="1">
        <v>268</v>
      </c>
    </row>
    <row r="2615" spans="1:22" x14ac:dyDescent="0.35">
      <c r="A2615" s="2">
        <v>44792</v>
      </c>
      <c r="B2615" s="3" t="s">
        <v>38</v>
      </c>
      <c r="C2615" t="s">
        <v>54</v>
      </c>
      <c r="D2615" t="s">
        <v>223</v>
      </c>
      <c r="E2615" t="s">
        <v>5713</v>
      </c>
      <c r="F2615" t="s">
        <v>16604</v>
      </c>
      <c r="G2615" t="s">
        <v>16605</v>
      </c>
      <c r="H2615" t="s">
        <v>16606</v>
      </c>
      <c r="I2615" t="s">
        <v>16607</v>
      </c>
      <c r="J2615" s="1" t="s">
        <v>30</v>
      </c>
      <c r="K2615" t="s">
        <v>534</v>
      </c>
      <c r="L2615" t="s">
        <v>535</v>
      </c>
      <c r="M2615" t="s">
        <v>536</v>
      </c>
      <c r="N2615" s="1" t="s">
        <v>78</v>
      </c>
      <c r="O2615" s="1" t="s">
        <v>34</v>
      </c>
      <c r="P2615" s="1">
        <v>52</v>
      </c>
      <c r="Q2615" t="s">
        <v>6076</v>
      </c>
      <c r="R2615" s="1" t="s">
        <v>16608</v>
      </c>
      <c r="S2615" s="1" t="s">
        <v>16609</v>
      </c>
      <c r="T2615" s="1">
        <v>97</v>
      </c>
      <c r="U2615" s="1">
        <v>75</v>
      </c>
      <c r="V2615" s="1">
        <v>22</v>
      </c>
    </row>
    <row r="2616" spans="1:22" x14ac:dyDescent="0.35">
      <c r="A2616" s="2">
        <v>44569</v>
      </c>
      <c r="B2616" s="3" t="s">
        <v>344</v>
      </c>
      <c r="C2616" t="s">
        <v>141</v>
      </c>
      <c r="D2616" t="s">
        <v>345</v>
      </c>
      <c r="E2616" t="s">
        <v>346</v>
      </c>
      <c r="F2616" t="s">
        <v>16610</v>
      </c>
      <c r="G2616" t="s">
        <v>16611</v>
      </c>
      <c r="H2616" t="s">
        <v>16612</v>
      </c>
      <c r="I2616">
        <v>7915758518</v>
      </c>
      <c r="J2616" s="1" t="s">
        <v>30</v>
      </c>
      <c r="K2616" t="s">
        <v>424</v>
      </c>
      <c r="L2616" t="s">
        <v>425</v>
      </c>
      <c r="M2616">
        <v>7724600682</v>
      </c>
      <c r="N2616" s="1" t="s">
        <v>93</v>
      </c>
      <c r="O2616" s="1" t="s">
        <v>34</v>
      </c>
      <c r="P2616" s="1">
        <v>38</v>
      </c>
      <c r="Q2616" t="s">
        <v>15790</v>
      </c>
      <c r="R2616" s="1" t="s">
        <v>16613</v>
      </c>
      <c r="S2616" s="1" t="s">
        <v>16614</v>
      </c>
      <c r="T2616" s="1">
        <v>223</v>
      </c>
      <c r="U2616" s="1">
        <v>153</v>
      </c>
      <c r="V2616" s="1">
        <v>70</v>
      </c>
    </row>
    <row r="2617" spans="1:22" x14ac:dyDescent="0.35">
      <c r="A2617" s="2">
        <v>44622</v>
      </c>
      <c r="B2617" s="3" t="s">
        <v>207</v>
      </c>
      <c r="C2617" t="s">
        <v>23</v>
      </c>
      <c r="D2617" t="s">
        <v>39</v>
      </c>
      <c r="E2617" t="s">
        <v>541</v>
      </c>
      <c r="F2617" t="s">
        <v>16615</v>
      </c>
      <c r="G2617" t="s">
        <v>16616</v>
      </c>
      <c r="H2617" t="s">
        <v>16617</v>
      </c>
      <c r="I2617">
        <f>1-540-558-7895</f>
        <v>-8992</v>
      </c>
      <c r="J2617" s="1" t="s">
        <v>30</v>
      </c>
      <c r="K2617" t="s">
        <v>171</v>
      </c>
      <c r="L2617" t="s">
        <v>172</v>
      </c>
      <c r="M2617" t="s">
        <v>173</v>
      </c>
      <c r="N2617" s="1" t="s">
        <v>86</v>
      </c>
      <c r="O2617" s="1" t="s">
        <v>63</v>
      </c>
      <c r="P2617" s="1">
        <v>58</v>
      </c>
      <c r="Q2617" t="s">
        <v>12709</v>
      </c>
      <c r="R2617" s="1" t="s">
        <v>16618</v>
      </c>
      <c r="S2617" s="1" t="s">
        <v>16619</v>
      </c>
      <c r="T2617" s="1">
        <v>209</v>
      </c>
      <c r="U2617" s="1">
        <v>193</v>
      </c>
      <c r="V2617" s="1">
        <v>16</v>
      </c>
    </row>
    <row r="2618" spans="1:22" x14ac:dyDescent="0.35">
      <c r="A2618" s="2">
        <v>44823</v>
      </c>
      <c r="B2618" s="3" t="s">
        <v>97</v>
      </c>
      <c r="C2618" t="s">
        <v>54</v>
      </c>
      <c r="D2618" t="s">
        <v>98</v>
      </c>
      <c r="E2618" t="s">
        <v>154</v>
      </c>
      <c r="F2618" t="s">
        <v>16620</v>
      </c>
      <c r="G2618" t="s">
        <v>16621</v>
      </c>
      <c r="H2618" t="s">
        <v>16622</v>
      </c>
      <c r="I2618" t="s">
        <v>16623</v>
      </c>
      <c r="J2618" s="1" t="s">
        <v>30</v>
      </c>
      <c r="K2618" t="s">
        <v>183</v>
      </c>
      <c r="L2618" t="s">
        <v>184</v>
      </c>
      <c r="M2618" t="s">
        <v>185</v>
      </c>
      <c r="N2618" s="1" t="s">
        <v>33</v>
      </c>
      <c r="O2618" s="1" t="s">
        <v>63</v>
      </c>
      <c r="P2618" s="1">
        <v>75</v>
      </c>
      <c r="Q2618" t="s">
        <v>2271</v>
      </c>
      <c r="R2618" s="1" t="s">
        <v>16624</v>
      </c>
      <c r="S2618" s="1" t="s">
        <v>16625</v>
      </c>
      <c r="T2618" s="1">
        <v>145</v>
      </c>
      <c r="U2618" s="1">
        <v>102</v>
      </c>
      <c r="V2618" s="1">
        <v>43</v>
      </c>
    </row>
    <row r="2619" spans="1:22" x14ac:dyDescent="0.35">
      <c r="A2619" s="2">
        <v>45107</v>
      </c>
      <c r="B2619" s="3" t="s">
        <v>97</v>
      </c>
      <c r="C2619" t="s">
        <v>23</v>
      </c>
      <c r="D2619" t="s">
        <v>98</v>
      </c>
      <c r="E2619" t="s">
        <v>154</v>
      </c>
      <c r="F2619" t="s">
        <v>16626</v>
      </c>
      <c r="G2619" t="s">
        <v>16627</v>
      </c>
      <c r="H2619" t="s">
        <v>16628</v>
      </c>
      <c r="I2619" t="s">
        <v>16629</v>
      </c>
      <c r="J2619" s="1" t="s">
        <v>45</v>
      </c>
      <c r="K2619" t="s">
        <v>75</v>
      </c>
      <c r="L2619" t="s">
        <v>76</v>
      </c>
      <c r="M2619" t="s">
        <v>77</v>
      </c>
      <c r="N2619" s="1" t="s">
        <v>114</v>
      </c>
      <c r="O2619" s="1" t="s">
        <v>34</v>
      </c>
      <c r="P2619" s="1">
        <v>27</v>
      </c>
      <c r="Q2619" t="s">
        <v>16630</v>
      </c>
      <c r="R2619" s="1" t="s">
        <v>16631</v>
      </c>
      <c r="S2619" s="1" t="s">
        <v>16632</v>
      </c>
      <c r="T2619" s="1">
        <v>254</v>
      </c>
      <c r="U2619" s="1">
        <v>107</v>
      </c>
      <c r="V2619" s="1">
        <v>147</v>
      </c>
    </row>
    <row r="2620" spans="1:22" x14ac:dyDescent="0.35">
      <c r="A2620" s="2">
        <v>44746</v>
      </c>
      <c r="B2620" s="3" t="s">
        <v>140</v>
      </c>
      <c r="C2620" t="s">
        <v>54</v>
      </c>
      <c r="D2620" t="s">
        <v>142</v>
      </c>
      <c r="E2620" t="s">
        <v>361</v>
      </c>
      <c r="F2620" t="s">
        <v>16633</v>
      </c>
      <c r="H2620" t="s">
        <v>16634</v>
      </c>
      <c r="I2620" t="s">
        <v>16635</v>
      </c>
      <c r="J2620" s="1" t="s">
        <v>30</v>
      </c>
      <c r="K2620" t="s">
        <v>534</v>
      </c>
      <c r="L2620" t="s">
        <v>535</v>
      </c>
      <c r="M2620" t="s">
        <v>536</v>
      </c>
      <c r="N2620" s="1" t="s">
        <v>86</v>
      </c>
      <c r="O2620" s="1" t="s">
        <v>49</v>
      </c>
      <c r="P2620" s="1">
        <v>72</v>
      </c>
      <c r="Q2620" t="s">
        <v>16636</v>
      </c>
      <c r="R2620" s="1" t="s">
        <v>13573</v>
      </c>
      <c r="S2620" s="1" t="s">
        <v>16637</v>
      </c>
      <c r="T2620" s="1">
        <v>329</v>
      </c>
      <c r="U2620" s="1">
        <v>274</v>
      </c>
      <c r="V2620" s="1">
        <v>55</v>
      </c>
    </row>
    <row r="2621" spans="1:22" x14ac:dyDescent="0.35">
      <c r="A2621" s="2">
        <v>44714</v>
      </c>
      <c r="B2621" s="3" t="s">
        <v>38</v>
      </c>
      <c r="C2621" t="s">
        <v>141</v>
      </c>
      <c r="D2621" t="s">
        <v>223</v>
      </c>
      <c r="E2621" t="s">
        <v>309</v>
      </c>
      <c r="F2621" t="s">
        <v>16638</v>
      </c>
      <c r="H2621" t="s">
        <v>16639</v>
      </c>
      <c r="I2621" t="s">
        <v>16640</v>
      </c>
      <c r="J2621" s="1" t="s">
        <v>170</v>
      </c>
      <c r="K2621" t="s">
        <v>330</v>
      </c>
      <c r="L2621" t="s">
        <v>331</v>
      </c>
      <c r="M2621" t="s">
        <v>332</v>
      </c>
      <c r="N2621" s="1" t="s">
        <v>33</v>
      </c>
      <c r="O2621" s="1" t="s">
        <v>63</v>
      </c>
      <c r="P2621" s="1">
        <v>34</v>
      </c>
      <c r="Q2621" t="s">
        <v>3983</v>
      </c>
      <c r="R2621" s="1" t="s">
        <v>16641</v>
      </c>
      <c r="S2621" s="1" t="s">
        <v>16642</v>
      </c>
      <c r="T2621" s="1">
        <v>195</v>
      </c>
      <c r="U2621" s="1">
        <v>171</v>
      </c>
      <c r="V2621" s="1">
        <v>24</v>
      </c>
    </row>
    <row r="2622" spans="1:22" x14ac:dyDescent="0.35">
      <c r="A2622" s="2">
        <v>45072</v>
      </c>
      <c r="B2622" s="3" t="s">
        <v>164</v>
      </c>
      <c r="C2622" t="s">
        <v>54</v>
      </c>
      <c r="D2622" t="s">
        <v>165</v>
      </c>
      <c r="E2622" t="s">
        <v>2368</v>
      </c>
      <c r="F2622" t="s">
        <v>16643</v>
      </c>
      <c r="G2622" t="s">
        <v>16644</v>
      </c>
      <c r="H2622" t="s">
        <v>16645</v>
      </c>
      <c r="I2622">
        <v>5694566436</v>
      </c>
      <c r="J2622" s="1" t="s">
        <v>170</v>
      </c>
      <c r="K2622" t="s">
        <v>61</v>
      </c>
      <c r="L2622" t="s">
        <v>62</v>
      </c>
      <c r="M2622">
        <f>1-588-750-7646</f>
        <v>-8983</v>
      </c>
      <c r="N2622" s="1" t="s">
        <v>33</v>
      </c>
      <c r="O2622" s="1" t="s">
        <v>63</v>
      </c>
      <c r="P2622" s="1">
        <v>65</v>
      </c>
      <c r="Q2622" t="s">
        <v>16646</v>
      </c>
      <c r="R2622" s="1" t="s">
        <v>16647</v>
      </c>
      <c r="S2622" s="1" t="s">
        <v>16648</v>
      </c>
      <c r="T2622" s="1">
        <v>124</v>
      </c>
      <c r="U2622" s="1">
        <v>112</v>
      </c>
      <c r="V2622" s="1">
        <v>12</v>
      </c>
    </row>
    <row r="2623" spans="1:22" x14ac:dyDescent="0.35">
      <c r="A2623" s="2">
        <v>44599</v>
      </c>
      <c r="B2623" s="3" t="s">
        <v>317</v>
      </c>
      <c r="C2623" t="s">
        <v>23</v>
      </c>
      <c r="D2623" t="s">
        <v>98</v>
      </c>
      <c r="E2623" t="s">
        <v>318</v>
      </c>
      <c r="F2623" t="s">
        <v>16649</v>
      </c>
      <c r="G2623" t="s">
        <v>16650</v>
      </c>
      <c r="H2623" t="s">
        <v>16651</v>
      </c>
      <c r="I2623" t="s">
        <v>16652</v>
      </c>
      <c r="J2623" s="1" t="s">
        <v>170</v>
      </c>
      <c r="K2623" t="s">
        <v>303</v>
      </c>
      <c r="L2623" t="s">
        <v>304</v>
      </c>
      <c r="M2623" t="s">
        <v>305</v>
      </c>
      <c r="N2623" s="1" t="s">
        <v>48</v>
      </c>
      <c r="O2623" s="1" t="s">
        <v>63</v>
      </c>
      <c r="P2623" s="1">
        <v>36</v>
      </c>
      <c r="Q2623" t="s">
        <v>16653</v>
      </c>
      <c r="R2623" s="1" t="s">
        <v>16654</v>
      </c>
      <c r="S2623" s="1" t="s">
        <v>16655</v>
      </c>
      <c r="T2623" s="1">
        <v>281</v>
      </c>
      <c r="U2623" s="1">
        <v>241</v>
      </c>
      <c r="V2623" s="1">
        <v>40</v>
      </c>
    </row>
    <row r="2624" spans="1:22" x14ac:dyDescent="0.35">
      <c r="A2624" s="2">
        <v>44636</v>
      </c>
      <c r="B2624" s="3" t="s">
        <v>317</v>
      </c>
      <c r="C2624" t="s">
        <v>23</v>
      </c>
      <c r="D2624" t="s">
        <v>98</v>
      </c>
      <c r="E2624" t="s">
        <v>318</v>
      </c>
      <c r="F2624" t="s">
        <v>16656</v>
      </c>
      <c r="G2624" t="s">
        <v>16657</v>
      </c>
      <c r="H2624" t="s">
        <v>16658</v>
      </c>
      <c r="I2624">
        <f>1-924-791-3642</f>
        <v>-5356</v>
      </c>
      <c r="J2624" s="1" t="s">
        <v>170</v>
      </c>
      <c r="K2624" t="s">
        <v>270</v>
      </c>
      <c r="L2624" t="s">
        <v>271</v>
      </c>
      <c r="N2624" s="1" t="s">
        <v>93</v>
      </c>
      <c r="O2624" s="1" t="s">
        <v>63</v>
      </c>
      <c r="P2624" s="1">
        <v>94</v>
      </c>
      <c r="Q2624" t="s">
        <v>10549</v>
      </c>
      <c r="R2624" s="1" t="s">
        <v>16659</v>
      </c>
      <c r="S2624" s="1" t="s">
        <v>16660</v>
      </c>
      <c r="T2624" s="1">
        <v>298</v>
      </c>
      <c r="U2624" s="1">
        <v>283</v>
      </c>
      <c r="V2624" s="1">
        <v>15</v>
      </c>
    </row>
    <row r="2625" spans="1:22" x14ac:dyDescent="0.35">
      <c r="A2625" s="2">
        <v>44511</v>
      </c>
      <c r="B2625" s="3" t="s">
        <v>118</v>
      </c>
      <c r="C2625" t="s">
        <v>69</v>
      </c>
      <c r="D2625" t="s">
        <v>119</v>
      </c>
      <c r="E2625" t="s">
        <v>2473</v>
      </c>
      <c r="F2625" t="s">
        <v>16661</v>
      </c>
      <c r="G2625" t="s">
        <v>16662</v>
      </c>
      <c r="H2625" t="s">
        <v>16663</v>
      </c>
      <c r="I2625" t="s">
        <v>16664</v>
      </c>
      <c r="J2625" s="1" t="s">
        <v>170</v>
      </c>
      <c r="K2625" t="s">
        <v>424</v>
      </c>
      <c r="L2625" t="s">
        <v>425</v>
      </c>
      <c r="N2625" s="1" t="s">
        <v>78</v>
      </c>
      <c r="O2625" s="1" t="s">
        <v>63</v>
      </c>
      <c r="P2625" s="1">
        <v>72</v>
      </c>
      <c r="Q2625" t="s">
        <v>16665</v>
      </c>
      <c r="R2625" s="1" t="s">
        <v>16666</v>
      </c>
      <c r="S2625" s="1" t="s">
        <v>16667</v>
      </c>
      <c r="T2625" s="1">
        <v>123</v>
      </c>
      <c r="U2625" s="1">
        <v>91</v>
      </c>
      <c r="V2625" s="1">
        <v>32</v>
      </c>
    </row>
    <row r="2626" spans="1:22" x14ac:dyDescent="0.35">
      <c r="A2626" s="2">
        <v>45039</v>
      </c>
      <c r="B2626" s="3" t="s">
        <v>336</v>
      </c>
      <c r="C2626" t="s">
        <v>247</v>
      </c>
      <c r="D2626" t="s">
        <v>165</v>
      </c>
      <c r="E2626" t="s">
        <v>484</v>
      </c>
      <c r="F2626" t="s">
        <v>16668</v>
      </c>
      <c r="G2626" t="s">
        <v>16669</v>
      </c>
      <c r="H2626" t="s">
        <v>16670</v>
      </c>
      <c r="I2626" t="s">
        <v>16671</v>
      </c>
      <c r="J2626" s="1" t="s">
        <v>45</v>
      </c>
      <c r="K2626" t="s">
        <v>124</v>
      </c>
      <c r="L2626" t="s">
        <v>125</v>
      </c>
      <c r="M2626" t="s">
        <v>126</v>
      </c>
      <c r="N2626" s="1" t="s">
        <v>86</v>
      </c>
      <c r="O2626" s="1" t="s">
        <v>34</v>
      </c>
      <c r="P2626" s="1">
        <v>46</v>
      </c>
      <c r="Q2626" t="s">
        <v>3153</v>
      </c>
      <c r="R2626" s="1" t="s">
        <v>16672</v>
      </c>
      <c r="S2626" s="1" t="s">
        <v>16673</v>
      </c>
      <c r="T2626" s="1">
        <v>345</v>
      </c>
      <c r="U2626" s="1">
        <v>61</v>
      </c>
      <c r="V2626" s="1">
        <v>284</v>
      </c>
    </row>
    <row r="2627" spans="1:22" x14ac:dyDescent="0.35">
      <c r="A2627" s="2">
        <v>44514</v>
      </c>
      <c r="B2627" s="3" t="s">
        <v>22</v>
      </c>
      <c r="C2627" t="s">
        <v>54</v>
      </c>
      <c r="D2627" t="s">
        <v>24</v>
      </c>
      <c r="E2627" t="s">
        <v>82</v>
      </c>
      <c r="F2627" t="s">
        <v>16674</v>
      </c>
      <c r="G2627" t="s">
        <v>16675</v>
      </c>
      <c r="H2627" t="s">
        <v>16676</v>
      </c>
      <c r="I2627" t="s">
        <v>16677</v>
      </c>
      <c r="J2627" s="1" t="s">
        <v>30</v>
      </c>
      <c r="K2627" t="s">
        <v>183</v>
      </c>
      <c r="L2627" t="s">
        <v>184</v>
      </c>
      <c r="M2627" t="s">
        <v>185</v>
      </c>
      <c r="N2627" s="1" t="s">
        <v>48</v>
      </c>
      <c r="O2627" s="1" t="s">
        <v>34</v>
      </c>
      <c r="P2627" s="1">
        <v>92</v>
      </c>
      <c r="Q2627" t="s">
        <v>392</v>
      </c>
      <c r="R2627" s="1" t="s">
        <v>16678</v>
      </c>
      <c r="S2627" s="1" t="s">
        <v>16679</v>
      </c>
      <c r="T2627" s="1">
        <v>469</v>
      </c>
      <c r="U2627" s="1">
        <v>420</v>
      </c>
      <c r="V2627" s="1">
        <v>49</v>
      </c>
    </row>
    <row r="2628" spans="1:22" x14ac:dyDescent="0.35">
      <c r="A2628" s="2">
        <v>44928</v>
      </c>
      <c r="B2628" s="3" t="s">
        <v>207</v>
      </c>
      <c r="C2628" t="s">
        <v>23</v>
      </c>
      <c r="D2628" t="s">
        <v>39</v>
      </c>
      <c r="E2628" t="s">
        <v>541</v>
      </c>
      <c r="F2628" t="s">
        <v>16680</v>
      </c>
      <c r="G2628" t="s">
        <v>16681</v>
      </c>
      <c r="H2628" t="s">
        <v>16682</v>
      </c>
      <c r="I2628" t="s">
        <v>16683</v>
      </c>
      <c r="J2628" s="1" t="s">
        <v>170</v>
      </c>
      <c r="K2628" t="s">
        <v>566</v>
      </c>
      <c r="L2628" t="s">
        <v>567</v>
      </c>
      <c r="M2628" t="s">
        <v>568</v>
      </c>
      <c r="N2628" s="1" t="s">
        <v>78</v>
      </c>
      <c r="O2628" s="1" t="s">
        <v>63</v>
      </c>
      <c r="P2628" s="1">
        <v>37</v>
      </c>
      <c r="Q2628" t="s">
        <v>16684</v>
      </c>
      <c r="R2628" s="1" t="s">
        <v>16685</v>
      </c>
      <c r="S2628" s="1" t="s">
        <v>16686</v>
      </c>
      <c r="T2628" s="1">
        <v>107</v>
      </c>
      <c r="U2628" s="1">
        <v>57</v>
      </c>
      <c r="V2628" s="1">
        <v>50</v>
      </c>
    </row>
    <row r="2629" spans="1:22" x14ac:dyDescent="0.35">
      <c r="A2629" s="2">
        <v>44829</v>
      </c>
      <c r="B2629" s="3" t="s">
        <v>222</v>
      </c>
      <c r="C2629" t="s">
        <v>141</v>
      </c>
      <c r="D2629" t="s">
        <v>223</v>
      </c>
      <c r="E2629" t="s">
        <v>224</v>
      </c>
      <c r="F2629" t="s">
        <v>16687</v>
      </c>
      <c r="G2629" t="s">
        <v>16688</v>
      </c>
      <c r="H2629" t="s">
        <v>16689</v>
      </c>
      <c r="I2629" t="s">
        <v>16690</v>
      </c>
      <c r="J2629" s="1" t="s">
        <v>45</v>
      </c>
      <c r="K2629" t="s">
        <v>111</v>
      </c>
      <c r="L2629" t="s">
        <v>112</v>
      </c>
      <c r="M2629" t="s">
        <v>113</v>
      </c>
      <c r="N2629" s="1" t="s">
        <v>78</v>
      </c>
      <c r="O2629" s="1" t="s">
        <v>34</v>
      </c>
      <c r="P2629" s="1">
        <v>43</v>
      </c>
      <c r="Q2629" t="s">
        <v>3599</v>
      </c>
      <c r="R2629" s="1" t="s">
        <v>5234</v>
      </c>
      <c r="S2629" s="1" t="s">
        <v>16691</v>
      </c>
      <c r="T2629" s="1">
        <v>445</v>
      </c>
      <c r="U2629" s="1">
        <v>62</v>
      </c>
      <c r="V2629" s="1">
        <v>383</v>
      </c>
    </row>
    <row r="2630" spans="1:22" x14ac:dyDescent="0.35">
      <c r="A2630" s="2">
        <v>44902</v>
      </c>
      <c r="B2630" s="3" t="s">
        <v>68</v>
      </c>
      <c r="C2630" t="s">
        <v>69</v>
      </c>
      <c r="D2630" t="s">
        <v>70</v>
      </c>
      <c r="E2630" t="s">
        <v>71</v>
      </c>
      <c r="F2630" t="s">
        <v>16692</v>
      </c>
      <c r="G2630" t="s">
        <v>16693</v>
      </c>
      <c r="H2630" t="s">
        <v>16694</v>
      </c>
      <c r="I2630" t="s">
        <v>16695</v>
      </c>
      <c r="J2630" s="1" t="s">
        <v>45</v>
      </c>
      <c r="K2630" t="s">
        <v>194</v>
      </c>
      <c r="L2630" t="s">
        <v>195</v>
      </c>
      <c r="M2630" t="s">
        <v>196</v>
      </c>
      <c r="N2630" s="1" t="s">
        <v>48</v>
      </c>
      <c r="O2630" s="1" t="s">
        <v>49</v>
      </c>
      <c r="P2630" s="1">
        <v>43</v>
      </c>
      <c r="Q2630" t="s">
        <v>16696</v>
      </c>
      <c r="R2630" s="1" t="s">
        <v>16697</v>
      </c>
      <c r="S2630" s="1" t="s">
        <v>16698</v>
      </c>
      <c r="T2630" s="1">
        <v>206</v>
      </c>
      <c r="U2630" s="1">
        <v>194</v>
      </c>
      <c r="V2630" s="1">
        <v>12</v>
      </c>
    </row>
    <row r="2631" spans="1:22" x14ac:dyDescent="0.35">
      <c r="A2631" s="2">
        <v>44624</v>
      </c>
      <c r="B2631" s="3" t="s">
        <v>317</v>
      </c>
      <c r="C2631" t="s">
        <v>23</v>
      </c>
      <c r="D2631" t="s">
        <v>98</v>
      </c>
      <c r="E2631" t="s">
        <v>318</v>
      </c>
      <c r="F2631" t="s">
        <v>16699</v>
      </c>
      <c r="G2631" t="s">
        <v>16700</v>
      </c>
      <c r="H2631" t="s">
        <v>16701</v>
      </c>
      <c r="I2631" t="s">
        <v>16702</v>
      </c>
      <c r="J2631" s="1" t="s">
        <v>170</v>
      </c>
      <c r="K2631" t="s">
        <v>381</v>
      </c>
      <c r="L2631" t="s">
        <v>382</v>
      </c>
      <c r="M2631" t="s">
        <v>383</v>
      </c>
      <c r="N2631" s="1" t="s">
        <v>33</v>
      </c>
      <c r="O2631" s="1" t="s">
        <v>63</v>
      </c>
      <c r="P2631" s="1">
        <v>41</v>
      </c>
      <c r="Q2631" t="s">
        <v>8886</v>
      </c>
      <c r="R2631" s="1" t="s">
        <v>16703</v>
      </c>
      <c r="S2631" s="1" t="s">
        <v>16704</v>
      </c>
      <c r="T2631" s="1">
        <v>452</v>
      </c>
      <c r="U2631" s="1">
        <v>344</v>
      </c>
      <c r="V2631" s="1">
        <v>108</v>
      </c>
    </row>
    <row r="2632" spans="1:22" x14ac:dyDescent="0.35">
      <c r="A2632" s="2">
        <v>44557</v>
      </c>
      <c r="B2632" s="3" t="s">
        <v>344</v>
      </c>
      <c r="C2632" t="s">
        <v>141</v>
      </c>
      <c r="D2632" t="s">
        <v>345</v>
      </c>
      <c r="E2632" t="s">
        <v>346</v>
      </c>
      <c r="F2632" t="s">
        <v>13987</v>
      </c>
      <c r="G2632" t="s">
        <v>16705</v>
      </c>
      <c r="H2632" t="s">
        <v>16706</v>
      </c>
      <c r="I2632" t="s">
        <v>16707</v>
      </c>
      <c r="J2632" s="1" t="s">
        <v>30</v>
      </c>
      <c r="K2632" t="s">
        <v>566</v>
      </c>
      <c r="L2632" t="s">
        <v>567</v>
      </c>
      <c r="M2632" t="s">
        <v>568</v>
      </c>
      <c r="N2632" s="1" t="s">
        <v>33</v>
      </c>
      <c r="O2632" s="1" t="s">
        <v>34</v>
      </c>
      <c r="P2632" s="1">
        <v>44</v>
      </c>
      <c r="Q2632" t="s">
        <v>8706</v>
      </c>
      <c r="R2632" s="1" t="s">
        <v>16708</v>
      </c>
      <c r="S2632" s="1" t="s">
        <v>16709</v>
      </c>
      <c r="T2632" s="1">
        <v>368</v>
      </c>
      <c r="U2632" s="1">
        <v>100</v>
      </c>
      <c r="V2632" s="1">
        <v>268</v>
      </c>
    </row>
    <row r="2633" spans="1:22" x14ac:dyDescent="0.35">
      <c r="A2633" s="2">
        <v>44652</v>
      </c>
      <c r="B2633" s="3" t="s">
        <v>38</v>
      </c>
      <c r="C2633" t="s">
        <v>141</v>
      </c>
      <c r="D2633" t="s">
        <v>142</v>
      </c>
      <c r="E2633" t="s">
        <v>361</v>
      </c>
      <c r="F2633" t="s">
        <v>16710</v>
      </c>
      <c r="G2633" t="s">
        <v>16711</v>
      </c>
      <c r="H2633" t="s">
        <v>16712</v>
      </c>
      <c r="I2633" t="s">
        <v>16713</v>
      </c>
      <c r="J2633" s="1" t="s">
        <v>45</v>
      </c>
      <c r="K2633" t="s">
        <v>111</v>
      </c>
      <c r="L2633" t="s">
        <v>112</v>
      </c>
      <c r="M2633" t="s">
        <v>113</v>
      </c>
      <c r="N2633" s="1" t="s">
        <v>86</v>
      </c>
      <c r="O2633" s="1" t="s">
        <v>34</v>
      </c>
      <c r="P2633" s="1">
        <v>99</v>
      </c>
      <c r="Q2633" t="s">
        <v>16714</v>
      </c>
      <c r="R2633" s="1" t="s">
        <v>16715</v>
      </c>
      <c r="S2633" s="1" t="s">
        <v>16716</v>
      </c>
      <c r="T2633" s="1">
        <v>487</v>
      </c>
      <c r="U2633" s="1">
        <v>318</v>
      </c>
      <c r="V2633" s="1">
        <v>169</v>
      </c>
    </row>
    <row r="2634" spans="1:22" x14ac:dyDescent="0.35">
      <c r="A2634" s="2">
        <v>44644</v>
      </c>
      <c r="B2634" s="3" t="s">
        <v>118</v>
      </c>
      <c r="C2634" t="s">
        <v>69</v>
      </c>
      <c r="D2634" t="s">
        <v>119</v>
      </c>
      <c r="E2634" t="s">
        <v>120</v>
      </c>
      <c r="F2634" t="s">
        <v>16717</v>
      </c>
      <c r="G2634" t="s">
        <v>16718</v>
      </c>
      <c r="H2634" t="s">
        <v>16719</v>
      </c>
      <c r="I2634" t="s">
        <v>16720</v>
      </c>
      <c r="J2634" s="1" t="s">
        <v>30</v>
      </c>
      <c r="K2634" t="s">
        <v>381</v>
      </c>
      <c r="L2634" t="s">
        <v>382</v>
      </c>
      <c r="M2634" t="s">
        <v>383</v>
      </c>
      <c r="N2634" s="1" t="s">
        <v>86</v>
      </c>
      <c r="O2634" s="1" t="s">
        <v>34</v>
      </c>
      <c r="P2634" s="1">
        <v>51</v>
      </c>
      <c r="Q2634" t="s">
        <v>16721</v>
      </c>
      <c r="R2634" s="1" t="s">
        <v>16722</v>
      </c>
      <c r="S2634" s="1" t="s">
        <v>16723</v>
      </c>
      <c r="T2634" s="1">
        <v>343</v>
      </c>
      <c r="U2634" s="1">
        <v>334</v>
      </c>
      <c r="V2634" s="1">
        <v>9</v>
      </c>
    </row>
    <row r="2635" spans="1:22" x14ac:dyDescent="0.35">
      <c r="A2635" s="2">
        <v>45072</v>
      </c>
      <c r="B2635" s="3" t="s">
        <v>97</v>
      </c>
      <c r="C2635" t="s">
        <v>23</v>
      </c>
      <c r="D2635" t="s">
        <v>98</v>
      </c>
      <c r="E2635" t="s">
        <v>189</v>
      </c>
      <c r="F2635" t="s">
        <v>16724</v>
      </c>
      <c r="G2635" t="s">
        <v>16725</v>
      </c>
      <c r="H2635" t="s">
        <v>16726</v>
      </c>
      <c r="I2635" t="s">
        <v>16727</v>
      </c>
      <c r="J2635" s="1" t="s">
        <v>30</v>
      </c>
      <c r="K2635" t="s">
        <v>61</v>
      </c>
      <c r="L2635" t="s">
        <v>62</v>
      </c>
      <c r="M2635">
        <f>1-588-750-7646</f>
        <v>-8983</v>
      </c>
      <c r="N2635" s="1" t="s">
        <v>86</v>
      </c>
      <c r="O2635" s="1" t="s">
        <v>49</v>
      </c>
      <c r="P2635" s="1">
        <v>56</v>
      </c>
      <c r="Q2635" t="s">
        <v>967</v>
      </c>
      <c r="R2635" s="1" t="s">
        <v>8856</v>
      </c>
      <c r="S2635" s="1" t="s">
        <v>16728</v>
      </c>
      <c r="T2635" s="1">
        <v>218</v>
      </c>
      <c r="U2635" s="1">
        <v>165</v>
      </c>
      <c r="V2635" s="1">
        <v>53</v>
      </c>
    </row>
    <row r="2636" spans="1:22" x14ac:dyDescent="0.35">
      <c r="A2636" s="2">
        <v>44524</v>
      </c>
      <c r="B2636" s="3" t="s">
        <v>529</v>
      </c>
      <c r="C2636" t="s">
        <v>23</v>
      </c>
      <c r="D2636" t="s">
        <v>98</v>
      </c>
      <c r="E2636" t="s">
        <v>530</v>
      </c>
      <c r="F2636" t="s">
        <v>16729</v>
      </c>
      <c r="G2636" t="s">
        <v>16730</v>
      </c>
      <c r="H2636" t="s">
        <v>16731</v>
      </c>
      <c r="I2636" t="s">
        <v>16732</v>
      </c>
      <c r="J2636" s="1" t="s">
        <v>45</v>
      </c>
      <c r="K2636" t="s">
        <v>133</v>
      </c>
      <c r="L2636" t="s">
        <v>134</v>
      </c>
      <c r="M2636" t="s">
        <v>135</v>
      </c>
      <c r="N2636" s="1" t="s">
        <v>78</v>
      </c>
      <c r="O2636" s="1" t="s">
        <v>49</v>
      </c>
      <c r="P2636" s="1">
        <v>2</v>
      </c>
      <c r="Q2636" t="s">
        <v>4767</v>
      </c>
      <c r="R2636" s="1" t="s">
        <v>16733</v>
      </c>
      <c r="S2636" s="1" t="s">
        <v>16734</v>
      </c>
      <c r="T2636" s="1">
        <v>461</v>
      </c>
      <c r="U2636" s="1">
        <v>98</v>
      </c>
      <c r="V2636" s="1">
        <v>363</v>
      </c>
    </row>
    <row r="2637" spans="1:22" x14ac:dyDescent="0.35">
      <c r="A2637" s="2">
        <v>44771</v>
      </c>
      <c r="B2637" s="3" t="s">
        <v>38</v>
      </c>
      <c r="C2637" t="s">
        <v>141</v>
      </c>
      <c r="D2637" t="s">
        <v>142</v>
      </c>
      <c r="E2637" t="s">
        <v>143</v>
      </c>
      <c r="F2637" t="s">
        <v>16735</v>
      </c>
      <c r="G2637" t="s">
        <v>16736</v>
      </c>
      <c r="H2637" t="s">
        <v>16737</v>
      </c>
      <c r="I2637">
        <f>1-682-260-9480</f>
        <v>-10421</v>
      </c>
      <c r="J2637" s="1" t="s">
        <v>30</v>
      </c>
      <c r="K2637" t="s">
        <v>566</v>
      </c>
      <c r="L2637" t="s">
        <v>567</v>
      </c>
      <c r="M2637" t="s">
        <v>568</v>
      </c>
      <c r="N2637" s="1" t="s">
        <v>78</v>
      </c>
      <c r="O2637" s="1" t="s">
        <v>49</v>
      </c>
      <c r="P2637" s="1">
        <v>21</v>
      </c>
      <c r="Q2637" t="s">
        <v>16738</v>
      </c>
      <c r="R2637" s="1" t="s">
        <v>16739</v>
      </c>
      <c r="S2637" s="1" t="s">
        <v>16740</v>
      </c>
      <c r="T2637" s="1">
        <v>168</v>
      </c>
      <c r="U2637" s="1">
        <v>167</v>
      </c>
      <c r="V2637" s="1">
        <v>1</v>
      </c>
    </row>
    <row r="2638" spans="1:22" x14ac:dyDescent="0.35">
      <c r="A2638" s="2">
        <v>44630</v>
      </c>
      <c r="B2638" s="3" t="s">
        <v>492</v>
      </c>
      <c r="C2638" t="s">
        <v>276</v>
      </c>
      <c r="D2638" t="s">
        <v>409</v>
      </c>
      <c r="E2638" t="s">
        <v>25</v>
      </c>
      <c r="F2638" t="s">
        <v>16741</v>
      </c>
      <c r="G2638" t="s">
        <v>16742</v>
      </c>
      <c r="H2638" t="s">
        <v>16743</v>
      </c>
      <c r="I2638" t="s">
        <v>16744</v>
      </c>
      <c r="J2638" s="1" t="s">
        <v>170</v>
      </c>
      <c r="K2638" t="s">
        <v>330</v>
      </c>
      <c r="L2638" t="s">
        <v>331</v>
      </c>
      <c r="M2638" t="s">
        <v>332</v>
      </c>
      <c r="N2638" s="1" t="s">
        <v>114</v>
      </c>
      <c r="O2638" s="1" t="s">
        <v>49</v>
      </c>
      <c r="P2638" s="1">
        <v>18</v>
      </c>
      <c r="Q2638" t="s">
        <v>11494</v>
      </c>
      <c r="R2638" s="1" t="s">
        <v>6483</v>
      </c>
      <c r="S2638" s="1" t="s">
        <v>16745</v>
      </c>
      <c r="T2638" s="1">
        <v>119</v>
      </c>
      <c r="U2638" s="1">
        <v>24</v>
      </c>
      <c r="V2638" s="1">
        <v>95</v>
      </c>
    </row>
    <row r="2639" spans="1:22" x14ac:dyDescent="0.35">
      <c r="A2639" s="2">
        <v>44543</v>
      </c>
      <c r="B2639" s="3" t="s">
        <v>68</v>
      </c>
      <c r="C2639" t="s">
        <v>54</v>
      </c>
      <c r="D2639" t="s">
        <v>70</v>
      </c>
      <c r="E2639" t="s">
        <v>1634</v>
      </c>
      <c r="F2639" t="s">
        <v>16746</v>
      </c>
      <c r="G2639" t="s">
        <v>16747</v>
      </c>
      <c r="H2639" t="s">
        <v>16748</v>
      </c>
      <c r="I2639" t="s">
        <v>16749</v>
      </c>
      <c r="J2639" s="1" t="s">
        <v>30</v>
      </c>
      <c r="K2639" t="s">
        <v>31</v>
      </c>
      <c r="L2639" t="s">
        <v>32</v>
      </c>
      <c r="M2639">
        <v>6538306661</v>
      </c>
      <c r="N2639" s="1" t="s">
        <v>78</v>
      </c>
      <c r="O2639" s="1" t="s">
        <v>49</v>
      </c>
      <c r="P2639" s="1">
        <v>28</v>
      </c>
      <c r="Q2639" t="s">
        <v>16478</v>
      </c>
      <c r="R2639" s="1" t="s">
        <v>16750</v>
      </c>
      <c r="S2639" s="1" t="s">
        <v>16751</v>
      </c>
      <c r="T2639" s="1">
        <v>463</v>
      </c>
      <c r="U2639" s="1">
        <v>24</v>
      </c>
      <c r="V2639" s="1">
        <v>439</v>
      </c>
    </row>
    <row r="2640" spans="1:22" x14ac:dyDescent="0.35">
      <c r="A2640" s="2">
        <v>44714</v>
      </c>
      <c r="B2640" s="3" t="s">
        <v>97</v>
      </c>
      <c r="C2640" t="s">
        <v>23</v>
      </c>
      <c r="D2640" t="s">
        <v>98</v>
      </c>
      <c r="E2640" t="s">
        <v>154</v>
      </c>
      <c r="F2640" t="s">
        <v>16752</v>
      </c>
      <c r="G2640" t="s">
        <v>16753</v>
      </c>
      <c r="H2640" t="s">
        <v>16754</v>
      </c>
      <c r="I2640" t="s">
        <v>16755</v>
      </c>
      <c r="J2640" s="1" t="s">
        <v>45</v>
      </c>
      <c r="K2640" t="s">
        <v>31</v>
      </c>
      <c r="L2640" t="s">
        <v>32</v>
      </c>
      <c r="M2640">
        <v>6538306661</v>
      </c>
      <c r="N2640" s="1" t="s">
        <v>93</v>
      </c>
      <c r="O2640" s="1" t="s">
        <v>49</v>
      </c>
      <c r="P2640" s="1">
        <v>46</v>
      </c>
      <c r="Q2640" t="s">
        <v>16756</v>
      </c>
      <c r="R2640" s="1" t="s">
        <v>16757</v>
      </c>
      <c r="S2640" s="1" t="s">
        <v>16758</v>
      </c>
      <c r="T2640" s="1">
        <v>90</v>
      </c>
      <c r="U2640" s="1">
        <v>32</v>
      </c>
      <c r="V2640" s="1">
        <v>58</v>
      </c>
    </row>
    <row r="2641" spans="1:22" x14ac:dyDescent="0.35">
      <c r="A2641" s="2">
        <v>44642</v>
      </c>
      <c r="B2641" s="3" t="s">
        <v>53</v>
      </c>
      <c r="C2641" t="s">
        <v>276</v>
      </c>
      <c r="D2641" t="s">
        <v>55</v>
      </c>
      <c r="E2641" t="s">
        <v>189</v>
      </c>
      <c r="F2641" t="s">
        <v>16759</v>
      </c>
      <c r="G2641" t="s">
        <v>16760</v>
      </c>
      <c r="H2641" t="s">
        <v>16761</v>
      </c>
      <c r="I2641" t="s">
        <v>16762</v>
      </c>
      <c r="J2641" s="1" t="s">
        <v>45</v>
      </c>
      <c r="K2641" t="s">
        <v>61</v>
      </c>
      <c r="L2641" t="s">
        <v>62</v>
      </c>
      <c r="M2641">
        <f>1-588-750-7646</f>
        <v>-8983</v>
      </c>
      <c r="N2641" s="1" t="s">
        <v>33</v>
      </c>
      <c r="O2641" s="1" t="s">
        <v>34</v>
      </c>
      <c r="P2641" s="1">
        <v>94</v>
      </c>
      <c r="Q2641" t="s">
        <v>1578</v>
      </c>
      <c r="R2641" s="1" t="s">
        <v>16763</v>
      </c>
      <c r="S2641" s="1" t="s">
        <v>16764</v>
      </c>
      <c r="T2641" s="1">
        <v>136</v>
      </c>
      <c r="U2641" s="1">
        <v>12</v>
      </c>
      <c r="V2641" s="1">
        <v>124</v>
      </c>
    </row>
    <row r="2642" spans="1:22" x14ac:dyDescent="0.35">
      <c r="A2642" s="2">
        <v>44666</v>
      </c>
      <c r="B2642" s="3" t="s">
        <v>317</v>
      </c>
      <c r="C2642" t="s">
        <v>23</v>
      </c>
      <c r="D2642" t="s">
        <v>98</v>
      </c>
      <c r="E2642" t="s">
        <v>318</v>
      </c>
      <c r="F2642" t="s">
        <v>8845</v>
      </c>
      <c r="G2642" t="s">
        <v>16765</v>
      </c>
      <c r="H2642" t="s">
        <v>16766</v>
      </c>
      <c r="I2642" t="s">
        <v>16767</v>
      </c>
      <c r="J2642" s="1" t="s">
        <v>30</v>
      </c>
      <c r="K2642" t="s">
        <v>148</v>
      </c>
      <c r="L2642" t="s">
        <v>149</v>
      </c>
      <c r="M2642" t="s">
        <v>150</v>
      </c>
      <c r="N2642" s="1" t="s">
        <v>33</v>
      </c>
      <c r="O2642" s="1" t="s">
        <v>63</v>
      </c>
      <c r="P2642" s="1">
        <v>44</v>
      </c>
      <c r="Q2642" t="s">
        <v>2184</v>
      </c>
      <c r="R2642" s="1" t="s">
        <v>7847</v>
      </c>
      <c r="S2642" s="1" t="s">
        <v>16768</v>
      </c>
      <c r="T2642" s="1">
        <v>320</v>
      </c>
      <c r="U2642" s="1">
        <v>312</v>
      </c>
      <c r="V2642" s="1">
        <v>8</v>
      </c>
    </row>
    <row r="2643" spans="1:22" x14ac:dyDescent="0.35">
      <c r="A2643" s="2">
        <v>44579</v>
      </c>
      <c r="B2643" s="3" t="s">
        <v>275</v>
      </c>
      <c r="C2643" t="s">
        <v>276</v>
      </c>
      <c r="D2643" t="s">
        <v>277</v>
      </c>
      <c r="E2643" t="s">
        <v>265</v>
      </c>
      <c r="F2643" t="s">
        <v>16769</v>
      </c>
      <c r="G2643" t="s">
        <v>16770</v>
      </c>
      <c r="H2643" t="s">
        <v>16771</v>
      </c>
      <c r="I2643" t="s">
        <v>16772</v>
      </c>
      <c r="J2643" s="1" t="s">
        <v>170</v>
      </c>
      <c r="K2643" t="s">
        <v>566</v>
      </c>
      <c r="L2643" t="s">
        <v>567</v>
      </c>
      <c r="M2643" t="s">
        <v>568</v>
      </c>
      <c r="N2643" s="1" t="s">
        <v>33</v>
      </c>
      <c r="O2643" s="1" t="s">
        <v>63</v>
      </c>
      <c r="P2643" s="1">
        <v>51</v>
      </c>
      <c r="Q2643" t="s">
        <v>16773</v>
      </c>
      <c r="R2643" s="1" t="s">
        <v>16774</v>
      </c>
      <c r="S2643" s="1" t="s">
        <v>16775</v>
      </c>
      <c r="T2643" s="1">
        <v>430</v>
      </c>
      <c r="U2643" s="1">
        <v>352</v>
      </c>
      <c r="V2643" s="1">
        <v>78</v>
      </c>
    </row>
    <row r="2644" spans="1:22" x14ac:dyDescent="0.35">
      <c r="A2644" s="2">
        <v>44736</v>
      </c>
      <c r="B2644" s="3" t="s">
        <v>68</v>
      </c>
      <c r="C2644" t="s">
        <v>54</v>
      </c>
      <c r="D2644" t="s">
        <v>70</v>
      </c>
      <c r="E2644" t="s">
        <v>71</v>
      </c>
      <c r="F2644" t="s">
        <v>16776</v>
      </c>
      <c r="G2644" t="s">
        <v>16777</v>
      </c>
      <c r="H2644" t="s">
        <v>16778</v>
      </c>
      <c r="I2644" t="s">
        <v>16779</v>
      </c>
      <c r="J2644" s="1" t="s">
        <v>170</v>
      </c>
      <c r="K2644" t="s">
        <v>303</v>
      </c>
      <c r="L2644" t="s">
        <v>304</v>
      </c>
      <c r="M2644" t="s">
        <v>305</v>
      </c>
      <c r="N2644" s="1" t="s">
        <v>114</v>
      </c>
      <c r="O2644" s="1" t="s">
        <v>63</v>
      </c>
      <c r="P2644" s="1">
        <v>52</v>
      </c>
      <c r="Q2644" t="s">
        <v>8100</v>
      </c>
      <c r="R2644" s="1" t="s">
        <v>16780</v>
      </c>
      <c r="S2644" s="1" t="s">
        <v>16781</v>
      </c>
      <c r="T2644" s="1">
        <v>126</v>
      </c>
      <c r="U2644" s="1">
        <v>110</v>
      </c>
      <c r="V2644" s="1">
        <v>16</v>
      </c>
    </row>
    <row r="2645" spans="1:22" x14ac:dyDescent="0.35">
      <c r="A2645" s="2">
        <v>44626</v>
      </c>
      <c r="B2645" s="3" t="s">
        <v>336</v>
      </c>
      <c r="C2645" t="s">
        <v>54</v>
      </c>
      <c r="D2645" t="s">
        <v>165</v>
      </c>
      <c r="E2645" t="s">
        <v>25</v>
      </c>
      <c r="F2645" t="s">
        <v>16782</v>
      </c>
      <c r="G2645" t="s">
        <v>16783</v>
      </c>
      <c r="H2645" t="s">
        <v>16784</v>
      </c>
      <c r="I2645" t="s">
        <v>16785</v>
      </c>
      <c r="J2645" s="1" t="s">
        <v>170</v>
      </c>
      <c r="K2645" t="s">
        <v>194</v>
      </c>
      <c r="L2645" t="s">
        <v>195</v>
      </c>
      <c r="M2645" t="s">
        <v>196</v>
      </c>
      <c r="N2645" s="1" t="s">
        <v>93</v>
      </c>
      <c r="O2645" s="1" t="s">
        <v>34</v>
      </c>
      <c r="P2645" s="1">
        <v>100</v>
      </c>
      <c r="Q2645" t="s">
        <v>807</v>
      </c>
      <c r="R2645" s="1" t="s">
        <v>16786</v>
      </c>
      <c r="S2645" s="1" t="s">
        <v>16787</v>
      </c>
      <c r="T2645" s="1">
        <v>492</v>
      </c>
      <c r="U2645" s="1">
        <v>380</v>
      </c>
      <c r="V2645" s="1">
        <v>112</v>
      </c>
    </row>
    <row r="2646" spans="1:22" x14ac:dyDescent="0.35">
      <c r="A2646" s="2">
        <v>45239</v>
      </c>
      <c r="B2646" s="3" t="s">
        <v>140</v>
      </c>
      <c r="C2646" t="s">
        <v>141</v>
      </c>
      <c r="D2646" t="s">
        <v>142</v>
      </c>
      <c r="E2646" t="s">
        <v>361</v>
      </c>
      <c r="F2646" t="s">
        <v>16788</v>
      </c>
      <c r="H2646" t="s">
        <v>16789</v>
      </c>
      <c r="I2646" t="s">
        <v>16790</v>
      </c>
      <c r="J2646" s="1" t="s">
        <v>30</v>
      </c>
      <c r="K2646" t="s">
        <v>159</v>
      </c>
      <c r="L2646" t="s">
        <v>160</v>
      </c>
      <c r="M2646" t="s">
        <v>161</v>
      </c>
      <c r="N2646" s="1" t="s">
        <v>48</v>
      </c>
      <c r="O2646" s="1" t="s">
        <v>49</v>
      </c>
      <c r="P2646" s="1">
        <v>8</v>
      </c>
      <c r="Q2646" t="s">
        <v>16791</v>
      </c>
      <c r="R2646" s="1" t="s">
        <v>3332</v>
      </c>
      <c r="S2646" s="1" t="s">
        <v>16792</v>
      </c>
      <c r="T2646" s="1">
        <v>255</v>
      </c>
      <c r="U2646" s="1">
        <v>35</v>
      </c>
      <c r="V2646" s="1">
        <v>220</v>
      </c>
    </row>
    <row r="2647" spans="1:22" x14ac:dyDescent="0.35">
      <c r="A2647" s="2">
        <v>44875</v>
      </c>
      <c r="B2647" s="3" t="s">
        <v>492</v>
      </c>
      <c r="C2647" t="s">
        <v>276</v>
      </c>
      <c r="D2647" t="s">
        <v>409</v>
      </c>
      <c r="E2647" t="s">
        <v>4801</v>
      </c>
      <c r="F2647" t="s">
        <v>16793</v>
      </c>
      <c r="G2647" t="s">
        <v>16794</v>
      </c>
      <c r="H2647" t="s">
        <v>16795</v>
      </c>
      <c r="I2647" t="s">
        <v>16796</v>
      </c>
      <c r="J2647" s="1" t="s">
        <v>170</v>
      </c>
      <c r="K2647" t="s">
        <v>133</v>
      </c>
      <c r="L2647" t="s">
        <v>134</v>
      </c>
      <c r="M2647" t="s">
        <v>135</v>
      </c>
      <c r="N2647" s="1" t="s">
        <v>93</v>
      </c>
      <c r="O2647" s="1" t="s">
        <v>63</v>
      </c>
      <c r="P2647" s="1">
        <v>77</v>
      </c>
      <c r="Q2647" t="s">
        <v>5798</v>
      </c>
      <c r="R2647" s="1" t="s">
        <v>16797</v>
      </c>
      <c r="S2647" s="1" t="s">
        <v>16798</v>
      </c>
      <c r="T2647" s="1">
        <v>78</v>
      </c>
      <c r="U2647" s="1">
        <v>62</v>
      </c>
      <c r="V2647" s="1">
        <v>16</v>
      </c>
    </row>
    <row r="2648" spans="1:22" x14ac:dyDescent="0.35">
      <c r="A2648" s="2">
        <v>44729</v>
      </c>
      <c r="B2648" s="3" t="s">
        <v>317</v>
      </c>
      <c r="C2648" t="s">
        <v>23</v>
      </c>
      <c r="D2648" t="s">
        <v>98</v>
      </c>
      <c r="E2648" t="s">
        <v>318</v>
      </c>
      <c r="F2648" t="s">
        <v>16799</v>
      </c>
      <c r="G2648" t="s">
        <v>16800</v>
      </c>
      <c r="H2648" t="s">
        <v>16801</v>
      </c>
      <c r="I2648" t="s">
        <v>16802</v>
      </c>
      <c r="J2648" s="1" t="s">
        <v>45</v>
      </c>
      <c r="K2648" t="s">
        <v>330</v>
      </c>
      <c r="L2648" t="s">
        <v>331</v>
      </c>
      <c r="M2648" t="s">
        <v>332</v>
      </c>
      <c r="N2648" s="1" t="s">
        <v>93</v>
      </c>
      <c r="O2648" s="1" t="s">
        <v>63</v>
      </c>
      <c r="P2648" s="1">
        <v>70</v>
      </c>
      <c r="Q2648" t="s">
        <v>5065</v>
      </c>
      <c r="R2648" s="1" t="s">
        <v>16803</v>
      </c>
      <c r="S2648" s="1" t="s">
        <v>16804</v>
      </c>
      <c r="T2648" s="1">
        <v>500</v>
      </c>
      <c r="U2648" s="1">
        <v>477</v>
      </c>
      <c r="V2648" s="1">
        <v>23</v>
      </c>
    </row>
    <row r="2649" spans="1:22" x14ac:dyDescent="0.35">
      <c r="A2649" s="2">
        <v>44625</v>
      </c>
      <c r="B2649" s="3" t="s">
        <v>275</v>
      </c>
      <c r="C2649" t="s">
        <v>276</v>
      </c>
      <c r="D2649" t="s">
        <v>277</v>
      </c>
      <c r="E2649" t="s">
        <v>278</v>
      </c>
      <c r="F2649" t="s">
        <v>16805</v>
      </c>
      <c r="G2649" t="s">
        <v>16806</v>
      </c>
      <c r="H2649" t="s">
        <v>16807</v>
      </c>
      <c r="I2649" t="s">
        <v>16808</v>
      </c>
      <c r="J2649" s="1" t="s">
        <v>170</v>
      </c>
      <c r="K2649" t="s">
        <v>424</v>
      </c>
      <c r="L2649" t="s">
        <v>425</v>
      </c>
      <c r="M2649">
        <v>7724600682</v>
      </c>
      <c r="N2649" s="1" t="s">
        <v>86</v>
      </c>
      <c r="O2649" s="1" t="s">
        <v>49</v>
      </c>
      <c r="P2649" s="1">
        <v>32</v>
      </c>
      <c r="Q2649" t="s">
        <v>16809</v>
      </c>
      <c r="R2649" s="1" t="s">
        <v>16810</v>
      </c>
      <c r="S2649" s="1" t="s">
        <v>16811</v>
      </c>
      <c r="T2649" s="1">
        <v>148</v>
      </c>
      <c r="U2649" s="1">
        <v>71</v>
      </c>
      <c r="V2649" s="1">
        <v>77</v>
      </c>
    </row>
    <row r="2650" spans="1:22" x14ac:dyDescent="0.35">
      <c r="A2650" s="2">
        <v>44784</v>
      </c>
      <c r="B2650" s="3" t="s">
        <v>118</v>
      </c>
      <c r="C2650" t="s">
        <v>69</v>
      </c>
      <c r="D2650" t="s">
        <v>119</v>
      </c>
      <c r="E2650" t="s">
        <v>120</v>
      </c>
      <c r="F2650" t="s">
        <v>16812</v>
      </c>
      <c r="G2650" t="s">
        <v>16813</v>
      </c>
      <c r="H2650" t="s">
        <v>16814</v>
      </c>
      <c r="I2650" t="s">
        <v>16815</v>
      </c>
      <c r="J2650" s="1" t="s">
        <v>45</v>
      </c>
      <c r="K2650" t="s">
        <v>194</v>
      </c>
      <c r="L2650" t="s">
        <v>195</v>
      </c>
      <c r="M2650" t="s">
        <v>196</v>
      </c>
      <c r="N2650" s="1" t="s">
        <v>48</v>
      </c>
      <c r="O2650" s="1" t="s">
        <v>34</v>
      </c>
      <c r="P2650" s="1">
        <v>94</v>
      </c>
      <c r="Q2650" t="s">
        <v>16816</v>
      </c>
      <c r="R2650" s="1" t="s">
        <v>16817</v>
      </c>
      <c r="S2650" s="1" t="s">
        <v>16818</v>
      </c>
      <c r="T2650" s="1">
        <v>110</v>
      </c>
      <c r="U2650" s="1">
        <v>110</v>
      </c>
      <c r="V2650" s="1">
        <v>0</v>
      </c>
    </row>
    <row r="2651" spans="1:22" x14ac:dyDescent="0.35">
      <c r="A2651" s="2">
        <v>44644</v>
      </c>
      <c r="B2651" s="3" t="s">
        <v>177</v>
      </c>
      <c r="C2651" t="s">
        <v>141</v>
      </c>
      <c r="D2651" t="s">
        <v>142</v>
      </c>
      <c r="E2651" t="s">
        <v>178</v>
      </c>
      <c r="F2651" t="s">
        <v>16819</v>
      </c>
      <c r="G2651" t="s">
        <v>16820</v>
      </c>
      <c r="H2651" t="s">
        <v>16821</v>
      </c>
      <c r="I2651" t="s">
        <v>16822</v>
      </c>
      <c r="J2651" s="1" t="s">
        <v>170</v>
      </c>
      <c r="K2651" t="s">
        <v>330</v>
      </c>
      <c r="L2651" t="s">
        <v>331</v>
      </c>
      <c r="M2651" t="s">
        <v>332</v>
      </c>
      <c r="N2651" s="1" t="s">
        <v>48</v>
      </c>
      <c r="O2651" s="1" t="s">
        <v>34</v>
      </c>
      <c r="P2651" s="1">
        <v>58</v>
      </c>
      <c r="Q2651" t="s">
        <v>2588</v>
      </c>
      <c r="R2651" s="1" t="s">
        <v>16823</v>
      </c>
      <c r="S2651" s="1" t="s">
        <v>16824</v>
      </c>
      <c r="T2651" s="1">
        <v>323</v>
      </c>
      <c r="U2651" s="1">
        <v>212</v>
      </c>
      <c r="V2651" s="1">
        <v>111</v>
      </c>
    </row>
    <row r="2652" spans="1:22" x14ac:dyDescent="0.35">
      <c r="A2652" s="2">
        <v>44911</v>
      </c>
      <c r="B2652" s="3" t="s">
        <v>418</v>
      </c>
      <c r="C2652" t="s">
        <v>69</v>
      </c>
      <c r="D2652" t="s">
        <v>419</v>
      </c>
      <c r="E2652" t="s">
        <v>521</v>
      </c>
      <c r="F2652" t="s">
        <v>16825</v>
      </c>
      <c r="G2652" t="s">
        <v>16826</v>
      </c>
      <c r="H2652" t="s">
        <v>16827</v>
      </c>
      <c r="I2652" t="s">
        <v>16828</v>
      </c>
      <c r="J2652" s="1" t="s">
        <v>45</v>
      </c>
      <c r="K2652" t="s">
        <v>303</v>
      </c>
      <c r="L2652" t="s">
        <v>304</v>
      </c>
      <c r="M2652" t="s">
        <v>305</v>
      </c>
      <c r="N2652" s="1" t="s">
        <v>86</v>
      </c>
      <c r="O2652" s="1" t="s">
        <v>63</v>
      </c>
      <c r="P2652" s="1">
        <v>27</v>
      </c>
      <c r="Q2652" t="s">
        <v>5727</v>
      </c>
      <c r="R2652" s="1" t="s">
        <v>16829</v>
      </c>
      <c r="S2652" s="1" t="s">
        <v>16830</v>
      </c>
      <c r="T2652" s="1">
        <v>284</v>
      </c>
      <c r="U2652" s="1">
        <v>46</v>
      </c>
      <c r="V2652" s="1">
        <v>238</v>
      </c>
    </row>
    <row r="2653" spans="1:22" x14ac:dyDescent="0.35">
      <c r="A2653" s="2">
        <v>45086</v>
      </c>
      <c r="B2653" s="3" t="s">
        <v>336</v>
      </c>
      <c r="C2653" t="s">
        <v>54</v>
      </c>
      <c r="D2653" t="s">
        <v>165</v>
      </c>
      <c r="E2653" t="s">
        <v>807</v>
      </c>
      <c r="F2653" t="s">
        <v>16831</v>
      </c>
      <c r="G2653" t="s">
        <v>16832</v>
      </c>
      <c r="H2653" t="s">
        <v>16833</v>
      </c>
      <c r="I2653" t="s">
        <v>16834</v>
      </c>
      <c r="J2653" s="1" t="s">
        <v>170</v>
      </c>
      <c r="K2653" t="s">
        <v>183</v>
      </c>
      <c r="L2653" t="s">
        <v>184</v>
      </c>
      <c r="M2653" t="s">
        <v>185</v>
      </c>
      <c r="N2653" s="1" t="s">
        <v>114</v>
      </c>
      <c r="O2653" s="1" t="s">
        <v>34</v>
      </c>
      <c r="P2653" s="1">
        <v>74</v>
      </c>
      <c r="Q2653" t="s">
        <v>16835</v>
      </c>
      <c r="R2653" s="1" t="s">
        <v>16836</v>
      </c>
      <c r="S2653" s="1" t="s">
        <v>16837</v>
      </c>
      <c r="T2653" s="1">
        <v>359</v>
      </c>
      <c r="U2653" s="1">
        <v>30</v>
      </c>
      <c r="V2653" s="1">
        <v>329</v>
      </c>
    </row>
    <row r="2654" spans="1:22" x14ac:dyDescent="0.35">
      <c r="A2654" s="2">
        <v>44529</v>
      </c>
      <c r="B2654" s="3" t="s">
        <v>22</v>
      </c>
      <c r="C2654" t="s">
        <v>23</v>
      </c>
      <c r="D2654" t="s">
        <v>24</v>
      </c>
      <c r="E2654" t="s">
        <v>82</v>
      </c>
      <c r="F2654" t="s">
        <v>16838</v>
      </c>
      <c r="G2654" t="s">
        <v>16839</v>
      </c>
      <c r="H2654" t="s">
        <v>16840</v>
      </c>
      <c r="I2654" t="s">
        <v>16841</v>
      </c>
      <c r="J2654" s="1" t="s">
        <v>45</v>
      </c>
      <c r="K2654" t="s">
        <v>75</v>
      </c>
      <c r="L2654" t="s">
        <v>76</v>
      </c>
      <c r="M2654" t="s">
        <v>77</v>
      </c>
      <c r="N2654" s="1" t="s">
        <v>78</v>
      </c>
      <c r="O2654" s="1" t="s">
        <v>63</v>
      </c>
      <c r="P2654" s="1">
        <v>90</v>
      </c>
      <c r="Q2654" t="s">
        <v>4567</v>
      </c>
      <c r="R2654" s="1" t="s">
        <v>16842</v>
      </c>
      <c r="S2654" s="1" t="s">
        <v>16843</v>
      </c>
      <c r="T2654" s="1">
        <v>108</v>
      </c>
      <c r="U2654" s="1">
        <v>4</v>
      </c>
      <c r="V2654" s="1">
        <v>104</v>
      </c>
    </row>
    <row r="2655" spans="1:22" x14ac:dyDescent="0.35">
      <c r="A2655" s="2">
        <v>45099</v>
      </c>
      <c r="B2655" s="3" t="s">
        <v>38</v>
      </c>
      <c r="C2655" t="s">
        <v>247</v>
      </c>
      <c r="D2655" t="s">
        <v>165</v>
      </c>
      <c r="E2655" t="s">
        <v>484</v>
      </c>
      <c r="F2655" t="s">
        <v>16844</v>
      </c>
      <c r="G2655" t="s">
        <v>16845</v>
      </c>
      <c r="H2655" t="s">
        <v>16846</v>
      </c>
      <c r="I2655" t="s">
        <v>16847</v>
      </c>
      <c r="J2655" s="1" t="s">
        <v>170</v>
      </c>
      <c r="K2655" t="s">
        <v>303</v>
      </c>
      <c r="L2655" t="s">
        <v>304</v>
      </c>
      <c r="N2655" s="1" t="s">
        <v>93</v>
      </c>
      <c r="O2655" s="1" t="s">
        <v>34</v>
      </c>
      <c r="P2655" s="1">
        <v>32</v>
      </c>
      <c r="Q2655" t="s">
        <v>489</v>
      </c>
      <c r="R2655" s="1" t="s">
        <v>16848</v>
      </c>
      <c r="S2655" s="1" t="s">
        <v>16849</v>
      </c>
      <c r="T2655" s="1">
        <v>119</v>
      </c>
      <c r="U2655" s="1">
        <v>65</v>
      </c>
      <c r="V2655" s="1">
        <v>54</v>
      </c>
    </row>
    <row r="2656" spans="1:22" x14ac:dyDescent="0.35">
      <c r="A2656" s="2">
        <v>45126</v>
      </c>
      <c r="B2656" s="3" t="s">
        <v>317</v>
      </c>
      <c r="C2656" t="s">
        <v>23</v>
      </c>
      <c r="D2656" t="s">
        <v>98</v>
      </c>
      <c r="E2656" t="s">
        <v>318</v>
      </c>
      <c r="F2656" t="s">
        <v>16850</v>
      </c>
      <c r="G2656" t="s">
        <v>16851</v>
      </c>
      <c r="H2656" t="s">
        <v>16852</v>
      </c>
      <c r="I2656" t="s">
        <v>16853</v>
      </c>
      <c r="J2656" s="1" t="s">
        <v>170</v>
      </c>
      <c r="K2656" t="s">
        <v>46</v>
      </c>
      <c r="L2656" t="s">
        <v>47</v>
      </c>
      <c r="M2656" t="s">
        <v>261</v>
      </c>
      <c r="N2656" s="1" t="s">
        <v>78</v>
      </c>
      <c r="O2656" s="1" t="s">
        <v>49</v>
      </c>
      <c r="P2656" s="1">
        <v>63</v>
      </c>
      <c r="Q2656" t="s">
        <v>4328</v>
      </c>
      <c r="R2656" s="1" t="s">
        <v>16854</v>
      </c>
      <c r="S2656" s="1" t="s">
        <v>16855</v>
      </c>
      <c r="T2656" s="1">
        <v>433</v>
      </c>
      <c r="U2656" s="1">
        <v>60</v>
      </c>
      <c r="V2656" s="1">
        <v>373</v>
      </c>
    </row>
    <row r="2657" spans="1:22" x14ac:dyDescent="0.35">
      <c r="A2657" s="2">
        <v>44563</v>
      </c>
      <c r="B2657" s="3" t="s">
        <v>418</v>
      </c>
      <c r="C2657" t="s">
        <v>69</v>
      </c>
      <c r="D2657" t="s">
        <v>419</v>
      </c>
      <c r="E2657" t="s">
        <v>521</v>
      </c>
      <c r="F2657" t="s">
        <v>16856</v>
      </c>
      <c r="H2657" t="s">
        <v>16857</v>
      </c>
      <c r="I2657" t="s">
        <v>16858</v>
      </c>
      <c r="J2657" s="1" t="s">
        <v>170</v>
      </c>
      <c r="K2657" t="s">
        <v>148</v>
      </c>
      <c r="L2657" t="s">
        <v>149</v>
      </c>
      <c r="M2657" t="s">
        <v>150</v>
      </c>
      <c r="N2657" s="1" t="s">
        <v>114</v>
      </c>
      <c r="O2657" s="1" t="s">
        <v>63</v>
      </c>
      <c r="P2657" s="1">
        <v>17</v>
      </c>
      <c r="Q2657" t="s">
        <v>4387</v>
      </c>
      <c r="R2657" s="1" t="s">
        <v>16859</v>
      </c>
      <c r="S2657" s="1" t="s">
        <v>16860</v>
      </c>
      <c r="T2657" s="1">
        <v>207</v>
      </c>
      <c r="U2657" s="1">
        <v>159</v>
      </c>
      <c r="V2657" s="1">
        <v>48</v>
      </c>
    </row>
    <row r="2658" spans="1:22" x14ac:dyDescent="0.35">
      <c r="A2658" s="2">
        <v>44505</v>
      </c>
      <c r="B2658" s="3" t="s">
        <v>118</v>
      </c>
      <c r="C2658" t="s">
        <v>69</v>
      </c>
      <c r="D2658" t="s">
        <v>119</v>
      </c>
      <c r="E2658" t="s">
        <v>120</v>
      </c>
      <c r="F2658" t="s">
        <v>16861</v>
      </c>
      <c r="G2658" t="s">
        <v>16862</v>
      </c>
      <c r="H2658" t="s">
        <v>16863</v>
      </c>
      <c r="I2658" t="s">
        <v>16864</v>
      </c>
      <c r="J2658" s="1" t="s">
        <v>170</v>
      </c>
      <c r="K2658" t="s">
        <v>124</v>
      </c>
      <c r="L2658" t="s">
        <v>125</v>
      </c>
      <c r="M2658" t="s">
        <v>126</v>
      </c>
      <c r="N2658" s="1" t="s">
        <v>93</v>
      </c>
      <c r="O2658" s="1" t="s">
        <v>63</v>
      </c>
      <c r="P2658" s="1">
        <v>10</v>
      </c>
      <c r="Q2658" t="s">
        <v>12459</v>
      </c>
      <c r="R2658" s="1" t="s">
        <v>16865</v>
      </c>
      <c r="S2658" s="1" t="s">
        <v>16866</v>
      </c>
      <c r="T2658" s="1">
        <v>72</v>
      </c>
      <c r="U2658" s="1">
        <v>37</v>
      </c>
      <c r="V2658" s="1">
        <v>35</v>
      </c>
    </row>
    <row r="2659" spans="1:22" x14ac:dyDescent="0.35">
      <c r="A2659" s="2">
        <v>45042</v>
      </c>
      <c r="B2659" s="3" t="s">
        <v>118</v>
      </c>
      <c r="C2659" t="s">
        <v>69</v>
      </c>
      <c r="D2659" t="s">
        <v>119</v>
      </c>
      <c r="E2659" t="s">
        <v>120</v>
      </c>
      <c r="F2659" t="s">
        <v>16867</v>
      </c>
      <c r="G2659" t="s">
        <v>16868</v>
      </c>
      <c r="H2659" t="s">
        <v>16869</v>
      </c>
      <c r="I2659">
        <f>1-686-688-8120</f>
        <v>-9493</v>
      </c>
      <c r="J2659" s="1" t="s">
        <v>30</v>
      </c>
      <c r="K2659" t="s">
        <v>31</v>
      </c>
      <c r="L2659" t="s">
        <v>32</v>
      </c>
      <c r="M2659">
        <v>6538306661</v>
      </c>
      <c r="N2659" s="1" t="s">
        <v>48</v>
      </c>
      <c r="O2659" s="1" t="s">
        <v>63</v>
      </c>
      <c r="P2659" s="1">
        <v>23</v>
      </c>
      <c r="Q2659" t="s">
        <v>1176</v>
      </c>
      <c r="R2659" s="1" t="s">
        <v>16870</v>
      </c>
      <c r="S2659" s="1" t="s">
        <v>16871</v>
      </c>
      <c r="T2659" s="1">
        <v>312</v>
      </c>
      <c r="U2659" s="1">
        <v>50</v>
      </c>
      <c r="V2659" s="1">
        <v>262</v>
      </c>
    </row>
    <row r="2660" spans="1:22" x14ac:dyDescent="0.35">
      <c r="A2660" s="2">
        <v>45164</v>
      </c>
      <c r="B2660" s="3" t="s">
        <v>140</v>
      </c>
      <c r="C2660" t="s">
        <v>141</v>
      </c>
      <c r="D2660" t="s">
        <v>142</v>
      </c>
      <c r="E2660" t="s">
        <v>361</v>
      </c>
      <c r="F2660" t="s">
        <v>16872</v>
      </c>
      <c r="G2660" t="s">
        <v>16873</v>
      </c>
      <c r="H2660" t="s">
        <v>16874</v>
      </c>
      <c r="I2660" t="s">
        <v>16875</v>
      </c>
      <c r="J2660" s="1" t="s">
        <v>30</v>
      </c>
      <c r="K2660" t="s">
        <v>534</v>
      </c>
      <c r="L2660" t="s">
        <v>535</v>
      </c>
      <c r="M2660" t="s">
        <v>536</v>
      </c>
      <c r="N2660" s="1" t="s">
        <v>114</v>
      </c>
      <c r="O2660" s="1" t="s">
        <v>49</v>
      </c>
      <c r="P2660" s="1">
        <v>43</v>
      </c>
      <c r="Q2660" t="s">
        <v>197</v>
      </c>
      <c r="R2660" s="1" t="s">
        <v>16876</v>
      </c>
      <c r="S2660" s="1" t="s">
        <v>16877</v>
      </c>
      <c r="T2660" s="1">
        <v>65</v>
      </c>
      <c r="U2660" s="1">
        <v>9</v>
      </c>
      <c r="V2660" s="1">
        <v>56</v>
      </c>
    </row>
    <row r="2661" spans="1:22" x14ac:dyDescent="0.35">
      <c r="A2661" s="2">
        <v>44712</v>
      </c>
      <c r="B2661" s="3" t="s">
        <v>336</v>
      </c>
      <c r="C2661" t="s">
        <v>247</v>
      </c>
      <c r="D2661" t="s">
        <v>165</v>
      </c>
      <c r="E2661" t="s">
        <v>484</v>
      </c>
      <c r="F2661" t="s">
        <v>16878</v>
      </c>
      <c r="G2661" t="s">
        <v>9794</v>
      </c>
      <c r="H2661" t="s">
        <v>16879</v>
      </c>
      <c r="I2661" t="s">
        <v>16880</v>
      </c>
      <c r="J2661" s="1" t="s">
        <v>170</v>
      </c>
      <c r="K2661" t="s">
        <v>75</v>
      </c>
      <c r="L2661" t="s">
        <v>76</v>
      </c>
      <c r="M2661" t="s">
        <v>77</v>
      </c>
      <c r="N2661" s="1" t="s">
        <v>48</v>
      </c>
      <c r="O2661" s="1" t="s">
        <v>63</v>
      </c>
      <c r="P2661" s="1">
        <v>56</v>
      </c>
      <c r="Q2661" t="s">
        <v>1082</v>
      </c>
      <c r="R2661" s="1" t="s">
        <v>16881</v>
      </c>
      <c r="S2661" s="1" t="s">
        <v>16882</v>
      </c>
      <c r="T2661" s="1">
        <v>80</v>
      </c>
      <c r="U2661" s="1">
        <v>9</v>
      </c>
      <c r="V2661" s="1">
        <v>71</v>
      </c>
    </row>
    <row r="2662" spans="1:22" x14ac:dyDescent="0.35">
      <c r="A2662" s="2">
        <v>44521</v>
      </c>
      <c r="B2662" s="3" t="s">
        <v>164</v>
      </c>
      <c r="C2662" t="s">
        <v>247</v>
      </c>
      <c r="D2662" t="s">
        <v>165</v>
      </c>
      <c r="E2662" t="s">
        <v>166</v>
      </c>
      <c r="F2662" t="s">
        <v>16883</v>
      </c>
      <c r="G2662" t="s">
        <v>16884</v>
      </c>
      <c r="H2662" t="s">
        <v>16885</v>
      </c>
      <c r="I2662" t="s">
        <v>16886</v>
      </c>
      <c r="J2662" s="1" t="s">
        <v>30</v>
      </c>
      <c r="K2662" t="s">
        <v>330</v>
      </c>
      <c r="L2662" t="s">
        <v>331</v>
      </c>
      <c r="M2662" t="s">
        <v>332</v>
      </c>
      <c r="N2662" s="1" t="s">
        <v>48</v>
      </c>
      <c r="O2662" s="1" t="s">
        <v>63</v>
      </c>
      <c r="P2662" s="1">
        <v>60</v>
      </c>
      <c r="Q2662" t="s">
        <v>16887</v>
      </c>
      <c r="R2662" s="1" t="s">
        <v>16888</v>
      </c>
      <c r="S2662" s="1" t="s">
        <v>16889</v>
      </c>
      <c r="T2662" s="1">
        <v>400</v>
      </c>
      <c r="U2662" s="1">
        <v>100</v>
      </c>
      <c r="V2662" s="1">
        <v>300</v>
      </c>
    </row>
    <row r="2663" spans="1:22" x14ac:dyDescent="0.35">
      <c r="A2663" s="2">
        <v>44559</v>
      </c>
      <c r="B2663" s="3" t="s">
        <v>164</v>
      </c>
      <c r="C2663" t="s">
        <v>247</v>
      </c>
      <c r="D2663" t="s">
        <v>165</v>
      </c>
      <c r="E2663" t="s">
        <v>166</v>
      </c>
      <c r="F2663" t="s">
        <v>16890</v>
      </c>
      <c r="G2663" t="s">
        <v>16891</v>
      </c>
      <c r="H2663" t="s">
        <v>16892</v>
      </c>
      <c r="I2663">
        <v>7363159293</v>
      </c>
      <c r="J2663" s="1" t="s">
        <v>45</v>
      </c>
      <c r="K2663" t="s">
        <v>252</v>
      </c>
      <c r="L2663" t="s">
        <v>253</v>
      </c>
      <c r="N2663" s="1" t="s">
        <v>86</v>
      </c>
      <c r="O2663" s="1" t="s">
        <v>49</v>
      </c>
      <c r="P2663" s="1">
        <v>9</v>
      </c>
      <c r="Q2663" t="s">
        <v>13262</v>
      </c>
      <c r="R2663" s="1" t="s">
        <v>16893</v>
      </c>
      <c r="S2663" s="1" t="s">
        <v>16894</v>
      </c>
      <c r="T2663" s="1">
        <v>446</v>
      </c>
      <c r="U2663" s="1">
        <v>430</v>
      </c>
      <c r="V2663" s="1">
        <v>16</v>
      </c>
    </row>
    <row r="2664" spans="1:22" x14ac:dyDescent="0.35">
      <c r="A2664" s="2">
        <v>44786</v>
      </c>
      <c r="B2664" s="3" t="s">
        <v>164</v>
      </c>
      <c r="C2664" t="s">
        <v>247</v>
      </c>
      <c r="D2664" t="s">
        <v>165</v>
      </c>
      <c r="E2664" t="s">
        <v>166</v>
      </c>
      <c r="F2664" t="s">
        <v>16895</v>
      </c>
      <c r="G2664" t="s">
        <v>16896</v>
      </c>
      <c r="H2664" t="s">
        <v>16897</v>
      </c>
      <c r="I2664" t="s">
        <v>16898</v>
      </c>
      <c r="J2664" s="1" t="s">
        <v>30</v>
      </c>
      <c r="K2664" t="s">
        <v>270</v>
      </c>
      <c r="L2664" t="s">
        <v>271</v>
      </c>
      <c r="M2664" t="s">
        <v>559</v>
      </c>
      <c r="N2664" s="1" t="s">
        <v>93</v>
      </c>
      <c r="O2664" s="1" t="s">
        <v>63</v>
      </c>
      <c r="P2664" s="1">
        <v>82</v>
      </c>
      <c r="Q2664" t="s">
        <v>12930</v>
      </c>
      <c r="R2664" s="1" t="s">
        <v>16899</v>
      </c>
      <c r="S2664" s="1" t="s">
        <v>16900</v>
      </c>
      <c r="T2664" s="1">
        <v>189</v>
      </c>
      <c r="U2664" s="1">
        <v>16</v>
      </c>
      <c r="V2664" s="1">
        <v>173</v>
      </c>
    </row>
    <row r="2665" spans="1:22" x14ac:dyDescent="0.35">
      <c r="A2665" s="2">
        <v>44687</v>
      </c>
      <c r="B2665" s="3" t="s">
        <v>207</v>
      </c>
      <c r="C2665" t="s">
        <v>23</v>
      </c>
      <c r="D2665" t="s">
        <v>39</v>
      </c>
      <c r="E2665" t="s">
        <v>40</v>
      </c>
      <c r="F2665" t="s">
        <v>16901</v>
      </c>
      <c r="G2665" t="s">
        <v>16902</v>
      </c>
      <c r="H2665" t="s">
        <v>16903</v>
      </c>
      <c r="I2665" t="s">
        <v>16904</v>
      </c>
      <c r="J2665" s="1" t="s">
        <v>30</v>
      </c>
      <c r="K2665" t="s">
        <v>183</v>
      </c>
      <c r="L2665" t="s">
        <v>184</v>
      </c>
      <c r="M2665" t="s">
        <v>185</v>
      </c>
      <c r="N2665" s="1" t="s">
        <v>48</v>
      </c>
      <c r="O2665" s="1" t="s">
        <v>63</v>
      </c>
      <c r="P2665" s="1">
        <v>33</v>
      </c>
      <c r="Q2665" t="s">
        <v>3587</v>
      </c>
      <c r="R2665" s="1" t="s">
        <v>16905</v>
      </c>
      <c r="S2665" s="1" t="s">
        <v>16906</v>
      </c>
      <c r="T2665" s="1">
        <v>279</v>
      </c>
      <c r="U2665" s="1">
        <v>137</v>
      </c>
      <c r="V2665" s="1">
        <v>142</v>
      </c>
    </row>
    <row r="2666" spans="1:22" x14ac:dyDescent="0.35">
      <c r="A2666" s="2">
        <v>44802</v>
      </c>
      <c r="B2666" s="3" t="s">
        <v>53</v>
      </c>
      <c r="C2666" t="s">
        <v>276</v>
      </c>
      <c r="D2666" t="s">
        <v>55</v>
      </c>
      <c r="E2666" t="s">
        <v>56</v>
      </c>
      <c r="F2666" t="s">
        <v>16907</v>
      </c>
      <c r="G2666" t="s">
        <v>16908</v>
      </c>
      <c r="H2666" t="s">
        <v>16909</v>
      </c>
      <c r="I2666">
        <f>1-327-555-2984</f>
        <v>-3865</v>
      </c>
      <c r="J2666" s="1" t="s">
        <v>45</v>
      </c>
      <c r="K2666" t="s">
        <v>46</v>
      </c>
      <c r="L2666" t="s">
        <v>47</v>
      </c>
      <c r="M2666" t="s">
        <v>261</v>
      </c>
      <c r="N2666" s="1" t="s">
        <v>48</v>
      </c>
      <c r="O2666" s="1" t="s">
        <v>34</v>
      </c>
      <c r="P2666" s="1">
        <v>1</v>
      </c>
      <c r="Q2666" t="s">
        <v>56</v>
      </c>
      <c r="R2666" s="1" t="s">
        <v>16910</v>
      </c>
      <c r="S2666" s="1" t="s">
        <v>16911</v>
      </c>
      <c r="T2666" s="1">
        <v>448</v>
      </c>
      <c r="U2666" s="1">
        <v>95</v>
      </c>
      <c r="V2666" s="1">
        <v>353</v>
      </c>
    </row>
    <row r="2667" spans="1:22" x14ac:dyDescent="0.35">
      <c r="A2667" s="2">
        <v>44861</v>
      </c>
      <c r="B2667" s="3" t="s">
        <v>222</v>
      </c>
      <c r="C2667" t="s">
        <v>141</v>
      </c>
      <c r="D2667" t="s">
        <v>223</v>
      </c>
      <c r="E2667" t="s">
        <v>224</v>
      </c>
      <c r="F2667" t="s">
        <v>16912</v>
      </c>
      <c r="G2667" t="s">
        <v>16913</v>
      </c>
      <c r="H2667" t="s">
        <v>16914</v>
      </c>
      <c r="I2667" t="s">
        <v>16915</v>
      </c>
      <c r="J2667" s="1" t="s">
        <v>30</v>
      </c>
      <c r="K2667" t="s">
        <v>111</v>
      </c>
      <c r="L2667" t="s">
        <v>112</v>
      </c>
      <c r="M2667" t="s">
        <v>113</v>
      </c>
      <c r="N2667" s="1" t="s">
        <v>78</v>
      </c>
      <c r="O2667" s="1" t="s">
        <v>63</v>
      </c>
      <c r="P2667" s="1">
        <v>31</v>
      </c>
      <c r="Q2667" t="s">
        <v>6458</v>
      </c>
      <c r="R2667" s="1" t="s">
        <v>16916</v>
      </c>
      <c r="S2667" s="1" t="s">
        <v>16917</v>
      </c>
      <c r="T2667" s="1">
        <v>395</v>
      </c>
      <c r="U2667" s="1">
        <v>265</v>
      </c>
      <c r="V2667" s="1">
        <v>130</v>
      </c>
    </row>
    <row r="2668" spans="1:22" x14ac:dyDescent="0.35">
      <c r="A2668" s="2">
        <v>45182</v>
      </c>
      <c r="B2668" s="3" t="s">
        <v>275</v>
      </c>
      <c r="C2668" t="s">
        <v>276</v>
      </c>
      <c r="D2668" t="s">
        <v>277</v>
      </c>
      <c r="E2668" t="s">
        <v>278</v>
      </c>
      <c r="F2668" t="s">
        <v>16918</v>
      </c>
      <c r="G2668" t="s">
        <v>16919</v>
      </c>
      <c r="H2668" t="s">
        <v>16920</v>
      </c>
      <c r="I2668" t="s">
        <v>16921</v>
      </c>
      <c r="J2668" s="1" t="s">
        <v>30</v>
      </c>
      <c r="K2668" t="s">
        <v>270</v>
      </c>
      <c r="L2668" t="s">
        <v>271</v>
      </c>
      <c r="M2668" t="s">
        <v>559</v>
      </c>
      <c r="N2668" s="1" t="s">
        <v>48</v>
      </c>
      <c r="O2668" s="1" t="s">
        <v>49</v>
      </c>
      <c r="P2668" s="1">
        <v>49</v>
      </c>
      <c r="Q2668" t="s">
        <v>5460</v>
      </c>
      <c r="R2668" s="1" t="s">
        <v>16004</v>
      </c>
      <c r="S2668" s="1" t="s">
        <v>16922</v>
      </c>
      <c r="T2668" s="1">
        <v>95</v>
      </c>
      <c r="U2668" s="1">
        <v>15</v>
      </c>
      <c r="V2668" s="1">
        <v>80</v>
      </c>
    </row>
    <row r="2669" spans="1:22" x14ac:dyDescent="0.35">
      <c r="A2669" s="2">
        <v>45049</v>
      </c>
      <c r="B2669" s="3" t="s">
        <v>118</v>
      </c>
      <c r="C2669" t="s">
        <v>69</v>
      </c>
      <c r="D2669" t="s">
        <v>119</v>
      </c>
      <c r="E2669" t="s">
        <v>120</v>
      </c>
      <c r="F2669" t="s">
        <v>16923</v>
      </c>
      <c r="G2669" t="s">
        <v>16924</v>
      </c>
      <c r="H2669" t="s">
        <v>16925</v>
      </c>
      <c r="I2669" t="s">
        <v>16926</v>
      </c>
      <c r="J2669" s="1" t="s">
        <v>170</v>
      </c>
      <c r="K2669" t="s">
        <v>194</v>
      </c>
      <c r="L2669" t="s">
        <v>195</v>
      </c>
      <c r="M2669" t="s">
        <v>196</v>
      </c>
      <c r="N2669" s="1" t="s">
        <v>78</v>
      </c>
      <c r="O2669" s="1" t="s">
        <v>63</v>
      </c>
      <c r="P2669" s="1">
        <v>27</v>
      </c>
      <c r="Q2669" t="s">
        <v>4206</v>
      </c>
      <c r="R2669" s="1" t="s">
        <v>13377</v>
      </c>
      <c r="S2669" s="1" t="s">
        <v>16927</v>
      </c>
      <c r="T2669" s="1">
        <v>408</v>
      </c>
      <c r="U2669" s="1">
        <v>214</v>
      </c>
      <c r="V2669" s="1">
        <v>194</v>
      </c>
    </row>
    <row r="2670" spans="1:22" x14ac:dyDescent="0.35">
      <c r="A2670" s="2">
        <v>45136</v>
      </c>
      <c r="B2670" s="3" t="s">
        <v>207</v>
      </c>
      <c r="C2670" t="s">
        <v>23</v>
      </c>
      <c r="D2670" t="s">
        <v>39</v>
      </c>
      <c r="E2670" t="s">
        <v>40</v>
      </c>
      <c r="F2670" t="s">
        <v>16928</v>
      </c>
      <c r="G2670" t="s">
        <v>16929</v>
      </c>
      <c r="H2670" t="s">
        <v>16930</v>
      </c>
      <c r="I2670" t="s">
        <v>16931</v>
      </c>
      <c r="J2670" s="1" t="s">
        <v>30</v>
      </c>
      <c r="K2670" t="s">
        <v>252</v>
      </c>
      <c r="L2670" t="s">
        <v>253</v>
      </c>
      <c r="M2670">
        <f>1-838-976-6137</f>
        <v>-7950</v>
      </c>
      <c r="N2670" s="1" t="s">
        <v>33</v>
      </c>
      <c r="O2670" s="1" t="s">
        <v>49</v>
      </c>
      <c r="P2670" s="1">
        <v>47</v>
      </c>
      <c r="Q2670" t="s">
        <v>10481</v>
      </c>
      <c r="R2670" s="1" t="s">
        <v>16932</v>
      </c>
      <c r="S2670" s="1" t="s">
        <v>16933</v>
      </c>
      <c r="T2670" s="1">
        <v>237</v>
      </c>
      <c r="U2670" s="1">
        <v>96</v>
      </c>
      <c r="V2670" s="1">
        <v>141</v>
      </c>
    </row>
    <row r="2671" spans="1:22" x14ac:dyDescent="0.35">
      <c r="A2671" s="2">
        <v>45050</v>
      </c>
      <c r="B2671" s="3" t="s">
        <v>492</v>
      </c>
      <c r="C2671" t="s">
        <v>276</v>
      </c>
      <c r="D2671" t="s">
        <v>409</v>
      </c>
      <c r="E2671" t="s">
        <v>189</v>
      </c>
      <c r="F2671" t="s">
        <v>16934</v>
      </c>
      <c r="G2671" t="s">
        <v>16935</v>
      </c>
      <c r="H2671" t="s">
        <v>16936</v>
      </c>
      <c r="I2671" t="s">
        <v>16937</v>
      </c>
      <c r="J2671" s="1" t="s">
        <v>170</v>
      </c>
      <c r="K2671" t="s">
        <v>566</v>
      </c>
      <c r="L2671" t="s">
        <v>567</v>
      </c>
      <c r="M2671" t="s">
        <v>568</v>
      </c>
      <c r="N2671" s="1" t="s">
        <v>78</v>
      </c>
      <c r="O2671" s="1" t="s">
        <v>34</v>
      </c>
      <c r="P2671" s="1">
        <v>64</v>
      </c>
      <c r="Q2671" t="s">
        <v>1140</v>
      </c>
      <c r="R2671" s="1" t="s">
        <v>16938</v>
      </c>
      <c r="S2671" s="1" t="s">
        <v>16939</v>
      </c>
      <c r="T2671" s="1">
        <v>421</v>
      </c>
      <c r="U2671" s="1">
        <v>48</v>
      </c>
      <c r="V2671" s="1">
        <v>373</v>
      </c>
    </row>
    <row r="2672" spans="1:22" x14ac:dyDescent="0.35">
      <c r="A2672" s="2">
        <v>45185</v>
      </c>
      <c r="B2672" s="3" t="s">
        <v>207</v>
      </c>
      <c r="C2672" t="s">
        <v>23</v>
      </c>
      <c r="D2672" t="s">
        <v>39</v>
      </c>
      <c r="E2672" t="s">
        <v>40</v>
      </c>
      <c r="F2672" t="s">
        <v>16940</v>
      </c>
      <c r="G2672" t="s">
        <v>16941</v>
      </c>
      <c r="H2672" t="s">
        <v>16942</v>
      </c>
      <c r="I2672" t="s">
        <v>16943</v>
      </c>
      <c r="J2672" s="1" t="s">
        <v>45</v>
      </c>
      <c r="K2672" t="s">
        <v>534</v>
      </c>
      <c r="L2672" t="s">
        <v>535</v>
      </c>
      <c r="M2672" t="s">
        <v>536</v>
      </c>
      <c r="N2672" s="1" t="s">
        <v>86</v>
      </c>
      <c r="O2672" s="1" t="s">
        <v>63</v>
      </c>
      <c r="P2672" s="1">
        <v>91</v>
      </c>
      <c r="Q2672" t="s">
        <v>2761</v>
      </c>
      <c r="R2672" s="1" t="s">
        <v>16944</v>
      </c>
      <c r="S2672" s="1" t="s">
        <v>16945</v>
      </c>
      <c r="T2672" s="1">
        <v>368</v>
      </c>
      <c r="U2672" s="1">
        <v>178</v>
      </c>
      <c r="V2672" s="1">
        <v>190</v>
      </c>
    </row>
    <row r="2673" spans="1:22" x14ac:dyDescent="0.35">
      <c r="A2673" s="2">
        <v>45124</v>
      </c>
      <c r="B2673" s="3" t="s">
        <v>317</v>
      </c>
      <c r="C2673" t="s">
        <v>23</v>
      </c>
      <c r="D2673" t="s">
        <v>98</v>
      </c>
      <c r="E2673" t="s">
        <v>265</v>
      </c>
      <c r="F2673" t="s">
        <v>16946</v>
      </c>
      <c r="G2673" t="s">
        <v>16947</v>
      </c>
      <c r="H2673" t="s">
        <v>16948</v>
      </c>
      <c r="I2673" t="s">
        <v>16949</v>
      </c>
      <c r="J2673" s="1" t="s">
        <v>170</v>
      </c>
      <c r="K2673" t="s">
        <v>270</v>
      </c>
      <c r="L2673" t="s">
        <v>271</v>
      </c>
      <c r="M2673" t="s">
        <v>559</v>
      </c>
      <c r="N2673" s="1" t="s">
        <v>33</v>
      </c>
      <c r="O2673" s="1" t="s">
        <v>34</v>
      </c>
      <c r="P2673" s="1">
        <v>38</v>
      </c>
      <c r="Q2673" t="s">
        <v>6445</v>
      </c>
      <c r="R2673" s="1" t="s">
        <v>16950</v>
      </c>
      <c r="S2673" s="1" t="s">
        <v>16951</v>
      </c>
      <c r="T2673" s="1">
        <v>69</v>
      </c>
      <c r="U2673" s="1">
        <v>45</v>
      </c>
      <c r="V2673" s="1">
        <v>24</v>
      </c>
    </row>
    <row r="2674" spans="1:22" x14ac:dyDescent="0.35">
      <c r="A2674" s="1" t="s">
        <v>16952</v>
      </c>
      <c r="B2674" s="3" t="s">
        <v>38</v>
      </c>
      <c r="C2674" t="s">
        <v>276</v>
      </c>
      <c r="D2674" t="s">
        <v>409</v>
      </c>
      <c r="E2674" t="s">
        <v>4801</v>
      </c>
      <c r="F2674" t="s">
        <v>16953</v>
      </c>
      <c r="G2674" t="s">
        <v>16954</v>
      </c>
      <c r="H2674" t="s">
        <v>16955</v>
      </c>
      <c r="I2674" t="s">
        <v>16956</v>
      </c>
      <c r="J2674" s="1" t="s">
        <v>170</v>
      </c>
      <c r="K2674" t="s">
        <v>270</v>
      </c>
      <c r="L2674" t="s">
        <v>271</v>
      </c>
      <c r="M2674" t="s">
        <v>559</v>
      </c>
      <c r="N2674" s="1" t="s">
        <v>93</v>
      </c>
      <c r="O2674" s="1" t="s">
        <v>49</v>
      </c>
      <c r="P2674" s="1">
        <v>57</v>
      </c>
      <c r="Q2674" t="s">
        <v>16957</v>
      </c>
      <c r="R2674" s="1" t="s">
        <v>16958</v>
      </c>
      <c r="S2674" s="1" t="s">
        <v>16959</v>
      </c>
      <c r="T2674" s="1">
        <v>131</v>
      </c>
      <c r="U2674" s="1">
        <v>37</v>
      </c>
      <c r="V2674" s="1">
        <v>94</v>
      </c>
    </row>
    <row r="2675" spans="1:22" x14ac:dyDescent="0.35">
      <c r="A2675" s="2">
        <v>44911</v>
      </c>
      <c r="B2675" s="3" t="s">
        <v>336</v>
      </c>
      <c r="C2675" t="s">
        <v>247</v>
      </c>
      <c r="D2675" t="s">
        <v>165</v>
      </c>
      <c r="E2675" t="s">
        <v>484</v>
      </c>
      <c r="F2675" t="s">
        <v>16960</v>
      </c>
      <c r="G2675" t="s">
        <v>16961</v>
      </c>
      <c r="H2675" t="s">
        <v>16962</v>
      </c>
      <c r="I2675" t="s">
        <v>16963</v>
      </c>
      <c r="J2675" s="1" t="s">
        <v>30</v>
      </c>
      <c r="K2675" t="s">
        <v>194</v>
      </c>
      <c r="L2675" t="s">
        <v>195</v>
      </c>
      <c r="M2675" t="s">
        <v>196</v>
      </c>
      <c r="N2675" s="1" t="s">
        <v>33</v>
      </c>
      <c r="O2675" s="1" t="s">
        <v>63</v>
      </c>
      <c r="P2675" s="1">
        <v>14</v>
      </c>
      <c r="Q2675" t="s">
        <v>13039</v>
      </c>
      <c r="R2675" s="1" t="s">
        <v>16964</v>
      </c>
      <c r="S2675" s="1" t="s">
        <v>16965</v>
      </c>
      <c r="T2675" s="1">
        <v>215</v>
      </c>
      <c r="U2675" s="1">
        <v>56</v>
      </c>
      <c r="V2675" s="1">
        <v>159</v>
      </c>
    </row>
    <row r="2676" spans="1:22" x14ac:dyDescent="0.35">
      <c r="A2676" s="2">
        <v>45066</v>
      </c>
      <c r="B2676" s="3" t="s">
        <v>418</v>
      </c>
      <c r="C2676" t="s">
        <v>69</v>
      </c>
      <c r="D2676" t="s">
        <v>419</v>
      </c>
      <c r="E2676" t="s">
        <v>25</v>
      </c>
      <c r="F2676" t="s">
        <v>16966</v>
      </c>
      <c r="G2676" t="s">
        <v>16967</v>
      </c>
      <c r="H2676" t="s">
        <v>16968</v>
      </c>
      <c r="I2676" t="s">
        <v>16969</v>
      </c>
      <c r="J2676" s="1" t="s">
        <v>170</v>
      </c>
      <c r="K2676" t="s">
        <v>330</v>
      </c>
      <c r="L2676" t="s">
        <v>331</v>
      </c>
      <c r="M2676" t="s">
        <v>332</v>
      </c>
      <c r="N2676" s="1" t="s">
        <v>86</v>
      </c>
      <c r="O2676" s="1" t="s">
        <v>34</v>
      </c>
      <c r="P2676" s="1">
        <v>37</v>
      </c>
      <c r="Q2676" t="s">
        <v>4950</v>
      </c>
      <c r="R2676" s="1" t="s">
        <v>16970</v>
      </c>
      <c r="S2676" s="1" t="s">
        <v>16971</v>
      </c>
      <c r="T2676" s="1">
        <v>203</v>
      </c>
      <c r="U2676" s="1">
        <v>54</v>
      </c>
      <c r="V2676" s="1">
        <v>149</v>
      </c>
    </row>
    <row r="2677" spans="1:22" x14ac:dyDescent="0.35">
      <c r="A2677" s="2">
        <v>44475</v>
      </c>
      <c r="B2677" s="3" t="s">
        <v>164</v>
      </c>
      <c r="C2677" t="s">
        <v>247</v>
      </c>
      <c r="D2677" t="s">
        <v>165</v>
      </c>
      <c r="E2677" t="s">
        <v>166</v>
      </c>
      <c r="F2677" t="s">
        <v>16972</v>
      </c>
      <c r="H2677" t="s">
        <v>16973</v>
      </c>
      <c r="I2677" t="s">
        <v>16974</v>
      </c>
      <c r="J2677" s="1" t="s">
        <v>170</v>
      </c>
      <c r="K2677" t="s">
        <v>566</v>
      </c>
      <c r="L2677" t="s">
        <v>567</v>
      </c>
      <c r="M2677" t="s">
        <v>568</v>
      </c>
      <c r="N2677" s="1" t="s">
        <v>93</v>
      </c>
      <c r="O2677" s="1" t="s">
        <v>63</v>
      </c>
      <c r="P2677" s="1">
        <v>48</v>
      </c>
      <c r="Q2677" t="s">
        <v>5367</v>
      </c>
      <c r="R2677" s="1" t="s">
        <v>12625</v>
      </c>
      <c r="S2677" s="1" t="s">
        <v>16975</v>
      </c>
      <c r="T2677" s="1">
        <v>142</v>
      </c>
      <c r="U2677" s="1">
        <v>14</v>
      </c>
      <c r="V2677" s="1">
        <v>128</v>
      </c>
    </row>
    <row r="2678" spans="1:22" x14ac:dyDescent="0.35">
      <c r="A2678" s="2">
        <v>44855</v>
      </c>
      <c r="B2678" s="3" t="s">
        <v>207</v>
      </c>
      <c r="C2678" t="s">
        <v>23</v>
      </c>
      <c r="D2678" t="s">
        <v>39</v>
      </c>
      <c r="E2678" t="s">
        <v>40</v>
      </c>
      <c r="F2678" t="s">
        <v>16976</v>
      </c>
      <c r="G2678" t="s">
        <v>16977</v>
      </c>
      <c r="H2678" t="s">
        <v>16978</v>
      </c>
      <c r="I2678" t="s">
        <v>16979</v>
      </c>
      <c r="J2678" s="1" t="s">
        <v>170</v>
      </c>
      <c r="K2678" t="s">
        <v>270</v>
      </c>
      <c r="L2678" t="s">
        <v>271</v>
      </c>
      <c r="N2678" s="1" t="s">
        <v>114</v>
      </c>
      <c r="O2678" s="1" t="s">
        <v>49</v>
      </c>
      <c r="P2678" s="1">
        <v>26</v>
      </c>
      <c r="Q2678" t="s">
        <v>9274</v>
      </c>
      <c r="R2678" s="1" t="s">
        <v>16980</v>
      </c>
      <c r="S2678" s="1" t="s">
        <v>16981</v>
      </c>
      <c r="T2678" s="1">
        <v>333</v>
      </c>
      <c r="U2678" s="1">
        <v>265</v>
      </c>
      <c r="V2678" s="1">
        <v>68</v>
      </c>
    </row>
    <row r="2679" spans="1:22" x14ac:dyDescent="0.35">
      <c r="A2679" s="2">
        <v>44520</v>
      </c>
      <c r="B2679" s="3" t="s">
        <v>275</v>
      </c>
      <c r="C2679" t="s">
        <v>276</v>
      </c>
      <c r="D2679" t="s">
        <v>277</v>
      </c>
      <c r="E2679" t="s">
        <v>278</v>
      </c>
      <c r="F2679" t="s">
        <v>16982</v>
      </c>
      <c r="G2679" t="s">
        <v>16983</v>
      </c>
      <c r="H2679" t="s">
        <v>16984</v>
      </c>
      <c r="I2679" t="s">
        <v>16985</v>
      </c>
      <c r="J2679" s="1" t="s">
        <v>170</v>
      </c>
      <c r="K2679" t="s">
        <v>159</v>
      </c>
      <c r="L2679" t="s">
        <v>160</v>
      </c>
      <c r="M2679" t="s">
        <v>161</v>
      </c>
      <c r="N2679" s="1" t="s">
        <v>86</v>
      </c>
      <c r="O2679" s="1" t="s">
        <v>34</v>
      </c>
      <c r="P2679" s="1">
        <v>84</v>
      </c>
      <c r="Q2679" t="s">
        <v>11157</v>
      </c>
      <c r="R2679" s="1" t="s">
        <v>16986</v>
      </c>
      <c r="S2679" s="1" t="s">
        <v>16987</v>
      </c>
      <c r="T2679" s="1">
        <v>74</v>
      </c>
      <c r="U2679" s="1">
        <v>2</v>
      </c>
      <c r="V2679" s="1">
        <v>72</v>
      </c>
    </row>
    <row r="2680" spans="1:22" x14ac:dyDescent="0.35">
      <c r="A2680" s="2">
        <v>45105</v>
      </c>
      <c r="B2680" s="3" t="s">
        <v>492</v>
      </c>
      <c r="C2680" t="s">
        <v>276</v>
      </c>
      <c r="D2680" t="s">
        <v>409</v>
      </c>
      <c r="E2680" t="s">
        <v>265</v>
      </c>
      <c r="F2680" t="s">
        <v>16988</v>
      </c>
      <c r="G2680" t="s">
        <v>16989</v>
      </c>
      <c r="H2680" t="s">
        <v>16990</v>
      </c>
      <c r="I2680" t="s">
        <v>16991</v>
      </c>
      <c r="J2680" s="1" t="s">
        <v>170</v>
      </c>
      <c r="K2680" t="s">
        <v>381</v>
      </c>
      <c r="L2680" t="s">
        <v>382</v>
      </c>
      <c r="N2680" s="1" t="s">
        <v>33</v>
      </c>
      <c r="O2680" s="1" t="s">
        <v>49</v>
      </c>
      <c r="P2680" s="1">
        <v>92</v>
      </c>
      <c r="Q2680" t="s">
        <v>961</v>
      </c>
      <c r="R2680" s="1" t="s">
        <v>6977</v>
      </c>
      <c r="S2680" s="1" t="s">
        <v>16992</v>
      </c>
      <c r="T2680" s="1">
        <v>222</v>
      </c>
      <c r="U2680" s="1">
        <v>110</v>
      </c>
      <c r="V2680" s="1">
        <v>112</v>
      </c>
    </row>
    <row r="2681" spans="1:22" x14ac:dyDescent="0.35">
      <c r="A2681" s="2">
        <v>45084</v>
      </c>
      <c r="B2681" s="3" t="s">
        <v>53</v>
      </c>
      <c r="C2681" t="s">
        <v>276</v>
      </c>
      <c r="D2681" t="s">
        <v>55</v>
      </c>
      <c r="E2681" t="s">
        <v>265</v>
      </c>
      <c r="F2681" t="s">
        <v>733</v>
      </c>
      <c r="G2681" t="s">
        <v>16993</v>
      </c>
      <c r="H2681" t="s">
        <v>16994</v>
      </c>
      <c r="I2681">
        <v>3277858383</v>
      </c>
      <c r="J2681" s="1" t="s">
        <v>45</v>
      </c>
      <c r="K2681" t="s">
        <v>111</v>
      </c>
      <c r="L2681" t="s">
        <v>112</v>
      </c>
      <c r="M2681" t="s">
        <v>113</v>
      </c>
      <c r="N2681" s="1" t="s">
        <v>78</v>
      </c>
      <c r="O2681" s="1" t="s">
        <v>49</v>
      </c>
      <c r="P2681" s="1">
        <v>88</v>
      </c>
      <c r="Q2681" t="s">
        <v>744</v>
      </c>
      <c r="R2681" s="1" t="s">
        <v>16995</v>
      </c>
      <c r="S2681" s="1" t="s">
        <v>16996</v>
      </c>
      <c r="T2681" s="1">
        <v>361</v>
      </c>
      <c r="U2681" s="1">
        <v>320</v>
      </c>
      <c r="V2681" s="1">
        <v>41</v>
      </c>
    </row>
    <row r="2682" spans="1:22" x14ac:dyDescent="0.35">
      <c r="A2682" s="2">
        <v>44622</v>
      </c>
      <c r="B2682" s="3" t="s">
        <v>38</v>
      </c>
      <c r="C2682" t="s">
        <v>23</v>
      </c>
      <c r="D2682" t="s">
        <v>39</v>
      </c>
      <c r="E2682" t="s">
        <v>40</v>
      </c>
      <c r="F2682" t="s">
        <v>16997</v>
      </c>
      <c r="G2682" t="s">
        <v>16998</v>
      </c>
      <c r="H2682" t="s">
        <v>16999</v>
      </c>
      <c r="I2682" t="s">
        <v>17000</v>
      </c>
      <c r="J2682" s="1" t="s">
        <v>45</v>
      </c>
      <c r="K2682" t="s">
        <v>252</v>
      </c>
      <c r="L2682" t="s">
        <v>253</v>
      </c>
      <c r="M2682">
        <f>1-838-976-6137</f>
        <v>-7950</v>
      </c>
      <c r="N2682" s="1" t="s">
        <v>93</v>
      </c>
      <c r="O2682" s="1" t="s">
        <v>49</v>
      </c>
      <c r="P2682" s="1">
        <v>49</v>
      </c>
      <c r="Q2682" t="s">
        <v>4186</v>
      </c>
      <c r="R2682" s="1" t="s">
        <v>17001</v>
      </c>
      <c r="S2682" s="1" t="s">
        <v>17002</v>
      </c>
      <c r="T2682" s="1">
        <v>353</v>
      </c>
      <c r="U2682" s="1">
        <v>105</v>
      </c>
      <c r="V2682" s="1">
        <v>248</v>
      </c>
    </row>
    <row r="2683" spans="1:22" x14ac:dyDescent="0.35">
      <c r="A2683" s="2">
        <v>45132</v>
      </c>
      <c r="B2683" s="3" t="s">
        <v>214</v>
      </c>
      <c r="C2683" t="s">
        <v>23</v>
      </c>
      <c r="D2683" t="s">
        <v>98</v>
      </c>
      <c r="E2683" t="s">
        <v>326</v>
      </c>
      <c r="F2683" t="s">
        <v>17003</v>
      </c>
      <c r="H2683" t="s">
        <v>17004</v>
      </c>
      <c r="I2683">
        <v>8082553225</v>
      </c>
      <c r="J2683" s="1" t="s">
        <v>170</v>
      </c>
      <c r="K2683" t="s">
        <v>194</v>
      </c>
      <c r="L2683" t="s">
        <v>195</v>
      </c>
      <c r="M2683" t="s">
        <v>196</v>
      </c>
      <c r="N2683" s="1" t="s">
        <v>48</v>
      </c>
      <c r="O2683" s="1" t="s">
        <v>49</v>
      </c>
      <c r="P2683" s="1">
        <v>22</v>
      </c>
      <c r="Q2683" t="s">
        <v>17005</v>
      </c>
      <c r="R2683" s="1" t="s">
        <v>17006</v>
      </c>
      <c r="S2683" s="1" t="s">
        <v>17007</v>
      </c>
      <c r="T2683" s="1">
        <v>199</v>
      </c>
      <c r="U2683" s="1">
        <v>83</v>
      </c>
      <c r="V2683" s="1">
        <v>116</v>
      </c>
    </row>
    <row r="2684" spans="1:22" x14ac:dyDescent="0.35">
      <c r="A2684" s="2">
        <v>44911</v>
      </c>
      <c r="B2684" s="3" t="s">
        <v>529</v>
      </c>
      <c r="C2684" t="s">
        <v>23</v>
      </c>
      <c r="D2684" t="s">
        <v>98</v>
      </c>
      <c r="E2684" t="s">
        <v>530</v>
      </c>
      <c r="F2684" t="s">
        <v>17008</v>
      </c>
      <c r="G2684" t="s">
        <v>9537</v>
      </c>
      <c r="H2684" t="s">
        <v>17009</v>
      </c>
      <c r="I2684" t="s">
        <v>17010</v>
      </c>
      <c r="J2684" s="1" t="s">
        <v>30</v>
      </c>
      <c r="K2684" t="s">
        <v>534</v>
      </c>
      <c r="L2684" t="s">
        <v>535</v>
      </c>
      <c r="M2684" t="s">
        <v>536</v>
      </c>
      <c r="N2684" s="1" t="s">
        <v>33</v>
      </c>
      <c r="O2684" s="1" t="s">
        <v>49</v>
      </c>
      <c r="P2684" s="1">
        <v>30</v>
      </c>
      <c r="Q2684" t="s">
        <v>4658</v>
      </c>
      <c r="R2684" s="1" t="s">
        <v>17011</v>
      </c>
      <c r="S2684" s="1" t="s">
        <v>17012</v>
      </c>
      <c r="T2684" s="1">
        <v>217</v>
      </c>
      <c r="U2684" s="1">
        <v>37</v>
      </c>
      <c r="V2684" s="1">
        <v>180</v>
      </c>
    </row>
    <row r="2685" spans="1:22" x14ac:dyDescent="0.35">
      <c r="A2685" s="2">
        <v>44468</v>
      </c>
      <c r="B2685" s="3" t="s">
        <v>38</v>
      </c>
      <c r="C2685" t="s">
        <v>141</v>
      </c>
      <c r="D2685" t="s">
        <v>223</v>
      </c>
      <c r="E2685" t="s">
        <v>309</v>
      </c>
      <c r="F2685" t="s">
        <v>17013</v>
      </c>
      <c r="G2685" t="s">
        <v>17014</v>
      </c>
      <c r="H2685" t="s">
        <v>17015</v>
      </c>
      <c r="I2685" t="s">
        <v>17016</v>
      </c>
      <c r="J2685" s="1" t="s">
        <v>30</v>
      </c>
      <c r="K2685" t="s">
        <v>534</v>
      </c>
      <c r="L2685" t="s">
        <v>535</v>
      </c>
      <c r="M2685" t="s">
        <v>536</v>
      </c>
      <c r="N2685" s="1" t="s">
        <v>48</v>
      </c>
      <c r="O2685" s="1" t="s">
        <v>49</v>
      </c>
      <c r="P2685" s="1">
        <v>80</v>
      </c>
      <c r="Q2685" t="s">
        <v>6202</v>
      </c>
      <c r="R2685" s="1" t="s">
        <v>17017</v>
      </c>
      <c r="S2685" s="1" t="s">
        <v>17018</v>
      </c>
      <c r="T2685" s="1">
        <v>450</v>
      </c>
      <c r="U2685" s="1">
        <v>376</v>
      </c>
      <c r="V2685" s="1">
        <v>74</v>
      </c>
    </row>
    <row r="2686" spans="1:22" x14ac:dyDescent="0.35">
      <c r="A2686" s="1" t="s">
        <v>17019</v>
      </c>
      <c r="B2686" s="3" t="s">
        <v>68</v>
      </c>
      <c r="C2686" t="s">
        <v>69</v>
      </c>
      <c r="D2686" t="s">
        <v>70</v>
      </c>
      <c r="E2686" t="s">
        <v>71</v>
      </c>
      <c r="F2686" t="s">
        <v>17020</v>
      </c>
      <c r="G2686" t="s">
        <v>17021</v>
      </c>
      <c r="H2686" t="s">
        <v>17022</v>
      </c>
      <c r="I2686" t="s">
        <v>17023</v>
      </c>
      <c r="J2686" s="1" t="s">
        <v>170</v>
      </c>
      <c r="K2686" t="s">
        <v>111</v>
      </c>
      <c r="L2686" t="s">
        <v>112</v>
      </c>
      <c r="M2686" t="s">
        <v>113</v>
      </c>
      <c r="N2686" s="1" t="s">
        <v>86</v>
      </c>
      <c r="O2686" s="1" t="s">
        <v>49</v>
      </c>
      <c r="P2686" s="1">
        <v>93</v>
      </c>
      <c r="Q2686" t="s">
        <v>17024</v>
      </c>
      <c r="R2686" s="1" t="s">
        <v>17025</v>
      </c>
      <c r="S2686" s="1" t="s">
        <v>17026</v>
      </c>
      <c r="T2686" s="1">
        <v>470</v>
      </c>
      <c r="U2686" s="1">
        <v>76</v>
      </c>
      <c r="V2686" s="1">
        <v>394</v>
      </c>
    </row>
    <row r="2687" spans="1:22" x14ac:dyDescent="0.35">
      <c r="A2687" s="2">
        <v>44623</v>
      </c>
      <c r="B2687" s="3" t="s">
        <v>238</v>
      </c>
      <c r="C2687" t="s">
        <v>23</v>
      </c>
      <c r="D2687" t="s">
        <v>98</v>
      </c>
      <c r="E2687" t="s">
        <v>239</v>
      </c>
      <c r="F2687" t="s">
        <v>17027</v>
      </c>
      <c r="H2687" t="s">
        <v>17028</v>
      </c>
      <c r="I2687" t="s">
        <v>17029</v>
      </c>
      <c r="J2687" s="1" t="s">
        <v>30</v>
      </c>
      <c r="K2687" t="s">
        <v>194</v>
      </c>
      <c r="L2687" t="s">
        <v>195</v>
      </c>
      <c r="M2687" t="s">
        <v>196</v>
      </c>
      <c r="N2687" s="1" t="s">
        <v>78</v>
      </c>
      <c r="O2687" s="1" t="s">
        <v>49</v>
      </c>
      <c r="P2687" s="1">
        <v>66</v>
      </c>
      <c r="Q2687" t="s">
        <v>17030</v>
      </c>
      <c r="R2687" s="1" t="s">
        <v>17031</v>
      </c>
      <c r="S2687" s="1" t="s">
        <v>17032</v>
      </c>
      <c r="T2687" s="1">
        <v>90</v>
      </c>
      <c r="U2687" s="1">
        <v>7</v>
      </c>
      <c r="V2687" s="1">
        <v>83</v>
      </c>
    </row>
    <row r="2688" spans="1:22" x14ac:dyDescent="0.35">
      <c r="A2688" s="2">
        <v>45144</v>
      </c>
      <c r="B2688" s="3" t="s">
        <v>97</v>
      </c>
      <c r="C2688" t="s">
        <v>23</v>
      </c>
      <c r="D2688" t="s">
        <v>98</v>
      </c>
      <c r="E2688" t="s">
        <v>154</v>
      </c>
      <c r="F2688" t="s">
        <v>17033</v>
      </c>
      <c r="G2688" t="s">
        <v>17034</v>
      </c>
      <c r="H2688" t="s">
        <v>17035</v>
      </c>
      <c r="I2688" t="s">
        <v>17036</v>
      </c>
      <c r="J2688" s="1" t="s">
        <v>170</v>
      </c>
      <c r="K2688" t="s">
        <v>75</v>
      </c>
      <c r="L2688" t="s">
        <v>76</v>
      </c>
      <c r="M2688" t="s">
        <v>77</v>
      </c>
      <c r="N2688" s="1" t="s">
        <v>78</v>
      </c>
      <c r="O2688" s="1" t="s">
        <v>49</v>
      </c>
      <c r="P2688" s="1">
        <v>58</v>
      </c>
      <c r="Q2688" t="s">
        <v>6489</v>
      </c>
      <c r="R2688" s="1" t="s">
        <v>17037</v>
      </c>
      <c r="S2688" s="1" t="s">
        <v>17038</v>
      </c>
      <c r="T2688" s="1">
        <v>186</v>
      </c>
      <c r="U2688" s="1">
        <v>42</v>
      </c>
      <c r="V2688" s="1">
        <v>144</v>
      </c>
    </row>
    <row r="2689" spans="1:22" x14ac:dyDescent="0.35">
      <c r="A2689" s="2">
        <v>44570</v>
      </c>
      <c r="B2689" s="3" t="s">
        <v>344</v>
      </c>
      <c r="C2689" t="s">
        <v>141</v>
      </c>
      <c r="D2689" t="s">
        <v>345</v>
      </c>
      <c r="E2689" t="s">
        <v>346</v>
      </c>
      <c r="F2689" t="s">
        <v>17039</v>
      </c>
      <c r="H2689" t="s">
        <v>17040</v>
      </c>
      <c r="I2689" t="s">
        <v>17041</v>
      </c>
      <c r="J2689" s="1" t="s">
        <v>30</v>
      </c>
      <c r="K2689" t="s">
        <v>183</v>
      </c>
      <c r="L2689" t="s">
        <v>184</v>
      </c>
      <c r="M2689" t="s">
        <v>185</v>
      </c>
      <c r="N2689" s="1" t="s">
        <v>78</v>
      </c>
      <c r="O2689" s="1" t="s">
        <v>49</v>
      </c>
      <c r="P2689" s="1">
        <v>27</v>
      </c>
      <c r="Q2689" t="s">
        <v>1329</v>
      </c>
      <c r="R2689" s="1" t="s">
        <v>17042</v>
      </c>
      <c r="S2689" s="1" t="s">
        <v>17043</v>
      </c>
      <c r="T2689" s="1">
        <v>176</v>
      </c>
      <c r="U2689" s="1">
        <v>17</v>
      </c>
      <c r="V2689" s="1">
        <v>159</v>
      </c>
    </row>
    <row r="2690" spans="1:22" x14ac:dyDescent="0.35">
      <c r="A2690" s="2">
        <v>44657</v>
      </c>
      <c r="B2690" s="3" t="s">
        <v>214</v>
      </c>
      <c r="C2690" t="s">
        <v>23</v>
      </c>
      <c r="D2690" t="s">
        <v>98</v>
      </c>
      <c r="E2690" t="s">
        <v>326</v>
      </c>
      <c r="F2690" t="s">
        <v>17044</v>
      </c>
      <c r="G2690" t="s">
        <v>17045</v>
      </c>
      <c r="H2690" t="s">
        <v>17046</v>
      </c>
      <c r="I2690" t="s">
        <v>17047</v>
      </c>
      <c r="J2690" s="1" t="s">
        <v>30</v>
      </c>
      <c r="K2690" t="s">
        <v>381</v>
      </c>
      <c r="L2690" t="s">
        <v>382</v>
      </c>
      <c r="M2690" t="s">
        <v>383</v>
      </c>
      <c r="N2690" s="1" t="s">
        <v>93</v>
      </c>
      <c r="O2690" s="1" t="s">
        <v>34</v>
      </c>
      <c r="P2690" s="1">
        <v>3</v>
      </c>
      <c r="Q2690" t="s">
        <v>927</v>
      </c>
      <c r="R2690" s="1" t="s">
        <v>8906</v>
      </c>
      <c r="S2690" s="1" t="s">
        <v>17048</v>
      </c>
      <c r="T2690" s="1">
        <v>461</v>
      </c>
      <c r="U2690" s="1">
        <v>130</v>
      </c>
      <c r="V2690" s="1">
        <v>331</v>
      </c>
    </row>
    <row r="2691" spans="1:22" x14ac:dyDescent="0.35">
      <c r="A2691" s="2">
        <v>44674</v>
      </c>
      <c r="B2691" s="3" t="s">
        <v>222</v>
      </c>
      <c r="C2691" t="s">
        <v>141</v>
      </c>
      <c r="D2691" t="s">
        <v>223</v>
      </c>
      <c r="E2691" t="s">
        <v>224</v>
      </c>
      <c r="F2691" t="s">
        <v>17049</v>
      </c>
      <c r="G2691" t="s">
        <v>17050</v>
      </c>
      <c r="H2691" t="s">
        <v>17051</v>
      </c>
      <c r="I2691" t="s">
        <v>17052</v>
      </c>
      <c r="J2691" s="1" t="s">
        <v>30</v>
      </c>
      <c r="K2691" t="s">
        <v>424</v>
      </c>
      <c r="L2691" t="s">
        <v>425</v>
      </c>
      <c r="M2691">
        <v>7724600682</v>
      </c>
      <c r="N2691" s="1" t="s">
        <v>86</v>
      </c>
      <c r="O2691" s="1" t="s">
        <v>34</v>
      </c>
      <c r="P2691" s="1">
        <v>4</v>
      </c>
      <c r="Q2691" t="s">
        <v>2706</v>
      </c>
      <c r="R2691" s="1" t="s">
        <v>17053</v>
      </c>
      <c r="S2691" s="1" t="s">
        <v>17054</v>
      </c>
      <c r="T2691" s="1">
        <v>78</v>
      </c>
      <c r="U2691" s="1">
        <v>52</v>
      </c>
      <c r="V2691" s="1">
        <v>26</v>
      </c>
    </row>
    <row r="2692" spans="1:22" x14ac:dyDescent="0.35">
      <c r="A2692" s="2">
        <v>45060</v>
      </c>
      <c r="B2692" s="3" t="s">
        <v>207</v>
      </c>
      <c r="C2692" t="s">
        <v>23</v>
      </c>
      <c r="D2692" t="s">
        <v>39</v>
      </c>
      <c r="E2692" t="s">
        <v>40</v>
      </c>
      <c r="F2692" t="s">
        <v>17055</v>
      </c>
      <c r="G2692" t="s">
        <v>17056</v>
      </c>
      <c r="H2692" t="s">
        <v>17057</v>
      </c>
      <c r="I2692" t="s">
        <v>17058</v>
      </c>
      <c r="J2692" s="1" t="s">
        <v>170</v>
      </c>
      <c r="K2692" t="s">
        <v>252</v>
      </c>
      <c r="L2692" t="s">
        <v>253</v>
      </c>
      <c r="N2692" s="1" t="s">
        <v>48</v>
      </c>
      <c r="O2692" s="1" t="s">
        <v>34</v>
      </c>
      <c r="P2692" s="1">
        <v>96</v>
      </c>
      <c r="Q2692" t="s">
        <v>8560</v>
      </c>
      <c r="R2692" s="1" t="s">
        <v>17059</v>
      </c>
      <c r="S2692" s="1" t="s">
        <v>17060</v>
      </c>
      <c r="T2692" s="1">
        <v>126</v>
      </c>
      <c r="U2692" s="1">
        <v>33</v>
      </c>
      <c r="V2692" s="1">
        <v>93</v>
      </c>
    </row>
    <row r="2693" spans="1:22" x14ac:dyDescent="0.35">
      <c r="A2693" s="2">
        <v>45233</v>
      </c>
      <c r="B2693" s="3" t="s">
        <v>222</v>
      </c>
      <c r="C2693" t="s">
        <v>141</v>
      </c>
      <c r="D2693" t="s">
        <v>223</v>
      </c>
      <c r="E2693" t="s">
        <v>224</v>
      </c>
      <c r="F2693" t="s">
        <v>17061</v>
      </c>
      <c r="G2693" t="s">
        <v>17062</v>
      </c>
      <c r="H2693" t="s">
        <v>17063</v>
      </c>
      <c r="I2693" t="s">
        <v>17064</v>
      </c>
      <c r="J2693" s="1" t="s">
        <v>30</v>
      </c>
      <c r="K2693" t="s">
        <v>133</v>
      </c>
      <c r="L2693" t="s">
        <v>134</v>
      </c>
      <c r="M2693" t="s">
        <v>135</v>
      </c>
      <c r="N2693" s="1" t="s">
        <v>48</v>
      </c>
      <c r="O2693" s="1" t="s">
        <v>34</v>
      </c>
      <c r="P2693" s="1">
        <v>84</v>
      </c>
      <c r="Q2693" t="s">
        <v>14794</v>
      </c>
      <c r="R2693" s="1" t="s">
        <v>17065</v>
      </c>
      <c r="S2693" s="1" t="s">
        <v>17066</v>
      </c>
      <c r="T2693" s="1">
        <v>220</v>
      </c>
      <c r="U2693" s="1">
        <v>63</v>
      </c>
      <c r="V2693" s="1">
        <v>157</v>
      </c>
    </row>
    <row r="2694" spans="1:22" x14ac:dyDescent="0.35">
      <c r="A2694" s="2">
        <v>45050</v>
      </c>
      <c r="B2694" s="3" t="s">
        <v>68</v>
      </c>
      <c r="C2694" t="s">
        <v>69</v>
      </c>
      <c r="D2694" t="s">
        <v>70</v>
      </c>
      <c r="E2694" t="s">
        <v>189</v>
      </c>
      <c r="F2694" t="s">
        <v>17067</v>
      </c>
      <c r="G2694" t="s">
        <v>17068</v>
      </c>
      <c r="H2694" t="s">
        <v>17069</v>
      </c>
      <c r="I2694" t="s">
        <v>17070</v>
      </c>
      <c r="J2694" s="1" t="s">
        <v>45</v>
      </c>
      <c r="K2694" t="s">
        <v>61</v>
      </c>
      <c r="L2694" t="s">
        <v>62</v>
      </c>
      <c r="M2694">
        <f>1-588-750-7646</f>
        <v>-8983</v>
      </c>
      <c r="N2694" s="1" t="s">
        <v>93</v>
      </c>
      <c r="O2694" s="1" t="s">
        <v>34</v>
      </c>
      <c r="P2694" s="1">
        <v>14</v>
      </c>
      <c r="Q2694" t="s">
        <v>3324</v>
      </c>
      <c r="R2694" s="1" t="s">
        <v>17071</v>
      </c>
      <c r="S2694" s="1" t="s">
        <v>17072</v>
      </c>
      <c r="T2694" s="1">
        <v>272</v>
      </c>
      <c r="U2694" s="1">
        <v>217</v>
      </c>
      <c r="V2694" s="1">
        <v>55</v>
      </c>
    </row>
    <row r="2695" spans="1:22" x14ac:dyDescent="0.35">
      <c r="A2695" s="2">
        <v>44747</v>
      </c>
      <c r="B2695" s="3" t="s">
        <v>22</v>
      </c>
      <c r="C2695" t="s">
        <v>23</v>
      </c>
      <c r="D2695" t="s">
        <v>24</v>
      </c>
      <c r="E2695" t="s">
        <v>82</v>
      </c>
      <c r="F2695" t="s">
        <v>17073</v>
      </c>
      <c r="G2695" t="s">
        <v>17074</v>
      </c>
      <c r="H2695" t="s">
        <v>17075</v>
      </c>
      <c r="I2695">
        <v>6512219442</v>
      </c>
      <c r="J2695" s="1" t="s">
        <v>170</v>
      </c>
      <c r="K2695" t="s">
        <v>171</v>
      </c>
      <c r="L2695" t="s">
        <v>172</v>
      </c>
      <c r="M2695" t="s">
        <v>173</v>
      </c>
      <c r="N2695" s="1" t="s">
        <v>86</v>
      </c>
      <c r="O2695" s="1" t="s">
        <v>63</v>
      </c>
      <c r="P2695" s="1">
        <v>43</v>
      </c>
      <c r="Q2695" t="s">
        <v>2432</v>
      </c>
      <c r="R2695" s="1" t="s">
        <v>17076</v>
      </c>
      <c r="S2695" s="1" t="s">
        <v>17077</v>
      </c>
      <c r="T2695" s="1">
        <v>71</v>
      </c>
      <c r="U2695" s="1">
        <v>3</v>
      </c>
      <c r="V2695" s="1">
        <v>68</v>
      </c>
    </row>
    <row r="2696" spans="1:22" x14ac:dyDescent="0.35">
      <c r="A2696" s="2">
        <v>45052</v>
      </c>
      <c r="B2696" s="3" t="s">
        <v>118</v>
      </c>
      <c r="C2696" t="s">
        <v>54</v>
      </c>
      <c r="D2696" t="s">
        <v>119</v>
      </c>
      <c r="E2696" t="s">
        <v>120</v>
      </c>
      <c r="F2696" t="s">
        <v>3870</v>
      </c>
      <c r="G2696" t="s">
        <v>17078</v>
      </c>
      <c r="H2696" t="s">
        <v>17079</v>
      </c>
      <c r="I2696" t="s">
        <v>17080</v>
      </c>
      <c r="J2696" s="1" t="s">
        <v>30</v>
      </c>
      <c r="K2696" t="s">
        <v>148</v>
      </c>
      <c r="L2696" t="s">
        <v>149</v>
      </c>
      <c r="M2696" t="s">
        <v>150</v>
      </c>
      <c r="N2696" s="1" t="s">
        <v>86</v>
      </c>
      <c r="O2696" s="1" t="s">
        <v>49</v>
      </c>
      <c r="P2696" s="1">
        <v>1</v>
      </c>
      <c r="Q2696" t="s">
        <v>120</v>
      </c>
      <c r="R2696" s="1" t="s">
        <v>15361</v>
      </c>
      <c r="S2696" s="1" t="s">
        <v>17081</v>
      </c>
      <c r="T2696" s="1">
        <v>263</v>
      </c>
      <c r="U2696" s="1">
        <v>236</v>
      </c>
      <c r="V2696" s="1">
        <v>27</v>
      </c>
    </row>
    <row r="2697" spans="1:22" x14ac:dyDescent="0.35">
      <c r="A2697" s="2">
        <v>45114</v>
      </c>
      <c r="B2697" s="3" t="s">
        <v>492</v>
      </c>
      <c r="C2697" t="s">
        <v>276</v>
      </c>
      <c r="D2697" t="s">
        <v>409</v>
      </c>
      <c r="E2697" t="s">
        <v>410</v>
      </c>
      <c r="F2697" t="s">
        <v>17082</v>
      </c>
      <c r="G2697" t="s">
        <v>17083</v>
      </c>
      <c r="H2697" t="s">
        <v>17084</v>
      </c>
      <c r="I2697" t="s">
        <v>17085</v>
      </c>
      <c r="J2697" s="1" t="s">
        <v>45</v>
      </c>
      <c r="K2697" t="s">
        <v>133</v>
      </c>
      <c r="L2697" t="s">
        <v>134</v>
      </c>
      <c r="M2697" t="s">
        <v>135</v>
      </c>
      <c r="N2697" s="1" t="s">
        <v>86</v>
      </c>
      <c r="O2697" s="1" t="s">
        <v>49</v>
      </c>
      <c r="P2697" s="1">
        <v>53</v>
      </c>
      <c r="Q2697" t="s">
        <v>17086</v>
      </c>
      <c r="R2697" s="1" t="s">
        <v>17087</v>
      </c>
      <c r="S2697" s="1" t="s">
        <v>17088</v>
      </c>
      <c r="T2697" s="1">
        <v>404</v>
      </c>
      <c r="U2697" s="1">
        <v>134</v>
      </c>
      <c r="V2697" s="1">
        <v>270</v>
      </c>
    </row>
    <row r="2698" spans="1:22" x14ac:dyDescent="0.35">
      <c r="A2698" s="2">
        <v>44930</v>
      </c>
      <c r="B2698" s="3" t="s">
        <v>492</v>
      </c>
      <c r="C2698" t="s">
        <v>276</v>
      </c>
      <c r="D2698" t="s">
        <v>409</v>
      </c>
      <c r="E2698" t="s">
        <v>410</v>
      </c>
      <c r="F2698" t="s">
        <v>17089</v>
      </c>
      <c r="G2698" t="s">
        <v>17090</v>
      </c>
      <c r="H2698" t="s">
        <v>17091</v>
      </c>
      <c r="I2698" t="s">
        <v>17092</v>
      </c>
      <c r="J2698" s="1" t="s">
        <v>30</v>
      </c>
      <c r="K2698" t="s">
        <v>534</v>
      </c>
      <c r="L2698" t="s">
        <v>535</v>
      </c>
      <c r="M2698" t="s">
        <v>536</v>
      </c>
      <c r="N2698" s="1" t="s">
        <v>78</v>
      </c>
      <c r="O2698" s="1" t="s">
        <v>34</v>
      </c>
      <c r="P2698" s="1">
        <v>38</v>
      </c>
      <c r="Q2698" t="s">
        <v>12473</v>
      </c>
      <c r="R2698" s="1" t="s">
        <v>17093</v>
      </c>
      <c r="S2698" s="1" t="s">
        <v>17094</v>
      </c>
      <c r="T2698" s="1">
        <v>173</v>
      </c>
      <c r="U2698" s="1">
        <v>11</v>
      </c>
      <c r="V2698" s="1">
        <v>162</v>
      </c>
    </row>
    <row r="2699" spans="1:22" x14ac:dyDescent="0.35">
      <c r="A2699" s="2">
        <v>44652</v>
      </c>
      <c r="B2699" s="3" t="s">
        <v>164</v>
      </c>
      <c r="C2699" t="s">
        <v>247</v>
      </c>
      <c r="D2699" t="s">
        <v>165</v>
      </c>
      <c r="E2699" t="s">
        <v>166</v>
      </c>
      <c r="F2699" t="s">
        <v>17095</v>
      </c>
      <c r="G2699" t="s">
        <v>17096</v>
      </c>
      <c r="H2699" t="s">
        <v>17097</v>
      </c>
      <c r="I2699" t="s">
        <v>17098</v>
      </c>
      <c r="J2699" s="1" t="s">
        <v>45</v>
      </c>
      <c r="K2699" t="s">
        <v>124</v>
      </c>
      <c r="L2699" t="s">
        <v>125</v>
      </c>
      <c r="N2699" s="1" t="s">
        <v>33</v>
      </c>
      <c r="O2699" s="1" t="s">
        <v>34</v>
      </c>
      <c r="P2699" s="1">
        <v>67</v>
      </c>
      <c r="Q2699" t="s">
        <v>3272</v>
      </c>
      <c r="R2699" s="1" t="s">
        <v>17099</v>
      </c>
      <c r="S2699" s="1" t="s">
        <v>17100</v>
      </c>
      <c r="T2699" s="1">
        <v>81</v>
      </c>
      <c r="U2699" s="1">
        <v>7</v>
      </c>
      <c r="V2699" s="1">
        <v>74</v>
      </c>
    </row>
    <row r="2700" spans="1:22" x14ac:dyDescent="0.35">
      <c r="A2700" s="2">
        <v>44890</v>
      </c>
      <c r="B2700" s="3" t="s">
        <v>214</v>
      </c>
      <c r="C2700" t="s">
        <v>23</v>
      </c>
      <c r="D2700" t="s">
        <v>98</v>
      </c>
      <c r="E2700" t="s">
        <v>326</v>
      </c>
      <c r="F2700" t="s">
        <v>17101</v>
      </c>
      <c r="G2700" t="s">
        <v>17102</v>
      </c>
      <c r="H2700" t="s">
        <v>17103</v>
      </c>
      <c r="I2700" t="s">
        <v>17104</v>
      </c>
      <c r="J2700" s="1" t="s">
        <v>45</v>
      </c>
      <c r="K2700" t="s">
        <v>159</v>
      </c>
      <c r="L2700" t="s">
        <v>160</v>
      </c>
      <c r="M2700" t="s">
        <v>161</v>
      </c>
      <c r="N2700" s="1" t="s">
        <v>86</v>
      </c>
      <c r="O2700" s="1" t="s">
        <v>34</v>
      </c>
      <c r="P2700" s="1">
        <v>86</v>
      </c>
      <c r="Q2700" t="s">
        <v>4055</v>
      </c>
      <c r="R2700" s="1" t="s">
        <v>17105</v>
      </c>
      <c r="S2700" s="1" t="s">
        <v>17106</v>
      </c>
      <c r="T2700" s="1">
        <v>483</v>
      </c>
      <c r="U2700" s="1">
        <v>250</v>
      </c>
      <c r="V2700" s="1">
        <v>233</v>
      </c>
    </row>
    <row r="2701" spans="1:22" x14ac:dyDescent="0.35">
      <c r="A2701" s="2">
        <v>45110</v>
      </c>
      <c r="B2701" s="3" t="s">
        <v>257</v>
      </c>
      <c r="C2701" t="s">
        <v>141</v>
      </c>
      <c r="D2701" t="s">
        <v>223</v>
      </c>
      <c r="E2701" t="s">
        <v>309</v>
      </c>
      <c r="F2701" t="s">
        <v>17107</v>
      </c>
      <c r="G2701" t="s">
        <v>17108</v>
      </c>
      <c r="H2701" t="s">
        <v>17109</v>
      </c>
      <c r="I2701" t="s">
        <v>17110</v>
      </c>
      <c r="J2701" s="1" t="s">
        <v>170</v>
      </c>
      <c r="K2701" t="s">
        <v>424</v>
      </c>
      <c r="L2701" t="s">
        <v>425</v>
      </c>
      <c r="M2701">
        <v>7724600682</v>
      </c>
      <c r="N2701" s="1" t="s">
        <v>78</v>
      </c>
      <c r="O2701" s="1" t="s">
        <v>49</v>
      </c>
      <c r="P2701" s="1">
        <v>10</v>
      </c>
      <c r="Q2701" t="s">
        <v>15239</v>
      </c>
      <c r="R2701" s="1" t="s">
        <v>17111</v>
      </c>
      <c r="S2701" s="1" t="s">
        <v>17112</v>
      </c>
      <c r="T2701" s="1">
        <v>205</v>
      </c>
      <c r="U2701" s="1">
        <v>165</v>
      </c>
      <c r="V2701" s="1">
        <v>40</v>
      </c>
    </row>
    <row r="2702" spans="1:22" x14ac:dyDescent="0.35">
      <c r="A2702" s="2">
        <v>45188</v>
      </c>
      <c r="B2702" s="3" t="s">
        <v>22</v>
      </c>
      <c r="C2702" t="s">
        <v>23</v>
      </c>
      <c r="D2702" t="s">
        <v>24</v>
      </c>
      <c r="E2702" t="s">
        <v>82</v>
      </c>
      <c r="F2702" t="s">
        <v>17113</v>
      </c>
      <c r="G2702" t="s">
        <v>17114</v>
      </c>
      <c r="H2702" t="s">
        <v>17115</v>
      </c>
      <c r="I2702" t="s">
        <v>17116</v>
      </c>
      <c r="J2702" s="1" t="s">
        <v>30</v>
      </c>
      <c r="K2702" t="s">
        <v>148</v>
      </c>
      <c r="L2702" t="s">
        <v>149</v>
      </c>
      <c r="M2702" t="s">
        <v>150</v>
      </c>
      <c r="N2702" s="1" t="s">
        <v>114</v>
      </c>
      <c r="O2702" s="1" t="s">
        <v>49</v>
      </c>
      <c r="P2702" s="1">
        <v>76</v>
      </c>
      <c r="Q2702" t="s">
        <v>769</v>
      </c>
      <c r="R2702" s="1" t="s">
        <v>17117</v>
      </c>
      <c r="S2702" s="1" t="s">
        <v>17118</v>
      </c>
      <c r="T2702" s="1">
        <v>354</v>
      </c>
      <c r="U2702" s="1">
        <v>88</v>
      </c>
      <c r="V2702" s="1">
        <v>266</v>
      </c>
    </row>
    <row r="2703" spans="1:22" x14ac:dyDescent="0.35">
      <c r="A2703" s="2">
        <v>44730</v>
      </c>
      <c r="B2703" s="3" t="s">
        <v>118</v>
      </c>
      <c r="C2703" t="s">
        <v>69</v>
      </c>
      <c r="D2703" t="s">
        <v>119</v>
      </c>
      <c r="E2703" t="s">
        <v>120</v>
      </c>
      <c r="F2703" t="s">
        <v>17119</v>
      </c>
      <c r="G2703" t="s">
        <v>17120</v>
      </c>
      <c r="H2703" t="s">
        <v>17121</v>
      </c>
      <c r="I2703" t="s">
        <v>17122</v>
      </c>
      <c r="J2703" s="1" t="s">
        <v>170</v>
      </c>
      <c r="K2703" t="s">
        <v>330</v>
      </c>
      <c r="L2703" t="s">
        <v>331</v>
      </c>
      <c r="N2703" s="1" t="s">
        <v>78</v>
      </c>
      <c r="O2703" s="1" t="s">
        <v>49</v>
      </c>
      <c r="P2703" s="1">
        <v>31</v>
      </c>
      <c r="Q2703" t="s">
        <v>17123</v>
      </c>
      <c r="R2703" s="1" t="s">
        <v>15117</v>
      </c>
      <c r="S2703" s="1" t="s">
        <v>17124</v>
      </c>
      <c r="T2703" s="1">
        <v>142</v>
      </c>
      <c r="U2703" s="1">
        <v>28</v>
      </c>
      <c r="V2703" s="1">
        <v>114</v>
      </c>
    </row>
    <row r="2704" spans="1:22" x14ac:dyDescent="0.35">
      <c r="A2704" s="2">
        <v>44950</v>
      </c>
      <c r="B2704" s="3" t="s">
        <v>140</v>
      </c>
      <c r="C2704" t="s">
        <v>141</v>
      </c>
      <c r="D2704" t="s">
        <v>142</v>
      </c>
      <c r="E2704" t="s">
        <v>189</v>
      </c>
      <c r="F2704" t="s">
        <v>17125</v>
      </c>
      <c r="G2704" t="s">
        <v>17126</v>
      </c>
      <c r="H2704" t="s">
        <v>17127</v>
      </c>
      <c r="I2704" t="s">
        <v>17128</v>
      </c>
      <c r="J2704" s="1" t="s">
        <v>45</v>
      </c>
      <c r="K2704" t="s">
        <v>381</v>
      </c>
      <c r="L2704" t="s">
        <v>382</v>
      </c>
      <c r="M2704" t="s">
        <v>383</v>
      </c>
      <c r="N2704" s="1" t="s">
        <v>86</v>
      </c>
      <c r="O2704" s="1" t="s">
        <v>63</v>
      </c>
      <c r="P2704" s="1">
        <v>19</v>
      </c>
      <c r="Q2704" t="s">
        <v>6827</v>
      </c>
      <c r="R2704" s="1" t="s">
        <v>17129</v>
      </c>
      <c r="S2704" s="1" t="s">
        <v>17130</v>
      </c>
      <c r="T2704" s="1">
        <v>422</v>
      </c>
      <c r="U2704" s="1">
        <v>345</v>
      </c>
      <c r="V2704" s="1">
        <v>77</v>
      </c>
    </row>
    <row r="2705" spans="1:22" x14ac:dyDescent="0.35">
      <c r="A2705" s="2">
        <v>44796</v>
      </c>
      <c r="B2705" s="3" t="s">
        <v>207</v>
      </c>
      <c r="C2705" t="s">
        <v>23</v>
      </c>
      <c r="D2705" t="s">
        <v>39</v>
      </c>
      <c r="E2705" t="s">
        <v>40</v>
      </c>
      <c r="F2705" t="s">
        <v>17131</v>
      </c>
      <c r="G2705" t="s">
        <v>17132</v>
      </c>
      <c r="H2705" t="s">
        <v>17133</v>
      </c>
      <c r="I2705" t="s">
        <v>17134</v>
      </c>
      <c r="J2705" s="1" t="s">
        <v>170</v>
      </c>
      <c r="K2705" t="s">
        <v>381</v>
      </c>
      <c r="L2705" t="s">
        <v>382</v>
      </c>
      <c r="M2705" t="s">
        <v>383</v>
      </c>
      <c r="N2705" s="1" t="s">
        <v>48</v>
      </c>
      <c r="O2705" s="1" t="s">
        <v>34</v>
      </c>
      <c r="P2705" s="1">
        <v>75</v>
      </c>
      <c r="Q2705" t="s">
        <v>7202</v>
      </c>
      <c r="R2705" s="1" t="s">
        <v>17135</v>
      </c>
      <c r="S2705" s="1" t="s">
        <v>17136</v>
      </c>
      <c r="T2705" s="1">
        <v>95</v>
      </c>
      <c r="U2705" s="1">
        <v>34</v>
      </c>
      <c r="V2705" s="1">
        <v>61</v>
      </c>
    </row>
    <row r="2706" spans="1:22" x14ac:dyDescent="0.35">
      <c r="A2706" s="2">
        <v>45114</v>
      </c>
      <c r="B2706" s="3" t="s">
        <v>38</v>
      </c>
      <c r="C2706" t="s">
        <v>54</v>
      </c>
      <c r="D2706" t="s">
        <v>345</v>
      </c>
      <c r="E2706" t="s">
        <v>346</v>
      </c>
      <c r="F2706" t="s">
        <v>17137</v>
      </c>
      <c r="G2706" t="s">
        <v>17138</v>
      </c>
      <c r="H2706" t="s">
        <v>17139</v>
      </c>
      <c r="I2706" t="s">
        <v>17140</v>
      </c>
      <c r="J2706" s="1" t="s">
        <v>30</v>
      </c>
      <c r="K2706" t="s">
        <v>183</v>
      </c>
      <c r="L2706" t="s">
        <v>184</v>
      </c>
      <c r="M2706" t="s">
        <v>185</v>
      </c>
      <c r="N2706" s="1" t="s">
        <v>86</v>
      </c>
      <c r="O2706" s="1" t="s">
        <v>63</v>
      </c>
      <c r="P2706" s="1">
        <v>34</v>
      </c>
      <c r="Q2706" t="s">
        <v>17141</v>
      </c>
      <c r="R2706" s="1" t="s">
        <v>17142</v>
      </c>
      <c r="S2706" s="1" t="s">
        <v>17143</v>
      </c>
      <c r="T2706" s="1">
        <v>191</v>
      </c>
      <c r="U2706" s="1">
        <v>96</v>
      </c>
      <c r="V2706" s="1">
        <v>95</v>
      </c>
    </row>
    <row r="2707" spans="1:22" x14ac:dyDescent="0.35">
      <c r="A2707" s="2">
        <v>44984</v>
      </c>
      <c r="B2707" s="3" t="s">
        <v>22</v>
      </c>
      <c r="C2707" t="s">
        <v>23</v>
      </c>
      <c r="D2707" t="s">
        <v>24</v>
      </c>
      <c r="E2707" t="s">
        <v>82</v>
      </c>
      <c r="F2707" t="s">
        <v>17144</v>
      </c>
      <c r="G2707" t="s">
        <v>17145</v>
      </c>
      <c r="H2707" t="s">
        <v>17146</v>
      </c>
      <c r="I2707">
        <v>5248949534</v>
      </c>
      <c r="J2707" s="1" t="s">
        <v>45</v>
      </c>
      <c r="K2707" t="s">
        <v>303</v>
      </c>
      <c r="L2707" t="s">
        <v>304</v>
      </c>
      <c r="M2707" t="s">
        <v>305</v>
      </c>
      <c r="N2707" s="1" t="s">
        <v>93</v>
      </c>
      <c r="O2707" s="1" t="s">
        <v>34</v>
      </c>
      <c r="P2707" s="1">
        <v>66</v>
      </c>
      <c r="Q2707" t="s">
        <v>9223</v>
      </c>
      <c r="R2707" s="1" t="s">
        <v>17147</v>
      </c>
      <c r="S2707" s="1" t="s">
        <v>17148</v>
      </c>
      <c r="T2707" s="1">
        <v>330</v>
      </c>
      <c r="U2707" s="1">
        <v>119</v>
      </c>
      <c r="V2707" s="1">
        <v>211</v>
      </c>
    </row>
    <row r="2708" spans="1:22" x14ac:dyDescent="0.35">
      <c r="A2708" s="2">
        <v>45175</v>
      </c>
      <c r="B2708" s="3" t="s">
        <v>418</v>
      </c>
      <c r="C2708" t="s">
        <v>69</v>
      </c>
      <c r="D2708" t="s">
        <v>419</v>
      </c>
      <c r="E2708" t="s">
        <v>521</v>
      </c>
      <c r="F2708" t="s">
        <v>17149</v>
      </c>
      <c r="G2708" t="s">
        <v>17150</v>
      </c>
      <c r="H2708" t="s">
        <v>17151</v>
      </c>
      <c r="I2708" t="s">
        <v>17152</v>
      </c>
      <c r="J2708" s="1" t="s">
        <v>45</v>
      </c>
      <c r="K2708" t="s">
        <v>31</v>
      </c>
      <c r="L2708" t="s">
        <v>32</v>
      </c>
      <c r="M2708">
        <v>6538306661</v>
      </c>
      <c r="N2708" s="1" t="s">
        <v>48</v>
      </c>
      <c r="O2708" s="1" t="s">
        <v>49</v>
      </c>
      <c r="P2708" s="1">
        <v>37</v>
      </c>
      <c r="Q2708" t="s">
        <v>4950</v>
      </c>
      <c r="R2708" s="1" t="s">
        <v>17153</v>
      </c>
      <c r="S2708" s="1" t="s">
        <v>17154</v>
      </c>
      <c r="T2708" s="1">
        <v>323</v>
      </c>
      <c r="U2708" s="1">
        <v>251</v>
      </c>
      <c r="V2708" s="1">
        <v>72</v>
      </c>
    </row>
    <row r="2709" spans="1:22" x14ac:dyDescent="0.35">
      <c r="A2709" s="2">
        <v>44663</v>
      </c>
      <c r="B2709" s="3" t="s">
        <v>418</v>
      </c>
      <c r="C2709" t="s">
        <v>69</v>
      </c>
      <c r="D2709" t="s">
        <v>419</v>
      </c>
      <c r="E2709" t="s">
        <v>521</v>
      </c>
      <c r="F2709" t="s">
        <v>17155</v>
      </c>
      <c r="G2709" t="s">
        <v>17156</v>
      </c>
      <c r="H2709" t="s">
        <v>17157</v>
      </c>
      <c r="I2709" t="s">
        <v>17158</v>
      </c>
      <c r="J2709" s="1" t="s">
        <v>170</v>
      </c>
      <c r="K2709" t="s">
        <v>270</v>
      </c>
      <c r="L2709" t="s">
        <v>271</v>
      </c>
      <c r="M2709" t="s">
        <v>559</v>
      </c>
      <c r="N2709" s="1" t="s">
        <v>114</v>
      </c>
      <c r="O2709" s="1" t="s">
        <v>34</v>
      </c>
      <c r="P2709" s="1">
        <v>89</v>
      </c>
      <c r="Q2709" t="s">
        <v>17159</v>
      </c>
      <c r="R2709" s="1" t="s">
        <v>17160</v>
      </c>
      <c r="S2709" s="1" t="s">
        <v>17161</v>
      </c>
      <c r="T2709" s="1">
        <v>116</v>
      </c>
      <c r="U2709" s="1">
        <v>45</v>
      </c>
      <c r="V2709" s="1">
        <v>71</v>
      </c>
    </row>
    <row r="2710" spans="1:22" x14ac:dyDescent="0.35">
      <c r="A2710" s="2">
        <v>44772</v>
      </c>
      <c r="B2710" s="3" t="s">
        <v>257</v>
      </c>
      <c r="C2710" t="s">
        <v>141</v>
      </c>
      <c r="D2710" t="s">
        <v>223</v>
      </c>
      <c r="E2710" t="s">
        <v>309</v>
      </c>
      <c r="F2710" t="s">
        <v>17162</v>
      </c>
      <c r="G2710" t="s">
        <v>17163</v>
      </c>
      <c r="H2710" t="s">
        <v>17164</v>
      </c>
      <c r="I2710">
        <v>6095130529</v>
      </c>
      <c r="J2710" s="1" t="s">
        <v>45</v>
      </c>
      <c r="K2710" t="s">
        <v>148</v>
      </c>
      <c r="L2710" t="s">
        <v>149</v>
      </c>
      <c r="M2710" t="s">
        <v>150</v>
      </c>
      <c r="N2710" s="1" t="s">
        <v>86</v>
      </c>
      <c r="O2710" s="1" t="s">
        <v>34</v>
      </c>
      <c r="P2710" s="1">
        <v>84</v>
      </c>
      <c r="Q2710" t="s">
        <v>17165</v>
      </c>
      <c r="R2710" s="1" t="s">
        <v>17166</v>
      </c>
      <c r="S2710" s="1" t="s">
        <v>17167</v>
      </c>
      <c r="T2710" s="1">
        <v>216</v>
      </c>
      <c r="U2710" s="1">
        <v>206</v>
      </c>
      <c r="V2710" s="1">
        <v>10</v>
      </c>
    </row>
    <row r="2711" spans="1:22" x14ac:dyDescent="0.35">
      <c r="A2711" s="2">
        <v>44935</v>
      </c>
      <c r="B2711" s="3" t="s">
        <v>492</v>
      </c>
      <c r="C2711" t="s">
        <v>276</v>
      </c>
      <c r="D2711" t="s">
        <v>409</v>
      </c>
      <c r="E2711" t="s">
        <v>410</v>
      </c>
      <c r="F2711" t="s">
        <v>17168</v>
      </c>
      <c r="G2711" t="s">
        <v>17169</v>
      </c>
      <c r="H2711" t="s">
        <v>17170</v>
      </c>
      <c r="I2711">
        <v>5888421281</v>
      </c>
      <c r="J2711" s="1" t="s">
        <v>30</v>
      </c>
      <c r="K2711" t="s">
        <v>75</v>
      </c>
      <c r="L2711" t="s">
        <v>76</v>
      </c>
      <c r="M2711" t="s">
        <v>77</v>
      </c>
      <c r="N2711" s="1" t="s">
        <v>86</v>
      </c>
      <c r="O2711" s="1" t="s">
        <v>49</v>
      </c>
      <c r="P2711" s="1">
        <v>69</v>
      </c>
      <c r="Q2711" t="s">
        <v>8427</v>
      </c>
      <c r="R2711" s="1" t="s">
        <v>17171</v>
      </c>
      <c r="S2711" s="1" t="s">
        <v>17172</v>
      </c>
      <c r="T2711" s="1">
        <v>218</v>
      </c>
      <c r="U2711" s="1">
        <v>35</v>
      </c>
      <c r="V2711" s="1">
        <v>183</v>
      </c>
    </row>
    <row r="2712" spans="1:22" x14ac:dyDescent="0.35">
      <c r="A2712" s="2">
        <v>44512</v>
      </c>
      <c r="B2712" s="3" t="s">
        <v>214</v>
      </c>
      <c r="C2712" t="s">
        <v>23</v>
      </c>
      <c r="D2712" t="s">
        <v>98</v>
      </c>
      <c r="E2712" t="s">
        <v>265</v>
      </c>
      <c r="F2712" t="s">
        <v>17173</v>
      </c>
      <c r="G2712" t="s">
        <v>17174</v>
      </c>
      <c r="H2712" t="s">
        <v>17175</v>
      </c>
      <c r="I2712" t="s">
        <v>17176</v>
      </c>
      <c r="J2712" s="1" t="s">
        <v>170</v>
      </c>
      <c r="K2712" t="s">
        <v>424</v>
      </c>
      <c r="L2712" t="s">
        <v>425</v>
      </c>
      <c r="M2712">
        <v>7724600682</v>
      </c>
      <c r="N2712" s="1" t="s">
        <v>78</v>
      </c>
      <c r="O2712" s="1" t="s">
        <v>49</v>
      </c>
      <c r="P2712" s="1">
        <v>19</v>
      </c>
      <c r="Q2712" t="s">
        <v>8460</v>
      </c>
      <c r="R2712" s="1" t="s">
        <v>17177</v>
      </c>
      <c r="S2712" s="1" t="s">
        <v>17178</v>
      </c>
      <c r="T2712" s="1">
        <v>281</v>
      </c>
      <c r="U2712" s="1">
        <v>193</v>
      </c>
      <c r="V2712" s="1">
        <v>88</v>
      </c>
    </row>
    <row r="2713" spans="1:22" x14ac:dyDescent="0.35">
      <c r="A2713" s="2">
        <v>44819</v>
      </c>
      <c r="B2713" s="3" t="s">
        <v>529</v>
      </c>
      <c r="C2713" t="s">
        <v>23</v>
      </c>
      <c r="D2713" t="s">
        <v>98</v>
      </c>
      <c r="E2713" t="s">
        <v>669</v>
      </c>
      <c r="F2713" t="s">
        <v>17179</v>
      </c>
      <c r="G2713" t="s">
        <v>17180</v>
      </c>
      <c r="H2713" t="s">
        <v>17181</v>
      </c>
      <c r="I2713" t="s">
        <v>17182</v>
      </c>
      <c r="J2713" s="1" t="s">
        <v>170</v>
      </c>
      <c r="K2713" t="s">
        <v>31</v>
      </c>
      <c r="L2713" t="s">
        <v>32</v>
      </c>
      <c r="M2713">
        <v>6538306661</v>
      </c>
      <c r="N2713" s="1" t="s">
        <v>48</v>
      </c>
      <c r="O2713" s="1" t="s">
        <v>49</v>
      </c>
      <c r="P2713" s="1">
        <v>37</v>
      </c>
      <c r="Q2713" t="s">
        <v>8700</v>
      </c>
      <c r="R2713" s="1" t="s">
        <v>17183</v>
      </c>
      <c r="S2713" s="1" t="s">
        <v>17184</v>
      </c>
      <c r="T2713" s="1">
        <v>225</v>
      </c>
      <c r="U2713" s="1">
        <v>165</v>
      </c>
      <c r="V2713" s="1">
        <v>60</v>
      </c>
    </row>
    <row r="2714" spans="1:22" x14ac:dyDescent="0.35">
      <c r="A2714" s="2">
        <v>45073</v>
      </c>
      <c r="B2714" s="3" t="s">
        <v>38</v>
      </c>
      <c r="C2714" t="s">
        <v>247</v>
      </c>
      <c r="D2714" t="s">
        <v>165</v>
      </c>
      <c r="E2714" t="s">
        <v>484</v>
      </c>
      <c r="F2714" t="s">
        <v>17185</v>
      </c>
      <c r="H2714" t="s">
        <v>17186</v>
      </c>
      <c r="I2714" t="s">
        <v>17187</v>
      </c>
      <c r="J2714" s="1" t="s">
        <v>45</v>
      </c>
      <c r="K2714" t="s">
        <v>75</v>
      </c>
      <c r="L2714" t="s">
        <v>76</v>
      </c>
      <c r="M2714" t="s">
        <v>77</v>
      </c>
      <c r="N2714" s="1" t="s">
        <v>78</v>
      </c>
      <c r="O2714" s="1" t="s">
        <v>63</v>
      </c>
      <c r="P2714" s="1">
        <v>20</v>
      </c>
      <c r="Q2714" t="s">
        <v>9502</v>
      </c>
      <c r="R2714" s="1" t="s">
        <v>17188</v>
      </c>
      <c r="S2714" s="1" t="s">
        <v>17189</v>
      </c>
      <c r="T2714" s="1">
        <v>489</v>
      </c>
      <c r="U2714" s="1">
        <v>362</v>
      </c>
      <c r="V2714" s="1">
        <v>127</v>
      </c>
    </row>
    <row r="2715" spans="1:22" x14ac:dyDescent="0.35">
      <c r="A2715" s="2">
        <v>44502</v>
      </c>
      <c r="B2715" s="3" t="s">
        <v>214</v>
      </c>
      <c r="C2715" t="s">
        <v>23</v>
      </c>
      <c r="D2715" t="s">
        <v>98</v>
      </c>
      <c r="E2715" t="s">
        <v>326</v>
      </c>
      <c r="F2715" t="s">
        <v>17190</v>
      </c>
      <c r="G2715" t="s">
        <v>17191</v>
      </c>
      <c r="H2715" t="s">
        <v>17192</v>
      </c>
      <c r="I2715" t="s">
        <v>17193</v>
      </c>
      <c r="J2715" s="1" t="s">
        <v>45</v>
      </c>
      <c r="K2715" t="s">
        <v>124</v>
      </c>
      <c r="L2715" t="s">
        <v>125</v>
      </c>
      <c r="M2715" t="s">
        <v>126</v>
      </c>
      <c r="N2715" s="1" t="s">
        <v>78</v>
      </c>
      <c r="O2715" s="1" t="s">
        <v>63</v>
      </c>
      <c r="P2715" s="1">
        <v>72</v>
      </c>
      <c r="Q2715" t="s">
        <v>17194</v>
      </c>
      <c r="R2715" s="1" t="s">
        <v>17195</v>
      </c>
      <c r="S2715" s="1" t="s">
        <v>17196</v>
      </c>
      <c r="T2715" s="1">
        <v>478</v>
      </c>
      <c r="U2715" s="1">
        <v>362</v>
      </c>
      <c r="V2715" s="1">
        <v>116</v>
      </c>
    </row>
    <row r="2716" spans="1:22" x14ac:dyDescent="0.35">
      <c r="A2716" s="2">
        <v>44816</v>
      </c>
      <c r="B2716" s="3" t="s">
        <v>492</v>
      </c>
      <c r="C2716" t="s">
        <v>276</v>
      </c>
      <c r="D2716" t="s">
        <v>409</v>
      </c>
      <c r="E2716" t="s">
        <v>4801</v>
      </c>
      <c r="F2716" t="s">
        <v>17197</v>
      </c>
      <c r="G2716" t="s">
        <v>17198</v>
      </c>
      <c r="H2716" t="s">
        <v>17199</v>
      </c>
      <c r="I2716" t="s">
        <v>17200</v>
      </c>
      <c r="J2716" s="1" t="s">
        <v>45</v>
      </c>
      <c r="K2716" t="s">
        <v>534</v>
      </c>
      <c r="L2716" t="s">
        <v>535</v>
      </c>
      <c r="M2716" t="s">
        <v>536</v>
      </c>
      <c r="N2716" s="1" t="s">
        <v>48</v>
      </c>
      <c r="O2716" s="1" t="s">
        <v>34</v>
      </c>
      <c r="P2716" s="1">
        <v>14</v>
      </c>
      <c r="Q2716" t="s">
        <v>6917</v>
      </c>
      <c r="R2716" s="1" t="s">
        <v>17201</v>
      </c>
      <c r="S2716" s="1" t="s">
        <v>17202</v>
      </c>
      <c r="T2716" s="1">
        <v>256</v>
      </c>
      <c r="U2716" s="1">
        <v>151</v>
      </c>
      <c r="V2716" s="1">
        <v>105</v>
      </c>
    </row>
    <row r="2717" spans="1:22" x14ac:dyDescent="0.35">
      <c r="A2717" s="2">
        <v>44891</v>
      </c>
      <c r="B2717" s="3" t="s">
        <v>38</v>
      </c>
      <c r="C2717" t="s">
        <v>276</v>
      </c>
      <c r="D2717" t="s">
        <v>409</v>
      </c>
      <c r="E2717" t="s">
        <v>410</v>
      </c>
      <c r="F2717" t="s">
        <v>17203</v>
      </c>
      <c r="G2717" t="s">
        <v>17204</v>
      </c>
      <c r="H2717" t="s">
        <v>17205</v>
      </c>
      <c r="I2717" t="s">
        <v>17206</v>
      </c>
      <c r="J2717" s="1" t="s">
        <v>30</v>
      </c>
      <c r="K2717" t="s">
        <v>252</v>
      </c>
      <c r="L2717" t="s">
        <v>253</v>
      </c>
      <c r="M2717">
        <f>1-838-976-6137</f>
        <v>-7950</v>
      </c>
      <c r="N2717" s="1" t="s">
        <v>114</v>
      </c>
      <c r="O2717" s="1" t="s">
        <v>34</v>
      </c>
      <c r="P2717" s="1">
        <v>18</v>
      </c>
      <c r="Q2717" t="s">
        <v>11494</v>
      </c>
      <c r="R2717" s="1" t="s">
        <v>17207</v>
      </c>
      <c r="S2717" s="1" t="s">
        <v>17208</v>
      </c>
      <c r="T2717" s="1">
        <v>234</v>
      </c>
      <c r="U2717" s="1">
        <v>108</v>
      </c>
      <c r="V2717" s="1">
        <v>126</v>
      </c>
    </row>
    <row r="2718" spans="1:22" x14ac:dyDescent="0.35">
      <c r="A2718" s="2">
        <v>44948</v>
      </c>
      <c r="B2718" s="3" t="s">
        <v>317</v>
      </c>
      <c r="C2718" t="s">
        <v>23</v>
      </c>
      <c r="D2718" t="s">
        <v>98</v>
      </c>
      <c r="E2718" t="s">
        <v>25</v>
      </c>
      <c r="F2718" t="s">
        <v>17209</v>
      </c>
      <c r="G2718" t="s">
        <v>17210</v>
      </c>
      <c r="H2718" t="s">
        <v>17211</v>
      </c>
      <c r="I2718" t="s">
        <v>17212</v>
      </c>
      <c r="J2718" s="1" t="s">
        <v>170</v>
      </c>
      <c r="K2718" t="s">
        <v>159</v>
      </c>
      <c r="L2718" t="s">
        <v>160</v>
      </c>
      <c r="M2718" t="s">
        <v>161</v>
      </c>
      <c r="N2718" s="1" t="s">
        <v>86</v>
      </c>
      <c r="O2718" s="1" t="s">
        <v>63</v>
      </c>
      <c r="P2718" s="1">
        <v>54</v>
      </c>
      <c r="Q2718" t="s">
        <v>6056</v>
      </c>
      <c r="R2718" s="1" t="s">
        <v>17213</v>
      </c>
      <c r="S2718" s="1" t="s">
        <v>17214</v>
      </c>
      <c r="T2718" s="1">
        <v>337</v>
      </c>
      <c r="U2718" s="1">
        <v>251</v>
      </c>
      <c r="V2718" s="1">
        <v>86</v>
      </c>
    </row>
    <row r="2719" spans="1:22" x14ac:dyDescent="0.35">
      <c r="A2719" s="2">
        <v>44631</v>
      </c>
      <c r="B2719" s="3" t="s">
        <v>140</v>
      </c>
      <c r="C2719" t="s">
        <v>141</v>
      </c>
      <c r="D2719" t="s">
        <v>142</v>
      </c>
      <c r="E2719" t="s">
        <v>265</v>
      </c>
      <c r="F2719" t="s">
        <v>17215</v>
      </c>
      <c r="G2719" t="s">
        <v>17216</v>
      </c>
      <c r="H2719" t="s">
        <v>17217</v>
      </c>
      <c r="I2719" t="s">
        <v>17218</v>
      </c>
      <c r="J2719" s="1" t="s">
        <v>30</v>
      </c>
      <c r="K2719" t="s">
        <v>424</v>
      </c>
      <c r="L2719" t="s">
        <v>425</v>
      </c>
      <c r="M2719">
        <v>7724600682</v>
      </c>
      <c r="N2719" s="1" t="s">
        <v>48</v>
      </c>
      <c r="O2719" s="1" t="s">
        <v>49</v>
      </c>
      <c r="P2719" s="1">
        <v>62</v>
      </c>
      <c r="Q2719" t="s">
        <v>17219</v>
      </c>
      <c r="R2719" s="1" t="s">
        <v>17220</v>
      </c>
      <c r="S2719" s="1" t="s">
        <v>17221</v>
      </c>
      <c r="T2719" s="1">
        <v>430</v>
      </c>
      <c r="U2719" s="1">
        <v>290</v>
      </c>
      <c r="V2719" s="1">
        <v>140</v>
      </c>
    </row>
    <row r="2720" spans="1:22" x14ac:dyDescent="0.35">
      <c r="A2720" s="2">
        <v>44525</v>
      </c>
      <c r="B2720" s="3" t="s">
        <v>38</v>
      </c>
      <c r="C2720" t="s">
        <v>276</v>
      </c>
      <c r="D2720" t="s">
        <v>409</v>
      </c>
      <c r="E2720" t="s">
        <v>189</v>
      </c>
      <c r="F2720" t="s">
        <v>17222</v>
      </c>
      <c r="G2720" t="s">
        <v>17223</v>
      </c>
      <c r="H2720" t="s">
        <v>17224</v>
      </c>
      <c r="I2720" t="s">
        <v>17225</v>
      </c>
      <c r="J2720" s="1" t="s">
        <v>45</v>
      </c>
      <c r="K2720" t="s">
        <v>148</v>
      </c>
      <c r="L2720" t="s">
        <v>149</v>
      </c>
      <c r="M2720" t="s">
        <v>150</v>
      </c>
      <c r="N2720" s="1" t="s">
        <v>78</v>
      </c>
      <c r="O2720" s="1" t="s">
        <v>49</v>
      </c>
      <c r="P2720" s="1">
        <v>97</v>
      </c>
      <c r="Q2720" t="s">
        <v>16059</v>
      </c>
      <c r="R2720" s="1" t="s">
        <v>17226</v>
      </c>
      <c r="S2720" s="1" t="s">
        <v>17227</v>
      </c>
      <c r="T2720" s="1">
        <v>285</v>
      </c>
      <c r="U2720" s="1">
        <v>120</v>
      </c>
      <c r="V2720" s="1">
        <v>165</v>
      </c>
    </row>
    <row r="2721" spans="1:22" x14ac:dyDescent="0.35">
      <c r="A2721" s="2">
        <v>45148</v>
      </c>
      <c r="B2721" s="3" t="s">
        <v>492</v>
      </c>
      <c r="C2721" t="s">
        <v>276</v>
      </c>
      <c r="D2721" t="s">
        <v>409</v>
      </c>
      <c r="E2721" t="s">
        <v>410</v>
      </c>
      <c r="F2721" t="s">
        <v>17228</v>
      </c>
      <c r="G2721" t="s">
        <v>17229</v>
      </c>
      <c r="H2721" t="s">
        <v>17230</v>
      </c>
      <c r="I2721" t="s">
        <v>17231</v>
      </c>
      <c r="J2721" s="1" t="s">
        <v>30</v>
      </c>
      <c r="K2721" t="s">
        <v>111</v>
      </c>
      <c r="L2721" t="s">
        <v>112</v>
      </c>
      <c r="M2721" t="s">
        <v>113</v>
      </c>
      <c r="N2721" s="1" t="s">
        <v>93</v>
      </c>
      <c r="O2721" s="1" t="s">
        <v>34</v>
      </c>
      <c r="P2721" s="1">
        <v>45</v>
      </c>
      <c r="Q2721" t="s">
        <v>776</v>
      </c>
      <c r="R2721" s="1" t="s">
        <v>17232</v>
      </c>
      <c r="S2721" s="1" t="s">
        <v>17233</v>
      </c>
      <c r="T2721" s="1">
        <v>142</v>
      </c>
      <c r="U2721" s="1">
        <v>59</v>
      </c>
      <c r="V2721" s="1">
        <v>83</v>
      </c>
    </row>
    <row r="2722" spans="1:22" x14ac:dyDescent="0.35">
      <c r="A2722" s="2">
        <v>45072</v>
      </c>
      <c r="B2722" s="3" t="s">
        <v>38</v>
      </c>
      <c r="C2722" t="s">
        <v>141</v>
      </c>
      <c r="D2722" t="s">
        <v>223</v>
      </c>
      <c r="E2722" t="s">
        <v>189</v>
      </c>
      <c r="F2722" t="s">
        <v>4318</v>
      </c>
      <c r="G2722" t="s">
        <v>17234</v>
      </c>
      <c r="H2722" t="s">
        <v>17235</v>
      </c>
      <c r="I2722" t="s">
        <v>17236</v>
      </c>
      <c r="J2722" s="1" t="s">
        <v>170</v>
      </c>
      <c r="K2722" t="s">
        <v>133</v>
      </c>
      <c r="L2722" t="s">
        <v>134</v>
      </c>
      <c r="M2722" t="s">
        <v>135</v>
      </c>
      <c r="N2722" s="1" t="s">
        <v>93</v>
      </c>
      <c r="O2722" s="1" t="s">
        <v>63</v>
      </c>
      <c r="P2722" s="1">
        <v>72</v>
      </c>
      <c r="Q2722" t="s">
        <v>17237</v>
      </c>
      <c r="R2722" s="1" t="s">
        <v>17238</v>
      </c>
      <c r="S2722" s="1" t="s">
        <v>17239</v>
      </c>
      <c r="T2722" s="1">
        <v>240</v>
      </c>
      <c r="U2722" s="1">
        <v>220</v>
      </c>
      <c r="V2722" s="1">
        <v>20</v>
      </c>
    </row>
    <row r="2723" spans="1:22" x14ac:dyDescent="0.35">
      <c r="A2723" s="2">
        <v>44945</v>
      </c>
      <c r="B2723" s="3" t="s">
        <v>529</v>
      </c>
      <c r="C2723" t="s">
        <v>23</v>
      </c>
      <c r="D2723" t="s">
        <v>98</v>
      </c>
      <c r="E2723" t="s">
        <v>530</v>
      </c>
      <c r="F2723" t="s">
        <v>17240</v>
      </c>
      <c r="H2723" t="s">
        <v>17241</v>
      </c>
      <c r="I2723" t="s">
        <v>17242</v>
      </c>
      <c r="J2723" s="1" t="s">
        <v>170</v>
      </c>
      <c r="K2723" t="s">
        <v>31</v>
      </c>
      <c r="L2723" t="s">
        <v>32</v>
      </c>
      <c r="M2723">
        <v>6538306661</v>
      </c>
      <c r="N2723" s="1" t="s">
        <v>86</v>
      </c>
      <c r="O2723" s="1" t="s">
        <v>34</v>
      </c>
      <c r="P2723" s="1">
        <v>59</v>
      </c>
      <c r="Q2723" t="s">
        <v>8849</v>
      </c>
      <c r="R2723" s="1" t="s">
        <v>17243</v>
      </c>
      <c r="S2723" s="1" t="s">
        <v>17244</v>
      </c>
      <c r="T2723" s="1">
        <v>109</v>
      </c>
      <c r="U2723" s="1">
        <v>1</v>
      </c>
      <c r="V2723" s="1">
        <v>108</v>
      </c>
    </row>
    <row r="2724" spans="1:22" x14ac:dyDescent="0.35">
      <c r="A2724" s="2">
        <v>44952</v>
      </c>
      <c r="B2724" s="3" t="s">
        <v>38</v>
      </c>
      <c r="C2724" t="s">
        <v>69</v>
      </c>
      <c r="D2724" t="s">
        <v>419</v>
      </c>
      <c r="E2724" t="s">
        <v>521</v>
      </c>
      <c r="F2724" t="s">
        <v>17245</v>
      </c>
      <c r="G2724" t="s">
        <v>17246</v>
      </c>
      <c r="H2724" t="s">
        <v>17247</v>
      </c>
      <c r="I2724" t="s">
        <v>17248</v>
      </c>
      <c r="J2724" s="1" t="s">
        <v>30</v>
      </c>
      <c r="K2724" t="s">
        <v>183</v>
      </c>
      <c r="L2724" t="s">
        <v>184</v>
      </c>
      <c r="M2724" t="s">
        <v>185</v>
      </c>
      <c r="N2724" s="1" t="s">
        <v>86</v>
      </c>
      <c r="O2724" s="1" t="s">
        <v>63</v>
      </c>
      <c r="P2724" s="1">
        <v>40</v>
      </c>
      <c r="Q2724" t="s">
        <v>9957</v>
      </c>
      <c r="R2724" s="1" t="s">
        <v>17249</v>
      </c>
      <c r="S2724" s="1" t="s">
        <v>17250</v>
      </c>
      <c r="T2724" s="1">
        <v>210</v>
      </c>
      <c r="U2724" s="1">
        <v>156</v>
      </c>
      <c r="V2724" s="1">
        <v>54</v>
      </c>
    </row>
    <row r="2725" spans="1:22" x14ac:dyDescent="0.35">
      <c r="A2725" s="2">
        <v>45091</v>
      </c>
      <c r="B2725" s="3" t="s">
        <v>207</v>
      </c>
      <c r="C2725" t="s">
        <v>23</v>
      </c>
      <c r="D2725" t="s">
        <v>39</v>
      </c>
      <c r="E2725" t="s">
        <v>40</v>
      </c>
      <c r="F2725" t="s">
        <v>17251</v>
      </c>
      <c r="G2725" t="s">
        <v>17252</v>
      </c>
      <c r="H2725" t="s">
        <v>17253</v>
      </c>
      <c r="I2725" t="s">
        <v>17254</v>
      </c>
      <c r="J2725" s="1" t="s">
        <v>170</v>
      </c>
      <c r="K2725" t="s">
        <v>330</v>
      </c>
      <c r="L2725" t="s">
        <v>331</v>
      </c>
      <c r="M2725" t="s">
        <v>332</v>
      </c>
      <c r="N2725" s="1" t="s">
        <v>48</v>
      </c>
      <c r="O2725" s="1" t="s">
        <v>49</v>
      </c>
      <c r="P2725" s="1">
        <v>84</v>
      </c>
      <c r="Q2725" t="s">
        <v>3770</v>
      </c>
      <c r="R2725" s="1" t="s">
        <v>17255</v>
      </c>
      <c r="S2725" s="1" t="s">
        <v>17256</v>
      </c>
      <c r="T2725" s="1">
        <v>401</v>
      </c>
      <c r="U2725" s="1">
        <v>188</v>
      </c>
      <c r="V2725" s="1">
        <v>213</v>
      </c>
    </row>
    <row r="2726" spans="1:22" x14ac:dyDescent="0.35">
      <c r="A2726" s="2">
        <v>45135</v>
      </c>
      <c r="B2726" s="3" t="s">
        <v>68</v>
      </c>
      <c r="C2726" t="s">
        <v>69</v>
      </c>
      <c r="D2726" t="s">
        <v>70</v>
      </c>
      <c r="E2726" t="s">
        <v>71</v>
      </c>
      <c r="F2726" t="s">
        <v>17257</v>
      </c>
      <c r="G2726" t="s">
        <v>17258</v>
      </c>
      <c r="H2726" t="s">
        <v>17259</v>
      </c>
      <c r="I2726" t="s">
        <v>17260</v>
      </c>
      <c r="J2726" s="1" t="s">
        <v>30</v>
      </c>
      <c r="K2726" t="s">
        <v>381</v>
      </c>
      <c r="L2726" t="s">
        <v>382</v>
      </c>
      <c r="M2726" t="s">
        <v>383</v>
      </c>
      <c r="N2726" s="1" t="s">
        <v>33</v>
      </c>
      <c r="O2726" s="1" t="s">
        <v>63</v>
      </c>
      <c r="P2726" s="1">
        <v>10</v>
      </c>
      <c r="Q2726" t="s">
        <v>7859</v>
      </c>
      <c r="R2726" s="1" t="s">
        <v>17261</v>
      </c>
      <c r="S2726" s="1" t="s">
        <v>17262</v>
      </c>
      <c r="T2726" s="1">
        <v>297</v>
      </c>
      <c r="U2726" s="1">
        <v>18</v>
      </c>
      <c r="V2726" s="1">
        <v>279</v>
      </c>
    </row>
    <row r="2727" spans="1:22" x14ac:dyDescent="0.35">
      <c r="A2727" s="2">
        <v>45107</v>
      </c>
      <c r="B2727" s="3" t="s">
        <v>492</v>
      </c>
      <c r="C2727" t="s">
        <v>276</v>
      </c>
      <c r="D2727" t="s">
        <v>409</v>
      </c>
      <c r="E2727" t="s">
        <v>410</v>
      </c>
      <c r="F2727" t="s">
        <v>17263</v>
      </c>
      <c r="G2727" t="s">
        <v>17264</v>
      </c>
      <c r="H2727" t="s">
        <v>17265</v>
      </c>
      <c r="I2727" t="s">
        <v>17266</v>
      </c>
      <c r="J2727" s="1" t="s">
        <v>170</v>
      </c>
      <c r="K2727" t="s">
        <v>270</v>
      </c>
      <c r="L2727" t="s">
        <v>271</v>
      </c>
      <c r="M2727" t="s">
        <v>559</v>
      </c>
      <c r="N2727" s="1" t="s">
        <v>93</v>
      </c>
      <c r="O2727" s="1" t="s">
        <v>34</v>
      </c>
      <c r="P2727" s="1">
        <v>20</v>
      </c>
      <c r="Q2727" t="s">
        <v>8420</v>
      </c>
      <c r="R2727" s="1" t="s">
        <v>14021</v>
      </c>
      <c r="S2727" s="1" t="s">
        <v>17267</v>
      </c>
      <c r="T2727" s="1">
        <v>77</v>
      </c>
      <c r="U2727" s="1">
        <v>22</v>
      </c>
      <c r="V2727" s="1">
        <v>55</v>
      </c>
    </row>
    <row r="2728" spans="1:22" x14ac:dyDescent="0.35">
      <c r="A2728" s="2">
        <v>45065</v>
      </c>
      <c r="B2728" s="3" t="s">
        <v>492</v>
      </c>
      <c r="C2728" t="s">
        <v>54</v>
      </c>
      <c r="D2728" t="s">
        <v>409</v>
      </c>
      <c r="E2728" t="s">
        <v>410</v>
      </c>
      <c r="F2728" t="s">
        <v>17268</v>
      </c>
      <c r="G2728" t="s">
        <v>17269</v>
      </c>
      <c r="H2728" t="s">
        <v>17270</v>
      </c>
      <c r="I2728">
        <f>1-920-304-743</f>
        <v>-1966</v>
      </c>
      <c r="J2728" s="1" t="s">
        <v>45</v>
      </c>
      <c r="K2728" t="s">
        <v>124</v>
      </c>
      <c r="L2728" t="s">
        <v>125</v>
      </c>
      <c r="M2728" t="s">
        <v>126</v>
      </c>
      <c r="N2728" s="1" t="s">
        <v>33</v>
      </c>
      <c r="O2728" s="1" t="s">
        <v>49</v>
      </c>
      <c r="P2728" s="1">
        <v>17</v>
      </c>
      <c r="Q2728" t="s">
        <v>11762</v>
      </c>
      <c r="R2728" s="1" t="s">
        <v>17271</v>
      </c>
      <c r="S2728" s="1" t="s">
        <v>17272</v>
      </c>
      <c r="T2728" s="1">
        <v>96</v>
      </c>
      <c r="U2728" s="1">
        <v>53</v>
      </c>
      <c r="V2728" s="1">
        <v>43</v>
      </c>
    </row>
    <row r="2729" spans="1:22" x14ac:dyDescent="0.35">
      <c r="A2729" s="2">
        <v>44883</v>
      </c>
      <c r="B2729" s="3" t="s">
        <v>207</v>
      </c>
      <c r="C2729" t="s">
        <v>23</v>
      </c>
      <c r="D2729" t="s">
        <v>39</v>
      </c>
      <c r="E2729" t="s">
        <v>40</v>
      </c>
      <c r="F2729" t="s">
        <v>17273</v>
      </c>
      <c r="G2729" t="s">
        <v>17274</v>
      </c>
      <c r="H2729" t="s">
        <v>17275</v>
      </c>
      <c r="I2729" t="s">
        <v>17276</v>
      </c>
      <c r="J2729" s="1" t="s">
        <v>45</v>
      </c>
      <c r="K2729" t="s">
        <v>124</v>
      </c>
      <c r="L2729" t="s">
        <v>125</v>
      </c>
      <c r="M2729" t="s">
        <v>126</v>
      </c>
      <c r="N2729" s="1" t="s">
        <v>78</v>
      </c>
      <c r="O2729" s="1" t="s">
        <v>49</v>
      </c>
      <c r="P2729" s="1">
        <v>43</v>
      </c>
      <c r="Q2729" t="s">
        <v>17277</v>
      </c>
      <c r="R2729" s="1" t="s">
        <v>3235</v>
      </c>
      <c r="S2729" s="1" t="s">
        <v>17278</v>
      </c>
      <c r="T2729" s="1">
        <v>126</v>
      </c>
      <c r="U2729" s="1">
        <v>65</v>
      </c>
      <c r="V2729" s="1">
        <v>61</v>
      </c>
    </row>
    <row r="2730" spans="1:22" x14ac:dyDescent="0.35">
      <c r="A2730" s="2">
        <v>44738</v>
      </c>
      <c r="B2730" s="3" t="s">
        <v>177</v>
      </c>
      <c r="C2730" t="s">
        <v>141</v>
      </c>
      <c r="D2730" t="s">
        <v>142</v>
      </c>
      <c r="E2730" t="s">
        <v>178</v>
      </c>
      <c r="F2730" t="s">
        <v>17279</v>
      </c>
      <c r="G2730" t="s">
        <v>17280</v>
      </c>
      <c r="H2730" t="s">
        <v>17281</v>
      </c>
      <c r="I2730" t="s">
        <v>17282</v>
      </c>
      <c r="J2730" s="1" t="s">
        <v>45</v>
      </c>
      <c r="K2730" t="s">
        <v>159</v>
      </c>
      <c r="L2730" t="s">
        <v>160</v>
      </c>
      <c r="M2730" t="s">
        <v>161</v>
      </c>
      <c r="N2730" s="1" t="s">
        <v>93</v>
      </c>
      <c r="O2730" s="1" t="s">
        <v>49</v>
      </c>
      <c r="P2730" s="1">
        <v>70</v>
      </c>
      <c r="Q2730" t="s">
        <v>7327</v>
      </c>
      <c r="R2730" s="1" t="s">
        <v>17283</v>
      </c>
      <c r="S2730" s="1" t="s">
        <v>17284</v>
      </c>
      <c r="T2730" s="1">
        <v>332</v>
      </c>
      <c r="U2730" s="1">
        <v>12</v>
      </c>
      <c r="V2730" s="1">
        <v>320</v>
      </c>
    </row>
    <row r="2731" spans="1:22" x14ac:dyDescent="0.35">
      <c r="A2731" s="2">
        <v>45171</v>
      </c>
      <c r="B2731" s="3" t="s">
        <v>275</v>
      </c>
      <c r="C2731" t="s">
        <v>276</v>
      </c>
      <c r="D2731" t="s">
        <v>277</v>
      </c>
      <c r="E2731" t="s">
        <v>278</v>
      </c>
      <c r="F2731" t="s">
        <v>17285</v>
      </c>
      <c r="G2731" t="s">
        <v>17286</v>
      </c>
      <c r="H2731" t="s">
        <v>17287</v>
      </c>
      <c r="I2731">
        <v>9246862848</v>
      </c>
      <c r="J2731" s="1" t="s">
        <v>170</v>
      </c>
      <c r="K2731" t="s">
        <v>381</v>
      </c>
      <c r="L2731" t="s">
        <v>382</v>
      </c>
      <c r="M2731" t="s">
        <v>383</v>
      </c>
      <c r="N2731" s="1" t="s">
        <v>86</v>
      </c>
      <c r="O2731" s="1" t="s">
        <v>49</v>
      </c>
      <c r="P2731" s="1">
        <v>57</v>
      </c>
      <c r="Q2731" t="s">
        <v>17288</v>
      </c>
      <c r="R2731" s="1" t="s">
        <v>17289</v>
      </c>
      <c r="S2731" s="1" t="s">
        <v>17290</v>
      </c>
      <c r="T2731" s="1">
        <v>312</v>
      </c>
      <c r="U2731" s="1">
        <v>199</v>
      </c>
      <c r="V2731" s="1">
        <v>113</v>
      </c>
    </row>
    <row r="2732" spans="1:22" x14ac:dyDescent="0.35">
      <c r="A2732" s="1" t="s">
        <v>17291</v>
      </c>
      <c r="B2732" s="3" t="s">
        <v>275</v>
      </c>
      <c r="C2732" t="s">
        <v>276</v>
      </c>
      <c r="D2732" t="s">
        <v>277</v>
      </c>
      <c r="E2732" t="s">
        <v>278</v>
      </c>
      <c r="F2732" t="s">
        <v>17292</v>
      </c>
      <c r="G2732" t="s">
        <v>17293</v>
      </c>
      <c r="H2732" t="s">
        <v>17294</v>
      </c>
      <c r="I2732" t="s">
        <v>17295</v>
      </c>
      <c r="J2732" s="1" t="s">
        <v>30</v>
      </c>
      <c r="K2732" t="s">
        <v>148</v>
      </c>
      <c r="L2732" t="s">
        <v>149</v>
      </c>
      <c r="N2732" s="1" t="s">
        <v>78</v>
      </c>
      <c r="O2732" s="1" t="s">
        <v>34</v>
      </c>
      <c r="P2732" s="1">
        <v>54</v>
      </c>
      <c r="Q2732" t="s">
        <v>17296</v>
      </c>
      <c r="R2732" s="1" t="s">
        <v>17297</v>
      </c>
      <c r="S2732" s="1" t="s">
        <v>17298</v>
      </c>
      <c r="T2732" s="1">
        <v>372</v>
      </c>
      <c r="U2732" s="1">
        <v>260</v>
      </c>
      <c r="V2732" s="1">
        <v>112</v>
      </c>
    </row>
    <row r="2733" spans="1:22" x14ac:dyDescent="0.35">
      <c r="A2733" s="2">
        <v>45069</v>
      </c>
      <c r="B2733" s="3" t="s">
        <v>118</v>
      </c>
      <c r="C2733" t="s">
        <v>54</v>
      </c>
      <c r="D2733" t="s">
        <v>119</v>
      </c>
      <c r="E2733" t="s">
        <v>120</v>
      </c>
      <c r="F2733" t="s">
        <v>17299</v>
      </c>
      <c r="G2733" t="s">
        <v>17300</v>
      </c>
      <c r="H2733" t="s">
        <v>17301</v>
      </c>
      <c r="I2733" t="s">
        <v>17302</v>
      </c>
      <c r="J2733" s="1" t="s">
        <v>170</v>
      </c>
      <c r="K2733" t="s">
        <v>183</v>
      </c>
      <c r="L2733" t="s">
        <v>184</v>
      </c>
      <c r="M2733" t="s">
        <v>185</v>
      </c>
      <c r="N2733" s="1" t="s">
        <v>86</v>
      </c>
      <c r="O2733" s="1" t="s">
        <v>63</v>
      </c>
      <c r="P2733" s="1">
        <v>12</v>
      </c>
      <c r="Q2733" t="s">
        <v>17303</v>
      </c>
      <c r="R2733" s="1" t="s">
        <v>17304</v>
      </c>
      <c r="S2733" s="1" t="s">
        <v>17305</v>
      </c>
      <c r="T2733" s="1">
        <v>97</v>
      </c>
      <c r="U2733" s="1">
        <v>87</v>
      </c>
      <c r="V2733" s="1">
        <v>10</v>
      </c>
    </row>
    <row r="2734" spans="1:22" x14ac:dyDescent="0.35">
      <c r="A2734" s="2">
        <v>44865</v>
      </c>
      <c r="B2734" s="3" t="s">
        <v>344</v>
      </c>
      <c r="C2734" t="s">
        <v>141</v>
      </c>
      <c r="D2734" t="s">
        <v>345</v>
      </c>
      <c r="E2734" t="s">
        <v>346</v>
      </c>
      <c r="F2734" t="s">
        <v>17306</v>
      </c>
      <c r="G2734" t="s">
        <v>17307</v>
      </c>
      <c r="H2734" t="s">
        <v>17308</v>
      </c>
      <c r="I2734" t="s">
        <v>17309</v>
      </c>
      <c r="J2734" s="1" t="s">
        <v>170</v>
      </c>
      <c r="K2734" t="s">
        <v>159</v>
      </c>
      <c r="L2734" t="s">
        <v>160</v>
      </c>
      <c r="M2734" t="s">
        <v>161</v>
      </c>
      <c r="N2734" s="1" t="s">
        <v>93</v>
      </c>
      <c r="O2734" s="1" t="s">
        <v>63</v>
      </c>
      <c r="P2734" s="1">
        <v>97</v>
      </c>
      <c r="Q2734" t="s">
        <v>2893</v>
      </c>
      <c r="R2734" s="1" t="s">
        <v>17310</v>
      </c>
      <c r="S2734" s="1" t="s">
        <v>17311</v>
      </c>
      <c r="T2734" s="1">
        <v>67</v>
      </c>
      <c r="U2734" s="1">
        <v>36</v>
      </c>
      <c r="V2734" s="1">
        <v>31</v>
      </c>
    </row>
    <row r="2735" spans="1:22" x14ac:dyDescent="0.35">
      <c r="A2735" s="2">
        <v>44956</v>
      </c>
      <c r="B2735" s="3" t="s">
        <v>257</v>
      </c>
      <c r="C2735" t="s">
        <v>141</v>
      </c>
      <c r="D2735" t="s">
        <v>223</v>
      </c>
      <c r="E2735" t="s">
        <v>309</v>
      </c>
      <c r="F2735" t="s">
        <v>17312</v>
      </c>
      <c r="G2735" t="s">
        <v>17313</v>
      </c>
      <c r="H2735" t="s">
        <v>17314</v>
      </c>
      <c r="I2735" t="s">
        <v>17315</v>
      </c>
      <c r="J2735" s="1" t="s">
        <v>45</v>
      </c>
      <c r="K2735" t="s">
        <v>303</v>
      </c>
      <c r="L2735" t="s">
        <v>304</v>
      </c>
      <c r="M2735" t="s">
        <v>305</v>
      </c>
      <c r="N2735" s="1" t="s">
        <v>93</v>
      </c>
      <c r="O2735" s="1" t="s">
        <v>49</v>
      </c>
      <c r="P2735" s="1">
        <v>31</v>
      </c>
      <c r="Q2735" t="s">
        <v>2740</v>
      </c>
      <c r="R2735" s="1" t="s">
        <v>17316</v>
      </c>
      <c r="S2735" s="1" t="s">
        <v>17317</v>
      </c>
      <c r="T2735" s="1">
        <v>217</v>
      </c>
      <c r="U2735" s="1">
        <v>130</v>
      </c>
      <c r="V2735" s="1">
        <v>87</v>
      </c>
    </row>
    <row r="2736" spans="1:22" x14ac:dyDescent="0.35">
      <c r="A2736" s="2">
        <v>45053</v>
      </c>
      <c r="B2736" s="3" t="s">
        <v>222</v>
      </c>
      <c r="C2736" t="s">
        <v>141</v>
      </c>
      <c r="D2736" t="s">
        <v>223</v>
      </c>
      <c r="E2736" t="s">
        <v>265</v>
      </c>
      <c r="F2736" t="s">
        <v>17318</v>
      </c>
      <c r="G2736" t="s">
        <v>17319</v>
      </c>
      <c r="H2736" t="s">
        <v>17320</v>
      </c>
      <c r="I2736">
        <f>1-423-610-5741</f>
        <v>-6773</v>
      </c>
      <c r="J2736" s="1" t="s">
        <v>170</v>
      </c>
      <c r="K2736" t="s">
        <v>183</v>
      </c>
      <c r="L2736" t="s">
        <v>184</v>
      </c>
      <c r="M2736" t="s">
        <v>185</v>
      </c>
      <c r="N2736" s="1" t="s">
        <v>93</v>
      </c>
      <c r="O2736" s="1" t="s">
        <v>34</v>
      </c>
      <c r="P2736" s="1">
        <v>91</v>
      </c>
      <c r="Q2736" t="s">
        <v>2996</v>
      </c>
      <c r="R2736" s="1" t="s">
        <v>17321</v>
      </c>
      <c r="S2736" s="1" t="s">
        <v>17322</v>
      </c>
      <c r="T2736" s="1">
        <v>329</v>
      </c>
      <c r="U2736" s="1">
        <v>262</v>
      </c>
      <c r="V2736" s="1">
        <v>67</v>
      </c>
    </row>
    <row r="2737" spans="1:22" x14ac:dyDescent="0.35">
      <c r="A2737" s="2">
        <v>44732</v>
      </c>
      <c r="B2737" s="3" t="s">
        <v>257</v>
      </c>
      <c r="C2737" t="s">
        <v>141</v>
      </c>
      <c r="D2737" t="s">
        <v>223</v>
      </c>
      <c r="E2737" t="s">
        <v>309</v>
      </c>
      <c r="F2737" t="s">
        <v>17323</v>
      </c>
      <c r="G2737" t="s">
        <v>17324</v>
      </c>
      <c r="H2737" t="s">
        <v>17325</v>
      </c>
      <c r="I2737">
        <v>3595843879</v>
      </c>
      <c r="J2737" s="1" t="s">
        <v>170</v>
      </c>
      <c r="K2737" t="s">
        <v>171</v>
      </c>
      <c r="L2737" t="s">
        <v>172</v>
      </c>
      <c r="M2737" t="s">
        <v>173</v>
      </c>
      <c r="N2737" s="1" t="s">
        <v>48</v>
      </c>
      <c r="O2737" s="1" t="s">
        <v>34</v>
      </c>
      <c r="P2737" s="1">
        <v>57</v>
      </c>
      <c r="Q2737" t="s">
        <v>2809</v>
      </c>
      <c r="R2737" s="1" t="s">
        <v>17326</v>
      </c>
      <c r="S2737" s="1" t="s">
        <v>17327</v>
      </c>
      <c r="T2737" s="1">
        <v>456</v>
      </c>
      <c r="U2737" s="1">
        <v>183</v>
      </c>
      <c r="V2737" s="1">
        <v>273</v>
      </c>
    </row>
    <row r="2738" spans="1:22" x14ac:dyDescent="0.35">
      <c r="A2738" s="2">
        <v>44904</v>
      </c>
      <c r="B2738" s="3" t="s">
        <v>38</v>
      </c>
      <c r="C2738" t="s">
        <v>247</v>
      </c>
      <c r="D2738" t="s">
        <v>165</v>
      </c>
      <c r="E2738" t="s">
        <v>484</v>
      </c>
      <c r="F2738" t="s">
        <v>17328</v>
      </c>
      <c r="G2738" t="s">
        <v>17329</v>
      </c>
      <c r="H2738" t="s">
        <v>17330</v>
      </c>
      <c r="I2738">
        <f>1-457-424-3975</f>
        <v>-4855</v>
      </c>
      <c r="J2738" s="1" t="s">
        <v>170</v>
      </c>
      <c r="K2738" t="s">
        <v>148</v>
      </c>
      <c r="L2738" t="s">
        <v>149</v>
      </c>
      <c r="N2738" s="1" t="s">
        <v>114</v>
      </c>
      <c r="O2738" s="1" t="s">
        <v>34</v>
      </c>
      <c r="P2738" s="1">
        <v>13</v>
      </c>
      <c r="Q2738" t="s">
        <v>17331</v>
      </c>
      <c r="R2738" s="1" t="s">
        <v>17332</v>
      </c>
      <c r="S2738" s="1" t="s">
        <v>17333</v>
      </c>
      <c r="T2738" s="1">
        <v>181</v>
      </c>
      <c r="U2738" s="1">
        <v>30</v>
      </c>
      <c r="V2738" s="1">
        <v>151</v>
      </c>
    </row>
    <row r="2739" spans="1:22" x14ac:dyDescent="0.35">
      <c r="A2739" s="2">
        <v>44484</v>
      </c>
      <c r="B2739" s="3" t="s">
        <v>222</v>
      </c>
      <c r="C2739" t="s">
        <v>141</v>
      </c>
      <c r="D2739" t="s">
        <v>223</v>
      </c>
      <c r="E2739" t="s">
        <v>224</v>
      </c>
      <c r="F2739" t="s">
        <v>17334</v>
      </c>
      <c r="G2739" t="s">
        <v>17335</v>
      </c>
      <c r="H2739" t="s">
        <v>17336</v>
      </c>
      <c r="I2739">
        <v>6996206801</v>
      </c>
      <c r="J2739" s="1" t="s">
        <v>30</v>
      </c>
      <c r="K2739" t="s">
        <v>534</v>
      </c>
      <c r="L2739" t="s">
        <v>535</v>
      </c>
      <c r="M2739" t="s">
        <v>536</v>
      </c>
      <c r="N2739" s="1" t="s">
        <v>78</v>
      </c>
      <c r="O2739" s="1" t="s">
        <v>63</v>
      </c>
      <c r="P2739" s="1">
        <v>74</v>
      </c>
      <c r="Q2739" t="s">
        <v>7445</v>
      </c>
      <c r="R2739" s="1" t="s">
        <v>17337</v>
      </c>
      <c r="S2739" s="1" t="s">
        <v>17338</v>
      </c>
      <c r="T2739" s="1">
        <v>347</v>
      </c>
      <c r="U2739" s="1">
        <v>227</v>
      </c>
      <c r="V2739" s="1">
        <v>120</v>
      </c>
    </row>
    <row r="2740" spans="1:22" x14ac:dyDescent="0.35">
      <c r="A2740" s="2">
        <v>44639</v>
      </c>
      <c r="B2740" s="3" t="s">
        <v>22</v>
      </c>
      <c r="C2740" t="s">
        <v>23</v>
      </c>
      <c r="D2740" t="s">
        <v>24</v>
      </c>
      <c r="E2740" t="s">
        <v>82</v>
      </c>
      <c r="F2740" t="s">
        <v>17339</v>
      </c>
      <c r="G2740" t="s">
        <v>17340</v>
      </c>
      <c r="H2740" t="s">
        <v>17341</v>
      </c>
      <c r="I2740" t="s">
        <v>17342</v>
      </c>
      <c r="J2740" s="1" t="s">
        <v>170</v>
      </c>
      <c r="K2740" t="s">
        <v>75</v>
      </c>
      <c r="L2740" t="s">
        <v>76</v>
      </c>
      <c r="M2740" t="s">
        <v>77</v>
      </c>
      <c r="N2740" s="1" t="s">
        <v>114</v>
      </c>
      <c r="O2740" s="1" t="s">
        <v>49</v>
      </c>
      <c r="P2740" s="1">
        <v>17</v>
      </c>
      <c r="Q2740" t="s">
        <v>13191</v>
      </c>
      <c r="R2740" s="1" t="s">
        <v>17343</v>
      </c>
      <c r="S2740" s="1" t="s">
        <v>17344</v>
      </c>
      <c r="T2740" s="1">
        <v>250</v>
      </c>
      <c r="U2740" s="1">
        <v>169</v>
      </c>
      <c r="V2740" s="1">
        <v>81</v>
      </c>
    </row>
    <row r="2741" spans="1:22" x14ac:dyDescent="0.35">
      <c r="A2741" s="2">
        <v>44774</v>
      </c>
      <c r="B2741" s="3" t="s">
        <v>207</v>
      </c>
      <c r="C2741" t="s">
        <v>23</v>
      </c>
      <c r="D2741" t="s">
        <v>39</v>
      </c>
      <c r="E2741" t="s">
        <v>40</v>
      </c>
      <c r="F2741" t="s">
        <v>17345</v>
      </c>
      <c r="G2741" t="s">
        <v>17346</v>
      </c>
      <c r="H2741" t="s">
        <v>17347</v>
      </c>
      <c r="I2741" t="s">
        <v>17348</v>
      </c>
      <c r="J2741" s="1" t="s">
        <v>30</v>
      </c>
      <c r="K2741" t="s">
        <v>148</v>
      </c>
      <c r="L2741" t="s">
        <v>149</v>
      </c>
      <c r="N2741" s="1" t="s">
        <v>48</v>
      </c>
      <c r="O2741" s="1" t="s">
        <v>63</v>
      </c>
      <c r="P2741" s="1">
        <v>92</v>
      </c>
      <c r="Q2741" t="s">
        <v>5612</v>
      </c>
      <c r="R2741" s="1" t="s">
        <v>17349</v>
      </c>
      <c r="S2741" s="1" t="s">
        <v>17350</v>
      </c>
      <c r="T2741" s="1">
        <v>430</v>
      </c>
      <c r="U2741" s="1">
        <v>226</v>
      </c>
      <c r="V2741" s="1">
        <v>204</v>
      </c>
    </row>
    <row r="2742" spans="1:22" x14ac:dyDescent="0.35">
      <c r="A2742" s="2">
        <v>45188</v>
      </c>
      <c r="B2742" s="3" t="s">
        <v>38</v>
      </c>
      <c r="C2742" t="s">
        <v>23</v>
      </c>
      <c r="D2742" t="s">
        <v>24</v>
      </c>
      <c r="E2742" t="s">
        <v>82</v>
      </c>
      <c r="F2742" t="s">
        <v>17351</v>
      </c>
      <c r="G2742" t="s">
        <v>17352</v>
      </c>
      <c r="H2742" t="s">
        <v>17353</v>
      </c>
      <c r="I2742" t="s">
        <v>17354</v>
      </c>
      <c r="J2742" s="1" t="s">
        <v>30</v>
      </c>
      <c r="K2742" t="s">
        <v>566</v>
      </c>
      <c r="L2742" t="s">
        <v>567</v>
      </c>
      <c r="M2742" t="s">
        <v>568</v>
      </c>
      <c r="N2742" s="1" t="s">
        <v>48</v>
      </c>
      <c r="O2742" s="1" t="s">
        <v>34</v>
      </c>
      <c r="P2742" s="1">
        <v>25</v>
      </c>
      <c r="Q2742" t="s">
        <v>2039</v>
      </c>
      <c r="R2742" s="1" t="s">
        <v>17355</v>
      </c>
      <c r="S2742" s="1" t="s">
        <v>17356</v>
      </c>
      <c r="T2742" s="1">
        <v>282</v>
      </c>
      <c r="U2742" s="1">
        <v>34</v>
      </c>
      <c r="V2742" s="1">
        <v>248</v>
      </c>
    </row>
    <row r="2743" spans="1:22" x14ac:dyDescent="0.35">
      <c r="A2743" s="2">
        <v>44489</v>
      </c>
      <c r="B2743" s="3" t="s">
        <v>207</v>
      </c>
      <c r="C2743" t="s">
        <v>23</v>
      </c>
      <c r="D2743" t="s">
        <v>39</v>
      </c>
      <c r="E2743" t="s">
        <v>40</v>
      </c>
      <c r="F2743" t="s">
        <v>17357</v>
      </c>
      <c r="G2743" t="s">
        <v>17358</v>
      </c>
      <c r="H2743" t="s">
        <v>17359</v>
      </c>
      <c r="I2743" t="s">
        <v>17360</v>
      </c>
      <c r="J2743" s="1" t="s">
        <v>45</v>
      </c>
      <c r="K2743" t="s">
        <v>381</v>
      </c>
      <c r="L2743" t="s">
        <v>382</v>
      </c>
      <c r="M2743" t="s">
        <v>383</v>
      </c>
      <c r="N2743" s="1" t="s">
        <v>114</v>
      </c>
      <c r="O2743" s="1" t="s">
        <v>49</v>
      </c>
      <c r="P2743" s="1">
        <v>31</v>
      </c>
      <c r="Q2743" t="s">
        <v>17361</v>
      </c>
      <c r="R2743" s="1" t="s">
        <v>9941</v>
      </c>
      <c r="S2743" s="1" t="s">
        <v>17362</v>
      </c>
      <c r="T2743" s="1">
        <v>358</v>
      </c>
      <c r="U2743" s="1">
        <v>232</v>
      </c>
      <c r="V2743" s="1">
        <v>126</v>
      </c>
    </row>
    <row r="2744" spans="1:22" x14ac:dyDescent="0.35">
      <c r="A2744" s="2">
        <v>44525</v>
      </c>
      <c r="B2744" s="3" t="s">
        <v>164</v>
      </c>
      <c r="C2744" t="s">
        <v>247</v>
      </c>
      <c r="D2744" t="s">
        <v>165</v>
      </c>
      <c r="E2744" t="s">
        <v>189</v>
      </c>
      <c r="F2744" t="s">
        <v>17363</v>
      </c>
      <c r="G2744" t="s">
        <v>17364</v>
      </c>
      <c r="H2744" t="s">
        <v>17365</v>
      </c>
      <c r="I2744" t="s">
        <v>17366</v>
      </c>
      <c r="J2744" s="1" t="s">
        <v>30</v>
      </c>
      <c r="K2744" t="s">
        <v>124</v>
      </c>
      <c r="L2744" t="s">
        <v>125</v>
      </c>
      <c r="M2744" t="s">
        <v>126</v>
      </c>
      <c r="N2744" s="1" t="s">
        <v>48</v>
      </c>
      <c r="O2744" s="1" t="s">
        <v>34</v>
      </c>
      <c r="P2744" s="1">
        <v>41</v>
      </c>
      <c r="Q2744" t="s">
        <v>1384</v>
      </c>
      <c r="R2744" s="1" t="s">
        <v>17367</v>
      </c>
      <c r="S2744" s="1" t="s">
        <v>17368</v>
      </c>
      <c r="T2744" s="1">
        <v>55</v>
      </c>
      <c r="U2744" s="1">
        <v>41</v>
      </c>
      <c r="V2744" s="1">
        <v>14</v>
      </c>
    </row>
    <row r="2745" spans="1:22" x14ac:dyDescent="0.35">
      <c r="A2745" s="2">
        <v>44929</v>
      </c>
      <c r="B2745" s="3" t="s">
        <v>418</v>
      </c>
      <c r="C2745" t="s">
        <v>69</v>
      </c>
      <c r="D2745" t="s">
        <v>419</v>
      </c>
      <c r="E2745" t="s">
        <v>521</v>
      </c>
      <c r="F2745" t="s">
        <v>17369</v>
      </c>
      <c r="G2745" t="s">
        <v>17370</v>
      </c>
      <c r="H2745" t="s">
        <v>17371</v>
      </c>
      <c r="I2745" t="s">
        <v>17372</v>
      </c>
      <c r="J2745" s="1" t="s">
        <v>30</v>
      </c>
      <c r="K2745" t="s">
        <v>330</v>
      </c>
      <c r="L2745" t="s">
        <v>331</v>
      </c>
      <c r="M2745" t="s">
        <v>332</v>
      </c>
      <c r="N2745" s="1" t="s">
        <v>86</v>
      </c>
      <c r="O2745" s="1" t="s">
        <v>34</v>
      </c>
      <c r="P2745" s="1">
        <v>12</v>
      </c>
      <c r="Q2745" t="s">
        <v>17373</v>
      </c>
      <c r="R2745" s="1" t="s">
        <v>17374</v>
      </c>
      <c r="S2745" s="1" t="s">
        <v>17375</v>
      </c>
      <c r="T2745" s="1">
        <v>265</v>
      </c>
      <c r="U2745" s="1">
        <v>56</v>
      </c>
      <c r="V2745" s="1">
        <v>209</v>
      </c>
    </row>
    <row r="2746" spans="1:22" x14ac:dyDescent="0.35">
      <c r="A2746" s="2">
        <v>44500</v>
      </c>
      <c r="B2746" s="3" t="s">
        <v>336</v>
      </c>
      <c r="C2746" t="s">
        <v>247</v>
      </c>
      <c r="D2746" t="s">
        <v>165</v>
      </c>
      <c r="E2746" t="s">
        <v>484</v>
      </c>
      <c r="F2746" t="s">
        <v>17376</v>
      </c>
      <c r="G2746" t="s">
        <v>17377</v>
      </c>
      <c r="H2746" t="s">
        <v>17378</v>
      </c>
      <c r="I2746" t="s">
        <v>17379</v>
      </c>
      <c r="J2746" s="1" t="s">
        <v>170</v>
      </c>
      <c r="K2746" t="s">
        <v>330</v>
      </c>
      <c r="L2746" t="s">
        <v>331</v>
      </c>
      <c r="M2746" t="s">
        <v>332</v>
      </c>
      <c r="N2746" s="1" t="s">
        <v>93</v>
      </c>
      <c r="O2746" s="1" t="s">
        <v>34</v>
      </c>
      <c r="P2746" s="1">
        <v>69</v>
      </c>
      <c r="Q2746" t="s">
        <v>4832</v>
      </c>
      <c r="R2746" s="1" t="s">
        <v>17380</v>
      </c>
      <c r="S2746" s="1" t="s">
        <v>17381</v>
      </c>
      <c r="T2746" s="1">
        <v>369</v>
      </c>
      <c r="U2746" s="1">
        <v>127</v>
      </c>
      <c r="V2746" s="1">
        <v>242</v>
      </c>
    </row>
    <row r="2747" spans="1:22" x14ac:dyDescent="0.35">
      <c r="A2747" s="2">
        <v>45139</v>
      </c>
      <c r="B2747" s="3" t="s">
        <v>53</v>
      </c>
      <c r="C2747" t="s">
        <v>276</v>
      </c>
      <c r="D2747" t="s">
        <v>55</v>
      </c>
      <c r="E2747" t="s">
        <v>25</v>
      </c>
      <c r="F2747" t="s">
        <v>17382</v>
      </c>
      <c r="G2747" t="s">
        <v>17383</v>
      </c>
      <c r="H2747" t="s">
        <v>17384</v>
      </c>
      <c r="I2747" t="s">
        <v>17385</v>
      </c>
      <c r="J2747" s="1" t="s">
        <v>170</v>
      </c>
      <c r="K2747" t="s">
        <v>75</v>
      </c>
      <c r="L2747" t="s">
        <v>76</v>
      </c>
      <c r="M2747" t="s">
        <v>77</v>
      </c>
      <c r="N2747" s="1" t="s">
        <v>48</v>
      </c>
      <c r="O2747" s="1" t="s">
        <v>49</v>
      </c>
      <c r="P2747" s="1">
        <v>2</v>
      </c>
      <c r="Q2747" t="s">
        <v>3193</v>
      </c>
      <c r="R2747" s="1" t="s">
        <v>17386</v>
      </c>
      <c r="S2747" s="1" t="s">
        <v>17387</v>
      </c>
      <c r="T2747" s="1">
        <v>212</v>
      </c>
      <c r="U2747" s="1">
        <v>151</v>
      </c>
      <c r="V2747" s="1">
        <v>61</v>
      </c>
    </row>
    <row r="2748" spans="1:22" x14ac:dyDescent="0.35">
      <c r="A2748" s="2">
        <v>44638</v>
      </c>
      <c r="B2748" s="3" t="s">
        <v>275</v>
      </c>
      <c r="C2748" t="s">
        <v>276</v>
      </c>
      <c r="D2748" t="s">
        <v>277</v>
      </c>
      <c r="E2748" t="s">
        <v>265</v>
      </c>
      <c r="F2748" t="s">
        <v>17388</v>
      </c>
      <c r="G2748" t="s">
        <v>17389</v>
      </c>
      <c r="H2748" t="s">
        <v>17390</v>
      </c>
      <c r="I2748" t="s">
        <v>17391</v>
      </c>
      <c r="J2748" s="1" t="s">
        <v>45</v>
      </c>
      <c r="K2748" t="s">
        <v>424</v>
      </c>
      <c r="L2748" t="s">
        <v>425</v>
      </c>
      <c r="M2748">
        <v>7724600682</v>
      </c>
      <c r="N2748" s="1" t="s">
        <v>93</v>
      </c>
      <c r="O2748" s="1" t="s">
        <v>34</v>
      </c>
      <c r="P2748" s="1">
        <v>95</v>
      </c>
      <c r="Q2748" t="s">
        <v>14097</v>
      </c>
      <c r="R2748" s="1" t="s">
        <v>17392</v>
      </c>
      <c r="S2748" s="1" t="s">
        <v>17393</v>
      </c>
      <c r="T2748" s="1">
        <v>269</v>
      </c>
      <c r="U2748" s="1">
        <v>74</v>
      </c>
      <c r="V2748" s="1">
        <v>195</v>
      </c>
    </row>
    <row r="2749" spans="1:22" x14ac:dyDescent="0.35">
      <c r="A2749" s="2">
        <v>45093</v>
      </c>
      <c r="B2749" s="3" t="s">
        <v>418</v>
      </c>
      <c r="C2749" t="s">
        <v>69</v>
      </c>
      <c r="D2749" t="s">
        <v>419</v>
      </c>
      <c r="E2749" t="s">
        <v>521</v>
      </c>
      <c r="F2749" t="s">
        <v>17394</v>
      </c>
      <c r="G2749" t="s">
        <v>17395</v>
      </c>
      <c r="H2749" t="s">
        <v>17396</v>
      </c>
      <c r="I2749" t="s">
        <v>17397</v>
      </c>
      <c r="J2749" s="1" t="s">
        <v>45</v>
      </c>
      <c r="K2749" t="s">
        <v>330</v>
      </c>
      <c r="L2749" t="s">
        <v>331</v>
      </c>
      <c r="N2749" s="1" t="s">
        <v>93</v>
      </c>
      <c r="O2749" s="1" t="s">
        <v>63</v>
      </c>
      <c r="P2749" s="1">
        <v>19</v>
      </c>
      <c r="Q2749" t="s">
        <v>11916</v>
      </c>
      <c r="R2749" s="1" t="s">
        <v>17398</v>
      </c>
      <c r="S2749" s="1" t="s">
        <v>17399</v>
      </c>
      <c r="T2749" s="1">
        <v>436</v>
      </c>
      <c r="U2749" s="1">
        <v>229</v>
      </c>
      <c r="V2749" s="1">
        <v>207</v>
      </c>
    </row>
    <row r="2750" spans="1:22" x14ac:dyDescent="0.35">
      <c r="A2750" s="2">
        <v>45109</v>
      </c>
      <c r="B2750" s="3" t="s">
        <v>68</v>
      </c>
      <c r="C2750" t="s">
        <v>69</v>
      </c>
      <c r="D2750" t="s">
        <v>70</v>
      </c>
      <c r="E2750" t="s">
        <v>71</v>
      </c>
      <c r="F2750" t="s">
        <v>17400</v>
      </c>
      <c r="G2750" t="s">
        <v>17401</v>
      </c>
      <c r="H2750" t="s">
        <v>17402</v>
      </c>
      <c r="I2750" t="s">
        <v>17403</v>
      </c>
      <c r="J2750" s="1" t="s">
        <v>170</v>
      </c>
      <c r="K2750" t="s">
        <v>75</v>
      </c>
      <c r="L2750" t="s">
        <v>76</v>
      </c>
      <c r="M2750" t="s">
        <v>77</v>
      </c>
      <c r="N2750" s="1" t="s">
        <v>93</v>
      </c>
      <c r="O2750" s="1" t="s">
        <v>34</v>
      </c>
      <c r="P2750" s="1">
        <v>84</v>
      </c>
      <c r="Q2750" t="s">
        <v>974</v>
      </c>
      <c r="R2750" s="1" t="s">
        <v>17404</v>
      </c>
      <c r="S2750" s="1" t="s">
        <v>17405</v>
      </c>
      <c r="T2750" s="1">
        <v>204</v>
      </c>
      <c r="U2750" s="1">
        <v>80</v>
      </c>
      <c r="V2750" s="1">
        <v>124</v>
      </c>
    </row>
    <row r="2751" spans="1:22" x14ac:dyDescent="0.35">
      <c r="A2751" s="2">
        <v>44963</v>
      </c>
      <c r="B2751" s="3" t="s">
        <v>336</v>
      </c>
      <c r="C2751" t="s">
        <v>54</v>
      </c>
      <c r="D2751" t="s">
        <v>165</v>
      </c>
      <c r="E2751" t="s">
        <v>484</v>
      </c>
      <c r="F2751" t="s">
        <v>17406</v>
      </c>
      <c r="G2751" t="s">
        <v>17407</v>
      </c>
      <c r="H2751" t="s">
        <v>17408</v>
      </c>
      <c r="I2751" t="s">
        <v>17409</v>
      </c>
      <c r="J2751" s="1" t="s">
        <v>45</v>
      </c>
      <c r="K2751" t="s">
        <v>303</v>
      </c>
      <c r="L2751" t="s">
        <v>304</v>
      </c>
      <c r="M2751" t="s">
        <v>305</v>
      </c>
      <c r="N2751" s="1" t="s">
        <v>93</v>
      </c>
      <c r="O2751" s="1" t="s">
        <v>34</v>
      </c>
      <c r="P2751" s="1">
        <v>33</v>
      </c>
      <c r="Q2751" t="s">
        <v>898</v>
      </c>
      <c r="R2751" s="1" t="s">
        <v>17410</v>
      </c>
      <c r="S2751" s="1" t="s">
        <v>17411</v>
      </c>
      <c r="T2751" s="1">
        <v>200</v>
      </c>
      <c r="U2751" s="1">
        <v>123</v>
      </c>
      <c r="V2751" s="1">
        <v>77</v>
      </c>
    </row>
    <row r="2752" spans="1:22" x14ac:dyDescent="0.35">
      <c r="A2752" s="2">
        <v>45005</v>
      </c>
      <c r="B2752" s="3" t="s">
        <v>275</v>
      </c>
      <c r="C2752" t="s">
        <v>276</v>
      </c>
      <c r="D2752" t="s">
        <v>277</v>
      </c>
      <c r="E2752" t="s">
        <v>278</v>
      </c>
      <c r="F2752" t="s">
        <v>17412</v>
      </c>
      <c r="G2752" t="s">
        <v>17413</v>
      </c>
      <c r="H2752" t="s">
        <v>17414</v>
      </c>
      <c r="I2752" t="s">
        <v>17415</v>
      </c>
      <c r="J2752" s="1" t="s">
        <v>45</v>
      </c>
      <c r="K2752" t="s">
        <v>111</v>
      </c>
      <c r="L2752" t="s">
        <v>112</v>
      </c>
      <c r="M2752" t="s">
        <v>113</v>
      </c>
      <c r="N2752" s="1" t="s">
        <v>48</v>
      </c>
      <c r="O2752" s="1" t="s">
        <v>34</v>
      </c>
      <c r="P2752" s="1">
        <v>61</v>
      </c>
      <c r="Q2752" t="s">
        <v>8666</v>
      </c>
      <c r="R2752" s="1" t="s">
        <v>17416</v>
      </c>
      <c r="S2752" s="1" t="s">
        <v>17417</v>
      </c>
      <c r="T2752" s="1">
        <v>193</v>
      </c>
      <c r="U2752" s="1">
        <v>87</v>
      </c>
      <c r="V2752" s="1">
        <v>106</v>
      </c>
    </row>
    <row r="2753" spans="1:22" x14ac:dyDescent="0.35">
      <c r="A2753" s="2">
        <v>44807</v>
      </c>
      <c r="B2753" s="3" t="s">
        <v>336</v>
      </c>
      <c r="C2753" t="s">
        <v>247</v>
      </c>
      <c r="D2753" t="s">
        <v>165</v>
      </c>
      <c r="E2753" t="s">
        <v>484</v>
      </c>
      <c r="F2753" t="s">
        <v>17418</v>
      </c>
      <c r="G2753" t="s">
        <v>17419</v>
      </c>
      <c r="H2753" t="s">
        <v>17420</v>
      </c>
      <c r="I2753" t="s">
        <v>17421</v>
      </c>
      <c r="J2753" s="1" t="s">
        <v>30</v>
      </c>
      <c r="K2753" t="s">
        <v>133</v>
      </c>
      <c r="L2753" t="s">
        <v>134</v>
      </c>
      <c r="M2753" t="s">
        <v>135</v>
      </c>
      <c r="N2753" s="1" t="s">
        <v>114</v>
      </c>
      <c r="O2753" s="1" t="s">
        <v>34</v>
      </c>
      <c r="P2753" s="1">
        <v>98</v>
      </c>
      <c r="Q2753" t="s">
        <v>17422</v>
      </c>
      <c r="R2753" s="1" t="s">
        <v>17423</v>
      </c>
      <c r="S2753" s="1" t="s">
        <v>17424</v>
      </c>
      <c r="T2753" s="1">
        <v>116</v>
      </c>
      <c r="U2753" s="1">
        <v>63</v>
      </c>
      <c r="V2753" s="1">
        <v>53</v>
      </c>
    </row>
    <row r="2754" spans="1:22" x14ac:dyDescent="0.35">
      <c r="A2754" s="2">
        <v>45024</v>
      </c>
      <c r="B2754" s="3" t="s">
        <v>97</v>
      </c>
      <c r="C2754" t="s">
        <v>23</v>
      </c>
      <c r="D2754" t="s">
        <v>98</v>
      </c>
      <c r="E2754" t="s">
        <v>189</v>
      </c>
      <c r="F2754" t="s">
        <v>17425</v>
      </c>
      <c r="G2754" t="s">
        <v>17426</v>
      </c>
      <c r="H2754" t="s">
        <v>17427</v>
      </c>
      <c r="I2754" t="s">
        <v>17428</v>
      </c>
      <c r="J2754" s="1" t="s">
        <v>30</v>
      </c>
      <c r="K2754" t="s">
        <v>194</v>
      </c>
      <c r="L2754" t="s">
        <v>195</v>
      </c>
      <c r="M2754" t="s">
        <v>196</v>
      </c>
      <c r="N2754" s="1" t="s">
        <v>78</v>
      </c>
      <c r="O2754" s="1" t="s">
        <v>34</v>
      </c>
      <c r="P2754" s="1">
        <v>13</v>
      </c>
      <c r="Q2754" t="s">
        <v>10597</v>
      </c>
      <c r="R2754" s="1" t="s">
        <v>17429</v>
      </c>
      <c r="S2754" s="1" t="s">
        <v>17430</v>
      </c>
      <c r="T2754" s="1">
        <v>209</v>
      </c>
      <c r="U2754" s="1">
        <v>176</v>
      </c>
      <c r="V2754" s="1">
        <v>33</v>
      </c>
    </row>
    <row r="2755" spans="1:22" x14ac:dyDescent="0.35">
      <c r="A2755" s="2">
        <v>44753</v>
      </c>
      <c r="B2755" s="3" t="s">
        <v>140</v>
      </c>
      <c r="C2755" t="s">
        <v>141</v>
      </c>
      <c r="D2755" t="s">
        <v>142</v>
      </c>
      <c r="E2755" t="s">
        <v>25</v>
      </c>
      <c r="F2755" t="s">
        <v>17431</v>
      </c>
      <c r="G2755" t="s">
        <v>17432</v>
      </c>
      <c r="H2755" t="s">
        <v>17433</v>
      </c>
      <c r="I2755" t="s">
        <v>17434</v>
      </c>
      <c r="J2755" s="1" t="s">
        <v>45</v>
      </c>
      <c r="K2755" t="s">
        <v>566</v>
      </c>
      <c r="L2755" t="s">
        <v>567</v>
      </c>
      <c r="M2755" t="s">
        <v>568</v>
      </c>
      <c r="N2755" s="1" t="s">
        <v>48</v>
      </c>
      <c r="O2755" s="1" t="s">
        <v>34</v>
      </c>
      <c r="P2755" s="1">
        <v>7</v>
      </c>
      <c r="Q2755" t="s">
        <v>17435</v>
      </c>
      <c r="R2755" s="1" t="s">
        <v>17436</v>
      </c>
      <c r="S2755" s="1" t="s">
        <v>17437</v>
      </c>
      <c r="T2755" s="1">
        <v>241</v>
      </c>
      <c r="U2755" s="1">
        <v>22</v>
      </c>
      <c r="V2755" s="1">
        <v>219</v>
      </c>
    </row>
    <row r="2756" spans="1:22" x14ac:dyDescent="0.35">
      <c r="A2756" s="1" t="s">
        <v>8901</v>
      </c>
      <c r="B2756" s="3" t="s">
        <v>22</v>
      </c>
      <c r="C2756" t="s">
        <v>23</v>
      </c>
      <c r="D2756" t="s">
        <v>24</v>
      </c>
      <c r="E2756" t="s">
        <v>82</v>
      </c>
      <c r="F2756" t="s">
        <v>17438</v>
      </c>
      <c r="G2756" t="s">
        <v>17439</v>
      </c>
      <c r="H2756" t="s">
        <v>17440</v>
      </c>
      <c r="I2756" t="s">
        <v>17441</v>
      </c>
      <c r="J2756" s="1" t="s">
        <v>30</v>
      </c>
      <c r="K2756" t="s">
        <v>183</v>
      </c>
      <c r="L2756" t="s">
        <v>184</v>
      </c>
      <c r="M2756" t="s">
        <v>185</v>
      </c>
      <c r="N2756" s="1" t="s">
        <v>93</v>
      </c>
      <c r="O2756" s="1" t="s">
        <v>63</v>
      </c>
      <c r="P2756" s="1">
        <v>10</v>
      </c>
      <c r="Q2756" t="s">
        <v>17442</v>
      </c>
      <c r="R2756" s="1" t="s">
        <v>17443</v>
      </c>
      <c r="S2756" s="1" t="s">
        <v>17444</v>
      </c>
      <c r="T2756" s="1">
        <v>460</v>
      </c>
      <c r="U2756" s="1">
        <v>222</v>
      </c>
      <c r="V2756" s="1">
        <v>238</v>
      </c>
    </row>
    <row r="2757" spans="1:22" x14ac:dyDescent="0.35">
      <c r="A2757" s="2">
        <v>45096</v>
      </c>
      <c r="B2757" s="3" t="s">
        <v>317</v>
      </c>
      <c r="C2757" t="s">
        <v>23</v>
      </c>
      <c r="D2757" t="s">
        <v>98</v>
      </c>
      <c r="E2757" t="s">
        <v>318</v>
      </c>
      <c r="F2757" t="s">
        <v>17445</v>
      </c>
      <c r="G2757" t="s">
        <v>17446</v>
      </c>
      <c r="H2757" t="s">
        <v>17447</v>
      </c>
      <c r="I2757" t="s">
        <v>17448</v>
      </c>
      <c r="J2757" s="1" t="s">
        <v>45</v>
      </c>
      <c r="K2757" t="s">
        <v>111</v>
      </c>
      <c r="L2757" t="s">
        <v>112</v>
      </c>
      <c r="M2757" t="s">
        <v>113</v>
      </c>
      <c r="N2757" s="1" t="s">
        <v>33</v>
      </c>
      <c r="O2757" s="1" t="s">
        <v>63</v>
      </c>
      <c r="P2757" s="1">
        <v>77</v>
      </c>
      <c r="Q2757" t="s">
        <v>17449</v>
      </c>
      <c r="R2757" s="1" t="s">
        <v>14747</v>
      </c>
      <c r="S2757" s="1" t="s">
        <v>17450</v>
      </c>
      <c r="T2757" s="1">
        <v>297</v>
      </c>
      <c r="U2757" s="1">
        <v>70</v>
      </c>
      <c r="V2757" s="1">
        <v>227</v>
      </c>
    </row>
    <row r="2758" spans="1:22" x14ac:dyDescent="0.35">
      <c r="A2758" s="2">
        <v>45082</v>
      </c>
      <c r="B2758" s="3" t="s">
        <v>214</v>
      </c>
      <c r="C2758" t="s">
        <v>23</v>
      </c>
      <c r="D2758" t="s">
        <v>98</v>
      </c>
      <c r="E2758" t="s">
        <v>326</v>
      </c>
      <c r="F2758" t="s">
        <v>17451</v>
      </c>
      <c r="G2758" t="s">
        <v>17452</v>
      </c>
      <c r="H2758" t="s">
        <v>17453</v>
      </c>
      <c r="I2758" t="s">
        <v>17454</v>
      </c>
      <c r="J2758" s="1" t="s">
        <v>45</v>
      </c>
      <c r="K2758" t="s">
        <v>61</v>
      </c>
      <c r="L2758" t="s">
        <v>62</v>
      </c>
      <c r="M2758">
        <f>1-588-750-7646</f>
        <v>-8983</v>
      </c>
      <c r="N2758" s="1" t="s">
        <v>78</v>
      </c>
      <c r="O2758" s="1" t="s">
        <v>63</v>
      </c>
      <c r="P2758" s="1">
        <v>40</v>
      </c>
      <c r="Q2758" t="s">
        <v>6290</v>
      </c>
      <c r="R2758" s="1" t="s">
        <v>17455</v>
      </c>
      <c r="S2758" s="1" t="s">
        <v>17456</v>
      </c>
      <c r="T2758" s="1">
        <v>264</v>
      </c>
      <c r="U2758" s="1">
        <v>251</v>
      </c>
      <c r="V2758" s="1">
        <v>13</v>
      </c>
    </row>
    <row r="2759" spans="1:22" x14ac:dyDescent="0.35">
      <c r="A2759" s="2">
        <v>44975</v>
      </c>
      <c r="B2759" s="3" t="s">
        <v>207</v>
      </c>
      <c r="C2759" t="s">
        <v>23</v>
      </c>
      <c r="D2759" t="s">
        <v>39</v>
      </c>
      <c r="E2759" t="s">
        <v>40</v>
      </c>
      <c r="F2759" t="s">
        <v>17457</v>
      </c>
      <c r="G2759" t="s">
        <v>17458</v>
      </c>
      <c r="H2759" t="s">
        <v>17459</v>
      </c>
      <c r="I2759" t="s">
        <v>17460</v>
      </c>
      <c r="J2759" s="1" t="s">
        <v>30</v>
      </c>
      <c r="K2759" t="s">
        <v>330</v>
      </c>
      <c r="L2759" t="s">
        <v>331</v>
      </c>
      <c r="M2759" t="s">
        <v>332</v>
      </c>
      <c r="N2759" s="1" t="s">
        <v>93</v>
      </c>
      <c r="O2759" s="1" t="s">
        <v>49</v>
      </c>
      <c r="P2759" s="1">
        <v>24</v>
      </c>
      <c r="Q2759" t="s">
        <v>3723</v>
      </c>
      <c r="R2759" s="1" t="s">
        <v>17461</v>
      </c>
      <c r="S2759" s="1" t="s">
        <v>17462</v>
      </c>
      <c r="T2759" s="1">
        <v>109</v>
      </c>
      <c r="U2759" s="1">
        <v>20</v>
      </c>
      <c r="V2759" s="1">
        <v>89</v>
      </c>
    </row>
    <row r="2760" spans="1:22" x14ac:dyDescent="0.35">
      <c r="A2760" s="2">
        <v>44682</v>
      </c>
      <c r="B2760" s="3" t="s">
        <v>529</v>
      </c>
      <c r="C2760" t="s">
        <v>23</v>
      </c>
      <c r="D2760" t="s">
        <v>98</v>
      </c>
      <c r="E2760" t="s">
        <v>189</v>
      </c>
      <c r="F2760" t="s">
        <v>17463</v>
      </c>
      <c r="G2760" t="s">
        <v>17464</v>
      </c>
      <c r="H2760" t="s">
        <v>17465</v>
      </c>
      <c r="I2760" t="s">
        <v>17466</v>
      </c>
      <c r="J2760" s="1" t="s">
        <v>45</v>
      </c>
      <c r="K2760" t="s">
        <v>75</v>
      </c>
      <c r="L2760" t="s">
        <v>76</v>
      </c>
      <c r="N2760" s="1" t="s">
        <v>114</v>
      </c>
      <c r="O2760" s="1" t="s">
        <v>49</v>
      </c>
      <c r="P2760" s="1">
        <v>76</v>
      </c>
      <c r="Q2760" t="s">
        <v>7251</v>
      </c>
      <c r="R2760" s="1" t="s">
        <v>17467</v>
      </c>
      <c r="S2760" s="1" t="s">
        <v>17468</v>
      </c>
      <c r="T2760" s="1">
        <v>195</v>
      </c>
      <c r="U2760" s="1">
        <v>100</v>
      </c>
      <c r="V2760" s="1">
        <v>95</v>
      </c>
    </row>
    <row r="2761" spans="1:22" x14ac:dyDescent="0.35">
      <c r="A2761" s="2">
        <v>44910</v>
      </c>
      <c r="B2761" s="3" t="s">
        <v>336</v>
      </c>
      <c r="C2761" t="s">
        <v>247</v>
      </c>
      <c r="D2761" t="s">
        <v>165</v>
      </c>
      <c r="E2761" t="s">
        <v>484</v>
      </c>
      <c r="F2761" t="s">
        <v>17469</v>
      </c>
      <c r="G2761" t="s">
        <v>17470</v>
      </c>
      <c r="H2761" t="s">
        <v>17471</v>
      </c>
      <c r="I2761" t="s">
        <v>17472</v>
      </c>
      <c r="J2761" s="1" t="s">
        <v>170</v>
      </c>
      <c r="K2761" t="s">
        <v>270</v>
      </c>
      <c r="L2761" t="s">
        <v>271</v>
      </c>
      <c r="M2761" t="s">
        <v>559</v>
      </c>
      <c r="N2761" s="1" t="s">
        <v>86</v>
      </c>
      <c r="O2761" s="1" t="s">
        <v>49</v>
      </c>
      <c r="P2761" s="1">
        <v>96</v>
      </c>
      <c r="Q2761" t="s">
        <v>17473</v>
      </c>
      <c r="R2761" s="1" t="s">
        <v>17474</v>
      </c>
      <c r="S2761" s="1" t="s">
        <v>17475</v>
      </c>
      <c r="T2761" s="1">
        <v>400</v>
      </c>
      <c r="U2761" s="1">
        <v>212</v>
      </c>
      <c r="V2761" s="1">
        <v>188</v>
      </c>
    </row>
    <row r="2762" spans="1:22" x14ac:dyDescent="0.35">
      <c r="A2762" s="2">
        <v>44872</v>
      </c>
      <c r="B2762" s="3" t="s">
        <v>214</v>
      </c>
      <c r="C2762" t="s">
        <v>23</v>
      </c>
      <c r="D2762" t="s">
        <v>98</v>
      </c>
      <c r="E2762" t="s">
        <v>326</v>
      </c>
      <c r="F2762" t="s">
        <v>17476</v>
      </c>
      <c r="G2762" t="s">
        <v>17477</v>
      </c>
      <c r="H2762" t="s">
        <v>17478</v>
      </c>
      <c r="I2762" t="s">
        <v>17479</v>
      </c>
      <c r="J2762" s="1" t="s">
        <v>170</v>
      </c>
      <c r="K2762" t="s">
        <v>133</v>
      </c>
      <c r="L2762" t="s">
        <v>134</v>
      </c>
      <c r="M2762" t="s">
        <v>135</v>
      </c>
      <c r="N2762" s="1" t="s">
        <v>48</v>
      </c>
      <c r="O2762" s="1" t="s">
        <v>63</v>
      </c>
      <c r="P2762" s="1">
        <v>53</v>
      </c>
      <c r="Q2762" t="s">
        <v>2829</v>
      </c>
      <c r="R2762" s="1" t="s">
        <v>17480</v>
      </c>
      <c r="S2762" s="1" t="s">
        <v>17481</v>
      </c>
      <c r="T2762" s="1">
        <v>462</v>
      </c>
      <c r="U2762" s="1">
        <v>283</v>
      </c>
      <c r="V2762" s="1">
        <v>179</v>
      </c>
    </row>
    <row r="2763" spans="1:22" x14ac:dyDescent="0.35">
      <c r="A2763" s="2">
        <v>44934</v>
      </c>
      <c r="B2763" s="3" t="s">
        <v>38</v>
      </c>
      <c r="C2763" t="s">
        <v>141</v>
      </c>
      <c r="D2763" t="s">
        <v>142</v>
      </c>
      <c r="E2763" t="s">
        <v>361</v>
      </c>
      <c r="F2763" t="s">
        <v>17482</v>
      </c>
      <c r="G2763" t="s">
        <v>17483</v>
      </c>
      <c r="H2763" t="s">
        <v>17484</v>
      </c>
      <c r="I2763" t="s">
        <v>17485</v>
      </c>
      <c r="J2763" s="1" t="s">
        <v>45</v>
      </c>
      <c r="K2763" t="s">
        <v>61</v>
      </c>
      <c r="L2763" t="s">
        <v>62</v>
      </c>
      <c r="M2763">
        <f>1-588-750-7646</f>
        <v>-8983</v>
      </c>
      <c r="N2763" s="1" t="s">
        <v>33</v>
      </c>
      <c r="O2763" s="1" t="s">
        <v>34</v>
      </c>
      <c r="P2763" s="1">
        <v>95</v>
      </c>
      <c r="Q2763" t="s">
        <v>3945</v>
      </c>
      <c r="R2763" s="1" t="s">
        <v>17486</v>
      </c>
      <c r="S2763" s="1" t="s">
        <v>17487</v>
      </c>
      <c r="T2763" s="1">
        <v>406</v>
      </c>
      <c r="U2763" s="1">
        <v>67</v>
      </c>
      <c r="V2763" s="1">
        <v>339</v>
      </c>
    </row>
    <row r="2764" spans="1:22" x14ac:dyDescent="0.35">
      <c r="A2764" s="2">
        <v>44712</v>
      </c>
      <c r="B2764" s="3" t="s">
        <v>97</v>
      </c>
      <c r="C2764" t="s">
        <v>23</v>
      </c>
      <c r="D2764" t="s">
        <v>98</v>
      </c>
      <c r="E2764" t="s">
        <v>154</v>
      </c>
      <c r="F2764" t="s">
        <v>17488</v>
      </c>
      <c r="G2764" t="s">
        <v>17489</v>
      </c>
      <c r="H2764" t="s">
        <v>17490</v>
      </c>
      <c r="I2764" t="s">
        <v>17491</v>
      </c>
      <c r="J2764" s="1" t="s">
        <v>170</v>
      </c>
      <c r="K2764" t="s">
        <v>330</v>
      </c>
      <c r="L2764" t="s">
        <v>331</v>
      </c>
      <c r="M2764" t="s">
        <v>332</v>
      </c>
      <c r="N2764" s="1" t="s">
        <v>93</v>
      </c>
      <c r="O2764" s="1" t="s">
        <v>34</v>
      </c>
      <c r="P2764" s="1">
        <v>25</v>
      </c>
      <c r="Q2764" t="s">
        <v>9527</v>
      </c>
      <c r="R2764" s="1" t="s">
        <v>7768</v>
      </c>
      <c r="S2764" s="1" t="s">
        <v>17492</v>
      </c>
      <c r="T2764" s="1">
        <v>50</v>
      </c>
      <c r="U2764" s="1">
        <v>40</v>
      </c>
      <c r="V2764" s="1">
        <v>10</v>
      </c>
    </row>
    <row r="2765" spans="1:22" x14ac:dyDescent="0.35">
      <c r="A2765" s="2">
        <v>44625</v>
      </c>
      <c r="B2765" s="3" t="s">
        <v>38</v>
      </c>
      <c r="C2765" t="s">
        <v>69</v>
      </c>
      <c r="D2765" t="s">
        <v>70</v>
      </c>
      <c r="E2765" t="s">
        <v>71</v>
      </c>
      <c r="F2765" t="s">
        <v>11387</v>
      </c>
      <c r="G2765" t="s">
        <v>17493</v>
      </c>
      <c r="H2765" t="s">
        <v>17494</v>
      </c>
      <c r="I2765" t="s">
        <v>17495</v>
      </c>
      <c r="J2765" s="1" t="s">
        <v>30</v>
      </c>
      <c r="K2765" t="s">
        <v>566</v>
      </c>
      <c r="L2765" t="s">
        <v>567</v>
      </c>
      <c r="M2765" t="s">
        <v>568</v>
      </c>
      <c r="N2765" s="1" t="s">
        <v>48</v>
      </c>
      <c r="O2765" s="1" t="s">
        <v>34</v>
      </c>
      <c r="P2765" s="1">
        <v>61</v>
      </c>
      <c r="Q2765" t="s">
        <v>2941</v>
      </c>
      <c r="R2765" s="1" t="s">
        <v>17496</v>
      </c>
      <c r="S2765" s="1" t="s">
        <v>17497</v>
      </c>
      <c r="T2765" s="1">
        <v>130</v>
      </c>
      <c r="U2765" s="1">
        <v>11</v>
      </c>
      <c r="V2765" s="1">
        <v>119</v>
      </c>
    </row>
    <row r="2766" spans="1:22" x14ac:dyDescent="0.35">
      <c r="A2766" s="2">
        <v>44936</v>
      </c>
      <c r="B2766" s="3" t="s">
        <v>207</v>
      </c>
      <c r="C2766" t="s">
        <v>23</v>
      </c>
      <c r="D2766" t="s">
        <v>39</v>
      </c>
      <c r="E2766" t="s">
        <v>40</v>
      </c>
      <c r="F2766" t="s">
        <v>17498</v>
      </c>
      <c r="G2766" t="s">
        <v>17499</v>
      </c>
      <c r="H2766" t="s">
        <v>17500</v>
      </c>
      <c r="I2766" t="s">
        <v>17501</v>
      </c>
      <c r="J2766" s="1" t="s">
        <v>45</v>
      </c>
      <c r="K2766" t="s">
        <v>46</v>
      </c>
      <c r="L2766" t="s">
        <v>47</v>
      </c>
      <c r="M2766" t="s">
        <v>261</v>
      </c>
      <c r="N2766" s="1" t="s">
        <v>86</v>
      </c>
      <c r="O2766" s="1" t="s">
        <v>34</v>
      </c>
      <c r="P2766" s="1">
        <v>51</v>
      </c>
      <c r="Q2766" t="s">
        <v>7264</v>
      </c>
      <c r="R2766" s="1" t="s">
        <v>17502</v>
      </c>
      <c r="S2766" s="1" t="s">
        <v>17503</v>
      </c>
      <c r="T2766" s="1">
        <v>287</v>
      </c>
      <c r="U2766" s="1">
        <v>54</v>
      </c>
      <c r="V2766" s="1">
        <v>233</v>
      </c>
    </row>
    <row r="2767" spans="1:22" x14ac:dyDescent="0.35">
      <c r="A2767" s="2">
        <v>44823</v>
      </c>
      <c r="B2767" s="3" t="s">
        <v>68</v>
      </c>
      <c r="C2767" t="s">
        <v>69</v>
      </c>
      <c r="D2767" t="s">
        <v>70</v>
      </c>
      <c r="E2767" t="s">
        <v>265</v>
      </c>
      <c r="F2767" t="s">
        <v>17504</v>
      </c>
      <c r="G2767" t="s">
        <v>17505</v>
      </c>
      <c r="H2767" t="s">
        <v>17506</v>
      </c>
      <c r="I2767" t="s">
        <v>17507</v>
      </c>
      <c r="J2767" s="1" t="s">
        <v>170</v>
      </c>
      <c r="K2767" t="s">
        <v>159</v>
      </c>
      <c r="L2767" t="s">
        <v>160</v>
      </c>
      <c r="M2767" t="s">
        <v>161</v>
      </c>
      <c r="N2767" s="1" t="s">
        <v>86</v>
      </c>
      <c r="O2767" s="1" t="s">
        <v>49</v>
      </c>
      <c r="P2767" s="1">
        <v>75</v>
      </c>
      <c r="Q2767" t="s">
        <v>17508</v>
      </c>
      <c r="R2767" s="1" t="s">
        <v>17509</v>
      </c>
      <c r="S2767" s="1" t="s">
        <v>17510</v>
      </c>
      <c r="T2767" s="1">
        <v>455</v>
      </c>
      <c r="U2767" s="1">
        <v>389</v>
      </c>
      <c r="V2767" s="1">
        <v>66</v>
      </c>
    </row>
    <row r="2768" spans="1:22" x14ac:dyDescent="0.35">
      <c r="A2768" s="2">
        <v>44930</v>
      </c>
      <c r="B2768" s="3" t="s">
        <v>68</v>
      </c>
      <c r="C2768" t="s">
        <v>54</v>
      </c>
      <c r="D2768" t="s">
        <v>70</v>
      </c>
      <c r="E2768" t="s">
        <v>265</v>
      </c>
      <c r="F2768" t="s">
        <v>17511</v>
      </c>
      <c r="G2768" t="s">
        <v>17512</v>
      </c>
      <c r="H2768" t="s">
        <v>17513</v>
      </c>
      <c r="I2768" t="s">
        <v>17514</v>
      </c>
      <c r="J2768" s="1" t="s">
        <v>170</v>
      </c>
      <c r="K2768" t="s">
        <v>111</v>
      </c>
      <c r="L2768" t="s">
        <v>112</v>
      </c>
      <c r="M2768" t="s">
        <v>113</v>
      </c>
      <c r="N2768" s="1" t="s">
        <v>33</v>
      </c>
      <c r="O2768" s="1" t="s">
        <v>49</v>
      </c>
      <c r="P2768" s="1">
        <v>65</v>
      </c>
      <c r="Q2768" t="s">
        <v>17515</v>
      </c>
      <c r="R2768" s="1" t="s">
        <v>17516</v>
      </c>
      <c r="S2768" s="1" t="s">
        <v>17517</v>
      </c>
      <c r="T2768" s="1">
        <v>353</v>
      </c>
      <c r="U2768" s="1">
        <v>235</v>
      </c>
      <c r="V2768" s="1">
        <v>118</v>
      </c>
    </row>
    <row r="2769" spans="1:22" x14ac:dyDescent="0.35">
      <c r="A2769" s="2">
        <v>44529</v>
      </c>
      <c r="B2769" s="3" t="s">
        <v>97</v>
      </c>
      <c r="C2769" t="s">
        <v>23</v>
      </c>
      <c r="D2769" t="s">
        <v>98</v>
      </c>
      <c r="E2769" t="s">
        <v>154</v>
      </c>
      <c r="F2769" t="s">
        <v>17518</v>
      </c>
      <c r="G2769" t="s">
        <v>17519</v>
      </c>
      <c r="H2769" t="s">
        <v>17520</v>
      </c>
      <c r="I2769" t="s">
        <v>17521</v>
      </c>
      <c r="J2769" s="1" t="s">
        <v>30</v>
      </c>
      <c r="K2769" t="s">
        <v>171</v>
      </c>
      <c r="L2769" t="s">
        <v>172</v>
      </c>
      <c r="M2769" t="s">
        <v>173</v>
      </c>
      <c r="N2769" s="1" t="s">
        <v>93</v>
      </c>
      <c r="O2769" s="1" t="s">
        <v>49</v>
      </c>
      <c r="P2769" s="1">
        <v>42</v>
      </c>
      <c r="Q2769" t="s">
        <v>14083</v>
      </c>
      <c r="R2769" s="1" t="s">
        <v>17522</v>
      </c>
      <c r="S2769" s="1" t="s">
        <v>17523</v>
      </c>
      <c r="T2769" s="1">
        <v>96</v>
      </c>
      <c r="U2769" s="1">
        <v>20</v>
      </c>
      <c r="V2769" s="1">
        <v>76</v>
      </c>
    </row>
    <row r="2770" spans="1:22" x14ac:dyDescent="0.35">
      <c r="A2770" s="2">
        <v>44890</v>
      </c>
      <c r="B2770" s="3" t="s">
        <v>257</v>
      </c>
      <c r="C2770" t="s">
        <v>141</v>
      </c>
      <c r="D2770" t="s">
        <v>223</v>
      </c>
      <c r="E2770" t="s">
        <v>309</v>
      </c>
      <c r="F2770" t="s">
        <v>17524</v>
      </c>
      <c r="G2770" t="s">
        <v>17525</v>
      </c>
      <c r="H2770" t="s">
        <v>17526</v>
      </c>
      <c r="I2770" t="s">
        <v>17527</v>
      </c>
      <c r="J2770" s="1" t="s">
        <v>30</v>
      </c>
      <c r="K2770" t="s">
        <v>31</v>
      </c>
      <c r="L2770" t="s">
        <v>32</v>
      </c>
      <c r="M2770">
        <v>6538306661</v>
      </c>
      <c r="N2770" s="1" t="s">
        <v>33</v>
      </c>
      <c r="O2770" s="1" t="s">
        <v>63</v>
      </c>
      <c r="P2770" s="1">
        <v>9</v>
      </c>
      <c r="Q2770" t="s">
        <v>17528</v>
      </c>
      <c r="R2770" s="1" t="s">
        <v>17529</v>
      </c>
      <c r="S2770" s="1" t="s">
        <v>17530</v>
      </c>
      <c r="T2770" s="1">
        <v>445</v>
      </c>
      <c r="U2770" s="1">
        <v>137</v>
      </c>
      <c r="V2770" s="1">
        <v>308</v>
      </c>
    </row>
    <row r="2771" spans="1:22" x14ac:dyDescent="0.35">
      <c r="A2771" s="2">
        <v>45006</v>
      </c>
      <c r="B2771" s="3" t="s">
        <v>492</v>
      </c>
      <c r="C2771" t="s">
        <v>276</v>
      </c>
      <c r="D2771" t="s">
        <v>409</v>
      </c>
      <c r="E2771" t="s">
        <v>4801</v>
      </c>
      <c r="F2771" t="s">
        <v>17531</v>
      </c>
      <c r="G2771" t="s">
        <v>17532</v>
      </c>
      <c r="H2771" t="s">
        <v>17533</v>
      </c>
      <c r="I2771">
        <v>3099084161</v>
      </c>
      <c r="J2771" s="1" t="s">
        <v>170</v>
      </c>
      <c r="K2771" t="s">
        <v>61</v>
      </c>
      <c r="L2771" t="s">
        <v>62</v>
      </c>
      <c r="M2771">
        <f>1-588-750-7646</f>
        <v>-8983</v>
      </c>
      <c r="N2771" s="1" t="s">
        <v>78</v>
      </c>
      <c r="O2771" s="1" t="s">
        <v>49</v>
      </c>
      <c r="P2771" s="1">
        <v>22</v>
      </c>
      <c r="Q2771" t="s">
        <v>4341</v>
      </c>
      <c r="R2771" s="1" t="s">
        <v>17534</v>
      </c>
      <c r="S2771" s="1" t="s">
        <v>17535</v>
      </c>
      <c r="T2771" s="1">
        <v>430</v>
      </c>
      <c r="U2771" s="1">
        <v>176</v>
      </c>
      <c r="V2771" s="1">
        <v>254</v>
      </c>
    </row>
    <row r="2772" spans="1:22" x14ac:dyDescent="0.35">
      <c r="A2772" s="2">
        <v>45045</v>
      </c>
      <c r="B2772" s="3" t="s">
        <v>164</v>
      </c>
      <c r="C2772" t="s">
        <v>247</v>
      </c>
      <c r="D2772" t="s">
        <v>165</v>
      </c>
      <c r="E2772" t="s">
        <v>166</v>
      </c>
      <c r="F2772" t="s">
        <v>8297</v>
      </c>
      <c r="G2772" t="s">
        <v>17536</v>
      </c>
      <c r="H2772" t="s">
        <v>17537</v>
      </c>
      <c r="I2772">
        <v>4575909170</v>
      </c>
      <c r="J2772" s="1" t="s">
        <v>45</v>
      </c>
      <c r="K2772" t="s">
        <v>534</v>
      </c>
      <c r="L2772" t="s">
        <v>535</v>
      </c>
      <c r="M2772" t="s">
        <v>536</v>
      </c>
      <c r="N2772" s="1" t="s">
        <v>33</v>
      </c>
      <c r="O2772" s="1" t="s">
        <v>49</v>
      </c>
      <c r="P2772" s="1">
        <v>52</v>
      </c>
      <c r="Q2772" t="s">
        <v>17538</v>
      </c>
      <c r="R2772" s="1" t="s">
        <v>17539</v>
      </c>
      <c r="S2772" s="1" t="s">
        <v>17540</v>
      </c>
      <c r="T2772" s="1">
        <v>170</v>
      </c>
      <c r="U2772" s="1">
        <v>133</v>
      </c>
      <c r="V2772" s="1">
        <v>37</v>
      </c>
    </row>
    <row r="2773" spans="1:22" x14ac:dyDescent="0.35">
      <c r="A2773" s="1" t="s">
        <v>17541</v>
      </c>
      <c r="B2773" s="3" t="s">
        <v>53</v>
      </c>
      <c r="C2773" t="s">
        <v>276</v>
      </c>
      <c r="D2773" t="s">
        <v>55</v>
      </c>
      <c r="E2773" t="s">
        <v>56</v>
      </c>
      <c r="F2773" t="s">
        <v>17542</v>
      </c>
      <c r="G2773" t="s">
        <v>17543</v>
      </c>
      <c r="H2773" t="s">
        <v>17544</v>
      </c>
      <c r="I2773" t="s">
        <v>17545</v>
      </c>
      <c r="J2773" s="1" t="s">
        <v>45</v>
      </c>
      <c r="K2773" t="s">
        <v>194</v>
      </c>
      <c r="L2773" t="s">
        <v>195</v>
      </c>
      <c r="M2773" t="s">
        <v>196</v>
      </c>
      <c r="N2773" s="1" t="s">
        <v>48</v>
      </c>
      <c r="O2773" s="1" t="s">
        <v>34</v>
      </c>
      <c r="P2773" s="1">
        <v>76</v>
      </c>
      <c r="Q2773" t="s">
        <v>17546</v>
      </c>
      <c r="R2773" s="1" t="s">
        <v>17547</v>
      </c>
      <c r="S2773" s="1" t="s">
        <v>17548</v>
      </c>
      <c r="T2773" s="1">
        <v>423</v>
      </c>
      <c r="U2773" s="1">
        <v>412</v>
      </c>
      <c r="V2773" s="1">
        <v>11</v>
      </c>
    </row>
    <row r="2774" spans="1:22" x14ac:dyDescent="0.35">
      <c r="A2774" s="1" t="s">
        <v>17549</v>
      </c>
      <c r="B2774" s="3" t="s">
        <v>38</v>
      </c>
      <c r="C2774" t="s">
        <v>69</v>
      </c>
      <c r="D2774" t="s">
        <v>419</v>
      </c>
      <c r="E2774" t="s">
        <v>521</v>
      </c>
      <c r="F2774" t="s">
        <v>3747</v>
      </c>
      <c r="G2774" t="s">
        <v>17550</v>
      </c>
      <c r="H2774" t="s">
        <v>17551</v>
      </c>
      <c r="I2774" t="s">
        <v>17552</v>
      </c>
      <c r="J2774" s="1" t="s">
        <v>30</v>
      </c>
      <c r="K2774" t="s">
        <v>46</v>
      </c>
      <c r="L2774" t="s">
        <v>47</v>
      </c>
      <c r="M2774" t="s">
        <v>261</v>
      </c>
      <c r="N2774" s="1" t="s">
        <v>33</v>
      </c>
      <c r="O2774" s="1" t="s">
        <v>34</v>
      </c>
      <c r="P2774" s="1">
        <v>100</v>
      </c>
      <c r="Q2774" t="s">
        <v>908</v>
      </c>
      <c r="R2774" s="1" t="s">
        <v>17553</v>
      </c>
      <c r="S2774" s="1" t="s">
        <v>17554</v>
      </c>
      <c r="T2774" s="1">
        <v>397</v>
      </c>
      <c r="U2774" s="1">
        <v>182</v>
      </c>
      <c r="V2774" s="1">
        <v>215</v>
      </c>
    </row>
    <row r="2775" spans="1:22" x14ac:dyDescent="0.35">
      <c r="A2775" s="2">
        <v>44796</v>
      </c>
      <c r="B2775" s="3" t="s">
        <v>97</v>
      </c>
      <c r="C2775" t="s">
        <v>23</v>
      </c>
      <c r="D2775" t="s">
        <v>98</v>
      </c>
      <c r="E2775" t="s">
        <v>154</v>
      </c>
      <c r="F2775" t="s">
        <v>17555</v>
      </c>
      <c r="G2775" t="s">
        <v>17556</v>
      </c>
      <c r="H2775" t="s">
        <v>17557</v>
      </c>
      <c r="I2775" t="s">
        <v>17558</v>
      </c>
      <c r="J2775" s="1" t="s">
        <v>45</v>
      </c>
      <c r="K2775" t="s">
        <v>183</v>
      </c>
      <c r="L2775" t="s">
        <v>184</v>
      </c>
      <c r="M2775" t="s">
        <v>185</v>
      </c>
      <c r="N2775" s="1" t="s">
        <v>48</v>
      </c>
      <c r="O2775" s="1" t="s">
        <v>63</v>
      </c>
      <c r="P2775" s="1">
        <v>11</v>
      </c>
      <c r="Q2775" t="s">
        <v>5131</v>
      </c>
      <c r="R2775" s="1" t="s">
        <v>17559</v>
      </c>
      <c r="S2775" s="1" t="s">
        <v>17560</v>
      </c>
      <c r="T2775" s="1">
        <v>220</v>
      </c>
      <c r="U2775" s="1">
        <v>20</v>
      </c>
      <c r="V2775" s="1">
        <v>200</v>
      </c>
    </row>
    <row r="2776" spans="1:22" x14ac:dyDescent="0.35">
      <c r="A2776" s="2">
        <v>45106</v>
      </c>
      <c r="B2776" s="3" t="s">
        <v>38</v>
      </c>
      <c r="C2776" t="s">
        <v>247</v>
      </c>
      <c r="D2776" t="s">
        <v>165</v>
      </c>
      <c r="E2776" t="s">
        <v>166</v>
      </c>
      <c r="F2776" t="s">
        <v>17561</v>
      </c>
      <c r="G2776" t="s">
        <v>17562</v>
      </c>
      <c r="H2776" t="s">
        <v>17563</v>
      </c>
      <c r="I2776" t="s">
        <v>17564</v>
      </c>
      <c r="J2776" s="1" t="s">
        <v>30</v>
      </c>
      <c r="K2776" t="s">
        <v>31</v>
      </c>
      <c r="L2776" t="s">
        <v>32</v>
      </c>
      <c r="N2776" s="1" t="s">
        <v>86</v>
      </c>
      <c r="O2776" s="1" t="s">
        <v>63</v>
      </c>
      <c r="P2776" s="1">
        <v>58</v>
      </c>
      <c r="Q2776" t="s">
        <v>1197</v>
      </c>
      <c r="R2776" s="1" t="s">
        <v>17565</v>
      </c>
      <c r="S2776" s="1" t="s">
        <v>17566</v>
      </c>
      <c r="T2776" s="1">
        <v>407</v>
      </c>
      <c r="U2776" s="1">
        <v>110</v>
      </c>
      <c r="V2776" s="1">
        <v>297</v>
      </c>
    </row>
    <row r="2777" spans="1:22" x14ac:dyDescent="0.35">
      <c r="A2777" s="2">
        <v>44654</v>
      </c>
      <c r="B2777" s="3" t="s">
        <v>118</v>
      </c>
      <c r="C2777" t="s">
        <v>69</v>
      </c>
      <c r="D2777" t="s">
        <v>119</v>
      </c>
      <c r="E2777" t="s">
        <v>120</v>
      </c>
      <c r="F2777" t="s">
        <v>5323</v>
      </c>
      <c r="G2777" t="s">
        <v>17567</v>
      </c>
      <c r="H2777" t="s">
        <v>17568</v>
      </c>
      <c r="I2777" t="s">
        <v>17569</v>
      </c>
      <c r="J2777" s="1" t="s">
        <v>170</v>
      </c>
      <c r="K2777" t="s">
        <v>270</v>
      </c>
      <c r="L2777" t="s">
        <v>271</v>
      </c>
      <c r="M2777" t="s">
        <v>559</v>
      </c>
      <c r="N2777" s="1" t="s">
        <v>86</v>
      </c>
      <c r="O2777" s="1" t="s">
        <v>34</v>
      </c>
      <c r="P2777" s="1">
        <v>79</v>
      </c>
      <c r="Q2777" t="s">
        <v>858</v>
      </c>
      <c r="R2777" s="1" t="s">
        <v>17570</v>
      </c>
      <c r="S2777" s="1" t="s">
        <v>17571</v>
      </c>
      <c r="T2777" s="1">
        <v>334</v>
      </c>
      <c r="U2777" s="1">
        <v>143</v>
      </c>
      <c r="V2777" s="1">
        <v>191</v>
      </c>
    </row>
    <row r="2778" spans="1:22" x14ac:dyDescent="0.35">
      <c r="A2778" s="2">
        <v>44884</v>
      </c>
      <c r="B2778" s="3" t="s">
        <v>257</v>
      </c>
      <c r="C2778" t="s">
        <v>141</v>
      </c>
      <c r="D2778" t="s">
        <v>223</v>
      </c>
      <c r="E2778" t="s">
        <v>309</v>
      </c>
      <c r="F2778" t="s">
        <v>17572</v>
      </c>
      <c r="G2778" t="s">
        <v>17573</v>
      </c>
      <c r="H2778" t="s">
        <v>17574</v>
      </c>
      <c r="I2778" t="s">
        <v>17575</v>
      </c>
      <c r="J2778" s="1" t="s">
        <v>30</v>
      </c>
      <c r="K2778" t="s">
        <v>424</v>
      </c>
      <c r="L2778" t="s">
        <v>425</v>
      </c>
      <c r="M2778">
        <v>7724600682</v>
      </c>
      <c r="N2778" s="1" t="s">
        <v>93</v>
      </c>
      <c r="O2778" s="1" t="s">
        <v>49</v>
      </c>
      <c r="P2778" s="1">
        <v>34</v>
      </c>
      <c r="Q2778" t="s">
        <v>3983</v>
      </c>
      <c r="R2778" s="1" t="s">
        <v>17576</v>
      </c>
      <c r="S2778" s="1" t="s">
        <v>17577</v>
      </c>
      <c r="T2778" s="1">
        <v>80</v>
      </c>
      <c r="U2778" s="1">
        <v>68</v>
      </c>
      <c r="V2778" s="1">
        <v>12</v>
      </c>
    </row>
    <row r="2779" spans="1:22" x14ac:dyDescent="0.35">
      <c r="A2779" s="2">
        <v>44589</v>
      </c>
      <c r="B2779" s="3" t="s">
        <v>317</v>
      </c>
      <c r="C2779" t="s">
        <v>23</v>
      </c>
      <c r="D2779" t="s">
        <v>98</v>
      </c>
      <c r="E2779" t="s">
        <v>265</v>
      </c>
      <c r="F2779" t="s">
        <v>17578</v>
      </c>
      <c r="G2779" t="s">
        <v>17579</v>
      </c>
      <c r="H2779" t="s">
        <v>17580</v>
      </c>
      <c r="I2779" t="s">
        <v>17581</v>
      </c>
      <c r="J2779" s="1" t="s">
        <v>170</v>
      </c>
      <c r="K2779" t="s">
        <v>61</v>
      </c>
      <c r="L2779" t="s">
        <v>62</v>
      </c>
      <c r="M2779">
        <f>1-588-750-7646</f>
        <v>-8983</v>
      </c>
      <c r="N2779" s="1" t="s">
        <v>48</v>
      </c>
      <c r="O2779" s="1" t="s">
        <v>63</v>
      </c>
      <c r="P2779" s="1">
        <v>30</v>
      </c>
      <c r="Q2779" t="s">
        <v>17582</v>
      </c>
      <c r="R2779" s="1" t="s">
        <v>17583</v>
      </c>
      <c r="S2779" s="1" t="s">
        <v>17584</v>
      </c>
      <c r="T2779" s="1">
        <v>111</v>
      </c>
      <c r="U2779" s="1">
        <v>64</v>
      </c>
      <c r="V2779" s="1">
        <v>47</v>
      </c>
    </row>
    <row r="2780" spans="1:22" x14ac:dyDescent="0.35">
      <c r="A2780" s="2">
        <v>44784</v>
      </c>
      <c r="B2780" s="3" t="s">
        <v>214</v>
      </c>
      <c r="C2780" t="s">
        <v>23</v>
      </c>
      <c r="D2780" t="s">
        <v>98</v>
      </c>
      <c r="E2780" t="s">
        <v>326</v>
      </c>
      <c r="F2780" t="s">
        <v>17585</v>
      </c>
      <c r="G2780" t="s">
        <v>17586</v>
      </c>
      <c r="H2780" t="s">
        <v>17587</v>
      </c>
      <c r="I2780" t="s">
        <v>17588</v>
      </c>
      <c r="J2780" s="1" t="s">
        <v>45</v>
      </c>
      <c r="K2780" t="s">
        <v>194</v>
      </c>
      <c r="L2780" t="s">
        <v>195</v>
      </c>
      <c r="N2780" s="1" t="s">
        <v>93</v>
      </c>
      <c r="O2780" s="1" t="s">
        <v>49</v>
      </c>
      <c r="P2780" s="1">
        <v>35</v>
      </c>
      <c r="Q2780" t="s">
        <v>13611</v>
      </c>
      <c r="R2780" s="1" t="s">
        <v>11151</v>
      </c>
      <c r="S2780" s="1" t="s">
        <v>17589</v>
      </c>
      <c r="T2780" s="1">
        <v>404</v>
      </c>
      <c r="U2780" s="1">
        <v>131</v>
      </c>
      <c r="V2780" s="1">
        <v>273</v>
      </c>
    </row>
    <row r="2781" spans="1:22" x14ac:dyDescent="0.35">
      <c r="A2781" s="2">
        <v>45146</v>
      </c>
      <c r="B2781" s="3" t="s">
        <v>22</v>
      </c>
      <c r="C2781" t="s">
        <v>23</v>
      </c>
      <c r="D2781" t="s">
        <v>24</v>
      </c>
      <c r="E2781" t="s">
        <v>189</v>
      </c>
      <c r="F2781" t="s">
        <v>17590</v>
      </c>
      <c r="G2781" t="s">
        <v>17591</v>
      </c>
      <c r="H2781" t="s">
        <v>17592</v>
      </c>
      <c r="I2781" t="s">
        <v>17593</v>
      </c>
      <c r="J2781" s="1" t="s">
        <v>170</v>
      </c>
      <c r="K2781" t="s">
        <v>61</v>
      </c>
      <c r="L2781" t="s">
        <v>62</v>
      </c>
      <c r="M2781">
        <f>1-588-750-7646</f>
        <v>-8983</v>
      </c>
      <c r="N2781" s="1" t="s">
        <v>78</v>
      </c>
      <c r="O2781" s="1" t="s">
        <v>34</v>
      </c>
      <c r="P2781" s="1">
        <v>81</v>
      </c>
      <c r="Q2781" t="s">
        <v>7963</v>
      </c>
      <c r="R2781" s="1" t="s">
        <v>17594</v>
      </c>
      <c r="S2781" s="1" t="s">
        <v>17595</v>
      </c>
      <c r="T2781" s="1">
        <v>84</v>
      </c>
      <c r="U2781" s="1">
        <v>30</v>
      </c>
      <c r="V2781" s="1">
        <v>54</v>
      </c>
    </row>
    <row r="2782" spans="1:22" x14ac:dyDescent="0.35">
      <c r="A2782" s="2">
        <v>44750</v>
      </c>
      <c r="B2782" s="3" t="s">
        <v>38</v>
      </c>
      <c r="C2782" t="s">
        <v>141</v>
      </c>
      <c r="D2782" t="s">
        <v>142</v>
      </c>
      <c r="E2782" t="s">
        <v>178</v>
      </c>
      <c r="F2782" t="s">
        <v>17596</v>
      </c>
      <c r="H2782" t="s">
        <v>17597</v>
      </c>
      <c r="I2782" t="s">
        <v>17598</v>
      </c>
      <c r="J2782" s="1" t="s">
        <v>170</v>
      </c>
      <c r="K2782" t="s">
        <v>46</v>
      </c>
      <c r="L2782" t="s">
        <v>47</v>
      </c>
      <c r="M2782" t="s">
        <v>261</v>
      </c>
      <c r="N2782" s="1" t="s">
        <v>93</v>
      </c>
      <c r="O2782" s="1" t="s">
        <v>63</v>
      </c>
      <c r="P2782" s="1">
        <v>61</v>
      </c>
      <c r="Q2782" t="s">
        <v>2769</v>
      </c>
      <c r="R2782" s="1" t="s">
        <v>17599</v>
      </c>
      <c r="S2782" s="1" t="s">
        <v>17600</v>
      </c>
      <c r="T2782" s="1">
        <v>454</v>
      </c>
      <c r="U2782" s="1">
        <v>284</v>
      </c>
      <c r="V2782" s="1">
        <v>170</v>
      </c>
    </row>
    <row r="2783" spans="1:22" x14ac:dyDescent="0.35">
      <c r="A2783" s="2">
        <v>44815</v>
      </c>
      <c r="B2783" s="3" t="s">
        <v>418</v>
      </c>
      <c r="C2783" t="s">
        <v>69</v>
      </c>
      <c r="D2783" t="s">
        <v>419</v>
      </c>
      <c r="E2783" t="s">
        <v>265</v>
      </c>
      <c r="F2783" t="s">
        <v>17601</v>
      </c>
      <c r="G2783" t="s">
        <v>17602</v>
      </c>
      <c r="H2783" t="s">
        <v>17603</v>
      </c>
      <c r="I2783" t="s">
        <v>17604</v>
      </c>
      <c r="J2783" s="1" t="s">
        <v>170</v>
      </c>
      <c r="K2783" t="s">
        <v>133</v>
      </c>
      <c r="L2783" t="s">
        <v>134</v>
      </c>
      <c r="N2783" s="1" t="s">
        <v>78</v>
      </c>
      <c r="O2783" s="1" t="s">
        <v>34</v>
      </c>
      <c r="P2783" s="1">
        <v>32</v>
      </c>
      <c r="Q2783" t="s">
        <v>17605</v>
      </c>
      <c r="R2783" s="1" t="s">
        <v>17606</v>
      </c>
      <c r="S2783" s="1" t="s">
        <v>17607</v>
      </c>
      <c r="T2783" s="1">
        <v>469</v>
      </c>
      <c r="U2783" s="1">
        <v>36</v>
      </c>
      <c r="V2783" s="1">
        <v>433</v>
      </c>
    </row>
    <row r="2784" spans="1:22" x14ac:dyDescent="0.35">
      <c r="A2784" s="2">
        <v>44787</v>
      </c>
      <c r="B2784" s="3" t="s">
        <v>275</v>
      </c>
      <c r="C2784" t="s">
        <v>276</v>
      </c>
      <c r="D2784" t="s">
        <v>277</v>
      </c>
      <c r="E2784" t="s">
        <v>2220</v>
      </c>
      <c r="F2784" t="s">
        <v>17608</v>
      </c>
      <c r="G2784" t="s">
        <v>17609</v>
      </c>
      <c r="H2784" t="s">
        <v>17610</v>
      </c>
      <c r="I2784" t="s">
        <v>17611</v>
      </c>
      <c r="J2784" s="1" t="s">
        <v>45</v>
      </c>
      <c r="K2784" t="s">
        <v>111</v>
      </c>
      <c r="L2784" t="s">
        <v>112</v>
      </c>
      <c r="M2784" t="s">
        <v>113</v>
      </c>
      <c r="N2784" s="1" t="s">
        <v>86</v>
      </c>
      <c r="O2784" s="1" t="s">
        <v>34</v>
      </c>
      <c r="P2784" s="1">
        <v>69</v>
      </c>
      <c r="Q2784" t="s">
        <v>17612</v>
      </c>
      <c r="R2784" s="1" t="s">
        <v>17613</v>
      </c>
      <c r="S2784" s="1" t="s">
        <v>17614</v>
      </c>
      <c r="T2784" s="1">
        <v>306</v>
      </c>
      <c r="U2784" s="1">
        <v>280</v>
      </c>
      <c r="V2784" s="1">
        <v>26</v>
      </c>
    </row>
    <row r="2785" spans="1:22" x14ac:dyDescent="0.35">
      <c r="A2785" s="2">
        <v>44846</v>
      </c>
      <c r="B2785" s="3" t="s">
        <v>238</v>
      </c>
      <c r="C2785" t="s">
        <v>54</v>
      </c>
      <c r="D2785" t="s">
        <v>98</v>
      </c>
      <c r="E2785" t="s">
        <v>239</v>
      </c>
      <c r="F2785" t="s">
        <v>17615</v>
      </c>
      <c r="G2785" t="s">
        <v>17616</v>
      </c>
      <c r="H2785" t="s">
        <v>17617</v>
      </c>
      <c r="I2785" t="s">
        <v>17618</v>
      </c>
      <c r="J2785" s="1" t="s">
        <v>170</v>
      </c>
      <c r="K2785" t="s">
        <v>194</v>
      </c>
      <c r="L2785" t="s">
        <v>195</v>
      </c>
      <c r="N2785" s="1" t="s">
        <v>93</v>
      </c>
      <c r="O2785" s="1" t="s">
        <v>63</v>
      </c>
      <c r="P2785" s="1">
        <v>69</v>
      </c>
      <c r="Q2785" t="s">
        <v>9267</v>
      </c>
      <c r="R2785" s="1" t="s">
        <v>17619</v>
      </c>
      <c r="S2785" s="1" t="s">
        <v>17620</v>
      </c>
      <c r="T2785" s="1">
        <v>66</v>
      </c>
      <c r="U2785" s="1">
        <v>19</v>
      </c>
      <c r="V2785" s="1">
        <v>47</v>
      </c>
    </row>
    <row r="2786" spans="1:22" x14ac:dyDescent="0.35">
      <c r="A2786" s="2">
        <v>44593</v>
      </c>
      <c r="B2786" s="3" t="s">
        <v>529</v>
      </c>
      <c r="C2786" t="s">
        <v>23</v>
      </c>
      <c r="D2786" t="s">
        <v>98</v>
      </c>
      <c r="E2786" t="s">
        <v>189</v>
      </c>
      <c r="F2786" t="s">
        <v>17621</v>
      </c>
      <c r="G2786" t="s">
        <v>17622</v>
      </c>
      <c r="H2786" t="s">
        <v>17623</v>
      </c>
      <c r="I2786" t="s">
        <v>17624</v>
      </c>
      <c r="J2786" s="1" t="s">
        <v>30</v>
      </c>
      <c r="K2786" t="s">
        <v>61</v>
      </c>
      <c r="L2786" t="s">
        <v>62</v>
      </c>
      <c r="M2786">
        <f>1-588-750-7646</f>
        <v>-8983</v>
      </c>
      <c r="N2786" s="1" t="s">
        <v>114</v>
      </c>
      <c r="O2786" s="1" t="s">
        <v>49</v>
      </c>
      <c r="P2786" s="1">
        <v>63</v>
      </c>
      <c r="Q2786" t="s">
        <v>1377</v>
      </c>
      <c r="R2786" s="1" t="s">
        <v>17625</v>
      </c>
      <c r="S2786" s="1" t="s">
        <v>17626</v>
      </c>
      <c r="T2786" s="1">
        <v>238</v>
      </c>
      <c r="U2786" s="1">
        <v>9</v>
      </c>
      <c r="V2786" s="1">
        <v>229</v>
      </c>
    </row>
    <row r="2787" spans="1:22" x14ac:dyDescent="0.35">
      <c r="A2787" s="2">
        <v>44509</v>
      </c>
      <c r="B2787" s="3" t="s">
        <v>257</v>
      </c>
      <c r="C2787" t="s">
        <v>141</v>
      </c>
      <c r="D2787" t="s">
        <v>223</v>
      </c>
      <c r="E2787" t="s">
        <v>309</v>
      </c>
      <c r="F2787" t="s">
        <v>17627</v>
      </c>
      <c r="G2787" t="s">
        <v>17628</v>
      </c>
      <c r="H2787" t="s">
        <v>17629</v>
      </c>
      <c r="I2787">
        <v>8448433895</v>
      </c>
      <c r="J2787" s="1" t="s">
        <v>30</v>
      </c>
      <c r="K2787" t="s">
        <v>111</v>
      </c>
      <c r="L2787" t="s">
        <v>112</v>
      </c>
      <c r="M2787" t="s">
        <v>113</v>
      </c>
      <c r="N2787" s="1" t="s">
        <v>78</v>
      </c>
      <c r="O2787" s="1" t="s">
        <v>63</v>
      </c>
      <c r="P2787" s="1">
        <v>87</v>
      </c>
      <c r="Q2787" t="s">
        <v>10346</v>
      </c>
      <c r="R2787" s="1" t="s">
        <v>17630</v>
      </c>
      <c r="S2787" s="1" t="s">
        <v>17631</v>
      </c>
      <c r="T2787" s="1">
        <v>157</v>
      </c>
      <c r="U2787" s="1">
        <v>6</v>
      </c>
      <c r="V2787" s="1">
        <v>151</v>
      </c>
    </row>
    <row r="2788" spans="1:22" x14ac:dyDescent="0.35">
      <c r="A2788" s="2">
        <v>44575</v>
      </c>
      <c r="B2788" s="3" t="s">
        <v>492</v>
      </c>
      <c r="C2788" t="s">
        <v>276</v>
      </c>
      <c r="D2788" t="s">
        <v>409</v>
      </c>
      <c r="E2788" t="s">
        <v>410</v>
      </c>
      <c r="F2788" t="s">
        <v>17632</v>
      </c>
      <c r="G2788" t="s">
        <v>17633</v>
      </c>
      <c r="H2788" t="s">
        <v>17634</v>
      </c>
      <c r="I2788" t="s">
        <v>17635</v>
      </c>
      <c r="J2788" s="1" t="s">
        <v>30</v>
      </c>
      <c r="K2788" t="s">
        <v>171</v>
      </c>
      <c r="L2788" t="s">
        <v>172</v>
      </c>
      <c r="M2788" t="s">
        <v>173</v>
      </c>
      <c r="N2788" s="1" t="s">
        <v>33</v>
      </c>
      <c r="O2788" s="1" t="s">
        <v>34</v>
      </c>
      <c r="P2788" s="1">
        <v>35</v>
      </c>
      <c r="Q2788" t="s">
        <v>1735</v>
      </c>
      <c r="R2788" s="1" t="s">
        <v>17636</v>
      </c>
      <c r="S2788" s="1" t="s">
        <v>17637</v>
      </c>
      <c r="T2788" s="1">
        <v>431</v>
      </c>
      <c r="U2788" s="1">
        <v>289</v>
      </c>
      <c r="V2788" s="1">
        <v>142</v>
      </c>
    </row>
    <row r="2789" spans="1:22" x14ac:dyDescent="0.35">
      <c r="A2789" s="2">
        <v>44696</v>
      </c>
      <c r="B2789" s="3" t="s">
        <v>140</v>
      </c>
      <c r="C2789" t="s">
        <v>141</v>
      </c>
      <c r="D2789" t="s">
        <v>142</v>
      </c>
      <c r="E2789" t="s">
        <v>361</v>
      </c>
      <c r="F2789" t="s">
        <v>17638</v>
      </c>
      <c r="G2789" t="s">
        <v>17639</v>
      </c>
      <c r="H2789" t="s">
        <v>17640</v>
      </c>
      <c r="I2789" t="s">
        <v>17641</v>
      </c>
      <c r="J2789" s="1" t="s">
        <v>45</v>
      </c>
      <c r="K2789" t="s">
        <v>148</v>
      </c>
      <c r="L2789" t="s">
        <v>149</v>
      </c>
      <c r="M2789" t="s">
        <v>150</v>
      </c>
      <c r="N2789" s="1" t="s">
        <v>78</v>
      </c>
      <c r="O2789" s="1" t="s">
        <v>63</v>
      </c>
      <c r="P2789" s="1">
        <v>30</v>
      </c>
      <c r="Q2789" t="s">
        <v>17642</v>
      </c>
      <c r="R2789" s="1" t="s">
        <v>7203</v>
      </c>
      <c r="S2789" s="1" t="s">
        <v>17643</v>
      </c>
      <c r="T2789" s="1">
        <v>256</v>
      </c>
      <c r="U2789" s="1">
        <v>167</v>
      </c>
      <c r="V2789" s="1">
        <v>89</v>
      </c>
    </row>
    <row r="2790" spans="1:22" x14ac:dyDescent="0.35">
      <c r="A2790" s="2">
        <v>45110</v>
      </c>
      <c r="B2790" s="3" t="s">
        <v>214</v>
      </c>
      <c r="C2790" t="s">
        <v>23</v>
      </c>
      <c r="D2790" t="s">
        <v>98</v>
      </c>
      <c r="E2790" t="s">
        <v>326</v>
      </c>
      <c r="F2790" t="s">
        <v>17644</v>
      </c>
      <c r="H2790" t="s">
        <v>17645</v>
      </c>
      <c r="I2790" t="s">
        <v>17646</v>
      </c>
      <c r="J2790" s="1" t="s">
        <v>170</v>
      </c>
      <c r="K2790" t="s">
        <v>148</v>
      </c>
      <c r="L2790" t="s">
        <v>149</v>
      </c>
      <c r="M2790" t="s">
        <v>150</v>
      </c>
      <c r="N2790" s="1" t="s">
        <v>78</v>
      </c>
      <c r="O2790" s="1" t="s">
        <v>63</v>
      </c>
      <c r="P2790" s="1">
        <v>36</v>
      </c>
      <c r="Q2790" t="s">
        <v>14032</v>
      </c>
      <c r="R2790" s="1" t="s">
        <v>13329</v>
      </c>
      <c r="S2790" s="1" t="s">
        <v>17647</v>
      </c>
      <c r="T2790" s="1">
        <v>239</v>
      </c>
      <c r="U2790" s="1">
        <v>92</v>
      </c>
      <c r="V2790" s="1">
        <v>147</v>
      </c>
    </row>
    <row r="2791" spans="1:22" x14ac:dyDescent="0.35">
      <c r="A2791" s="2">
        <v>44603</v>
      </c>
      <c r="B2791" s="3" t="s">
        <v>177</v>
      </c>
      <c r="C2791" t="s">
        <v>141</v>
      </c>
      <c r="D2791" t="s">
        <v>142</v>
      </c>
      <c r="E2791" t="s">
        <v>178</v>
      </c>
      <c r="F2791" t="s">
        <v>17648</v>
      </c>
      <c r="G2791" t="s">
        <v>17649</v>
      </c>
      <c r="H2791" t="s">
        <v>17650</v>
      </c>
      <c r="I2791" t="s">
        <v>17651</v>
      </c>
      <c r="J2791" s="1" t="s">
        <v>45</v>
      </c>
      <c r="K2791" t="s">
        <v>303</v>
      </c>
      <c r="L2791" t="s">
        <v>304</v>
      </c>
      <c r="M2791" t="s">
        <v>305</v>
      </c>
      <c r="N2791" s="1" t="s">
        <v>33</v>
      </c>
      <c r="O2791" s="1" t="s">
        <v>34</v>
      </c>
      <c r="P2791" s="1">
        <v>48</v>
      </c>
      <c r="Q2791" t="s">
        <v>1133</v>
      </c>
      <c r="R2791" s="1" t="s">
        <v>17652</v>
      </c>
      <c r="S2791" s="1" t="s">
        <v>17653</v>
      </c>
      <c r="T2791" s="1">
        <v>235</v>
      </c>
      <c r="U2791" s="1">
        <v>75</v>
      </c>
      <c r="V2791" s="1">
        <v>160</v>
      </c>
    </row>
    <row r="2792" spans="1:22" x14ac:dyDescent="0.35">
      <c r="A2792" s="2">
        <v>44621</v>
      </c>
      <c r="B2792" s="3" t="s">
        <v>38</v>
      </c>
      <c r="C2792" t="s">
        <v>23</v>
      </c>
      <c r="D2792" t="s">
        <v>98</v>
      </c>
      <c r="E2792" t="s">
        <v>189</v>
      </c>
      <c r="F2792" t="s">
        <v>17654</v>
      </c>
      <c r="G2792" t="s">
        <v>17655</v>
      </c>
      <c r="H2792" t="s">
        <v>17656</v>
      </c>
      <c r="I2792" t="s">
        <v>17657</v>
      </c>
      <c r="J2792" s="1" t="s">
        <v>30</v>
      </c>
      <c r="K2792" t="s">
        <v>75</v>
      </c>
      <c r="L2792" t="s">
        <v>76</v>
      </c>
      <c r="M2792" t="s">
        <v>77</v>
      </c>
      <c r="N2792" s="1" t="s">
        <v>93</v>
      </c>
      <c r="O2792" s="1" t="s">
        <v>63</v>
      </c>
      <c r="P2792" s="1">
        <v>20</v>
      </c>
      <c r="Q2792" t="s">
        <v>17658</v>
      </c>
      <c r="R2792" s="1" t="s">
        <v>17659</v>
      </c>
      <c r="S2792" s="1" t="s">
        <v>17660</v>
      </c>
      <c r="T2792" s="1">
        <v>425</v>
      </c>
      <c r="U2792" s="1">
        <v>123</v>
      </c>
      <c r="V2792" s="1">
        <v>302</v>
      </c>
    </row>
    <row r="2793" spans="1:22" x14ac:dyDescent="0.35">
      <c r="A2793" s="2">
        <v>44872</v>
      </c>
      <c r="B2793" s="3" t="s">
        <v>53</v>
      </c>
      <c r="C2793" t="s">
        <v>276</v>
      </c>
      <c r="D2793" t="s">
        <v>55</v>
      </c>
      <c r="E2793" t="s">
        <v>2513</v>
      </c>
      <c r="F2793" t="s">
        <v>17661</v>
      </c>
      <c r="G2793" t="s">
        <v>17662</v>
      </c>
      <c r="H2793" t="s">
        <v>17663</v>
      </c>
      <c r="I2793" t="s">
        <v>17664</v>
      </c>
      <c r="J2793" s="1" t="s">
        <v>170</v>
      </c>
      <c r="K2793" t="s">
        <v>183</v>
      </c>
      <c r="L2793" t="s">
        <v>184</v>
      </c>
      <c r="M2793" t="s">
        <v>185</v>
      </c>
      <c r="N2793" s="1" t="s">
        <v>78</v>
      </c>
      <c r="O2793" s="1" t="s">
        <v>63</v>
      </c>
      <c r="P2793" s="1">
        <v>70</v>
      </c>
      <c r="Q2793" t="s">
        <v>6513</v>
      </c>
      <c r="R2793" s="1" t="s">
        <v>8025</v>
      </c>
      <c r="S2793" s="1" t="s">
        <v>17665</v>
      </c>
      <c r="T2793" s="1">
        <v>464</v>
      </c>
      <c r="U2793" s="1">
        <v>78</v>
      </c>
      <c r="V2793" s="1">
        <v>386</v>
      </c>
    </row>
    <row r="2794" spans="1:22" x14ac:dyDescent="0.35">
      <c r="A2794" s="2">
        <v>44957</v>
      </c>
      <c r="B2794" s="3" t="s">
        <v>222</v>
      </c>
      <c r="C2794" t="s">
        <v>54</v>
      </c>
      <c r="D2794" t="s">
        <v>223</v>
      </c>
      <c r="E2794" t="s">
        <v>265</v>
      </c>
      <c r="F2794" t="s">
        <v>17666</v>
      </c>
      <c r="G2794" t="s">
        <v>17667</v>
      </c>
      <c r="H2794" t="s">
        <v>17668</v>
      </c>
      <c r="I2794" t="s">
        <v>17669</v>
      </c>
      <c r="J2794" s="1" t="s">
        <v>45</v>
      </c>
      <c r="K2794" t="s">
        <v>31</v>
      </c>
      <c r="L2794" t="s">
        <v>32</v>
      </c>
      <c r="M2794">
        <v>6538306661</v>
      </c>
      <c r="N2794" s="1" t="s">
        <v>114</v>
      </c>
      <c r="O2794" s="1" t="s">
        <v>63</v>
      </c>
      <c r="P2794" s="1">
        <v>26</v>
      </c>
      <c r="Q2794" t="s">
        <v>12943</v>
      </c>
      <c r="R2794" s="1" t="s">
        <v>17670</v>
      </c>
      <c r="S2794" s="1" t="s">
        <v>17671</v>
      </c>
      <c r="T2794" s="1">
        <v>69</v>
      </c>
      <c r="U2794" s="1">
        <v>49</v>
      </c>
      <c r="V2794" s="1">
        <v>20</v>
      </c>
    </row>
    <row r="2795" spans="1:22" x14ac:dyDescent="0.35">
      <c r="A2795" s="2">
        <v>45012</v>
      </c>
      <c r="B2795" s="3" t="s">
        <v>97</v>
      </c>
      <c r="C2795" t="s">
        <v>23</v>
      </c>
      <c r="D2795" t="s">
        <v>98</v>
      </c>
      <c r="E2795" t="s">
        <v>265</v>
      </c>
      <c r="F2795" t="s">
        <v>17672</v>
      </c>
      <c r="G2795" t="s">
        <v>17673</v>
      </c>
      <c r="H2795" t="s">
        <v>17674</v>
      </c>
      <c r="I2795" t="s">
        <v>17675</v>
      </c>
      <c r="J2795" s="1" t="s">
        <v>30</v>
      </c>
      <c r="K2795" t="s">
        <v>171</v>
      </c>
      <c r="L2795" t="s">
        <v>172</v>
      </c>
      <c r="M2795" t="s">
        <v>173</v>
      </c>
      <c r="N2795" s="1" t="s">
        <v>114</v>
      </c>
      <c r="O2795" s="1" t="s">
        <v>63</v>
      </c>
      <c r="P2795" s="1">
        <v>78</v>
      </c>
      <c r="Q2795" t="s">
        <v>3080</v>
      </c>
      <c r="R2795" s="1" t="s">
        <v>17676</v>
      </c>
      <c r="S2795" s="1" t="s">
        <v>17677</v>
      </c>
      <c r="T2795" s="1">
        <v>200</v>
      </c>
      <c r="U2795" s="1">
        <v>93</v>
      </c>
      <c r="V2795" s="1">
        <v>107</v>
      </c>
    </row>
    <row r="2796" spans="1:22" x14ac:dyDescent="0.35">
      <c r="A2796" s="2">
        <v>44693</v>
      </c>
      <c r="B2796" s="3" t="s">
        <v>207</v>
      </c>
      <c r="C2796" t="s">
        <v>54</v>
      </c>
      <c r="D2796" t="s">
        <v>39</v>
      </c>
      <c r="E2796" t="s">
        <v>40</v>
      </c>
      <c r="F2796" t="s">
        <v>17678</v>
      </c>
      <c r="H2796" t="s">
        <v>17679</v>
      </c>
      <c r="I2796" t="s">
        <v>17680</v>
      </c>
      <c r="J2796" s="1" t="s">
        <v>45</v>
      </c>
      <c r="K2796" t="s">
        <v>111</v>
      </c>
      <c r="L2796" t="s">
        <v>112</v>
      </c>
      <c r="M2796" t="s">
        <v>113</v>
      </c>
      <c r="N2796" s="1" t="s">
        <v>78</v>
      </c>
      <c r="O2796" s="1" t="s">
        <v>63</v>
      </c>
      <c r="P2796" s="1">
        <v>32</v>
      </c>
      <c r="Q2796" t="s">
        <v>17681</v>
      </c>
      <c r="R2796" s="1" t="s">
        <v>17682</v>
      </c>
      <c r="S2796" s="1" t="s">
        <v>17683</v>
      </c>
      <c r="T2796" s="1">
        <v>387</v>
      </c>
      <c r="U2796" s="1">
        <v>238</v>
      </c>
      <c r="V2796" s="1">
        <v>149</v>
      </c>
    </row>
    <row r="2797" spans="1:22" x14ac:dyDescent="0.35">
      <c r="A2797" s="2">
        <v>44947</v>
      </c>
      <c r="B2797" s="3" t="s">
        <v>97</v>
      </c>
      <c r="C2797" t="s">
        <v>23</v>
      </c>
      <c r="D2797" t="s">
        <v>98</v>
      </c>
      <c r="E2797" t="s">
        <v>154</v>
      </c>
      <c r="F2797" t="s">
        <v>17684</v>
      </c>
      <c r="G2797" t="s">
        <v>17685</v>
      </c>
      <c r="H2797" t="s">
        <v>17686</v>
      </c>
      <c r="I2797" t="s">
        <v>17687</v>
      </c>
      <c r="J2797" s="1" t="s">
        <v>170</v>
      </c>
      <c r="K2797" t="s">
        <v>534</v>
      </c>
      <c r="L2797" t="s">
        <v>535</v>
      </c>
      <c r="M2797" t="s">
        <v>536</v>
      </c>
      <c r="N2797" s="1" t="s">
        <v>48</v>
      </c>
      <c r="O2797" s="1" t="s">
        <v>63</v>
      </c>
      <c r="P2797" s="1">
        <v>56</v>
      </c>
      <c r="Q2797" t="s">
        <v>967</v>
      </c>
      <c r="R2797" s="1" t="s">
        <v>17688</v>
      </c>
      <c r="S2797" s="1" t="s">
        <v>17689</v>
      </c>
      <c r="T2797" s="1">
        <v>200</v>
      </c>
      <c r="U2797" s="1">
        <v>148</v>
      </c>
      <c r="V2797" s="1">
        <v>52</v>
      </c>
    </row>
    <row r="2798" spans="1:22" x14ac:dyDescent="0.35">
      <c r="A2798" s="2">
        <v>44893</v>
      </c>
      <c r="B2798" s="3" t="s">
        <v>177</v>
      </c>
      <c r="C2798" t="s">
        <v>141</v>
      </c>
      <c r="D2798" t="s">
        <v>142</v>
      </c>
      <c r="E2798" t="s">
        <v>178</v>
      </c>
      <c r="F2798" t="s">
        <v>17690</v>
      </c>
      <c r="H2798" t="s">
        <v>17691</v>
      </c>
      <c r="I2798">
        <f>1-566-341-2207</f>
        <v>-3113</v>
      </c>
      <c r="J2798" s="1" t="s">
        <v>30</v>
      </c>
      <c r="K2798" t="s">
        <v>566</v>
      </c>
      <c r="L2798" t="s">
        <v>567</v>
      </c>
      <c r="M2798" t="s">
        <v>568</v>
      </c>
      <c r="N2798" s="1" t="s">
        <v>78</v>
      </c>
      <c r="O2798" s="1" t="s">
        <v>49</v>
      </c>
      <c r="P2798" s="1">
        <v>27</v>
      </c>
      <c r="Q2798" t="s">
        <v>10724</v>
      </c>
      <c r="R2798" s="1" t="s">
        <v>17692</v>
      </c>
      <c r="S2798" s="1" t="s">
        <v>17693</v>
      </c>
      <c r="T2798" s="1">
        <v>366</v>
      </c>
      <c r="U2798" s="1">
        <v>122</v>
      </c>
      <c r="V2798" s="1">
        <v>244</v>
      </c>
    </row>
    <row r="2799" spans="1:22" x14ac:dyDescent="0.35">
      <c r="A2799" s="2">
        <v>44799</v>
      </c>
      <c r="B2799" s="3" t="s">
        <v>97</v>
      </c>
      <c r="C2799" t="s">
        <v>23</v>
      </c>
      <c r="D2799" t="s">
        <v>98</v>
      </c>
      <c r="E2799" t="s">
        <v>154</v>
      </c>
      <c r="F2799" t="s">
        <v>17694</v>
      </c>
      <c r="G2799" t="s">
        <v>17695</v>
      </c>
      <c r="H2799" t="s">
        <v>17696</v>
      </c>
      <c r="I2799" t="s">
        <v>17697</v>
      </c>
      <c r="J2799" s="1" t="s">
        <v>30</v>
      </c>
      <c r="K2799" t="s">
        <v>270</v>
      </c>
      <c r="L2799" t="s">
        <v>271</v>
      </c>
      <c r="M2799" t="s">
        <v>559</v>
      </c>
      <c r="N2799" s="1" t="s">
        <v>93</v>
      </c>
      <c r="O2799" s="1" t="s">
        <v>34</v>
      </c>
      <c r="P2799" s="1">
        <v>60</v>
      </c>
      <c r="Q2799" t="s">
        <v>17698</v>
      </c>
      <c r="R2799" s="1" t="s">
        <v>17699</v>
      </c>
      <c r="S2799" s="1" t="s">
        <v>17700</v>
      </c>
      <c r="T2799" s="1">
        <v>107</v>
      </c>
      <c r="U2799" s="1">
        <v>38</v>
      </c>
      <c r="V2799" s="1">
        <v>69</v>
      </c>
    </row>
    <row r="2800" spans="1:22" x14ac:dyDescent="0.35">
      <c r="A2800" s="2">
        <v>44482</v>
      </c>
      <c r="B2800" s="3" t="s">
        <v>53</v>
      </c>
      <c r="C2800" t="s">
        <v>54</v>
      </c>
      <c r="D2800" t="s">
        <v>55</v>
      </c>
      <c r="E2800" t="s">
        <v>56</v>
      </c>
      <c r="F2800" t="s">
        <v>17701</v>
      </c>
      <c r="G2800" t="s">
        <v>17702</v>
      </c>
      <c r="H2800" t="s">
        <v>17703</v>
      </c>
      <c r="I2800" t="s">
        <v>17704</v>
      </c>
      <c r="J2800" s="1" t="s">
        <v>170</v>
      </c>
      <c r="K2800" t="s">
        <v>148</v>
      </c>
      <c r="L2800" t="s">
        <v>149</v>
      </c>
      <c r="M2800" t="s">
        <v>150</v>
      </c>
      <c r="N2800" s="1" t="s">
        <v>114</v>
      </c>
      <c r="O2800" s="1" t="s">
        <v>63</v>
      </c>
      <c r="P2800" s="1">
        <v>69</v>
      </c>
      <c r="Q2800" t="s">
        <v>3378</v>
      </c>
      <c r="R2800" s="1" t="s">
        <v>17705</v>
      </c>
      <c r="S2800" s="1" t="s">
        <v>17706</v>
      </c>
      <c r="T2800" s="1">
        <v>290</v>
      </c>
      <c r="U2800" s="1">
        <v>107</v>
      </c>
      <c r="V2800" s="1">
        <v>183</v>
      </c>
    </row>
    <row r="2801" spans="1:22" x14ac:dyDescent="0.35">
      <c r="A2801" s="2">
        <v>44929</v>
      </c>
      <c r="B2801" s="3" t="s">
        <v>344</v>
      </c>
      <c r="C2801" t="s">
        <v>141</v>
      </c>
      <c r="D2801" t="s">
        <v>345</v>
      </c>
      <c r="E2801" t="s">
        <v>346</v>
      </c>
      <c r="F2801" t="s">
        <v>17707</v>
      </c>
      <c r="G2801" t="s">
        <v>17708</v>
      </c>
      <c r="H2801" t="s">
        <v>17709</v>
      </c>
      <c r="I2801" t="s">
        <v>17710</v>
      </c>
      <c r="J2801" s="1" t="s">
        <v>30</v>
      </c>
      <c r="K2801" t="s">
        <v>534</v>
      </c>
      <c r="L2801" t="s">
        <v>535</v>
      </c>
      <c r="M2801" t="s">
        <v>536</v>
      </c>
      <c r="N2801" s="1" t="s">
        <v>48</v>
      </c>
      <c r="O2801" s="1" t="s">
        <v>34</v>
      </c>
      <c r="P2801" s="1">
        <v>3</v>
      </c>
      <c r="Q2801" t="s">
        <v>17711</v>
      </c>
      <c r="R2801" s="1" t="s">
        <v>17712</v>
      </c>
      <c r="S2801" s="1" t="s">
        <v>17713</v>
      </c>
      <c r="T2801" s="1">
        <v>105</v>
      </c>
      <c r="U2801" s="1">
        <v>28</v>
      </c>
      <c r="V2801" s="1">
        <v>77</v>
      </c>
    </row>
    <row r="2802" spans="1:22" x14ac:dyDescent="0.35">
      <c r="A2802" s="2">
        <v>45150</v>
      </c>
      <c r="B2802" s="3" t="s">
        <v>344</v>
      </c>
      <c r="C2802" t="s">
        <v>141</v>
      </c>
      <c r="D2802" t="s">
        <v>345</v>
      </c>
      <c r="E2802" t="s">
        <v>346</v>
      </c>
      <c r="F2802" t="s">
        <v>17714</v>
      </c>
      <c r="G2802" t="s">
        <v>17715</v>
      </c>
      <c r="H2802" t="s">
        <v>17716</v>
      </c>
      <c r="I2802" t="s">
        <v>17717</v>
      </c>
      <c r="J2802" s="1" t="s">
        <v>170</v>
      </c>
      <c r="K2802" t="s">
        <v>303</v>
      </c>
      <c r="L2802" t="s">
        <v>304</v>
      </c>
      <c r="M2802" t="s">
        <v>305</v>
      </c>
      <c r="N2802" s="1" t="s">
        <v>86</v>
      </c>
      <c r="O2802" s="1" t="s">
        <v>49</v>
      </c>
      <c r="P2802" s="1">
        <v>33</v>
      </c>
      <c r="Q2802" t="s">
        <v>16406</v>
      </c>
      <c r="R2802" s="1" t="s">
        <v>17718</v>
      </c>
      <c r="S2802" s="1" t="s">
        <v>17719</v>
      </c>
      <c r="T2802" s="1">
        <v>155</v>
      </c>
      <c r="U2802" s="1">
        <v>44</v>
      </c>
      <c r="V2802" s="1">
        <v>111</v>
      </c>
    </row>
    <row r="2803" spans="1:22" x14ac:dyDescent="0.35">
      <c r="A2803" s="2">
        <v>44610</v>
      </c>
      <c r="B2803" s="3" t="s">
        <v>97</v>
      </c>
      <c r="C2803" t="s">
        <v>23</v>
      </c>
      <c r="D2803" t="s">
        <v>98</v>
      </c>
      <c r="E2803" t="s">
        <v>154</v>
      </c>
      <c r="F2803" t="s">
        <v>17720</v>
      </c>
      <c r="H2803" t="s">
        <v>17721</v>
      </c>
      <c r="I2803" t="s">
        <v>17722</v>
      </c>
      <c r="J2803" s="1" t="s">
        <v>30</v>
      </c>
      <c r="K2803" t="s">
        <v>148</v>
      </c>
      <c r="L2803" t="s">
        <v>149</v>
      </c>
      <c r="M2803" t="s">
        <v>150</v>
      </c>
      <c r="N2803" s="1" t="s">
        <v>114</v>
      </c>
      <c r="O2803" s="1" t="s">
        <v>34</v>
      </c>
      <c r="P2803" s="1">
        <v>96</v>
      </c>
      <c r="Q2803" t="s">
        <v>1169</v>
      </c>
      <c r="R2803" s="1" t="s">
        <v>17723</v>
      </c>
      <c r="S2803" s="1" t="s">
        <v>17724</v>
      </c>
      <c r="T2803" s="1">
        <v>219</v>
      </c>
      <c r="U2803" s="1">
        <v>41</v>
      </c>
      <c r="V2803" s="1">
        <v>178</v>
      </c>
    </row>
    <row r="2804" spans="1:22" x14ac:dyDescent="0.35">
      <c r="A2804" s="2">
        <v>44935</v>
      </c>
      <c r="B2804" s="3" t="s">
        <v>238</v>
      </c>
      <c r="C2804" t="s">
        <v>23</v>
      </c>
      <c r="D2804" t="s">
        <v>98</v>
      </c>
      <c r="E2804" t="s">
        <v>239</v>
      </c>
      <c r="F2804" t="s">
        <v>17725</v>
      </c>
      <c r="G2804" t="s">
        <v>17726</v>
      </c>
      <c r="H2804" t="s">
        <v>17727</v>
      </c>
      <c r="I2804" t="s">
        <v>17728</v>
      </c>
      <c r="J2804" s="1" t="s">
        <v>45</v>
      </c>
      <c r="K2804" t="s">
        <v>194</v>
      </c>
      <c r="L2804" t="s">
        <v>195</v>
      </c>
      <c r="M2804" t="s">
        <v>196</v>
      </c>
      <c r="N2804" s="1" t="s">
        <v>78</v>
      </c>
      <c r="O2804" s="1" t="s">
        <v>34</v>
      </c>
      <c r="P2804" s="1">
        <v>28</v>
      </c>
      <c r="Q2804" t="s">
        <v>10850</v>
      </c>
      <c r="R2804" s="1" t="s">
        <v>17729</v>
      </c>
      <c r="S2804" s="1" t="s">
        <v>17730</v>
      </c>
      <c r="T2804" s="1">
        <v>480</v>
      </c>
      <c r="U2804" s="1">
        <v>159</v>
      </c>
      <c r="V2804" s="1">
        <v>321</v>
      </c>
    </row>
    <row r="2805" spans="1:22" x14ac:dyDescent="0.35">
      <c r="A2805" s="2">
        <v>45125</v>
      </c>
      <c r="B2805" s="3" t="s">
        <v>418</v>
      </c>
      <c r="C2805" t="s">
        <v>69</v>
      </c>
      <c r="D2805" t="s">
        <v>419</v>
      </c>
      <c r="E2805" t="s">
        <v>521</v>
      </c>
      <c r="F2805" t="s">
        <v>17731</v>
      </c>
      <c r="G2805" t="s">
        <v>17732</v>
      </c>
      <c r="H2805" t="s">
        <v>17733</v>
      </c>
      <c r="I2805" t="s">
        <v>17734</v>
      </c>
      <c r="J2805" s="1" t="s">
        <v>30</v>
      </c>
      <c r="K2805" t="s">
        <v>159</v>
      </c>
      <c r="L2805" t="s">
        <v>160</v>
      </c>
      <c r="M2805" t="s">
        <v>161</v>
      </c>
      <c r="N2805" s="1" t="s">
        <v>48</v>
      </c>
      <c r="O2805" s="1" t="s">
        <v>49</v>
      </c>
      <c r="P2805" s="1">
        <v>91</v>
      </c>
      <c r="Q2805" t="s">
        <v>865</v>
      </c>
      <c r="R2805" s="1" t="s">
        <v>17735</v>
      </c>
      <c r="S2805" s="1" t="s">
        <v>17736</v>
      </c>
      <c r="T2805" s="1">
        <v>156</v>
      </c>
      <c r="U2805" s="1">
        <v>6</v>
      </c>
      <c r="V2805" s="1">
        <v>150</v>
      </c>
    </row>
    <row r="2806" spans="1:22" x14ac:dyDescent="0.35">
      <c r="A2806" s="2">
        <v>44911</v>
      </c>
      <c r="B2806" s="3" t="s">
        <v>529</v>
      </c>
      <c r="C2806" t="s">
        <v>23</v>
      </c>
      <c r="D2806" t="s">
        <v>98</v>
      </c>
      <c r="E2806" t="s">
        <v>265</v>
      </c>
      <c r="F2806" t="s">
        <v>17737</v>
      </c>
      <c r="G2806" t="s">
        <v>17738</v>
      </c>
      <c r="H2806" t="s">
        <v>17739</v>
      </c>
      <c r="I2806" t="s">
        <v>17740</v>
      </c>
      <c r="J2806" s="1" t="s">
        <v>30</v>
      </c>
      <c r="K2806" t="s">
        <v>566</v>
      </c>
      <c r="L2806" t="s">
        <v>567</v>
      </c>
      <c r="M2806" t="s">
        <v>568</v>
      </c>
      <c r="N2806" s="1" t="s">
        <v>114</v>
      </c>
      <c r="O2806" s="1" t="s">
        <v>34</v>
      </c>
      <c r="P2806" s="1">
        <v>59</v>
      </c>
      <c r="Q2806" t="s">
        <v>8849</v>
      </c>
      <c r="R2806" s="1" t="s">
        <v>17741</v>
      </c>
      <c r="S2806" s="1" t="s">
        <v>17742</v>
      </c>
      <c r="T2806" s="1">
        <v>272</v>
      </c>
      <c r="U2806" s="1">
        <v>11</v>
      </c>
      <c r="V2806" s="1">
        <v>261</v>
      </c>
    </row>
    <row r="2807" spans="1:22" x14ac:dyDescent="0.35">
      <c r="A2807" s="2">
        <v>44546</v>
      </c>
      <c r="B2807" s="3" t="s">
        <v>53</v>
      </c>
      <c r="C2807" t="s">
        <v>276</v>
      </c>
      <c r="D2807" t="s">
        <v>55</v>
      </c>
      <c r="E2807" t="s">
        <v>56</v>
      </c>
      <c r="F2807" t="s">
        <v>17743</v>
      </c>
      <c r="G2807" t="s">
        <v>17744</v>
      </c>
      <c r="H2807" t="s">
        <v>17745</v>
      </c>
      <c r="I2807" t="s">
        <v>17746</v>
      </c>
      <c r="J2807" s="1" t="s">
        <v>170</v>
      </c>
      <c r="K2807" t="s">
        <v>46</v>
      </c>
      <c r="L2807" t="s">
        <v>47</v>
      </c>
      <c r="M2807" t="s">
        <v>261</v>
      </c>
      <c r="N2807" s="1" t="s">
        <v>48</v>
      </c>
      <c r="O2807" s="1" t="s">
        <v>34</v>
      </c>
      <c r="P2807" s="1">
        <v>86</v>
      </c>
      <c r="Q2807" t="s">
        <v>17747</v>
      </c>
      <c r="R2807" s="1" t="s">
        <v>17748</v>
      </c>
      <c r="S2807" s="1" t="s">
        <v>17749</v>
      </c>
      <c r="T2807" s="1">
        <v>457</v>
      </c>
      <c r="U2807" s="1">
        <v>145</v>
      </c>
      <c r="V2807" s="1">
        <v>312</v>
      </c>
    </row>
    <row r="2808" spans="1:22" x14ac:dyDescent="0.35">
      <c r="A2808" s="2">
        <v>44949</v>
      </c>
      <c r="B2808" s="3" t="s">
        <v>140</v>
      </c>
      <c r="C2808" t="s">
        <v>141</v>
      </c>
      <c r="D2808" t="s">
        <v>142</v>
      </c>
      <c r="E2808" t="s">
        <v>361</v>
      </c>
      <c r="F2808" t="s">
        <v>17750</v>
      </c>
      <c r="G2808" t="s">
        <v>17751</v>
      </c>
      <c r="H2808" t="s">
        <v>17752</v>
      </c>
      <c r="I2808" t="s">
        <v>17753</v>
      </c>
      <c r="J2808" s="1" t="s">
        <v>30</v>
      </c>
      <c r="K2808" t="s">
        <v>270</v>
      </c>
      <c r="L2808" t="s">
        <v>271</v>
      </c>
      <c r="M2808" t="s">
        <v>559</v>
      </c>
      <c r="N2808" s="1" t="s">
        <v>93</v>
      </c>
      <c r="O2808" s="1" t="s">
        <v>49</v>
      </c>
      <c r="P2808" s="1">
        <v>70</v>
      </c>
      <c r="Q2808" t="s">
        <v>17754</v>
      </c>
      <c r="R2808" s="1" t="s">
        <v>17755</v>
      </c>
      <c r="S2808" s="1" t="s">
        <v>17756</v>
      </c>
      <c r="T2808" s="1">
        <v>336</v>
      </c>
      <c r="U2808" s="1">
        <v>313</v>
      </c>
      <c r="V2808" s="1">
        <v>23</v>
      </c>
    </row>
    <row r="2809" spans="1:22" x14ac:dyDescent="0.35">
      <c r="A2809" s="2">
        <v>44595</v>
      </c>
      <c r="B2809" s="3" t="s">
        <v>336</v>
      </c>
      <c r="C2809" t="s">
        <v>247</v>
      </c>
      <c r="D2809" t="s">
        <v>165</v>
      </c>
      <c r="E2809" t="s">
        <v>484</v>
      </c>
      <c r="F2809" t="s">
        <v>17757</v>
      </c>
      <c r="G2809" t="s">
        <v>17758</v>
      </c>
      <c r="H2809" t="s">
        <v>17759</v>
      </c>
      <c r="I2809">
        <v>9977573804</v>
      </c>
      <c r="J2809" s="1" t="s">
        <v>30</v>
      </c>
      <c r="K2809" t="s">
        <v>171</v>
      </c>
      <c r="L2809" t="s">
        <v>172</v>
      </c>
      <c r="M2809" t="s">
        <v>173</v>
      </c>
      <c r="N2809" s="1" t="s">
        <v>78</v>
      </c>
      <c r="O2809" s="1" t="s">
        <v>34</v>
      </c>
      <c r="P2809" s="1">
        <v>31</v>
      </c>
      <c r="Q2809" t="s">
        <v>13493</v>
      </c>
      <c r="R2809" s="1" t="s">
        <v>17760</v>
      </c>
      <c r="S2809" s="1" t="s">
        <v>17761</v>
      </c>
      <c r="T2809" s="1">
        <v>64</v>
      </c>
      <c r="U2809" s="1">
        <v>12</v>
      </c>
      <c r="V2809" s="1">
        <v>52</v>
      </c>
    </row>
    <row r="2810" spans="1:22" x14ac:dyDescent="0.35">
      <c r="A2810" s="2">
        <v>44584</v>
      </c>
      <c r="B2810" s="3" t="s">
        <v>38</v>
      </c>
      <c r="C2810" t="s">
        <v>69</v>
      </c>
      <c r="D2810" t="s">
        <v>119</v>
      </c>
      <c r="E2810" t="s">
        <v>120</v>
      </c>
      <c r="F2810" t="s">
        <v>17762</v>
      </c>
      <c r="G2810" t="s">
        <v>17763</v>
      </c>
      <c r="H2810" t="s">
        <v>17764</v>
      </c>
      <c r="I2810" t="s">
        <v>17765</v>
      </c>
      <c r="J2810" s="1" t="s">
        <v>170</v>
      </c>
      <c r="K2810" t="s">
        <v>159</v>
      </c>
      <c r="L2810" t="s">
        <v>160</v>
      </c>
      <c r="M2810" t="s">
        <v>161</v>
      </c>
      <c r="N2810" s="1" t="s">
        <v>33</v>
      </c>
      <c r="O2810" s="1" t="s">
        <v>34</v>
      </c>
      <c r="P2810" s="1">
        <v>57</v>
      </c>
      <c r="Q2810" t="s">
        <v>10195</v>
      </c>
      <c r="R2810" s="1" t="s">
        <v>17766</v>
      </c>
      <c r="S2810" s="1" t="s">
        <v>17767</v>
      </c>
      <c r="T2810" s="1">
        <v>446</v>
      </c>
      <c r="U2810" s="1">
        <v>231</v>
      </c>
      <c r="V2810" s="1">
        <v>215</v>
      </c>
    </row>
    <row r="2811" spans="1:22" x14ac:dyDescent="0.35">
      <c r="A2811" s="2">
        <v>44950</v>
      </c>
      <c r="B2811" s="3" t="s">
        <v>53</v>
      </c>
      <c r="C2811" t="s">
        <v>276</v>
      </c>
      <c r="D2811" t="s">
        <v>55</v>
      </c>
      <c r="E2811" t="s">
        <v>189</v>
      </c>
      <c r="F2811" t="s">
        <v>17768</v>
      </c>
      <c r="G2811" t="s">
        <v>17769</v>
      </c>
      <c r="H2811" t="s">
        <v>17770</v>
      </c>
      <c r="I2811" t="s">
        <v>17771</v>
      </c>
      <c r="J2811" s="1" t="s">
        <v>30</v>
      </c>
      <c r="K2811" t="s">
        <v>183</v>
      </c>
      <c r="L2811" t="s">
        <v>184</v>
      </c>
      <c r="M2811" t="s">
        <v>185</v>
      </c>
      <c r="N2811" s="1" t="s">
        <v>93</v>
      </c>
      <c r="O2811" s="1" t="s">
        <v>63</v>
      </c>
      <c r="P2811" s="1">
        <v>27</v>
      </c>
      <c r="Q2811" t="s">
        <v>17772</v>
      </c>
      <c r="R2811" s="1" t="s">
        <v>17773</v>
      </c>
      <c r="S2811" s="1" t="s">
        <v>17774</v>
      </c>
      <c r="T2811" s="1">
        <v>364</v>
      </c>
      <c r="U2811" s="1">
        <v>323</v>
      </c>
      <c r="V2811" s="1">
        <v>41</v>
      </c>
    </row>
    <row r="2812" spans="1:22" x14ac:dyDescent="0.35">
      <c r="A2812" s="2">
        <v>45091</v>
      </c>
      <c r="B2812" s="3" t="s">
        <v>344</v>
      </c>
      <c r="C2812" t="s">
        <v>141</v>
      </c>
      <c r="D2812" t="s">
        <v>345</v>
      </c>
      <c r="E2812" t="s">
        <v>346</v>
      </c>
      <c r="F2812" t="s">
        <v>17775</v>
      </c>
      <c r="G2812" t="s">
        <v>17776</v>
      </c>
      <c r="H2812" t="s">
        <v>17777</v>
      </c>
      <c r="I2812" t="s">
        <v>17778</v>
      </c>
      <c r="J2812" s="1" t="s">
        <v>45</v>
      </c>
      <c r="K2812" t="s">
        <v>133</v>
      </c>
      <c r="L2812" t="s">
        <v>134</v>
      </c>
      <c r="N2812" s="1" t="s">
        <v>93</v>
      </c>
      <c r="O2812" s="1" t="s">
        <v>34</v>
      </c>
      <c r="P2812" s="1">
        <v>21</v>
      </c>
      <c r="Q2812" t="s">
        <v>10434</v>
      </c>
      <c r="R2812" s="1" t="s">
        <v>17779</v>
      </c>
      <c r="S2812" s="1" t="s">
        <v>17780</v>
      </c>
      <c r="T2812" s="1">
        <v>85</v>
      </c>
      <c r="U2812" s="1">
        <v>27</v>
      </c>
      <c r="V2812" s="1">
        <v>58</v>
      </c>
    </row>
    <row r="2813" spans="1:22" x14ac:dyDescent="0.35">
      <c r="A2813" s="2">
        <v>44830</v>
      </c>
      <c r="B2813" s="3" t="s">
        <v>238</v>
      </c>
      <c r="C2813" t="s">
        <v>23</v>
      </c>
      <c r="D2813" t="s">
        <v>98</v>
      </c>
      <c r="E2813" t="s">
        <v>239</v>
      </c>
      <c r="F2813" t="s">
        <v>17781</v>
      </c>
      <c r="G2813" t="s">
        <v>17782</v>
      </c>
      <c r="H2813" t="s">
        <v>17783</v>
      </c>
      <c r="I2813" t="s">
        <v>17784</v>
      </c>
      <c r="J2813" s="1" t="s">
        <v>30</v>
      </c>
      <c r="K2813" t="s">
        <v>148</v>
      </c>
      <c r="L2813" t="s">
        <v>149</v>
      </c>
      <c r="M2813" t="s">
        <v>150</v>
      </c>
      <c r="N2813" s="1" t="s">
        <v>93</v>
      </c>
      <c r="O2813" s="1" t="s">
        <v>63</v>
      </c>
      <c r="P2813" s="1">
        <v>33</v>
      </c>
      <c r="Q2813" t="s">
        <v>10055</v>
      </c>
      <c r="R2813" s="1" t="s">
        <v>17785</v>
      </c>
      <c r="S2813" s="1" t="s">
        <v>17786</v>
      </c>
      <c r="T2813" s="1">
        <v>165</v>
      </c>
      <c r="U2813" s="1">
        <v>162</v>
      </c>
      <c r="V2813" s="1">
        <v>3</v>
      </c>
    </row>
    <row r="2814" spans="1:22" x14ac:dyDescent="0.35">
      <c r="A2814" s="2">
        <v>44491</v>
      </c>
      <c r="B2814" s="3" t="s">
        <v>38</v>
      </c>
      <c r="C2814" t="s">
        <v>23</v>
      </c>
      <c r="D2814" t="s">
        <v>98</v>
      </c>
      <c r="E2814" t="s">
        <v>154</v>
      </c>
      <c r="F2814" t="s">
        <v>17787</v>
      </c>
      <c r="G2814" t="s">
        <v>17788</v>
      </c>
      <c r="H2814" t="s">
        <v>17789</v>
      </c>
      <c r="I2814">
        <v>7059227057</v>
      </c>
      <c r="J2814" s="1" t="s">
        <v>170</v>
      </c>
      <c r="K2814" t="s">
        <v>75</v>
      </c>
      <c r="L2814" t="s">
        <v>76</v>
      </c>
      <c r="M2814" t="s">
        <v>77</v>
      </c>
      <c r="N2814" s="1" t="s">
        <v>48</v>
      </c>
      <c r="O2814" s="1" t="s">
        <v>34</v>
      </c>
      <c r="P2814" s="1">
        <v>62</v>
      </c>
      <c r="Q2814" t="s">
        <v>17790</v>
      </c>
      <c r="R2814" s="1" t="s">
        <v>17791</v>
      </c>
      <c r="S2814" s="1" t="s">
        <v>17792</v>
      </c>
      <c r="T2814" s="1">
        <v>269</v>
      </c>
      <c r="U2814" s="1">
        <v>228</v>
      </c>
      <c r="V2814" s="1">
        <v>41</v>
      </c>
    </row>
    <row r="2815" spans="1:22" x14ac:dyDescent="0.35">
      <c r="A2815" s="2">
        <v>44821</v>
      </c>
      <c r="B2815" s="3" t="s">
        <v>238</v>
      </c>
      <c r="C2815" t="s">
        <v>23</v>
      </c>
      <c r="D2815" t="s">
        <v>98</v>
      </c>
      <c r="E2815" t="s">
        <v>239</v>
      </c>
      <c r="F2815" t="s">
        <v>17793</v>
      </c>
      <c r="G2815" t="s">
        <v>17794</v>
      </c>
      <c r="H2815" t="s">
        <v>17795</v>
      </c>
      <c r="I2815" t="s">
        <v>17796</v>
      </c>
      <c r="J2815" s="1" t="s">
        <v>30</v>
      </c>
      <c r="K2815" t="s">
        <v>381</v>
      </c>
      <c r="L2815" t="s">
        <v>382</v>
      </c>
      <c r="M2815" t="s">
        <v>383</v>
      </c>
      <c r="N2815" s="1" t="s">
        <v>48</v>
      </c>
      <c r="O2815" s="1" t="s">
        <v>49</v>
      </c>
      <c r="P2815" s="1">
        <v>22</v>
      </c>
      <c r="Q2815" t="s">
        <v>17797</v>
      </c>
      <c r="R2815" s="1" t="s">
        <v>17798</v>
      </c>
      <c r="S2815" s="1" t="s">
        <v>17799</v>
      </c>
      <c r="T2815" s="1">
        <v>220</v>
      </c>
      <c r="U2815" s="1">
        <v>219</v>
      </c>
      <c r="V2815" s="1">
        <v>1</v>
      </c>
    </row>
    <row r="2816" spans="1:22" x14ac:dyDescent="0.35">
      <c r="A2816" s="2">
        <v>44507</v>
      </c>
      <c r="B2816" s="3" t="s">
        <v>140</v>
      </c>
      <c r="C2816" t="s">
        <v>141</v>
      </c>
      <c r="D2816" t="s">
        <v>142</v>
      </c>
      <c r="E2816" t="s">
        <v>361</v>
      </c>
      <c r="F2816" t="s">
        <v>17800</v>
      </c>
      <c r="G2816" t="s">
        <v>17801</v>
      </c>
      <c r="H2816" t="s">
        <v>17802</v>
      </c>
      <c r="I2816" t="s">
        <v>17803</v>
      </c>
      <c r="J2816" s="1" t="s">
        <v>170</v>
      </c>
      <c r="K2816" t="s">
        <v>566</v>
      </c>
      <c r="L2816" t="s">
        <v>567</v>
      </c>
      <c r="M2816" t="s">
        <v>568</v>
      </c>
      <c r="N2816" s="1" t="s">
        <v>33</v>
      </c>
      <c r="O2816" s="1" t="s">
        <v>63</v>
      </c>
      <c r="P2816" s="1">
        <v>3</v>
      </c>
      <c r="Q2816" t="s">
        <v>4309</v>
      </c>
      <c r="R2816" s="1" t="s">
        <v>17804</v>
      </c>
      <c r="S2816" s="1" t="s">
        <v>17805</v>
      </c>
      <c r="T2816" s="1">
        <v>348</v>
      </c>
      <c r="U2816" s="1">
        <v>119</v>
      </c>
      <c r="V2816" s="1">
        <v>229</v>
      </c>
    </row>
    <row r="2817" spans="1:22" x14ac:dyDescent="0.35">
      <c r="A2817" s="2">
        <v>44989</v>
      </c>
      <c r="B2817" s="3" t="s">
        <v>275</v>
      </c>
      <c r="C2817" t="s">
        <v>276</v>
      </c>
      <c r="D2817" t="s">
        <v>277</v>
      </c>
      <c r="E2817" t="s">
        <v>278</v>
      </c>
      <c r="F2817" t="s">
        <v>17806</v>
      </c>
      <c r="G2817" t="s">
        <v>17807</v>
      </c>
      <c r="H2817" t="s">
        <v>17808</v>
      </c>
      <c r="I2817" t="s">
        <v>17809</v>
      </c>
      <c r="J2817" s="1" t="s">
        <v>30</v>
      </c>
      <c r="K2817" t="s">
        <v>75</v>
      </c>
      <c r="L2817" t="s">
        <v>76</v>
      </c>
      <c r="M2817" t="s">
        <v>77</v>
      </c>
      <c r="N2817" s="1" t="s">
        <v>33</v>
      </c>
      <c r="O2817" s="1" t="s">
        <v>63</v>
      </c>
      <c r="P2817" s="1">
        <v>96</v>
      </c>
      <c r="Q2817" t="s">
        <v>15607</v>
      </c>
      <c r="R2817" s="1" t="s">
        <v>17810</v>
      </c>
      <c r="S2817" s="1" t="s">
        <v>17811</v>
      </c>
      <c r="T2817" s="1">
        <v>291</v>
      </c>
      <c r="U2817" s="1">
        <v>286</v>
      </c>
      <c r="V2817" s="1">
        <v>5</v>
      </c>
    </row>
    <row r="2818" spans="1:22" x14ac:dyDescent="0.35">
      <c r="A2818" s="2">
        <v>45033</v>
      </c>
      <c r="B2818" s="3" t="s">
        <v>238</v>
      </c>
      <c r="C2818" t="s">
        <v>23</v>
      </c>
      <c r="D2818" t="s">
        <v>98</v>
      </c>
      <c r="E2818" t="s">
        <v>239</v>
      </c>
      <c r="F2818" t="s">
        <v>17812</v>
      </c>
      <c r="G2818" t="s">
        <v>17813</v>
      </c>
      <c r="H2818" t="s">
        <v>17814</v>
      </c>
      <c r="I2818" t="s">
        <v>17815</v>
      </c>
      <c r="J2818" s="1" t="s">
        <v>170</v>
      </c>
      <c r="K2818" t="s">
        <v>330</v>
      </c>
      <c r="L2818" t="s">
        <v>331</v>
      </c>
      <c r="M2818" t="s">
        <v>332</v>
      </c>
      <c r="N2818" s="1" t="s">
        <v>114</v>
      </c>
      <c r="O2818" s="1" t="s">
        <v>49</v>
      </c>
      <c r="P2818" s="1">
        <v>85</v>
      </c>
      <c r="Q2818" t="s">
        <v>1552</v>
      </c>
      <c r="R2818" s="1" t="s">
        <v>17816</v>
      </c>
      <c r="S2818" s="1" t="s">
        <v>17817</v>
      </c>
      <c r="T2818" s="1">
        <v>135</v>
      </c>
      <c r="U2818" s="1">
        <v>48</v>
      </c>
      <c r="V2818" s="1">
        <v>87</v>
      </c>
    </row>
    <row r="2819" spans="1:22" x14ac:dyDescent="0.35">
      <c r="A2819" s="2">
        <v>44911</v>
      </c>
      <c r="B2819" s="3" t="s">
        <v>418</v>
      </c>
      <c r="C2819" t="s">
        <v>69</v>
      </c>
      <c r="D2819" t="s">
        <v>419</v>
      </c>
      <c r="E2819" t="s">
        <v>521</v>
      </c>
      <c r="F2819" t="s">
        <v>17818</v>
      </c>
      <c r="G2819" t="s">
        <v>17819</v>
      </c>
      <c r="H2819" t="s">
        <v>17820</v>
      </c>
      <c r="I2819" t="s">
        <v>17821</v>
      </c>
      <c r="J2819" s="1" t="s">
        <v>170</v>
      </c>
      <c r="K2819" t="s">
        <v>133</v>
      </c>
      <c r="L2819" t="s">
        <v>134</v>
      </c>
      <c r="M2819" t="s">
        <v>135</v>
      </c>
      <c r="N2819" s="1" t="s">
        <v>48</v>
      </c>
      <c r="O2819" s="1" t="s">
        <v>34</v>
      </c>
      <c r="P2819" s="1">
        <v>74</v>
      </c>
      <c r="Q2819" t="s">
        <v>17822</v>
      </c>
      <c r="R2819" s="1" t="s">
        <v>17823</v>
      </c>
      <c r="S2819" s="1" t="s">
        <v>17824</v>
      </c>
      <c r="T2819" s="1">
        <v>55</v>
      </c>
      <c r="U2819" s="1">
        <v>40</v>
      </c>
      <c r="V2819" s="1">
        <v>15</v>
      </c>
    </row>
    <row r="2820" spans="1:22" x14ac:dyDescent="0.35">
      <c r="A2820" s="2">
        <v>44500</v>
      </c>
      <c r="B2820" s="3" t="s">
        <v>275</v>
      </c>
      <c r="C2820" t="s">
        <v>276</v>
      </c>
      <c r="D2820" t="s">
        <v>277</v>
      </c>
      <c r="E2820" t="s">
        <v>25</v>
      </c>
      <c r="F2820" t="s">
        <v>17825</v>
      </c>
      <c r="G2820" t="s">
        <v>17826</v>
      </c>
      <c r="H2820" t="s">
        <v>17827</v>
      </c>
      <c r="I2820" t="s">
        <v>17828</v>
      </c>
      <c r="J2820" s="1" t="s">
        <v>30</v>
      </c>
      <c r="K2820" t="s">
        <v>566</v>
      </c>
      <c r="L2820" t="s">
        <v>567</v>
      </c>
      <c r="M2820" t="s">
        <v>568</v>
      </c>
      <c r="N2820" s="1" t="s">
        <v>48</v>
      </c>
      <c r="O2820" s="1" t="s">
        <v>63</v>
      </c>
      <c r="P2820" s="1">
        <v>44</v>
      </c>
      <c r="Q2820" t="s">
        <v>17829</v>
      </c>
      <c r="R2820" s="1" t="s">
        <v>17830</v>
      </c>
      <c r="S2820" s="1" t="s">
        <v>17831</v>
      </c>
      <c r="T2820" s="1">
        <v>143</v>
      </c>
      <c r="U2820" s="1">
        <v>143</v>
      </c>
      <c r="V2820" s="1">
        <v>0</v>
      </c>
    </row>
    <row r="2821" spans="1:22" x14ac:dyDescent="0.35">
      <c r="A2821" s="2">
        <v>44584</v>
      </c>
      <c r="B2821" s="3" t="s">
        <v>344</v>
      </c>
      <c r="C2821" t="s">
        <v>141</v>
      </c>
      <c r="D2821" t="s">
        <v>345</v>
      </c>
      <c r="E2821" t="s">
        <v>711</v>
      </c>
      <c r="F2821" t="s">
        <v>17832</v>
      </c>
      <c r="G2821" t="s">
        <v>17833</v>
      </c>
      <c r="H2821" t="s">
        <v>17834</v>
      </c>
      <c r="I2821" t="s">
        <v>17835</v>
      </c>
      <c r="J2821" s="1" t="s">
        <v>170</v>
      </c>
      <c r="K2821" t="s">
        <v>46</v>
      </c>
      <c r="L2821" t="s">
        <v>47</v>
      </c>
      <c r="M2821" t="s">
        <v>261</v>
      </c>
      <c r="N2821" s="1" t="s">
        <v>33</v>
      </c>
      <c r="O2821" s="1" t="s">
        <v>49</v>
      </c>
      <c r="P2821" s="1">
        <v>92</v>
      </c>
      <c r="Q2821" t="s">
        <v>17836</v>
      </c>
      <c r="R2821" s="1" t="s">
        <v>10104</v>
      </c>
      <c r="S2821" s="1" t="s">
        <v>17837</v>
      </c>
      <c r="T2821" s="1">
        <v>424</v>
      </c>
      <c r="U2821" s="1">
        <v>414</v>
      </c>
      <c r="V2821" s="1">
        <v>10</v>
      </c>
    </row>
    <row r="2822" spans="1:22" x14ac:dyDescent="0.35">
      <c r="A2822" s="2">
        <v>44767</v>
      </c>
      <c r="B2822" s="3" t="s">
        <v>68</v>
      </c>
      <c r="C2822" t="s">
        <v>69</v>
      </c>
      <c r="D2822" t="s">
        <v>70</v>
      </c>
      <c r="E2822" t="s">
        <v>71</v>
      </c>
      <c r="F2822" t="s">
        <v>17838</v>
      </c>
      <c r="G2822" t="s">
        <v>17839</v>
      </c>
      <c r="H2822" t="s">
        <v>17840</v>
      </c>
      <c r="I2822" t="s">
        <v>17841</v>
      </c>
      <c r="J2822" s="1" t="s">
        <v>45</v>
      </c>
      <c r="K2822" t="s">
        <v>46</v>
      </c>
      <c r="L2822" t="s">
        <v>47</v>
      </c>
      <c r="M2822" t="s">
        <v>261</v>
      </c>
      <c r="N2822" s="1" t="s">
        <v>93</v>
      </c>
      <c r="O2822" s="1" t="s">
        <v>63</v>
      </c>
      <c r="P2822" s="1">
        <v>51</v>
      </c>
      <c r="Q2822" t="s">
        <v>474</v>
      </c>
      <c r="R2822" s="1" t="s">
        <v>17842</v>
      </c>
      <c r="S2822" s="1" t="s">
        <v>17843</v>
      </c>
      <c r="T2822" s="1">
        <v>206</v>
      </c>
      <c r="U2822" s="1">
        <v>67</v>
      </c>
      <c r="V2822" s="1">
        <v>139</v>
      </c>
    </row>
    <row r="2823" spans="1:22" x14ac:dyDescent="0.35">
      <c r="A2823" s="2">
        <v>44631</v>
      </c>
      <c r="B2823" s="3" t="s">
        <v>97</v>
      </c>
      <c r="C2823" t="s">
        <v>23</v>
      </c>
      <c r="D2823" t="s">
        <v>98</v>
      </c>
      <c r="E2823" t="s">
        <v>154</v>
      </c>
      <c r="F2823" t="s">
        <v>17844</v>
      </c>
      <c r="G2823" t="s">
        <v>17845</v>
      </c>
      <c r="H2823" t="s">
        <v>17846</v>
      </c>
      <c r="I2823" t="s">
        <v>17847</v>
      </c>
      <c r="J2823" s="1" t="s">
        <v>45</v>
      </c>
      <c r="K2823" t="s">
        <v>159</v>
      </c>
      <c r="L2823" t="s">
        <v>160</v>
      </c>
      <c r="M2823" t="s">
        <v>161</v>
      </c>
      <c r="N2823" s="1" t="s">
        <v>33</v>
      </c>
      <c r="O2823" s="1" t="s">
        <v>34</v>
      </c>
      <c r="P2823" s="1">
        <v>57</v>
      </c>
      <c r="Q2823" t="s">
        <v>1358</v>
      </c>
      <c r="R2823" s="1" t="s">
        <v>17848</v>
      </c>
      <c r="S2823" s="1" t="s">
        <v>17849</v>
      </c>
      <c r="T2823" s="1">
        <v>427</v>
      </c>
      <c r="U2823" s="1">
        <v>397</v>
      </c>
      <c r="V2823" s="1">
        <v>30</v>
      </c>
    </row>
    <row r="2824" spans="1:22" x14ac:dyDescent="0.35">
      <c r="A2824" s="2">
        <v>44486</v>
      </c>
      <c r="B2824" s="3" t="s">
        <v>238</v>
      </c>
      <c r="C2824" t="s">
        <v>23</v>
      </c>
      <c r="D2824" t="s">
        <v>98</v>
      </c>
      <c r="E2824" t="s">
        <v>239</v>
      </c>
      <c r="F2824" t="s">
        <v>17850</v>
      </c>
      <c r="G2824" t="s">
        <v>17851</v>
      </c>
      <c r="H2824" t="s">
        <v>17852</v>
      </c>
      <c r="I2824" t="s">
        <v>17853</v>
      </c>
      <c r="J2824" s="1" t="s">
        <v>30</v>
      </c>
      <c r="K2824" t="s">
        <v>381</v>
      </c>
      <c r="L2824" t="s">
        <v>382</v>
      </c>
      <c r="M2824" t="s">
        <v>383</v>
      </c>
      <c r="N2824" s="1" t="s">
        <v>114</v>
      </c>
      <c r="O2824" s="1" t="s">
        <v>34</v>
      </c>
      <c r="P2824" s="1">
        <v>72</v>
      </c>
      <c r="Q2824" t="s">
        <v>17854</v>
      </c>
      <c r="R2824" s="1" t="s">
        <v>17855</v>
      </c>
      <c r="S2824" s="1" t="s">
        <v>17856</v>
      </c>
      <c r="T2824" s="1">
        <v>155</v>
      </c>
      <c r="U2824" s="1">
        <v>136</v>
      </c>
      <c r="V2824" s="1">
        <v>19</v>
      </c>
    </row>
    <row r="2825" spans="1:22" x14ac:dyDescent="0.35">
      <c r="A2825" s="2">
        <v>45173</v>
      </c>
      <c r="B2825" s="3" t="s">
        <v>344</v>
      </c>
      <c r="C2825" t="s">
        <v>141</v>
      </c>
      <c r="D2825" t="s">
        <v>345</v>
      </c>
      <c r="E2825" t="s">
        <v>189</v>
      </c>
      <c r="F2825" t="s">
        <v>17857</v>
      </c>
      <c r="G2825" t="s">
        <v>17858</v>
      </c>
      <c r="H2825" t="s">
        <v>17859</v>
      </c>
      <c r="I2825" t="s">
        <v>17860</v>
      </c>
      <c r="J2825" s="1" t="s">
        <v>170</v>
      </c>
      <c r="K2825" t="s">
        <v>61</v>
      </c>
      <c r="L2825" t="s">
        <v>62</v>
      </c>
      <c r="M2825">
        <f>1-588-750-7646</f>
        <v>-8983</v>
      </c>
      <c r="N2825" s="1" t="s">
        <v>33</v>
      </c>
      <c r="O2825" s="1" t="s">
        <v>34</v>
      </c>
      <c r="P2825" s="1">
        <v>88</v>
      </c>
      <c r="Q2825" t="s">
        <v>1530</v>
      </c>
      <c r="R2825" s="1" t="s">
        <v>13769</v>
      </c>
      <c r="S2825" s="1" t="s">
        <v>17861</v>
      </c>
      <c r="T2825" s="1">
        <v>359</v>
      </c>
      <c r="U2825" s="1">
        <v>82</v>
      </c>
      <c r="V2825" s="1">
        <v>277</v>
      </c>
    </row>
    <row r="2826" spans="1:22" x14ac:dyDescent="0.35">
      <c r="A2826" s="1" t="s">
        <v>17862</v>
      </c>
      <c r="B2826" s="3" t="s">
        <v>177</v>
      </c>
      <c r="C2826" t="s">
        <v>141</v>
      </c>
      <c r="D2826" t="s">
        <v>142</v>
      </c>
      <c r="E2826" t="s">
        <v>178</v>
      </c>
      <c r="F2826" t="s">
        <v>17863</v>
      </c>
      <c r="H2826" t="s">
        <v>17864</v>
      </c>
      <c r="I2826" t="s">
        <v>17865</v>
      </c>
      <c r="J2826" s="1" t="s">
        <v>170</v>
      </c>
      <c r="K2826" t="s">
        <v>303</v>
      </c>
      <c r="L2826" t="s">
        <v>304</v>
      </c>
      <c r="M2826" t="s">
        <v>305</v>
      </c>
      <c r="N2826" s="1" t="s">
        <v>86</v>
      </c>
      <c r="O2826" s="1" t="s">
        <v>34</v>
      </c>
      <c r="P2826" s="1">
        <v>15</v>
      </c>
      <c r="Q2826" t="s">
        <v>16133</v>
      </c>
      <c r="R2826" s="1" t="s">
        <v>17866</v>
      </c>
      <c r="S2826" s="1" t="s">
        <v>17867</v>
      </c>
      <c r="T2826" s="1">
        <v>344</v>
      </c>
      <c r="U2826" s="1">
        <v>166</v>
      </c>
      <c r="V2826" s="1">
        <v>178</v>
      </c>
    </row>
    <row r="2827" spans="1:22" x14ac:dyDescent="0.35">
      <c r="A2827" s="2">
        <v>44536</v>
      </c>
      <c r="B2827" s="3" t="s">
        <v>177</v>
      </c>
      <c r="C2827" t="s">
        <v>141</v>
      </c>
      <c r="D2827" t="s">
        <v>142</v>
      </c>
      <c r="E2827" t="s">
        <v>178</v>
      </c>
      <c r="F2827" t="s">
        <v>17868</v>
      </c>
      <c r="G2827" t="s">
        <v>17869</v>
      </c>
      <c r="H2827" t="s">
        <v>17870</v>
      </c>
      <c r="I2827" t="s">
        <v>17871</v>
      </c>
      <c r="J2827" s="1" t="s">
        <v>30</v>
      </c>
      <c r="K2827" t="s">
        <v>270</v>
      </c>
      <c r="L2827" t="s">
        <v>271</v>
      </c>
      <c r="M2827" t="s">
        <v>559</v>
      </c>
      <c r="N2827" s="1" t="s">
        <v>114</v>
      </c>
      <c r="O2827" s="1" t="s">
        <v>49</v>
      </c>
      <c r="P2827" s="1">
        <v>42</v>
      </c>
      <c r="Q2827" t="s">
        <v>17872</v>
      </c>
      <c r="R2827" s="1" t="s">
        <v>17873</v>
      </c>
      <c r="S2827" s="1" t="s">
        <v>17874</v>
      </c>
      <c r="T2827" s="1">
        <v>344</v>
      </c>
      <c r="U2827" s="1">
        <v>334</v>
      </c>
      <c r="V2827" s="1">
        <v>10</v>
      </c>
    </row>
    <row r="2828" spans="1:22" x14ac:dyDescent="0.35">
      <c r="A2828" s="2">
        <v>45044</v>
      </c>
      <c r="B2828" s="3" t="s">
        <v>317</v>
      </c>
      <c r="C2828" t="s">
        <v>54</v>
      </c>
      <c r="D2828" t="s">
        <v>98</v>
      </c>
      <c r="E2828" t="s">
        <v>318</v>
      </c>
      <c r="F2828" t="s">
        <v>17875</v>
      </c>
      <c r="G2828" t="s">
        <v>17876</v>
      </c>
      <c r="H2828" t="s">
        <v>17877</v>
      </c>
      <c r="I2828" t="s">
        <v>17878</v>
      </c>
      <c r="J2828" s="1" t="s">
        <v>30</v>
      </c>
      <c r="K2828" t="s">
        <v>270</v>
      </c>
      <c r="L2828" t="s">
        <v>271</v>
      </c>
      <c r="M2828" t="s">
        <v>559</v>
      </c>
      <c r="N2828" s="1" t="s">
        <v>78</v>
      </c>
      <c r="O2828" s="1" t="s">
        <v>63</v>
      </c>
      <c r="P2828" s="1">
        <v>32</v>
      </c>
      <c r="Q2828" t="s">
        <v>2854</v>
      </c>
      <c r="R2828" s="1" t="s">
        <v>17879</v>
      </c>
      <c r="S2828" s="1" t="s">
        <v>17880</v>
      </c>
      <c r="T2828" s="1">
        <v>96</v>
      </c>
      <c r="U2828" s="1">
        <v>20</v>
      </c>
      <c r="V2828" s="1">
        <v>76</v>
      </c>
    </row>
    <row r="2829" spans="1:22" x14ac:dyDescent="0.35">
      <c r="A2829" s="2">
        <v>45181</v>
      </c>
      <c r="B2829" s="3" t="s">
        <v>164</v>
      </c>
      <c r="C2829" t="s">
        <v>247</v>
      </c>
      <c r="D2829" t="s">
        <v>165</v>
      </c>
      <c r="E2829" t="s">
        <v>25</v>
      </c>
      <c r="F2829" t="s">
        <v>17881</v>
      </c>
      <c r="G2829" t="s">
        <v>17882</v>
      </c>
      <c r="H2829" t="s">
        <v>17883</v>
      </c>
      <c r="I2829">
        <v>5247787029</v>
      </c>
      <c r="J2829" s="1" t="s">
        <v>45</v>
      </c>
      <c r="K2829" t="s">
        <v>148</v>
      </c>
      <c r="L2829" t="s">
        <v>149</v>
      </c>
      <c r="M2829" t="s">
        <v>150</v>
      </c>
      <c r="N2829" s="1" t="s">
        <v>78</v>
      </c>
      <c r="O2829" s="1" t="s">
        <v>34</v>
      </c>
      <c r="P2829" s="1">
        <v>99</v>
      </c>
      <c r="Q2829" t="s">
        <v>10979</v>
      </c>
      <c r="R2829" s="1" t="s">
        <v>17884</v>
      </c>
      <c r="S2829" s="1" t="s">
        <v>17885</v>
      </c>
      <c r="T2829" s="1">
        <v>75</v>
      </c>
      <c r="U2829" s="1">
        <v>59</v>
      </c>
      <c r="V2829" s="1">
        <v>16</v>
      </c>
    </row>
    <row r="2830" spans="1:22" x14ac:dyDescent="0.35">
      <c r="A2830" s="2">
        <v>45112</v>
      </c>
      <c r="B2830" s="3" t="s">
        <v>118</v>
      </c>
      <c r="C2830" t="s">
        <v>69</v>
      </c>
      <c r="D2830" t="s">
        <v>119</v>
      </c>
      <c r="E2830" t="s">
        <v>120</v>
      </c>
      <c r="F2830" t="s">
        <v>17886</v>
      </c>
      <c r="G2830" t="s">
        <v>17887</v>
      </c>
      <c r="H2830" t="s">
        <v>17888</v>
      </c>
      <c r="I2830" t="s">
        <v>17889</v>
      </c>
      <c r="J2830" s="1" t="s">
        <v>45</v>
      </c>
      <c r="K2830" t="s">
        <v>171</v>
      </c>
      <c r="L2830" t="s">
        <v>172</v>
      </c>
      <c r="M2830" t="s">
        <v>173</v>
      </c>
      <c r="N2830" s="1" t="s">
        <v>33</v>
      </c>
      <c r="O2830" s="1" t="s">
        <v>34</v>
      </c>
      <c r="P2830" s="1">
        <v>99</v>
      </c>
      <c r="Q2830" t="s">
        <v>11354</v>
      </c>
      <c r="R2830" s="1" t="s">
        <v>17890</v>
      </c>
      <c r="S2830" s="1" t="s">
        <v>17891</v>
      </c>
      <c r="T2830" s="1">
        <v>128</v>
      </c>
      <c r="U2830" s="1">
        <v>35</v>
      </c>
      <c r="V2830" s="1">
        <v>93</v>
      </c>
    </row>
    <row r="2831" spans="1:22" x14ac:dyDescent="0.35">
      <c r="A2831" s="2">
        <v>44502</v>
      </c>
      <c r="B2831" s="3" t="s">
        <v>418</v>
      </c>
      <c r="C2831" t="s">
        <v>69</v>
      </c>
      <c r="D2831" t="s">
        <v>419</v>
      </c>
      <c r="E2831" t="s">
        <v>521</v>
      </c>
      <c r="F2831" t="s">
        <v>17892</v>
      </c>
      <c r="G2831" t="s">
        <v>17893</v>
      </c>
      <c r="H2831" t="s">
        <v>17894</v>
      </c>
      <c r="I2831">
        <f>1-699-317-5558</f>
        <v>-6573</v>
      </c>
      <c r="J2831" s="1" t="s">
        <v>30</v>
      </c>
      <c r="K2831" t="s">
        <v>75</v>
      </c>
      <c r="L2831" t="s">
        <v>76</v>
      </c>
      <c r="M2831" t="s">
        <v>77</v>
      </c>
      <c r="N2831" s="1" t="s">
        <v>48</v>
      </c>
      <c r="O2831" s="1" t="s">
        <v>63</v>
      </c>
      <c r="P2831" s="1">
        <v>88</v>
      </c>
      <c r="Q2831" t="s">
        <v>9046</v>
      </c>
      <c r="R2831" s="1" t="s">
        <v>17895</v>
      </c>
      <c r="S2831" s="1" t="s">
        <v>17896</v>
      </c>
      <c r="T2831" s="1">
        <v>378</v>
      </c>
      <c r="U2831" s="1">
        <v>30</v>
      </c>
      <c r="V2831" s="1">
        <v>348</v>
      </c>
    </row>
    <row r="2832" spans="1:22" x14ac:dyDescent="0.35">
      <c r="A2832" s="2">
        <v>44870</v>
      </c>
      <c r="B2832" s="3" t="s">
        <v>492</v>
      </c>
      <c r="C2832" t="s">
        <v>276</v>
      </c>
      <c r="D2832" t="s">
        <v>409</v>
      </c>
      <c r="E2832" t="s">
        <v>410</v>
      </c>
      <c r="F2832" t="s">
        <v>17897</v>
      </c>
      <c r="G2832" t="s">
        <v>17898</v>
      </c>
      <c r="H2832" t="s">
        <v>17899</v>
      </c>
      <c r="I2832" t="s">
        <v>17900</v>
      </c>
      <c r="J2832" s="1" t="s">
        <v>30</v>
      </c>
      <c r="K2832" t="s">
        <v>534</v>
      </c>
      <c r="L2832" t="s">
        <v>535</v>
      </c>
      <c r="M2832" t="s">
        <v>536</v>
      </c>
      <c r="N2832" s="1" t="s">
        <v>114</v>
      </c>
      <c r="O2832" s="1" t="s">
        <v>34</v>
      </c>
      <c r="P2832" s="1">
        <v>7</v>
      </c>
      <c r="Q2832" t="s">
        <v>9577</v>
      </c>
      <c r="R2832" s="1" t="s">
        <v>17901</v>
      </c>
      <c r="S2832" s="1" t="s">
        <v>17902</v>
      </c>
      <c r="T2832" s="1">
        <v>146</v>
      </c>
      <c r="U2832" s="1">
        <v>3</v>
      </c>
      <c r="V2832" s="1">
        <v>143</v>
      </c>
    </row>
    <row r="2833" spans="1:22" x14ac:dyDescent="0.35">
      <c r="A2833" s="2">
        <v>44861</v>
      </c>
      <c r="B2833" s="3" t="s">
        <v>140</v>
      </c>
      <c r="C2833" t="s">
        <v>141</v>
      </c>
      <c r="D2833" t="s">
        <v>142</v>
      </c>
      <c r="E2833" t="s">
        <v>361</v>
      </c>
      <c r="F2833" t="s">
        <v>17903</v>
      </c>
      <c r="G2833" t="s">
        <v>17904</v>
      </c>
      <c r="H2833" t="s">
        <v>17905</v>
      </c>
      <c r="I2833" t="s">
        <v>17906</v>
      </c>
      <c r="J2833" s="1" t="s">
        <v>45</v>
      </c>
      <c r="K2833" t="s">
        <v>75</v>
      </c>
      <c r="L2833" t="s">
        <v>76</v>
      </c>
      <c r="N2833" s="1" t="s">
        <v>86</v>
      </c>
      <c r="O2833" s="1" t="s">
        <v>63</v>
      </c>
      <c r="P2833" s="1">
        <v>87</v>
      </c>
      <c r="Q2833" t="s">
        <v>467</v>
      </c>
      <c r="R2833" s="1" t="s">
        <v>17907</v>
      </c>
      <c r="S2833" s="1" t="s">
        <v>17908</v>
      </c>
      <c r="T2833" s="1">
        <v>64</v>
      </c>
      <c r="U2833" s="1">
        <v>60</v>
      </c>
      <c r="V2833" s="1">
        <v>4</v>
      </c>
    </row>
    <row r="2834" spans="1:22" x14ac:dyDescent="0.35">
      <c r="A2834" s="2">
        <v>44724</v>
      </c>
      <c r="B2834" s="3" t="s">
        <v>336</v>
      </c>
      <c r="C2834" t="s">
        <v>247</v>
      </c>
      <c r="D2834" t="s">
        <v>165</v>
      </c>
      <c r="E2834" t="s">
        <v>484</v>
      </c>
      <c r="F2834" t="s">
        <v>17909</v>
      </c>
      <c r="G2834" t="s">
        <v>17910</v>
      </c>
      <c r="H2834" t="s">
        <v>17911</v>
      </c>
      <c r="I2834" t="s">
        <v>17912</v>
      </c>
      <c r="J2834" s="1" t="s">
        <v>30</v>
      </c>
      <c r="K2834" t="s">
        <v>381</v>
      </c>
      <c r="L2834" t="s">
        <v>382</v>
      </c>
      <c r="M2834" t="s">
        <v>383</v>
      </c>
      <c r="N2834" s="1" t="s">
        <v>78</v>
      </c>
      <c r="O2834" s="1" t="s">
        <v>34</v>
      </c>
      <c r="P2834" s="1">
        <v>35</v>
      </c>
      <c r="Q2834" t="s">
        <v>17913</v>
      </c>
      <c r="R2834" s="1" t="s">
        <v>17914</v>
      </c>
      <c r="S2834" s="1" t="s">
        <v>17915</v>
      </c>
      <c r="T2834" s="1">
        <v>247</v>
      </c>
      <c r="U2834" s="1">
        <v>202</v>
      </c>
      <c r="V2834" s="1">
        <v>45</v>
      </c>
    </row>
    <row r="2835" spans="1:22" x14ac:dyDescent="0.35">
      <c r="A2835" s="2">
        <v>44496</v>
      </c>
      <c r="B2835" s="3" t="s">
        <v>214</v>
      </c>
      <c r="C2835" t="s">
        <v>23</v>
      </c>
      <c r="D2835" t="s">
        <v>98</v>
      </c>
      <c r="E2835" t="s">
        <v>326</v>
      </c>
      <c r="F2835" t="s">
        <v>17916</v>
      </c>
      <c r="G2835" t="s">
        <v>17917</v>
      </c>
      <c r="H2835" t="s">
        <v>17918</v>
      </c>
      <c r="I2835" t="s">
        <v>17919</v>
      </c>
      <c r="J2835" s="1" t="s">
        <v>170</v>
      </c>
      <c r="K2835" t="s">
        <v>124</v>
      </c>
      <c r="L2835" t="s">
        <v>125</v>
      </c>
      <c r="M2835" t="s">
        <v>126</v>
      </c>
      <c r="N2835" s="1" t="s">
        <v>33</v>
      </c>
      <c r="O2835" s="1" t="s">
        <v>34</v>
      </c>
      <c r="P2835" s="1">
        <v>32</v>
      </c>
      <c r="Q2835" t="s">
        <v>8543</v>
      </c>
      <c r="R2835" s="1" t="s">
        <v>17920</v>
      </c>
      <c r="S2835" s="1" t="s">
        <v>17921</v>
      </c>
      <c r="T2835" s="1">
        <v>276</v>
      </c>
      <c r="U2835" s="1">
        <v>127</v>
      </c>
      <c r="V2835" s="1">
        <v>149</v>
      </c>
    </row>
    <row r="2836" spans="1:22" x14ac:dyDescent="0.35">
      <c r="A2836" s="2">
        <v>44620</v>
      </c>
      <c r="B2836" s="3" t="s">
        <v>38</v>
      </c>
      <c r="C2836" t="s">
        <v>69</v>
      </c>
      <c r="D2836" t="s">
        <v>119</v>
      </c>
      <c r="E2836" t="s">
        <v>2473</v>
      </c>
      <c r="F2836" t="s">
        <v>17922</v>
      </c>
      <c r="G2836" t="s">
        <v>17923</v>
      </c>
      <c r="H2836" t="s">
        <v>17924</v>
      </c>
      <c r="I2836" t="s">
        <v>17925</v>
      </c>
      <c r="J2836" s="1" t="s">
        <v>170</v>
      </c>
      <c r="K2836" t="s">
        <v>148</v>
      </c>
      <c r="L2836" t="s">
        <v>149</v>
      </c>
      <c r="N2836" s="1" t="s">
        <v>33</v>
      </c>
      <c r="O2836" s="1" t="s">
        <v>49</v>
      </c>
      <c r="P2836" s="1">
        <v>40</v>
      </c>
      <c r="Q2836" t="s">
        <v>17926</v>
      </c>
      <c r="R2836" s="1" t="s">
        <v>17927</v>
      </c>
      <c r="S2836" s="1" t="s">
        <v>17928</v>
      </c>
      <c r="T2836" s="1">
        <v>347</v>
      </c>
      <c r="U2836" s="1">
        <v>264</v>
      </c>
      <c r="V2836" s="1">
        <v>83</v>
      </c>
    </row>
    <row r="2837" spans="1:22" x14ac:dyDescent="0.35">
      <c r="A2837" s="2">
        <v>44534</v>
      </c>
      <c r="B2837" s="3" t="s">
        <v>207</v>
      </c>
      <c r="C2837" t="s">
        <v>54</v>
      </c>
      <c r="D2837" t="s">
        <v>39</v>
      </c>
      <c r="E2837" t="s">
        <v>40</v>
      </c>
      <c r="F2837" t="s">
        <v>17929</v>
      </c>
      <c r="G2837" t="s">
        <v>17930</v>
      </c>
      <c r="H2837" t="s">
        <v>17931</v>
      </c>
      <c r="I2837" t="s">
        <v>17932</v>
      </c>
      <c r="J2837" s="1" t="s">
        <v>30</v>
      </c>
      <c r="K2837" t="s">
        <v>171</v>
      </c>
      <c r="L2837" t="s">
        <v>172</v>
      </c>
      <c r="M2837" t="s">
        <v>173</v>
      </c>
      <c r="N2837" s="1" t="s">
        <v>48</v>
      </c>
      <c r="O2837" s="1" t="s">
        <v>63</v>
      </c>
      <c r="P2837" s="1">
        <v>39</v>
      </c>
      <c r="Q2837" t="s">
        <v>14110</v>
      </c>
      <c r="R2837" s="1" t="s">
        <v>17933</v>
      </c>
      <c r="S2837" s="1" t="s">
        <v>17934</v>
      </c>
      <c r="T2837" s="1">
        <v>289</v>
      </c>
      <c r="U2837" s="1">
        <v>21</v>
      </c>
      <c r="V2837" s="1">
        <v>268</v>
      </c>
    </row>
    <row r="2838" spans="1:22" x14ac:dyDescent="0.35">
      <c r="A2838" s="2">
        <v>45014</v>
      </c>
      <c r="B2838" s="3" t="s">
        <v>68</v>
      </c>
      <c r="C2838" t="s">
        <v>69</v>
      </c>
      <c r="D2838" t="s">
        <v>70</v>
      </c>
      <c r="E2838" t="s">
        <v>71</v>
      </c>
      <c r="F2838" t="s">
        <v>17935</v>
      </c>
      <c r="H2838" t="s">
        <v>17936</v>
      </c>
      <c r="I2838" t="s">
        <v>17937</v>
      </c>
      <c r="J2838" s="1" t="s">
        <v>170</v>
      </c>
      <c r="K2838" t="s">
        <v>381</v>
      </c>
      <c r="L2838" t="s">
        <v>382</v>
      </c>
      <c r="N2838" s="1" t="s">
        <v>114</v>
      </c>
      <c r="O2838" s="1" t="s">
        <v>63</v>
      </c>
      <c r="P2838" s="1">
        <v>80</v>
      </c>
      <c r="Q2838" t="s">
        <v>17938</v>
      </c>
      <c r="R2838" s="1" t="s">
        <v>17939</v>
      </c>
      <c r="S2838" s="1" t="s">
        <v>17940</v>
      </c>
      <c r="T2838" s="1">
        <v>222</v>
      </c>
      <c r="U2838" s="1">
        <v>163</v>
      </c>
      <c r="V2838" s="1">
        <v>59</v>
      </c>
    </row>
    <row r="2839" spans="1:22" x14ac:dyDescent="0.35">
      <c r="A2839" s="2">
        <v>44875</v>
      </c>
      <c r="B2839" s="3" t="s">
        <v>207</v>
      </c>
      <c r="C2839" t="s">
        <v>23</v>
      </c>
      <c r="D2839" t="s">
        <v>39</v>
      </c>
      <c r="E2839" t="s">
        <v>265</v>
      </c>
      <c r="F2839" t="s">
        <v>17941</v>
      </c>
      <c r="G2839" t="s">
        <v>17942</v>
      </c>
      <c r="H2839" t="s">
        <v>17943</v>
      </c>
      <c r="I2839" t="s">
        <v>17944</v>
      </c>
      <c r="J2839" s="1" t="s">
        <v>170</v>
      </c>
      <c r="K2839" t="s">
        <v>194</v>
      </c>
      <c r="L2839" t="s">
        <v>195</v>
      </c>
      <c r="M2839" t="s">
        <v>196</v>
      </c>
      <c r="N2839" s="1" t="s">
        <v>48</v>
      </c>
      <c r="O2839" s="1" t="s">
        <v>34</v>
      </c>
      <c r="P2839" s="1">
        <v>34</v>
      </c>
      <c r="Q2839" t="s">
        <v>6243</v>
      </c>
      <c r="R2839" s="1" t="s">
        <v>17945</v>
      </c>
      <c r="S2839" s="1" t="s">
        <v>17946</v>
      </c>
      <c r="T2839" s="1">
        <v>389</v>
      </c>
      <c r="U2839" s="1">
        <v>241</v>
      </c>
      <c r="V2839" s="1">
        <v>148</v>
      </c>
    </row>
    <row r="2840" spans="1:22" x14ac:dyDescent="0.35">
      <c r="A2840" s="2">
        <v>45157</v>
      </c>
      <c r="B2840" s="3" t="s">
        <v>336</v>
      </c>
      <c r="C2840" t="s">
        <v>54</v>
      </c>
      <c r="D2840" t="s">
        <v>165</v>
      </c>
      <c r="E2840" t="s">
        <v>807</v>
      </c>
      <c r="F2840" t="s">
        <v>17947</v>
      </c>
      <c r="G2840" t="s">
        <v>17948</v>
      </c>
      <c r="H2840" t="s">
        <v>17949</v>
      </c>
      <c r="I2840" t="s">
        <v>17950</v>
      </c>
      <c r="J2840" s="1" t="s">
        <v>170</v>
      </c>
      <c r="K2840" t="s">
        <v>31</v>
      </c>
      <c r="L2840" t="s">
        <v>32</v>
      </c>
      <c r="N2840" s="1" t="s">
        <v>114</v>
      </c>
      <c r="O2840" s="1" t="s">
        <v>34</v>
      </c>
      <c r="P2840" s="1">
        <v>96</v>
      </c>
      <c r="Q2840" t="s">
        <v>17473</v>
      </c>
      <c r="R2840" s="1" t="s">
        <v>17951</v>
      </c>
      <c r="S2840" s="1" t="s">
        <v>17952</v>
      </c>
      <c r="T2840" s="1">
        <v>284</v>
      </c>
      <c r="U2840" s="1">
        <v>123</v>
      </c>
      <c r="V2840" s="1">
        <v>161</v>
      </c>
    </row>
    <row r="2841" spans="1:22" x14ac:dyDescent="0.35">
      <c r="A2841" s="2">
        <v>45053</v>
      </c>
      <c r="B2841" s="3" t="s">
        <v>38</v>
      </c>
      <c r="C2841" t="s">
        <v>276</v>
      </c>
      <c r="D2841" t="s">
        <v>55</v>
      </c>
      <c r="E2841" t="s">
        <v>56</v>
      </c>
      <c r="F2841" t="s">
        <v>17953</v>
      </c>
      <c r="G2841" t="s">
        <v>17954</v>
      </c>
      <c r="H2841" t="s">
        <v>17955</v>
      </c>
      <c r="I2841" t="s">
        <v>17956</v>
      </c>
      <c r="J2841" s="1" t="s">
        <v>170</v>
      </c>
      <c r="K2841" t="s">
        <v>194</v>
      </c>
      <c r="L2841" t="s">
        <v>195</v>
      </c>
      <c r="M2841" t="s">
        <v>196</v>
      </c>
      <c r="N2841" s="1" t="s">
        <v>33</v>
      </c>
      <c r="O2841" s="1" t="s">
        <v>34</v>
      </c>
      <c r="P2841" s="1">
        <v>86</v>
      </c>
      <c r="Q2841" t="s">
        <v>17747</v>
      </c>
      <c r="R2841" s="1" t="s">
        <v>17957</v>
      </c>
      <c r="S2841" s="1" t="s">
        <v>17958</v>
      </c>
      <c r="T2841" s="1">
        <v>373</v>
      </c>
      <c r="U2841" s="1">
        <v>82</v>
      </c>
      <c r="V2841" s="1">
        <v>291</v>
      </c>
    </row>
    <row r="2842" spans="1:22" x14ac:dyDescent="0.35">
      <c r="A2842" s="1" t="s">
        <v>17959</v>
      </c>
      <c r="B2842" s="3" t="s">
        <v>344</v>
      </c>
      <c r="C2842" t="s">
        <v>141</v>
      </c>
      <c r="D2842" t="s">
        <v>345</v>
      </c>
      <c r="E2842" t="s">
        <v>346</v>
      </c>
      <c r="F2842" t="s">
        <v>17960</v>
      </c>
      <c r="G2842" t="s">
        <v>17961</v>
      </c>
      <c r="H2842" t="s">
        <v>17962</v>
      </c>
      <c r="I2842" t="s">
        <v>17963</v>
      </c>
      <c r="J2842" s="1" t="s">
        <v>45</v>
      </c>
      <c r="K2842" t="s">
        <v>111</v>
      </c>
      <c r="L2842" t="s">
        <v>112</v>
      </c>
      <c r="M2842" t="s">
        <v>113</v>
      </c>
      <c r="N2842" s="1" t="s">
        <v>78</v>
      </c>
      <c r="O2842" s="1" t="s">
        <v>49</v>
      </c>
      <c r="P2842" s="1">
        <v>28</v>
      </c>
      <c r="Q2842" t="s">
        <v>17964</v>
      </c>
      <c r="R2842" s="1" t="s">
        <v>17965</v>
      </c>
      <c r="S2842" s="1" t="s">
        <v>17966</v>
      </c>
      <c r="T2842" s="1">
        <v>498</v>
      </c>
      <c r="U2842" s="1">
        <v>24</v>
      </c>
      <c r="V2842" s="1">
        <v>474</v>
      </c>
    </row>
    <row r="2843" spans="1:22" x14ac:dyDescent="0.35">
      <c r="A2843" s="2">
        <v>44981</v>
      </c>
      <c r="B2843" s="3" t="s">
        <v>238</v>
      </c>
      <c r="C2843" t="s">
        <v>23</v>
      </c>
      <c r="D2843" t="s">
        <v>98</v>
      </c>
      <c r="E2843" t="s">
        <v>239</v>
      </c>
      <c r="F2843" t="s">
        <v>17967</v>
      </c>
      <c r="G2843" t="s">
        <v>17968</v>
      </c>
      <c r="H2843" t="s">
        <v>17969</v>
      </c>
      <c r="I2843" t="s">
        <v>17970</v>
      </c>
      <c r="J2843" s="1" t="s">
        <v>170</v>
      </c>
      <c r="K2843" t="s">
        <v>330</v>
      </c>
      <c r="L2843" t="s">
        <v>331</v>
      </c>
      <c r="N2843" s="1" t="s">
        <v>33</v>
      </c>
      <c r="O2843" s="1" t="s">
        <v>63</v>
      </c>
      <c r="P2843" s="1">
        <v>28</v>
      </c>
      <c r="Q2843" t="s">
        <v>10850</v>
      </c>
      <c r="R2843" s="1" t="s">
        <v>17971</v>
      </c>
      <c r="S2843" s="1" t="s">
        <v>17972</v>
      </c>
      <c r="T2843" s="1">
        <v>96</v>
      </c>
      <c r="U2843" s="1">
        <v>27</v>
      </c>
      <c r="V2843" s="1">
        <v>69</v>
      </c>
    </row>
    <row r="2844" spans="1:22" x14ac:dyDescent="0.35">
      <c r="A2844" s="2">
        <v>45119</v>
      </c>
      <c r="B2844" s="3" t="s">
        <v>207</v>
      </c>
      <c r="C2844" t="s">
        <v>23</v>
      </c>
      <c r="D2844" t="s">
        <v>39</v>
      </c>
      <c r="E2844" t="s">
        <v>265</v>
      </c>
      <c r="F2844" t="s">
        <v>17973</v>
      </c>
      <c r="G2844" t="s">
        <v>17974</v>
      </c>
      <c r="H2844" t="s">
        <v>17975</v>
      </c>
      <c r="I2844" t="s">
        <v>17976</v>
      </c>
      <c r="J2844" s="1" t="s">
        <v>30</v>
      </c>
      <c r="K2844" t="s">
        <v>330</v>
      </c>
      <c r="L2844" t="s">
        <v>331</v>
      </c>
      <c r="M2844" t="s">
        <v>332</v>
      </c>
      <c r="N2844" s="1" t="s">
        <v>33</v>
      </c>
      <c r="O2844" s="1" t="s">
        <v>63</v>
      </c>
      <c r="P2844" s="1">
        <v>75</v>
      </c>
      <c r="Q2844" t="s">
        <v>7202</v>
      </c>
      <c r="R2844" s="1" t="s">
        <v>17977</v>
      </c>
      <c r="S2844" s="1" t="s">
        <v>17978</v>
      </c>
      <c r="T2844" s="1">
        <v>278</v>
      </c>
      <c r="U2844" s="1">
        <v>221</v>
      </c>
      <c r="V2844" s="1">
        <v>57</v>
      </c>
    </row>
    <row r="2845" spans="1:22" x14ac:dyDescent="0.35">
      <c r="A2845" s="2">
        <v>44640</v>
      </c>
      <c r="B2845" s="3" t="s">
        <v>222</v>
      </c>
      <c r="C2845" t="s">
        <v>141</v>
      </c>
      <c r="D2845" t="s">
        <v>223</v>
      </c>
      <c r="E2845" t="s">
        <v>25</v>
      </c>
      <c r="F2845" t="s">
        <v>17979</v>
      </c>
      <c r="G2845" t="s">
        <v>17980</v>
      </c>
      <c r="H2845" t="s">
        <v>17981</v>
      </c>
      <c r="I2845" t="s">
        <v>17982</v>
      </c>
      <c r="J2845" s="1" t="s">
        <v>30</v>
      </c>
      <c r="K2845" t="s">
        <v>171</v>
      </c>
      <c r="L2845" t="s">
        <v>172</v>
      </c>
      <c r="M2845" t="s">
        <v>173</v>
      </c>
      <c r="N2845" s="1" t="s">
        <v>78</v>
      </c>
      <c r="O2845" s="1" t="s">
        <v>63</v>
      </c>
      <c r="P2845" s="1">
        <v>59</v>
      </c>
      <c r="Q2845" t="s">
        <v>13221</v>
      </c>
      <c r="R2845" s="1" t="s">
        <v>17983</v>
      </c>
      <c r="S2845" s="1" t="s">
        <v>17984</v>
      </c>
      <c r="T2845" s="1">
        <v>73</v>
      </c>
      <c r="U2845" s="1">
        <v>53</v>
      </c>
      <c r="V2845" s="1">
        <v>20</v>
      </c>
    </row>
    <row r="2846" spans="1:22" x14ac:dyDescent="0.35">
      <c r="A2846" s="2">
        <v>45155</v>
      </c>
      <c r="B2846" s="3" t="s">
        <v>68</v>
      </c>
      <c r="C2846" t="s">
        <v>69</v>
      </c>
      <c r="D2846" t="s">
        <v>70</v>
      </c>
      <c r="E2846" t="s">
        <v>25</v>
      </c>
      <c r="F2846" t="s">
        <v>17985</v>
      </c>
      <c r="G2846" t="s">
        <v>17986</v>
      </c>
      <c r="H2846" t="s">
        <v>17987</v>
      </c>
      <c r="I2846" t="s">
        <v>17988</v>
      </c>
      <c r="J2846" s="1" t="s">
        <v>170</v>
      </c>
      <c r="K2846" t="s">
        <v>534</v>
      </c>
      <c r="L2846" t="s">
        <v>535</v>
      </c>
      <c r="M2846" t="s">
        <v>536</v>
      </c>
      <c r="N2846" s="1" t="s">
        <v>86</v>
      </c>
      <c r="O2846" s="1" t="s">
        <v>63</v>
      </c>
      <c r="P2846" s="1">
        <v>46</v>
      </c>
      <c r="Q2846" t="s">
        <v>17989</v>
      </c>
      <c r="R2846" s="1" t="s">
        <v>17990</v>
      </c>
      <c r="S2846" s="1" t="s">
        <v>17991</v>
      </c>
      <c r="T2846" s="1">
        <v>279</v>
      </c>
      <c r="U2846" s="1">
        <v>210</v>
      </c>
      <c r="V2846" s="1">
        <v>69</v>
      </c>
    </row>
    <row r="2847" spans="1:22" x14ac:dyDescent="0.35">
      <c r="A2847" s="1" t="s">
        <v>17992</v>
      </c>
      <c r="B2847" s="3" t="s">
        <v>177</v>
      </c>
      <c r="C2847" t="s">
        <v>141</v>
      </c>
      <c r="D2847" t="s">
        <v>142</v>
      </c>
      <c r="E2847" t="s">
        <v>835</v>
      </c>
      <c r="F2847" t="s">
        <v>17993</v>
      </c>
      <c r="G2847" t="s">
        <v>17994</v>
      </c>
      <c r="H2847" t="s">
        <v>17995</v>
      </c>
      <c r="I2847" t="s">
        <v>17996</v>
      </c>
      <c r="J2847" s="1" t="s">
        <v>170</v>
      </c>
      <c r="K2847" t="s">
        <v>303</v>
      </c>
      <c r="L2847" t="s">
        <v>304</v>
      </c>
      <c r="M2847" t="s">
        <v>305</v>
      </c>
      <c r="N2847" s="1" t="s">
        <v>114</v>
      </c>
      <c r="O2847" s="1" t="s">
        <v>49</v>
      </c>
      <c r="P2847" s="1">
        <v>61</v>
      </c>
      <c r="Q2847" t="s">
        <v>2769</v>
      </c>
      <c r="R2847" s="1" t="s">
        <v>17997</v>
      </c>
      <c r="S2847" s="1" t="s">
        <v>17998</v>
      </c>
      <c r="T2847" s="1">
        <v>450</v>
      </c>
      <c r="U2847" s="1">
        <v>216</v>
      </c>
      <c r="V2847" s="1">
        <v>234</v>
      </c>
    </row>
    <row r="2848" spans="1:22" x14ac:dyDescent="0.35">
      <c r="A2848" s="2">
        <v>44556</v>
      </c>
      <c r="B2848" s="3" t="s">
        <v>275</v>
      </c>
      <c r="C2848" t="s">
        <v>276</v>
      </c>
      <c r="D2848" t="s">
        <v>277</v>
      </c>
      <c r="E2848" t="s">
        <v>189</v>
      </c>
      <c r="F2848" t="s">
        <v>17999</v>
      </c>
      <c r="G2848" t="s">
        <v>18000</v>
      </c>
      <c r="H2848" t="s">
        <v>18001</v>
      </c>
      <c r="I2848" t="s">
        <v>18002</v>
      </c>
      <c r="J2848" s="1" t="s">
        <v>170</v>
      </c>
      <c r="K2848" t="s">
        <v>111</v>
      </c>
      <c r="L2848" t="s">
        <v>112</v>
      </c>
      <c r="M2848" t="s">
        <v>113</v>
      </c>
      <c r="N2848" s="1" t="s">
        <v>114</v>
      </c>
      <c r="O2848" s="1" t="s">
        <v>49</v>
      </c>
      <c r="P2848" s="1">
        <v>2</v>
      </c>
      <c r="Q2848" t="s">
        <v>16248</v>
      </c>
      <c r="R2848" s="1" t="s">
        <v>18003</v>
      </c>
      <c r="S2848" s="1" t="s">
        <v>18004</v>
      </c>
      <c r="T2848" s="1">
        <v>445</v>
      </c>
      <c r="U2848" s="1">
        <v>220</v>
      </c>
      <c r="V2848" s="1">
        <v>225</v>
      </c>
    </row>
    <row r="2849" spans="1:22" x14ac:dyDescent="0.35">
      <c r="A2849" s="2">
        <v>45098</v>
      </c>
      <c r="B2849" s="3" t="s">
        <v>38</v>
      </c>
      <c r="C2849" t="s">
        <v>23</v>
      </c>
      <c r="D2849" t="s">
        <v>98</v>
      </c>
      <c r="E2849" t="s">
        <v>154</v>
      </c>
      <c r="F2849" t="s">
        <v>18005</v>
      </c>
      <c r="G2849" t="s">
        <v>18006</v>
      </c>
      <c r="H2849" t="s">
        <v>18007</v>
      </c>
      <c r="I2849" t="s">
        <v>18008</v>
      </c>
      <c r="J2849" s="1" t="s">
        <v>30</v>
      </c>
      <c r="K2849" t="s">
        <v>183</v>
      </c>
      <c r="L2849" t="s">
        <v>184</v>
      </c>
      <c r="M2849" t="s">
        <v>185</v>
      </c>
      <c r="N2849" s="1" t="s">
        <v>33</v>
      </c>
      <c r="O2849" s="1" t="s">
        <v>49</v>
      </c>
      <c r="P2849" s="1">
        <v>26</v>
      </c>
      <c r="Q2849" t="s">
        <v>6428</v>
      </c>
      <c r="R2849" s="1" t="s">
        <v>13612</v>
      </c>
      <c r="S2849" s="1" t="s">
        <v>18009</v>
      </c>
      <c r="T2849" s="1">
        <v>434</v>
      </c>
      <c r="U2849" s="1">
        <v>334</v>
      </c>
      <c r="V2849" s="1">
        <v>100</v>
      </c>
    </row>
    <row r="2850" spans="1:22" x14ac:dyDescent="0.35">
      <c r="A2850" s="2">
        <v>44492</v>
      </c>
      <c r="B2850" s="3" t="s">
        <v>118</v>
      </c>
      <c r="C2850" t="s">
        <v>69</v>
      </c>
      <c r="D2850" t="s">
        <v>119</v>
      </c>
      <c r="E2850" t="s">
        <v>120</v>
      </c>
      <c r="F2850" t="s">
        <v>18010</v>
      </c>
      <c r="G2850" t="s">
        <v>18011</v>
      </c>
      <c r="H2850" t="s">
        <v>18012</v>
      </c>
      <c r="I2850" t="s">
        <v>18013</v>
      </c>
      <c r="J2850" s="1" t="s">
        <v>170</v>
      </c>
      <c r="K2850" t="s">
        <v>270</v>
      </c>
      <c r="L2850" t="s">
        <v>271</v>
      </c>
      <c r="M2850" t="s">
        <v>559</v>
      </c>
      <c r="N2850" s="1" t="s">
        <v>93</v>
      </c>
      <c r="O2850" s="1" t="s">
        <v>49</v>
      </c>
      <c r="P2850" s="1">
        <v>45</v>
      </c>
      <c r="Q2850" t="s">
        <v>18014</v>
      </c>
      <c r="R2850" s="1" t="s">
        <v>3470</v>
      </c>
      <c r="S2850" s="1" t="s">
        <v>18015</v>
      </c>
      <c r="T2850" s="1">
        <v>206</v>
      </c>
      <c r="U2850" s="1">
        <v>109</v>
      </c>
      <c r="V2850" s="1">
        <v>97</v>
      </c>
    </row>
    <row r="2851" spans="1:22" x14ac:dyDescent="0.35">
      <c r="A2851" s="2">
        <v>44830</v>
      </c>
      <c r="B2851" s="3" t="s">
        <v>38</v>
      </c>
      <c r="C2851" t="s">
        <v>23</v>
      </c>
      <c r="D2851" t="s">
        <v>39</v>
      </c>
      <c r="E2851" t="s">
        <v>40</v>
      </c>
      <c r="F2851" t="s">
        <v>18016</v>
      </c>
      <c r="G2851" t="s">
        <v>18017</v>
      </c>
      <c r="H2851" t="s">
        <v>18018</v>
      </c>
      <c r="I2851" t="s">
        <v>18019</v>
      </c>
      <c r="J2851" s="1" t="s">
        <v>30</v>
      </c>
      <c r="K2851" t="s">
        <v>194</v>
      </c>
      <c r="L2851" t="s">
        <v>195</v>
      </c>
      <c r="M2851" t="s">
        <v>196</v>
      </c>
      <c r="N2851" s="1" t="s">
        <v>33</v>
      </c>
      <c r="O2851" s="1" t="s">
        <v>34</v>
      </c>
      <c r="P2851" s="1">
        <v>33</v>
      </c>
      <c r="Q2851" t="s">
        <v>3587</v>
      </c>
      <c r="R2851" s="1" t="s">
        <v>18020</v>
      </c>
      <c r="S2851" s="1" t="s">
        <v>18021</v>
      </c>
      <c r="T2851" s="1">
        <v>110</v>
      </c>
      <c r="U2851" s="1">
        <v>35</v>
      </c>
      <c r="V2851" s="1">
        <v>75</v>
      </c>
    </row>
    <row r="2852" spans="1:22" x14ac:dyDescent="0.35">
      <c r="A2852" s="2">
        <v>44694</v>
      </c>
      <c r="B2852" s="3" t="s">
        <v>207</v>
      </c>
      <c r="C2852" t="s">
        <v>23</v>
      </c>
      <c r="D2852" t="s">
        <v>39</v>
      </c>
      <c r="E2852" t="s">
        <v>40</v>
      </c>
      <c r="F2852" t="s">
        <v>18022</v>
      </c>
      <c r="G2852" t="s">
        <v>18023</v>
      </c>
      <c r="H2852" t="s">
        <v>18024</v>
      </c>
      <c r="I2852" t="s">
        <v>18025</v>
      </c>
      <c r="J2852" s="1" t="s">
        <v>170</v>
      </c>
      <c r="K2852" t="s">
        <v>124</v>
      </c>
      <c r="L2852" t="s">
        <v>125</v>
      </c>
      <c r="M2852" t="s">
        <v>126</v>
      </c>
      <c r="N2852" s="1" t="s">
        <v>33</v>
      </c>
      <c r="O2852" s="1" t="s">
        <v>49</v>
      </c>
      <c r="P2852" s="1">
        <v>49</v>
      </c>
      <c r="Q2852" t="s">
        <v>4186</v>
      </c>
      <c r="R2852" s="1" t="s">
        <v>18026</v>
      </c>
      <c r="S2852" s="1" t="s">
        <v>18027</v>
      </c>
      <c r="T2852" s="1">
        <v>96</v>
      </c>
      <c r="U2852" s="1">
        <v>15</v>
      </c>
      <c r="V2852" s="1">
        <v>81</v>
      </c>
    </row>
    <row r="2853" spans="1:22" x14ac:dyDescent="0.35">
      <c r="A2853" s="2">
        <v>45129</v>
      </c>
      <c r="B2853" s="3" t="s">
        <v>68</v>
      </c>
      <c r="C2853" t="s">
        <v>69</v>
      </c>
      <c r="D2853" t="s">
        <v>70</v>
      </c>
      <c r="E2853" t="s">
        <v>71</v>
      </c>
      <c r="F2853" t="s">
        <v>18028</v>
      </c>
      <c r="G2853" t="s">
        <v>18029</v>
      </c>
      <c r="H2853" t="s">
        <v>18030</v>
      </c>
      <c r="I2853" t="s">
        <v>18031</v>
      </c>
      <c r="J2853" s="1" t="s">
        <v>45</v>
      </c>
      <c r="K2853" t="s">
        <v>61</v>
      </c>
      <c r="L2853" t="s">
        <v>62</v>
      </c>
      <c r="M2853">
        <f>1-588-750-7646</f>
        <v>-8983</v>
      </c>
      <c r="N2853" s="1" t="s">
        <v>78</v>
      </c>
      <c r="O2853" s="1" t="s">
        <v>63</v>
      </c>
      <c r="P2853" s="1">
        <v>40</v>
      </c>
      <c r="Q2853" t="s">
        <v>12231</v>
      </c>
      <c r="R2853" s="1" t="s">
        <v>18032</v>
      </c>
      <c r="S2853" s="1" t="s">
        <v>18033</v>
      </c>
      <c r="T2853" s="1">
        <v>264</v>
      </c>
      <c r="U2853" s="1">
        <v>12</v>
      </c>
      <c r="V2853" s="1">
        <v>252</v>
      </c>
    </row>
    <row r="2854" spans="1:22" x14ac:dyDescent="0.35">
      <c r="A2854" s="2">
        <v>44770</v>
      </c>
      <c r="B2854" s="3" t="s">
        <v>38</v>
      </c>
      <c r="C2854" t="s">
        <v>23</v>
      </c>
      <c r="D2854" t="s">
        <v>98</v>
      </c>
      <c r="E2854" t="s">
        <v>154</v>
      </c>
      <c r="F2854" t="s">
        <v>18034</v>
      </c>
      <c r="G2854" t="s">
        <v>18035</v>
      </c>
      <c r="H2854" t="s">
        <v>18036</v>
      </c>
      <c r="I2854" t="s">
        <v>18037</v>
      </c>
      <c r="J2854" s="1" t="s">
        <v>170</v>
      </c>
      <c r="K2854" t="s">
        <v>303</v>
      </c>
      <c r="L2854" t="s">
        <v>304</v>
      </c>
      <c r="M2854" t="s">
        <v>305</v>
      </c>
      <c r="N2854" s="1" t="s">
        <v>48</v>
      </c>
      <c r="O2854" s="1" t="s">
        <v>49</v>
      </c>
      <c r="P2854" s="1">
        <v>33</v>
      </c>
      <c r="Q2854" t="s">
        <v>14812</v>
      </c>
      <c r="R2854" s="1" t="s">
        <v>18038</v>
      </c>
      <c r="S2854" s="1" t="s">
        <v>18039</v>
      </c>
      <c r="T2854" s="1">
        <v>116</v>
      </c>
      <c r="U2854" s="1">
        <v>80</v>
      </c>
      <c r="V2854" s="1">
        <v>36</v>
      </c>
    </row>
    <row r="2855" spans="1:22" x14ac:dyDescent="0.35">
      <c r="A2855" s="2">
        <v>44472</v>
      </c>
      <c r="B2855" s="3" t="s">
        <v>68</v>
      </c>
      <c r="C2855" t="s">
        <v>69</v>
      </c>
      <c r="D2855" t="s">
        <v>70</v>
      </c>
      <c r="E2855" t="s">
        <v>71</v>
      </c>
      <c r="F2855" t="s">
        <v>18040</v>
      </c>
      <c r="G2855" t="s">
        <v>18041</v>
      </c>
      <c r="H2855" t="s">
        <v>18042</v>
      </c>
      <c r="I2855" t="s">
        <v>18043</v>
      </c>
      <c r="J2855" s="1" t="s">
        <v>30</v>
      </c>
      <c r="K2855" t="s">
        <v>46</v>
      </c>
      <c r="L2855" t="s">
        <v>47</v>
      </c>
      <c r="M2855" t="s">
        <v>261</v>
      </c>
      <c r="N2855" s="1" t="s">
        <v>33</v>
      </c>
      <c r="O2855" s="1" t="s">
        <v>49</v>
      </c>
      <c r="P2855" s="1">
        <v>20</v>
      </c>
      <c r="Q2855" t="s">
        <v>2177</v>
      </c>
      <c r="R2855" s="1" t="s">
        <v>6651</v>
      </c>
      <c r="S2855" s="1" t="s">
        <v>18044</v>
      </c>
      <c r="T2855" s="1">
        <v>80</v>
      </c>
      <c r="U2855" s="1">
        <v>70</v>
      </c>
      <c r="V2855" s="1">
        <v>10</v>
      </c>
    </row>
    <row r="2856" spans="1:22" x14ac:dyDescent="0.35">
      <c r="A2856" s="2">
        <v>44929</v>
      </c>
      <c r="B2856" s="3" t="s">
        <v>38</v>
      </c>
      <c r="C2856" t="s">
        <v>141</v>
      </c>
      <c r="D2856" t="s">
        <v>142</v>
      </c>
      <c r="E2856" t="s">
        <v>143</v>
      </c>
      <c r="F2856" t="s">
        <v>18045</v>
      </c>
      <c r="G2856" t="s">
        <v>18046</v>
      </c>
      <c r="H2856" t="s">
        <v>18047</v>
      </c>
      <c r="I2856" t="s">
        <v>18048</v>
      </c>
      <c r="J2856" s="1" t="s">
        <v>45</v>
      </c>
      <c r="K2856" t="s">
        <v>381</v>
      </c>
      <c r="L2856" t="s">
        <v>382</v>
      </c>
      <c r="M2856" t="s">
        <v>383</v>
      </c>
      <c r="N2856" s="1" t="s">
        <v>86</v>
      </c>
      <c r="O2856" s="1" t="s">
        <v>49</v>
      </c>
      <c r="P2856" s="1">
        <v>96</v>
      </c>
      <c r="Q2856" t="s">
        <v>18049</v>
      </c>
      <c r="R2856" s="1" t="s">
        <v>16235</v>
      </c>
      <c r="S2856" s="1" t="s">
        <v>18050</v>
      </c>
      <c r="T2856" s="1">
        <v>152</v>
      </c>
      <c r="U2856" s="1">
        <v>97</v>
      </c>
      <c r="V2856" s="1">
        <v>55</v>
      </c>
    </row>
    <row r="2857" spans="1:22" x14ac:dyDescent="0.35">
      <c r="A2857" s="2">
        <v>45046</v>
      </c>
      <c r="B2857" s="3" t="s">
        <v>238</v>
      </c>
      <c r="C2857" t="s">
        <v>23</v>
      </c>
      <c r="D2857" t="s">
        <v>98</v>
      </c>
      <c r="E2857" t="s">
        <v>239</v>
      </c>
      <c r="F2857" t="s">
        <v>18051</v>
      </c>
      <c r="G2857" t="s">
        <v>18052</v>
      </c>
      <c r="H2857" t="s">
        <v>18053</v>
      </c>
      <c r="I2857" t="s">
        <v>18054</v>
      </c>
      <c r="J2857" s="1" t="s">
        <v>170</v>
      </c>
      <c r="K2857" t="s">
        <v>252</v>
      </c>
      <c r="L2857" t="s">
        <v>253</v>
      </c>
      <c r="M2857">
        <f>1-838-976-6137</f>
        <v>-7950</v>
      </c>
      <c r="N2857" s="1" t="s">
        <v>114</v>
      </c>
      <c r="O2857" s="1" t="s">
        <v>49</v>
      </c>
      <c r="P2857" s="1">
        <v>24</v>
      </c>
      <c r="Q2857" t="s">
        <v>5077</v>
      </c>
      <c r="R2857" s="1" t="s">
        <v>18055</v>
      </c>
      <c r="S2857" s="1" t="s">
        <v>18056</v>
      </c>
      <c r="T2857" s="1">
        <v>86</v>
      </c>
      <c r="U2857" s="1">
        <v>18</v>
      </c>
      <c r="V2857" s="1">
        <v>68</v>
      </c>
    </row>
    <row r="2858" spans="1:22" x14ac:dyDescent="0.35">
      <c r="A2858" s="2">
        <v>44598</v>
      </c>
      <c r="B2858" s="3" t="s">
        <v>238</v>
      </c>
      <c r="C2858" t="s">
        <v>23</v>
      </c>
      <c r="D2858" t="s">
        <v>98</v>
      </c>
      <c r="E2858" t="s">
        <v>239</v>
      </c>
      <c r="F2858" t="s">
        <v>18057</v>
      </c>
      <c r="H2858" t="s">
        <v>18058</v>
      </c>
      <c r="I2858" t="s">
        <v>18059</v>
      </c>
      <c r="J2858" s="1" t="s">
        <v>30</v>
      </c>
      <c r="K2858" t="s">
        <v>252</v>
      </c>
      <c r="L2858" t="s">
        <v>253</v>
      </c>
      <c r="M2858">
        <f>1-838-976-6137</f>
        <v>-7950</v>
      </c>
      <c r="N2858" s="1" t="s">
        <v>33</v>
      </c>
      <c r="O2858" s="1" t="s">
        <v>34</v>
      </c>
      <c r="P2858" s="1">
        <v>94</v>
      </c>
      <c r="Q2858" t="s">
        <v>2466</v>
      </c>
      <c r="R2858" s="1" t="s">
        <v>18060</v>
      </c>
      <c r="S2858" s="1" t="s">
        <v>18061</v>
      </c>
      <c r="T2858" s="1">
        <v>89</v>
      </c>
      <c r="U2858" s="1">
        <v>49</v>
      </c>
      <c r="V2858" s="1">
        <v>40</v>
      </c>
    </row>
    <row r="2859" spans="1:22" x14ac:dyDescent="0.35">
      <c r="A2859" s="2">
        <v>44874</v>
      </c>
      <c r="B2859" s="3" t="s">
        <v>207</v>
      </c>
      <c r="C2859" t="s">
        <v>23</v>
      </c>
      <c r="D2859" t="s">
        <v>39</v>
      </c>
      <c r="E2859" t="s">
        <v>541</v>
      </c>
      <c r="F2859" t="s">
        <v>18062</v>
      </c>
      <c r="G2859" t="s">
        <v>18063</v>
      </c>
      <c r="H2859" t="s">
        <v>18064</v>
      </c>
      <c r="I2859">
        <v>2395657259</v>
      </c>
      <c r="J2859" s="1" t="s">
        <v>30</v>
      </c>
      <c r="K2859" t="s">
        <v>330</v>
      </c>
      <c r="L2859" t="s">
        <v>331</v>
      </c>
      <c r="M2859" t="s">
        <v>332</v>
      </c>
      <c r="N2859" s="1" t="s">
        <v>114</v>
      </c>
      <c r="O2859" s="1" t="s">
        <v>34</v>
      </c>
      <c r="P2859" s="1">
        <v>88</v>
      </c>
      <c r="Q2859" t="s">
        <v>10916</v>
      </c>
      <c r="R2859" s="1" t="s">
        <v>18065</v>
      </c>
      <c r="S2859" s="1" t="s">
        <v>18066</v>
      </c>
      <c r="T2859" s="1">
        <v>175</v>
      </c>
      <c r="U2859" s="1">
        <v>38</v>
      </c>
      <c r="V2859" s="1">
        <v>137</v>
      </c>
    </row>
    <row r="2860" spans="1:22" x14ac:dyDescent="0.35">
      <c r="A2860" s="1" t="s">
        <v>18067</v>
      </c>
      <c r="B2860" s="3" t="s">
        <v>22</v>
      </c>
      <c r="C2860" t="s">
        <v>23</v>
      </c>
      <c r="D2860" t="s">
        <v>24</v>
      </c>
      <c r="E2860" t="s">
        <v>82</v>
      </c>
      <c r="F2860" t="s">
        <v>18068</v>
      </c>
      <c r="G2860" t="s">
        <v>18069</v>
      </c>
      <c r="H2860" t="s">
        <v>18070</v>
      </c>
      <c r="I2860" t="s">
        <v>18071</v>
      </c>
      <c r="J2860" s="1" t="s">
        <v>30</v>
      </c>
      <c r="K2860" t="s">
        <v>124</v>
      </c>
      <c r="L2860" t="s">
        <v>125</v>
      </c>
      <c r="M2860" t="s">
        <v>126</v>
      </c>
      <c r="N2860" s="1" t="s">
        <v>86</v>
      </c>
      <c r="O2860" s="1" t="s">
        <v>49</v>
      </c>
      <c r="P2860" s="1">
        <v>26</v>
      </c>
      <c r="Q2860" t="s">
        <v>4898</v>
      </c>
      <c r="R2860" s="1" t="s">
        <v>18072</v>
      </c>
      <c r="S2860" s="1" t="s">
        <v>18073</v>
      </c>
      <c r="T2860" s="1">
        <v>267</v>
      </c>
      <c r="U2860" s="1">
        <v>61</v>
      </c>
      <c r="V2860" s="1">
        <v>206</v>
      </c>
    </row>
    <row r="2861" spans="1:22" x14ac:dyDescent="0.35">
      <c r="A2861" s="2">
        <v>44587</v>
      </c>
      <c r="B2861" s="3" t="s">
        <v>317</v>
      </c>
      <c r="C2861" t="s">
        <v>23</v>
      </c>
      <c r="D2861" t="s">
        <v>98</v>
      </c>
      <c r="E2861" t="s">
        <v>318</v>
      </c>
      <c r="F2861" t="s">
        <v>18074</v>
      </c>
      <c r="G2861" t="s">
        <v>18075</v>
      </c>
      <c r="H2861" t="s">
        <v>18076</v>
      </c>
      <c r="I2861" t="s">
        <v>18077</v>
      </c>
      <c r="J2861" s="1" t="s">
        <v>30</v>
      </c>
      <c r="K2861" t="s">
        <v>566</v>
      </c>
      <c r="L2861" t="s">
        <v>567</v>
      </c>
      <c r="M2861" t="s">
        <v>568</v>
      </c>
      <c r="N2861" s="1" t="s">
        <v>93</v>
      </c>
      <c r="O2861" s="1" t="s">
        <v>34</v>
      </c>
      <c r="P2861" s="1">
        <v>54</v>
      </c>
      <c r="Q2861" t="s">
        <v>6056</v>
      </c>
      <c r="R2861" s="1" t="s">
        <v>5565</v>
      </c>
      <c r="S2861" s="1" t="s">
        <v>18078</v>
      </c>
      <c r="T2861" s="1">
        <v>270</v>
      </c>
      <c r="U2861" s="1">
        <v>88</v>
      </c>
      <c r="V2861" s="1">
        <v>182</v>
      </c>
    </row>
    <row r="2862" spans="1:22" x14ac:dyDescent="0.35">
      <c r="A2862" s="2">
        <v>44860</v>
      </c>
      <c r="B2862" s="3" t="s">
        <v>418</v>
      </c>
      <c r="C2862" t="s">
        <v>69</v>
      </c>
      <c r="D2862" t="s">
        <v>419</v>
      </c>
      <c r="E2862" t="s">
        <v>521</v>
      </c>
      <c r="F2862" t="s">
        <v>18079</v>
      </c>
      <c r="G2862" t="s">
        <v>18080</v>
      </c>
      <c r="H2862" t="s">
        <v>18081</v>
      </c>
      <c r="I2862" t="s">
        <v>18082</v>
      </c>
      <c r="J2862" s="1" t="s">
        <v>170</v>
      </c>
      <c r="K2862" t="s">
        <v>75</v>
      </c>
      <c r="L2862" t="s">
        <v>76</v>
      </c>
      <c r="M2862" t="s">
        <v>77</v>
      </c>
      <c r="N2862" s="1" t="s">
        <v>114</v>
      </c>
      <c r="O2862" s="1" t="s">
        <v>49</v>
      </c>
      <c r="P2862" s="1">
        <v>40</v>
      </c>
      <c r="Q2862" t="s">
        <v>9957</v>
      </c>
      <c r="R2862" s="1" t="s">
        <v>18083</v>
      </c>
      <c r="S2862" s="1" t="s">
        <v>18084</v>
      </c>
      <c r="T2862" s="1">
        <v>144</v>
      </c>
      <c r="U2862" s="1">
        <v>139</v>
      </c>
      <c r="V2862" s="1">
        <v>5</v>
      </c>
    </row>
    <row r="2863" spans="1:22" x14ac:dyDescent="0.35">
      <c r="A2863" s="2">
        <v>44527</v>
      </c>
      <c r="B2863" s="3" t="s">
        <v>336</v>
      </c>
      <c r="C2863" t="s">
        <v>247</v>
      </c>
      <c r="D2863" t="s">
        <v>165</v>
      </c>
      <c r="E2863" t="s">
        <v>484</v>
      </c>
      <c r="F2863" t="s">
        <v>18085</v>
      </c>
      <c r="G2863" t="s">
        <v>18086</v>
      </c>
      <c r="H2863" t="s">
        <v>18087</v>
      </c>
      <c r="I2863" t="s">
        <v>18088</v>
      </c>
      <c r="J2863" s="1" t="s">
        <v>30</v>
      </c>
      <c r="K2863" t="s">
        <v>61</v>
      </c>
      <c r="L2863" t="s">
        <v>62</v>
      </c>
      <c r="M2863">
        <f>1-588-750-7646</f>
        <v>-8983</v>
      </c>
      <c r="N2863" s="1" t="s">
        <v>48</v>
      </c>
      <c r="O2863" s="1" t="s">
        <v>63</v>
      </c>
      <c r="P2863" s="1">
        <v>28</v>
      </c>
      <c r="Q2863" t="s">
        <v>18089</v>
      </c>
      <c r="R2863" s="1" t="s">
        <v>18090</v>
      </c>
      <c r="S2863" s="1" t="s">
        <v>18091</v>
      </c>
      <c r="T2863" s="1">
        <v>265</v>
      </c>
      <c r="U2863" s="1">
        <v>123</v>
      </c>
      <c r="V2863" s="1">
        <v>142</v>
      </c>
    </row>
    <row r="2864" spans="1:22" x14ac:dyDescent="0.35">
      <c r="A2864" s="2">
        <v>45196</v>
      </c>
      <c r="B2864" s="3" t="s">
        <v>118</v>
      </c>
      <c r="C2864" t="s">
        <v>69</v>
      </c>
      <c r="D2864" t="s">
        <v>119</v>
      </c>
      <c r="E2864" t="s">
        <v>120</v>
      </c>
      <c r="F2864" t="s">
        <v>18092</v>
      </c>
      <c r="G2864" t="s">
        <v>18093</v>
      </c>
      <c r="H2864" t="s">
        <v>18094</v>
      </c>
      <c r="I2864" t="s">
        <v>18095</v>
      </c>
      <c r="J2864" s="1" t="s">
        <v>45</v>
      </c>
      <c r="K2864" t="s">
        <v>566</v>
      </c>
      <c r="L2864" t="s">
        <v>567</v>
      </c>
      <c r="M2864" t="s">
        <v>568</v>
      </c>
      <c r="N2864" s="1" t="s">
        <v>93</v>
      </c>
      <c r="O2864" s="1" t="s">
        <v>34</v>
      </c>
      <c r="P2864" s="1">
        <v>57</v>
      </c>
      <c r="Q2864" t="s">
        <v>10195</v>
      </c>
      <c r="R2864" s="1" t="s">
        <v>18096</v>
      </c>
      <c r="S2864" s="1" t="s">
        <v>18097</v>
      </c>
      <c r="T2864" s="1">
        <v>402</v>
      </c>
      <c r="U2864" s="1">
        <v>386</v>
      </c>
      <c r="V2864" s="1">
        <v>16</v>
      </c>
    </row>
    <row r="2865" spans="1:22" x14ac:dyDescent="0.35">
      <c r="A2865" s="1" t="s">
        <v>18098</v>
      </c>
      <c r="B2865" s="3" t="s">
        <v>118</v>
      </c>
      <c r="C2865" t="s">
        <v>69</v>
      </c>
      <c r="D2865" t="s">
        <v>119</v>
      </c>
      <c r="E2865" t="s">
        <v>120</v>
      </c>
      <c r="F2865" t="s">
        <v>18099</v>
      </c>
      <c r="G2865" t="s">
        <v>18100</v>
      </c>
      <c r="H2865" t="s">
        <v>18101</v>
      </c>
      <c r="I2865" t="s">
        <v>18102</v>
      </c>
      <c r="J2865" s="1" t="s">
        <v>30</v>
      </c>
      <c r="K2865" t="s">
        <v>111</v>
      </c>
      <c r="L2865" t="s">
        <v>112</v>
      </c>
      <c r="M2865" t="s">
        <v>113</v>
      </c>
      <c r="N2865" s="1" t="s">
        <v>86</v>
      </c>
      <c r="O2865" s="1" t="s">
        <v>34</v>
      </c>
      <c r="P2865" s="1">
        <v>27</v>
      </c>
      <c r="Q2865" t="s">
        <v>4206</v>
      </c>
      <c r="R2865" s="1" t="s">
        <v>18103</v>
      </c>
      <c r="S2865" s="1" t="s">
        <v>18104</v>
      </c>
      <c r="T2865" s="1">
        <v>482</v>
      </c>
      <c r="U2865" s="1">
        <v>341</v>
      </c>
      <c r="V2865" s="1">
        <v>141</v>
      </c>
    </row>
    <row r="2866" spans="1:22" x14ac:dyDescent="0.35">
      <c r="A2866" s="2">
        <v>44890</v>
      </c>
      <c r="B2866" s="3" t="s">
        <v>38</v>
      </c>
      <c r="C2866" t="s">
        <v>141</v>
      </c>
      <c r="D2866" t="s">
        <v>142</v>
      </c>
      <c r="E2866" t="s">
        <v>361</v>
      </c>
      <c r="F2866" t="s">
        <v>18105</v>
      </c>
      <c r="G2866" t="s">
        <v>18106</v>
      </c>
      <c r="H2866" t="s">
        <v>18107</v>
      </c>
      <c r="I2866" t="s">
        <v>18108</v>
      </c>
      <c r="J2866" s="1" t="s">
        <v>45</v>
      </c>
      <c r="K2866" t="s">
        <v>183</v>
      </c>
      <c r="L2866" t="s">
        <v>184</v>
      </c>
      <c r="M2866" t="s">
        <v>185</v>
      </c>
      <c r="N2866" s="1" t="s">
        <v>114</v>
      </c>
      <c r="O2866" s="1" t="s">
        <v>49</v>
      </c>
      <c r="P2866" s="1">
        <v>73</v>
      </c>
      <c r="Q2866" t="s">
        <v>18109</v>
      </c>
      <c r="R2866" s="1" t="s">
        <v>18110</v>
      </c>
      <c r="S2866" s="1" t="s">
        <v>18111</v>
      </c>
      <c r="T2866" s="1">
        <v>277</v>
      </c>
      <c r="U2866" s="1">
        <v>14</v>
      </c>
      <c r="V2866" s="1">
        <v>263</v>
      </c>
    </row>
    <row r="2867" spans="1:22" x14ac:dyDescent="0.35">
      <c r="A2867" s="2">
        <v>45044</v>
      </c>
      <c r="B2867" s="3" t="s">
        <v>214</v>
      </c>
      <c r="C2867" t="s">
        <v>23</v>
      </c>
      <c r="D2867" t="s">
        <v>98</v>
      </c>
      <c r="E2867" t="s">
        <v>25</v>
      </c>
      <c r="F2867" t="s">
        <v>18112</v>
      </c>
      <c r="H2867" t="s">
        <v>18113</v>
      </c>
      <c r="I2867">
        <v>8219870564</v>
      </c>
      <c r="J2867" s="1" t="s">
        <v>30</v>
      </c>
      <c r="K2867" t="s">
        <v>124</v>
      </c>
      <c r="L2867" t="s">
        <v>125</v>
      </c>
      <c r="M2867" t="s">
        <v>126</v>
      </c>
      <c r="N2867" s="1" t="s">
        <v>33</v>
      </c>
      <c r="O2867" s="1" t="s">
        <v>49</v>
      </c>
      <c r="P2867" s="1">
        <v>29</v>
      </c>
      <c r="Q2867" t="s">
        <v>4380</v>
      </c>
      <c r="R2867" s="1" t="s">
        <v>18114</v>
      </c>
      <c r="S2867" s="1" t="s">
        <v>18115</v>
      </c>
      <c r="T2867" s="1">
        <v>419</v>
      </c>
      <c r="U2867" s="1">
        <v>241</v>
      </c>
      <c r="V2867" s="1">
        <v>178</v>
      </c>
    </row>
    <row r="2868" spans="1:22" x14ac:dyDescent="0.35">
      <c r="A2868" s="1" t="s">
        <v>18116</v>
      </c>
      <c r="B2868" s="3" t="s">
        <v>418</v>
      </c>
      <c r="C2868" t="s">
        <v>69</v>
      </c>
      <c r="D2868" t="s">
        <v>419</v>
      </c>
      <c r="E2868" t="s">
        <v>25</v>
      </c>
      <c r="F2868" t="s">
        <v>18117</v>
      </c>
      <c r="G2868" t="s">
        <v>18118</v>
      </c>
      <c r="H2868" t="s">
        <v>18119</v>
      </c>
      <c r="I2868" t="s">
        <v>18120</v>
      </c>
      <c r="J2868" s="1" t="s">
        <v>45</v>
      </c>
      <c r="K2868" t="s">
        <v>424</v>
      </c>
      <c r="L2868" t="s">
        <v>425</v>
      </c>
      <c r="M2868">
        <v>7724600682</v>
      </c>
      <c r="N2868" s="1" t="s">
        <v>114</v>
      </c>
      <c r="O2868" s="1" t="s">
        <v>49</v>
      </c>
      <c r="P2868" s="1">
        <v>79</v>
      </c>
      <c r="Q2868" t="s">
        <v>3841</v>
      </c>
      <c r="R2868" s="1" t="s">
        <v>18121</v>
      </c>
      <c r="S2868" s="1" t="s">
        <v>18122</v>
      </c>
      <c r="T2868" s="1">
        <v>180</v>
      </c>
      <c r="U2868" s="1">
        <v>1</v>
      </c>
      <c r="V2868" s="1">
        <v>179</v>
      </c>
    </row>
    <row r="2869" spans="1:22" x14ac:dyDescent="0.35">
      <c r="A2869" s="2">
        <v>45083</v>
      </c>
      <c r="B2869" s="3" t="s">
        <v>529</v>
      </c>
      <c r="C2869" t="s">
        <v>23</v>
      </c>
      <c r="D2869" t="s">
        <v>98</v>
      </c>
      <c r="E2869" t="s">
        <v>530</v>
      </c>
      <c r="F2869" t="s">
        <v>18123</v>
      </c>
      <c r="G2869" t="s">
        <v>18124</v>
      </c>
      <c r="H2869" t="s">
        <v>18125</v>
      </c>
      <c r="I2869" t="s">
        <v>18126</v>
      </c>
      <c r="J2869" s="1" t="s">
        <v>45</v>
      </c>
      <c r="K2869" t="s">
        <v>171</v>
      </c>
      <c r="L2869" t="s">
        <v>172</v>
      </c>
      <c r="M2869" t="s">
        <v>173</v>
      </c>
      <c r="N2869" s="1" t="s">
        <v>33</v>
      </c>
      <c r="O2869" s="1" t="s">
        <v>34</v>
      </c>
      <c r="P2869" s="1">
        <v>87</v>
      </c>
      <c r="Q2869" t="s">
        <v>6049</v>
      </c>
      <c r="R2869" s="1" t="s">
        <v>18127</v>
      </c>
      <c r="S2869" s="1" t="s">
        <v>18128</v>
      </c>
      <c r="T2869" s="1">
        <v>100</v>
      </c>
      <c r="U2869" s="1">
        <v>7</v>
      </c>
      <c r="V2869" s="1">
        <v>93</v>
      </c>
    </row>
    <row r="2870" spans="1:22" x14ac:dyDescent="0.35">
      <c r="A2870" s="2">
        <v>44708</v>
      </c>
      <c r="B2870" s="3" t="s">
        <v>177</v>
      </c>
      <c r="C2870" t="s">
        <v>141</v>
      </c>
      <c r="D2870" t="s">
        <v>142</v>
      </c>
      <c r="E2870" t="s">
        <v>835</v>
      </c>
      <c r="F2870" t="s">
        <v>18129</v>
      </c>
      <c r="G2870" t="s">
        <v>18130</v>
      </c>
      <c r="H2870" t="s">
        <v>18131</v>
      </c>
      <c r="I2870" t="s">
        <v>18132</v>
      </c>
      <c r="J2870" s="1" t="s">
        <v>45</v>
      </c>
      <c r="K2870" t="s">
        <v>270</v>
      </c>
      <c r="L2870" t="s">
        <v>271</v>
      </c>
      <c r="M2870" t="s">
        <v>559</v>
      </c>
      <c r="N2870" s="1" t="s">
        <v>93</v>
      </c>
      <c r="O2870" s="1" t="s">
        <v>34</v>
      </c>
      <c r="P2870" s="1">
        <v>26</v>
      </c>
      <c r="Q2870" t="s">
        <v>18133</v>
      </c>
      <c r="R2870" s="1" t="s">
        <v>18134</v>
      </c>
      <c r="S2870" s="1" t="s">
        <v>18135</v>
      </c>
      <c r="T2870" s="1">
        <v>58</v>
      </c>
      <c r="U2870" s="1">
        <v>23</v>
      </c>
      <c r="V2870" s="1">
        <v>35</v>
      </c>
    </row>
    <row r="2871" spans="1:22" x14ac:dyDescent="0.35">
      <c r="A2871" s="2">
        <v>45125</v>
      </c>
      <c r="B2871" s="3" t="s">
        <v>97</v>
      </c>
      <c r="C2871" t="s">
        <v>23</v>
      </c>
      <c r="D2871" t="s">
        <v>98</v>
      </c>
      <c r="E2871" t="s">
        <v>154</v>
      </c>
      <c r="F2871" t="s">
        <v>18136</v>
      </c>
      <c r="H2871" t="s">
        <v>18137</v>
      </c>
      <c r="I2871">
        <v>2165459267</v>
      </c>
      <c r="J2871" s="1" t="s">
        <v>30</v>
      </c>
      <c r="K2871" t="s">
        <v>171</v>
      </c>
      <c r="L2871" t="s">
        <v>172</v>
      </c>
      <c r="M2871" t="s">
        <v>173</v>
      </c>
      <c r="N2871" s="1" t="s">
        <v>48</v>
      </c>
      <c r="O2871" s="1" t="s">
        <v>49</v>
      </c>
      <c r="P2871" s="1">
        <v>95</v>
      </c>
      <c r="Q2871" t="s">
        <v>18138</v>
      </c>
      <c r="R2871" s="1" t="s">
        <v>18139</v>
      </c>
      <c r="S2871" s="1" t="s">
        <v>18140</v>
      </c>
      <c r="T2871" s="1">
        <v>161</v>
      </c>
      <c r="U2871" s="1">
        <v>56</v>
      </c>
      <c r="V2871" s="1">
        <v>105</v>
      </c>
    </row>
    <row r="2872" spans="1:22" x14ac:dyDescent="0.35">
      <c r="A2872" s="2">
        <v>45030</v>
      </c>
      <c r="B2872" s="3" t="s">
        <v>140</v>
      </c>
      <c r="C2872" t="s">
        <v>141</v>
      </c>
      <c r="D2872" t="s">
        <v>142</v>
      </c>
      <c r="E2872" t="s">
        <v>361</v>
      </c>
      <c r="F2872" t="s">
        <v>18141</v>
      </c>
      <c r="H2872" t="s">
        <v>18142</v>
      </c>
      <c r="I2872" t="s">
        <v>18143</v>
      </c>
      <c r="J2872" s="1" t="s">
        <v>170</v>
      </c>
      <c r="K2872" t="s">
        <v>534</v>
      </c>
      <c r="L2872" t="s">
        <v>535</v>
      </c>
      <c r="M2872" t="s">
        <v>536</v>
      </c>
      <c r="N2872" s="1" t="s">
        <v>33</v>
      </c>
      <c r="O2872" s="1" t="s">
        <v>34</v>
      </c>
      <c r="P2872" s="1">
        <v>41</v>
      </c>
      <c r="Q2872" t="s">
        <v>9909</v>
      </c>
      <c r="R2872" s="1" t="s">
        <v>18144</v>
      </c>
      <c r="S2872" s="1" t="s">
        <v>18145</v>
      </c>
      <c r="T2872" s="1">
        <v>367</v>
      </c>
      <c r="U2872" s="1">
        <v>169</v>
      </c>
      <c r="V2872" s="1">
        <v>198</v>
      </c>
    </row>
    <row r="2873" spans="1:22" x14ac:dyDescent="0.35">
      <c r="A2873" s="2">
        <v>44743</v>
      </c>
      <c r="B2873" s="3" t="s">
        <v>317</v>
      </c>
      <c r="C2873" t="s">
        <v>23</v>
      </c>
      <c r="D2873" t="s">
        <v>98</v>
      </c>
      <c r="E2873" t="s">
        <v>318</v>
      </c>
      <c r="F2873" t="s">
        <v>18146</v>
      </c>
      <c r="H2873" t="s">
        <v>18147</v>
      </c>
      <c r="I2873" t="s">
        <v>18148</v>
      </c>
      <c r="J2873" s="1" t="s">
        <v>30</v>
      </c>
      <c r="K2873" t="s">
        <v>566</v>
      </c>
      <c r="L2873" t="s">
        <v>567</v>
      </c>
      <c r="M2873" t="s">
        <v>568</v>
      </c>
      <c r="N2873" s="1" t="s">
        <v>86</v>
      </c>
      <c r="O2873" s="1" t="s">
        <v>49</v>
      </c>
      <c r="P2873" s="1">
        <v>49</v>
      </c>
      <c r="Q2873" t="s">
        <v>18149</v>
      </c>
      <c r="R2873" s="1" t="s">
        <v>18150</v>
      </c>
      <c r="S2873" s="1" t="s">
        <v>18151</v>
      </c>
      <c r="T2873" s="1">
        <v>494</v>
      </c>
      <c r="U2873" s="1">
        <v>122</v>
      </c>
      <c r="V2873" s="1">
        <v>372</v>
      </c>
    </row>
    <row r="2874" spans="1:22" x14ac:dyDescent="0.35">
      <c r="A2874" s="2">
        <v>44507</v>
      </c>
      <c r="B2874" s="3" t="s">
        <v>22</v>
      </c>
      <c r="C2874" t="s">
        <v>23</v>
      </c>
      <c r="D2874" t="s">
        <v>24</v>
      </c>
      <c r="E2874" t="s">
        <v>265</v>
      </c>
      <c r="F2874" t="s">
        <v>18152</v>
      </c>
      <c r="G2874" t="s">
        <v>18153</v>
      </c>
      <c r="H2874" t="s">
        <v>18154</v>
      </c>
      <c r="I2874" t="s">
        <v>18155</v>
      </c>
      <c r="J2874" s="1" t="s">
        <v>170</v>
      </c>
      <c r="K2874" t="s">
        <v>183</v>
      </c>
      <c r="L2874" t="s">
        <v>184</v>
      </c>
      <c r="M2874" t="s">
        <v>185</v>
      </c>
      <c r="N2874" s="1" t="s">
        <v>86</v>
      </c>
      <c r="O2874" s="1" t="s">
        <v>34</v>
      </c>
      <c r="P2874" s="1">
        <v>15</v>
      </c>
      <c r="Q2874" t="s">
        <v>10774</v>
      </c>
      <c r="R2874" s="1" t="s">
        <v>18156</v>
      </c>
      <c r="S2874" s="1" t="s">
        <v>18157</v>
      </c>
      <c r="T2874" s="1">
        <v>354</v>
      </c>
      <c r="U2874" s="1">
        <v>233</v>
      </c>
      <c r="V2874" s="1">
        <v>121</v>
      </c>
    </row>
    <row r="2875" spans="1:22" x14ac:dyDescent="0.35">
      <c r="A2875" s="2">
        <v>44948</v>
      </c>
      <c r="B2875" s="3" t="s">
        <v>257</v>
      </c>
      <c r="C2875" t="s">
        <v>141</v>
      </c>
      <c r="D2875" t="s">
        <v>223</v>
      </c>
      <c r="E2875" t="s">
        <v>309</v>
      </c>
      <c r="F2875" t="s">
        <v>18158</v>
      </c>
      <c r="G2875" t="s">
        <v>18159</v>
      </c>
      <c r="H2875" t="s">
        <v>18160</v>
      </c>
      <c r="I2875" t="s">
        <v>18161</v>
      </c>
      <c r="J2875" s="1" t="s">
        <v>30</v>
      </c>
      <c r="K2875" t="s">
        <v>124</v>
      </c>
      <c r="L2875" t="s">
        <v>125</v>
      </c>
      <c r="M2875" t="s">
        <v>126</v>
      </c>
      <c r="N2875" s="1" t="s">
        <v>86</v>
      </c>
      <c r="O2875" s="1" t="s">
        <v>49</v>
      </c>
      <c r="P2875" s="1">
        <v>17</v>
      </c>
      <c r="Q2875" t="s">
        <v>13505</v>
      </c>
      <c r="R2875" s="1" t="s">
        <v>18162</v>
      </c>
      <c r="S2875" s="1" t="s">
        <v>18163</v>
      </c>
      <c r="T2875" s="1">
        <v>179</v>
      </c>
      <c r="U2875" s="1">
        <v>85</v>
      </c>
      <c r="V2875" s="1">
        <v>94</v>
      </c>
    </row>
    <row r="2876" spans="1:22" x14ac:dyDescent="0.35">
      <c r="A2876" s="2">
        <v>44852</v>
      </c>
      <c r="B2876" s="3" t="s">
        <v>238</v>
      </c>
      <c r="C2876" t="s">
        <v>23</v>
      </c>
      <c r="D2876" t="s">
        <v>98</v>
      </c>
      <c r="E2876" t="s">
        <v>239</v>
      </c>
      <c r="F2876" t="s">
        <v>18164</v>
      </c>
      <c r="H2876" t="s">
        <v>18165</v>
      </c>
      <c r="I2876" t="s">
        <v>18166</v>
      </c>
      <c r="J2876" s="1" t="s">
        <v>30</v>
      </c>
      <c r="K2876" t="s">
        <v>534</v>
      </c>
      <c r="L2876" t="s">
        <v>535</v>
      </c>
      <c r="M2876" t="s">
        <v>536</v>
      </c>
      <c r="N2876" s="1" t="s">
        <v>33</v>
      </c>
      <c r="O2876" s="1" t="s">
        <v>34</v>
      </c>
      <c r="P2876" s="1">
        <v>45</v>
      </c>
      <c r="Q2876" t="s">
        <v>10965</v>
      </c>
      <c r="R2876" s="1" t="s">
        <v>18167</v>
      </c>
      <c r="S2876" s="1" t="s">
        <v>18168</v>
      </c>
      <c r="T2876" s="1">
        <v>380</v>
      </c>
      <c r="U2876" s="1">
        <v>61</v>
      </c>
      <c r="V2876" s="1">
        <v>319</v>
      </c>
    </row>
    <row r="2877" spans="1:22" x14ac:dyDescent="0.35">
      <c r="A2877" s="2">
        <v>44770</v>
      </c>
      <c r="B2877" s="3" t="s">
        <v>238</v>
      </c>
      <c r="C2877" t="s">
        <v>23</v>
      </c>
      <c r="D2877" t="s">
        <v>98</v>
      </c>
      <c r="E2877" t="s">
        <v>265</v>
      </c>
      <c r="F2877" t="s">
        <v>18169</v>
      </c>
      <c r="G2877" t="s">
        <v>18170</v>
      </c>
      <c r="H2877" t="s">
        <v>18171</v>
      </c>
      <c r="I2877" t="s">
        <v>18172</v>
      </c>
      <c r="J2877" s="1" t="s">
        <v>170</v>
      </c>
      <c r="K2877" t="s">
        <v>270</v>
      </c>
      <c r="L2877" t="s">
        <v>271</v>
      </c>
      <c r="M2877" t="s">
        <v>559</v>
      </c>
      <c r="N2877" s="1" t="s">
        <v>114</v>
      </c>
      <c r="O2877" s="1" t="s">
        <v>49</v>
      </c>
      <c r="P2877" s="1">
        <v>6</v>
      </c>
      <c r="Q2877" t="s">
        <v>18173</v>
      </c>
      <c r="R2877" s="1" t="s">
        <v>18174</v>
      </c>
      <c r="S2877" s="1" t="s">
        <v>18175</v>
      </c>
      <c r="T2877" s="1">
        <v>143</v>
      </c>
      <c r="U2877" s="1">
        <v>56</v>
      </c>
      <c r="V2877" s="1">
        <v>87</v>
      </c>
    </row>
    <row r="2878" spans="1:22" x14ac:dyDescent="0.35">
      <c r="A2878" s="2">
        <v>45052</v>
      </c>
      <c r="B2878" s="3" t="s">
        <v>22</v>
      </c>
      <c r="C2878" t="s">
        <v>23</v>
      </c>
      <c r="D2878" t="s">
        <v>24</v>
      </c>
      <c r="E2878" t="s">
        <v>189</v>
      </c>
      <c r="F2878" t="s">
        <v>18176</v>
      </c>
      <c r="G2878" t="s">
        <v>18177</v>
      </c>
      <c r="H2878" t="s">
        <v>18178</v>
      </c>
      <c r="I2878" t="s">
        <v>18179</v>
      </c>
      <c r="J2878" s="1" t="s">
        <v>170</v>
      </c>
      <c r="K2878" t="s">
        <v>171</v>
      </c>
      <c r="L2878" t="s">
        <v>172</v>
      </c>
      <c r="M2878" t="s">
        <v>173</v>
      </c>
      <c r="N2878" s="1" t="s">
        <v>114</v>
      </c>
      <c r="O2878" s="1" t="s">
        <v>34</v>
      </c>
      <c r="P2878" s="1">
        <v>48</v>
      </c>
      <c r="Q2878" t="s">
        <v>18180</v>
      </c>
      <c r="R2878" s="1" t="s">
        <v>18181</v>
      </c>
      <c r="S2878" s="1" t="s">
        <v>18182</v>
      </c>
      <c r="T2878" s="1">
        <v>428</v>
      </c>
      <c r="U2878" s="1">
        <v>255</v>
      </c>
      <c r="V2878" s="1">
        <v>173</v>
      </c>
    </row>
    <row r="2879" spans="1:22" x14ac:dyDescent="0.35">
      <c r="A2879" s="2">
        <v>45021</v>
      </c>
      <c r="B2879" s="3" t="s">
        <v>222</v>
      </c>
      <c r="C2879" t="s">
        <v>54</v>
      </c>
      <c r="D2879" t="s">
        <v>223</v>
      </c>
      <c r="E2879" t="s">
        <v>224</v>
      </c>
      <c r="F2879" t="s">
        <v>18183</v>
      </c>
      <c r="H2879" t="s">
        <v>18184</v>
      </c>
      <c r="I2879" t="s">
        <v>18185</v>
      </c>
      <c r="J2879" s="1" t="s">
        <v>170</v>
      </c>
      <c r="K2879" t="s">
        <v>46</v>
      </c>
      <c r="L2879" t="s">
        <v>47</v>
      </c>
      <c r="M2879" t="s">
        <v>261</v>
      </c>
      <c r="N2879" s="1" t="s">
        <v>114</v>
      </c>
      <c r="O2879" s="1" t="s">
        <v>34</v>
      </c>
      <c r="P2879" s="1">
        <v>78</v>
      </c>
      <c r="Q2879" t="s">
        <v>4200</v>
      </c>
      <c r="R2879" s="1" t="s">
        <v>18186</v>
      </c>
      <c r="S2879" s="1" t="s">
        <v>18187</v>
      </c>
      <c r="T2879" s="1">
        <v>258</v>
      </c>
      <c r="U2879" s="1">
        <v>142</v>
      </c>
      <c r="V2879" s="1">
        <v>116</v>
      </c>
    </row>
    <row r="2880" spans="1:22" x14ac:dyDescent="0.35">
      <c r="A2880" s="2">
        <v>44584</v>
      </c>
      <c r="B2880" s="3" t="s">
        <v>317</v>
      </c>
      <c r="C2880" t="s">
        <v>23</v>
      </c>
      <c r="D2880" t="s">
        <v>98</v>
      </c>
      <c r="E2880" t="s">
        <v>318</v>
      </c>
      <c r="F2880" t="s">
        <v>18188</v>
      </c>
      <c r="G2880" t="s">
        <v>18189</v>
      </c>
      <c r="H2880" t="s">
        <v>18190</v>
      </c>
      <c r="I2880" t="s">
        <v>18191</v>
      </c>
      <c r="J2880" s="1" t="s">
        <v>30</v>
      </c>
      <c r="K2880" t="s">
        <v>252</v>
      </c>
      <c r="L2880" t="s">
        <v>253</v>
      </c>
      <c r="M2880">
        <f>1-838-976-6137</f>
        <v>-7950</v>
      </c>
      <c r="N2880" s="1" t="s">
        <v>86</v>
      </c>
      <c r="O2880" s="1" t="s">
        <v>49</v>
      </c>
      <c r="P2880" s="1">
        <v>39</v>
      </c>
      <c r="Q2880" t="s">
        <v>8635</v>
      </c>
      <c r="R2880" s="1" t="s">
        <v>18192</v>
      </c>
      <c r="S2880" s="1" t="s">
        <v>18193</v>
      </c>
      <c r="T2880" s="1">
        <v>442</v>
      </c>
      <c r="U2880" s="1">
        <v>210</v>
      </c>
      <c r="V2880" s="1">
        <v>232</v>
      </c>
    </row>
    <row r="2881" spans="1:22" x14ac:dyDescent="0.35">
      <c r="A2881" s="2">
        <v>44954</v>
      </c>
      <c r="B2881" s="3" t="s">
        <v>207</v>
      </c>
      <c r="C2881" t="s">
        <v>23</v>
      </c>
      <c r="D2881" t="s">
        <v>39</v>
      </c>
      <c r="E2881" t="s">
        <v>40</v>
      </c>
      <c r="F2881" t="s">
        <v>18194</v>
      </c>
      <c r="G2881" t="s">
        <v>18195</v>
      </c>
      <c r="H2881" t="s">
        <v>18196</v>
      </c>
      <c r="I2881" t="s">
        <v>18197</v>
      </c>
      <c r="J2881" s="1" t="s">
        <v>45</v>
      </c>
      <c r="K2881" t="s">
        <v>381</v>
      </c>
      <c r="L2881" t="s">
        <v>382</v>
      </c>
      <c r="M2881" t="s">
        <v>383</v>
      </c>
      <c r="N2881" s="1" t="s">
        <v>86</v>
      </c>
      <c r="O2881" s="1" t="s">
        <v>34</v>
      </c>
      <c r="P2881" s="1">
        <v>56</v>
      </c>
      <c r="Q2881" t="s">
        <v>18198</v>
      </c>
      <c r="R2881" s="1" t="s">
        <v>18199</v>
      </c>
      <c r="S2881" s="1" t="s">
        <v>18200</v>
      </c>
      <c r="T2881" s="1">
        <v>255</v>
      </c>
      <c r="U2881" s="1">
        <v>89</v>
      </c>
      <c r="V2881" s="1">
        <v>166</v>
      </c>
    </row>
    <row r="2882" spans="1:22" x14ac:dyDescent="0.35">
      <c r="A2882" s="2">
        <v>44677</v>
      </c>
      <c r="B2882" s="3" t="s">
        <v>177</v>
      </c>
      <c r="C2882" t="s">
        <v>141</v>
      </c>
      <c r="D2882" t="s">
        <v>142</v>
      </c>
      <c r="E2882" t="s">
        <v>178</v>
      </c>
      <c r="F2882" t="s">
        <v>18201</v>
      </c>
      <c r="G2882" t="s">
        <v>18202</v>
      </c>
      <c r="H2882" t="s">
        <v>18203</v>
      </c>
      <c r="I2882" t="s">
        <v>18204</v>
      </c>
      <c r="J2882" s="1" t="s">
        <v>45</v>
      </c>
      <c r="K2882" t="s">
        <v>303</v>
      </c>
      <c r="L2882" t="s">
        <v>304</v>
      </c>
      <c r="N2882" s="1" t="s">
        <v>78</v>
      </c>
      <c r="O2882" s="1" t="s">
        <v>49</v>
      </c>
      <c r="P2882" s="1">
        <v>89</v>
      </c>
      <c r="Q2882" t="s">
        <v>14406</v>
      </c>
      <c r="R2882" s="1" t="s">
        <v>18205</v>
      </c>
      <c r="S2882" s="1" t="s">
        <v>18206</v>
      </c>
      <c r="T2882" s="1">
        <v>83</v>
      </c>
      <c r="U2882" s="1">
        <v>16</v>
      </c>
      <c r="V2882" s="1">
        <v>67</v>
      </c>
    </row>
    <row r="2883" spans="1:22" x14ac:dyDescent="0.35">
      <c r="A2883" s="1" t="s">
        <v>18207</v>
      </c>
      <c r="B2883" s="3" t="s">
        <v>317</v>
      </c>
      <c r="C2883" t="s">
        <v>23</v>
      </c>
      <c r="D2883" t="s">
        <v>98</v>
      </c>
      <c r="E2883" t="s">
        <v>318</v>
      </c>
      <c r="F2883" t="s">
        <v>18208</v>
      </c>
      <c r="G2883" t="s">
        <v>18209</v>
      </c>
      <c r="H2883" t="s">
        <v>18210</v>
      </c>
      <c r="I2883" t="s">
        <v>18211</v>
      </c>
      <c r="J2883" s="1" t="s">
        <v>45</v>
      </c>
      <c r="K2883" t="s">
        <v>194</v>
      </c>
      <c r="L2883" t="s">
        <v>195</v>
      </c>
      <c r="M2883" t="s">
        <v>196</v>
      </c>
      <c r="N2883" s="1" t="s">
        <v>33</v>
      </c>
      <c r="O2883" s="1" t="s">
        <v>34</v>
      </c>
      <c r="P2883" s="1">
        <v>64</v>
      </c>
      <c r="Q2883" t="s">
        <v>11223</v>
      </c>
      <c r="R2883" s="1" t="s">
        <v>9835</v>
      </c>
      <c r="S2883" s="1" t="s">
        <v>18212</v>
      </c>
      <c r="T2883" s="1">
        <v>223</v>
      </c>
      <c r="U2883" s="1">
        <v>46</v>
      </c>
      <c r="V2883" s="1">
        <v>177</v>
      </c>
    </row>
    <row r="2884" spans="1:22" x14ac:dyDescent="0.35">
      <c r="A2884" s="2">
        <v>44680</v>
      </c>
      <c r="B2884" s="3" t="s">
        <v>118</v>
      </c>
      <c r="C2884" t="s">
        <v>69</v>
      </c>
      <c r="D2884" t="s">
        <v>119</v>
      </c>
      <c r="E2884" t="s">
        <v>120</v>
      </c>
      <c r="F2884" t="s">
        <v>18213</v>
      </c>
      <c r="G2884" t="s">
        <v>18214</v>
      </c>
      <c r="H2884" t="s">
        <v>18215</v>
      </c>
      <c r="I2884" t="s">
        <v>18216</v>
      </c>
      <c r="J2884" s="1" t="s">
        <v>170</v>
      </c>
      <c r="K2884" t="s">
        <v>75</v>
      </c>
      <c r="L2884" t="s">
        <v>76</v>
      </c>
      <c r="M2884" t="s">
        <v>77</v>
      </c>
      <c r="N2884" s="1" t="s">
        <v>33</v>
      </c>
      <c r="O2884" s="1" t="s">
        <v>49</v>
      </c>
      <c r="P2884" s="1">
        <v>42</v>
      </c>
      <c r="Q2884" t="s">
        <v>10404</v>
      </c>
      <c r="R2884" s="1" t="s">
        <v>18217</v>
      </c>
      <c r="S2884" s="1" t="s">
        <v>18218</v>
      </c>
      <c r="T2884" s="1">
        <v>95</v>
      </c>
      <c r="U2884" s="1">
        <v>43</v>
      </c>
      <c r="V2884" s="1">
        <v>52</v>
      </c>
    </row>
    <row r="2885" spans="1:22" x14ac:dyDescent="0.35">
      <c r="A2885" s="2">
        <v>44949</v>
      </c>
      <c r="B2885" s="3" t="s">
        <v>238</v>
      </c>
      <c r="C2885" t="s">
        <v>54</v>
      </c>
      <c r="D2885" t="s">
        <v>98</v>
      </c>
      <c r="E2885" t="s">
        <v>239</v>
      </c>
      <c r="F2885" t="s">
        <v>18219</v>
      </c>
      <c r="G2885" t="s">
        <v>18220</v>
      </c>
      <c r="H2885" t="s">
        <v>18221</v>
      </c>
      <c r="I2885" t="s">
        <v>18222</v>
      </c>
      <c r="J2885" s="1" t="s">
        <v>45</v>
      </c>
      <c r="K2885" t="s">
        <v>566</v>
      </c>
      <c r="L2885" t="s">
        <v>567</v>
      </c>
      <c r="M2885" t="s">
        <v>568</v>
      </c>
      <c r="N2885" s="1" t="s">
        <v>114</v>
      </c>
      <c r="O2885" s="1" t="s">
        <v>34</v>
      </c>
      <c r="P2885" s="1">
        <v>84</v>
      </c>
      <c r="Q2885" t="s">
        <v>4879</v>
      </c>
      <c r="R2885" s="1" t="s">
        <v>18223</v>
      </c>
      <c r="S2885" s="1" t="s">
        <v>18224</v>
      </c>
      <c r="T2885" s="1">
        <v>100</v>
      </c>
      <c r="U2885" s="1">
        <v>34</v>
      </c>
      <c r="V2885" s="1">
        <v>66</v>
      </c>
    </row>
    <row r="2886" spans="1:22" x14ac:dyDescent="0.35">
      <c r="A2886" s="2">
        <v>45136</v>
      </c>
      <c r="B2886" s="3" t="s">
        <v>68</v>
      </c>
      <c r="C2886" t="s">
        <v>69</v>
      </c>
      <c r="D2886" t="s">
        <v>70</v>
      </c>
      <c r="E2886" t="s">
        <v>71</v>
      </c>
      <c r="F2886" t="s">
        <v>18225</v>
      </c>
      <c r="G2886" t="s">
        <v>18226</v>
      </c>
      <c r="H2886" t="s">
        <v>18227</v>
      </c>
      <c r="I2886" t="s">
        <v>18228</v>
      </c>
      <c r="J2886" s="1" t="s">
        <v>170</v>
      </c>
      <c r="K2886" t="s">
        <v>31</v>
      </c>
      <c r="L2886" t="s">
        <v>32</v>
      </c>
      <c r="M2886">
        <v>6538306661</v>
      </c>
      <c r="N2886" s="1" t="s">
        <v>86</v>
      </c>
      <c r="O2886" s="1" t="s">
        <v>49</v>
      </c>
      <c r="P2886" s="1">
        <v>78</v>
      </c>
      <c r="Q2886" t="s">
        <v>15818</v>
      </c>
      <c r="R2886" s="1" t="s">
        <v>18229</v>
      </c>
      <c r="S2886" s="1" t="s">
        <v>18230</v>
      </c>
      <c r="T2886" s="1">
        <v>368</v>
      </c>
      <c r="U2886" s="1">
        <v>92</v>
      </c>
      <c r="V2886" s="1">
        <v>276</v>
      </c>
    </row>
    <row r="2887" spans="1:22" x14ac:dyDescent="0.35">
      <c r="A2887" s="2">
        <v>44528</v>
      </c>
      <c r="B2887" s="3" t="s">
        <v>207</v>
      </c>
      <c r="C2887" t="s">
        <v>23</v>
      </c>
      <c r="D2887" t="s">
        <v>39</v>
      </c>
      <c r="E2887" t="s">
        <v>40</v>
      </c>
      <c r="F2887" t="s">
        <v>18231</v>
      </c>
      <c r="G2887" t="s">
        <v>18232</v>
      </c>
      <c r="H2887" t="s">
        <v>18233</v>
      </c>
      <c r="I2887" t="s">
        <v>18234</v>
      </c>
      <c r="J2887" s="1" t="s">
        <v>45</v>
      </c>
      <c r="K2887" t="s">
        <v>46</v>
      </c>
      <c r="L2887" t="s">
        <v>47</v>
      </c>
      <c r="M2887" t="s">
        <v>261</v>
      </c>
      <c r="N2887" s="1" t="s">
        <v>93</v>
      </c>
      <c r="O2887" s="1" t="s">
        <v>49</v>
      </c>
      <c r="P2887" s="1">
        <v>20</v>
      </c>
      <c r="Q2887" t="s">
        <v>8719</v>
      </c>
      <c r="R2887" s="1" t="s">
        <v>18235</v>
      </c>
      <c r="S2887" s="1" t="s">
        <v>18236</v>
      </c>
      <c r="T2887" s="1">
        <v>272</v>
      </c>
      <c r="U2887" s="1">
        <v>180</v>
      </c>
      <c r="V2887" s="1">
        <v>92</v>
      </c>
    </row>
    <row r="2888" spans="1:22" x14ac:dyDescent="0.35">
      <c r="A2888" s="2">
        <v>45020</v>
      </c>
      <c r="B2888" s="3" t="s">
        <v>317</v>
      </c>
      <c r="C2888" t="s">
        <v>23</v>
      </c>
      <c r="D2888" t="s">
        <v>98</v>
      </c>
      <c r="E2888" t="s">
        <v>318</v>
      </c>
      <c r="F2888" t="s">
        <v>18237</v>
      </c>
      <c r="G2888" t="s">
        <v>18238</v>
      </c>
      <c r="H2888" t="s">
        <v>18239</v>
      </c>
      <c r="I2888" t="s">
        <v>18240</v>
      </c>
      <c r="J2888" s="1" t="s">
        <v>45</v>
      </c>
      <c r="K2888" t="s">
        <v>303</v>
      </c>
      <c r="L2888" t="s">
        <v>304</v>
      </c>
      <c r="N2888" s="1" t="s">
        <v>114</v>
      </c>
      <c r="O2888" s="1" t="s">
        <v>34</v>
      </c>
      <c r="P2888" s="1">
        <v>83</v>
      </c>
      <c r="Q2888" t="s">
        <v>7614</v>
      </c>
      <c r="R2888" s="1" t="s">
        <v>14666</v>
      </c>
      <c r="S2888" s="1" t="s">
        <v>18241</v>
      </c>
      <c r="T2888" s="1">
        <v>384</v>
      </c>
      <c r="U2888" s="1">
        <v>73</v>
      </c>
      <c r="V2888" s="1">
        <v>311</v>
      </c>
    </row>
    <row r="2889" spans="1:22" x14ac:dyDescent="0.35">
      <c r="A2889" s="2">
        <v>44468</v>
      </c>
      <c r="B2889" s="3" t="s">
        <v>238</v>
      </c>
      <c r="C2889" t="s">
        <v>23</v>
      </c>
      <c r="D2889" t="s">
        <v>98</v>
      </c>
      <c r="E2889" t="s">
        <v>239</v>
      </c>
      <c r="F2889" t="s">
        <v>4468</v>
      </c>
      <c r="G2889" t="s">
        <v>18242</v>
      </c>
      <c r="H2889" t="s">
        <v>18243</v>
      </c>
      <c r="I2889" t="s">
        <v>18244</v>
      </c>
      <c r="J2889" s="1" t="s">
        <v>170</v>
      </c>
      <c r="K2889" t="s">
        <v>111</v>
      </c>
      <c r="L2889" t="s">
        <v>112</v>
      </c>
      <c r="M2889" t="s">
        <v>113</v>
      </c>
      <c r="N2889" s="1" t="s">
        <v>78</v>
      </c>
      <c r="O2889" s="1" t="s">
        <v>63</v>
      </c>
      <c r="P2889" s="1">
        <v>22</v>
      </c>
      <c r="Q2889" t="s">
        <v>17797</v>
      </c>
      <c r="R2889" s="1" t="s">
        <v>18245</v>
      </c>
      <c r="S2889" s="1" t="s">
        <v>18246</v>
      </c>
      <c r="T2889" s="1">
        <v>373</v>
      </c>
      <c r="U2889" s="1">
        <v>123</v>
      </c>
      <c r="V2889" s="1">
        <v>250</v>
      </c>
    </row>
    <row r="2890" spans="1:22" x14ac:dyDescent="0.35">
      <c r="A2890" s="1" t="s">
        <v>18247</v>
      </c>
      <c r="B2890" s="3" t="s">
        <v>238</v>
      </c>
      <c r="C2890" t="s">
        <v>23</v>
      </c>
      <c r="D2890" t="s">
        <v>98</v>
      </c>
      <c r="E2890" t="s">
        <v>239</v>
      </c>
      <c r="F2890" t="s">
        <v>18248</v>
      </c>
      <c r="G2890" t="s">
        <v>18249</v>
      </c>
      <c r="H2890" t="s">
        <v>18250</v>
      </c>
      <c r="I2890">
        <f>1-671-346-4537</f>
        <v>-5553</v>
      </c>
      <c r="J2890" s="1" t="s">
        <v>45</v>
      </c>
      <c r="K2890" t="s">
        <v>148</v>
      </c>
      <c r="L2890" t="s">
        <v>149</v>
      </c>
      <c r="M2890" t="s">
        <v>150</v>
      </c>
      <c r="N2890" s="1" t="s">
        <v>78</v>
      </c>
      <c r="O2890" s="1" t="s">
        <v>63</v>
      </c>
      <c r="P2890" s="1">
        <v>10</v>
      </c>
      <c r="Q2890" t="s">
        <v>18251</v>
      </c>
      <c r="R2890" s="1" t="s">
        <v>18252</v>
      </c>
      <c r="S2890" s="1" t="s">
        <v>18253</v>
      </c>
      <c r="T2890" s="1">
        <v>128</v>
      </c>
      <c r="U2890" s="1">
        <v>40</v>
      </c>
      <c r="V2890" s="1">
        <v>88</v>
      </c>
    </row>
    <row r="2891" spans="1:22" x14ac:dyDescent="0.35">
      <c r="A2891" s="2">
        <v>44705</v>
      </c>
      <c r="B2891" s="3" t="s">
        <v>22</v>
      </c>
      <c r="C2891" t="s">
        <v>23</v>
      </c>
      <c r="D2891" t="s">
        <v>24</v>
      </c>
      <c r="E2891" t="s">
        <v>82</v>
      </c>
      <c r="F2891" t="s">
        <v>18254</v>
      </c>
      <c r="G2891" t="s">
        <v>18255</v>
      </c>
      <c r="H2891" t="s">
        <v>18256</v>
      </c>
      <c r="I2891" t="s">
        <v>18257</v>
      </c>
      <c r="J2891" s="1" t="s">
        <v>170</v>
      </c>
      <c r="K2891" t="s">
        <v>303</v>
      </c>
      <c r="L2891" t="s">
        <v>304</v>
      </c>
      <c r="M2891" t="s">
        <v>305</v>
      </c>
      <c r="N2891" s="1" t="s">
        <v>48</v>
      </c>
      <c r="O2891" s="1" t="s">
        <v>34</v>
      </c>
      <c r="P2891" s="1">
        <v>32</v>
      </c>
      <c r="Q2891" t="s">
        <v>9094</v>
      </c>
      <c r="R2891" s="1" t="s">
        <v>18258</v>
      </c>
      <c r="S2891" s="1" t="s">
        <v>18259</v>
      </c>
      <c r="T2891" s="1">
        <v>457</v>
      </c>
      <c r="U2891" s="1">
        <v>136</v>
      </c>
      <c r="V2891" s="1">
        <v>321</v>
      </c>
    </row>
    <row r="2892" spans="1:22" x14ac:dyDescent="0.35">
      <c r="A2892" s="1" t="s">
        <v>18260</v>
      </c>
      <c r="B2892" s="3" t="s">
        <v>97</v>
      </c>
      <c r="C2892" t="s">
        <v>23</v>
      </c>
      <c r="D2892" t="s">
        <v>98</v>
      </c>
      <c r="E2892" t="s">
        <v>154</v>
      </c>
      <c r="F2892" t="s">
        <v>18261</v>
      </c>
      <c r="G2892" t="s">
        <v>18262</v>
      </c>
      <c r="H2892" t="s">
        <v>18263</v>
      </c>
      <c r="I2892" t="s">
        <v>18264</v>
      </c>
      <c r="J2892" s="1" t="s">
        <v>45</v>
      </c>
      <c r="K2892" t="s">
        <v>566</v>
      </c>
      <c r="L2892" t="s">
        <v>567</v>
      </c>
      <c r="M2892" t="s">
        <v>568</v>
      </c>
      <c r="N2892" s="1" t="s">
        <v>33</v>
      </c>
      <c r="O2892" s="1" t="s">
        <v>63</v>
      </c>
      <c r="P2892" s="1">
        <v>30</v>
      </c>
      <c r="Q2892" t="s">
        <v>3173</v>
      </c>
      <c r="R2892" s="1" t="s">
        <v>18265</v>
      </c>
      <c r="S2892" s="1" t="s">
        <v>18266</v>
      </c>
      <c r="T2892" s="1">
        <v>259</v>
      </c>
      <c r="U2892" s="1">
        <v>196</v>
      </c>
      <c r="V2892" s="1">
        <v>63</v>
      </c>
    </row>
    <row r="2893" spans="1:22" x14ac:dyDescent="0.35">
      <c r="A2893" s="2">
        <v>44487</v>
      </c>
      <c r="B2893" s="3" t="s">
        <v>97</v>
      </c>
      <c r="C2893" t="s">
        <v>23</v>
      </c>
      <c r="D2893" t="s">
        <v>98</v>
      </c>
      <c r="E2893" t="s">
        <v>154</v>
      </c>
      <c r="F2893" t="s">
        <v>18267</v>
      </c>
      <c r="G2893" t="s">
        <v>18268</v>
      </c>
      <c r="H2893" t="s">
        <v>18269</v>
      </c>
      <c r="I2893" t="s">
        <v>18270</v>
      </c>
      <c r="J2893" s="1" t="s">
        <v>30</v>
      </c>
      <c r="K2893" t="s">
        <v>270</v>
      </c>
      <c r="L2893" t="s">
        <v>271</v>
      </c>
      <c r="M2893" t="s">
        <v>559</v>
      </c>
      <c r="N2893" s="1" t="s">
        <v>114</v>
      </c>
      <c r="O2893" s="1" t="s">
        <v>49</v>
      </c>
      <c r="P2893" s="1">
        <v>29</v>
      </c>
      <c r="Q2893" t="s">
        <v>16541</v>
      </c>
      <c r="R2893" s="1" t="s">
        <v>18271</v>
      </c>
      <c r="S2893" s="1" t="s">
        <v>18272</v>
      </c>
      <c r="T2893" s="1">
        <v>63</v>
      </c>
      <c r="U2893" s="1">
        <v>38</v>
      </c>
      <c r="V2893" s="1">
        <v>25</v>
      </c>
    </row>
    <row r="2894" spans="1:22" x14ac:dyDescent="0.35">
      <c r="A2894" s="2">
        <v>45141</v>
      </c>
      <c r="B2894" s="3" t="s">
        <v>336</v>
      </c>
      <c r="C2894" t="s">
        <v>247</v>
      </c>
      <c r="D2894" t="s">
        <v>165</v>
      </c>
      <c r="E2894" t="s">
        <v>484</v>
      </c>
      <c r="F2894" t="s">
        <v>18273</v>
      </c>
      <c r="G2894" t="s">
        <v>18274</v>
      </c>
      <c r="H2894" t="s">
        <v>18275</v>
      </c>
      <c r="I2894" t="s">
        <v>18276</v>
      </c>
      <c r="J2894" s="1" t="s">
        <v>45</v>
      </c>
      <c r="K2894" t="s">
        <v>183</v>
      </c>
      <c r="L2894" t="s">
        <v>184</v>
      </c>
      <c r="M2894" t="s">
        <v>185</v>
      </c>
      <c r="N2894" s="1" t="s">
        <v>114</v>
      </c>
      <c r="O2894" s="1" t="s">
        <v>63</v>
      </c>
      <c r="P2894" s="1">
        <v>26</v>
      </c>
      <c r="Q2894" t="s">
        <v>12188</v>
      </c>
      <c r="R2894" s="1" t="s">
        <v>18277</v>
      </c>
      <c r="S2894" s="1" t="s">
        <v>18278</v>
      </c>
      <c r="T2894" s="1">
        <v>84</v>
      </c>
      <c r="U2894" s="1">
        <v>5</v>
      </c>
      <c r="V2894" s="1">
        <v>79</v>
      </c>
    </row>
    <row r="2895" spans="1:22" x14ac:dyDescent="0.35">
      <c r="A2895" s="2">
        <v>45071</v>
      </c>
      <c r="B2895" s="3" t="s">
        <v>492</v>
      </c>
      <c r="C2895" t="s">
        <v>276</v>
      </c>
      <c r="D2895" t="s">
        <v>409</v>
      </c>
      <c r="E2895" t="s">
        <v>410</v>
      </c>
      <c r="F2895" t="s">
        <v>18279</v>
      </c>
      <c r="G2895" t="s">
        <v>18075</v>
      </c>
      <c r="H2895" t="s">
        <v>18280</v>
      </c>
      <c r="I2895" t="s">
        <v>18281</v>
      </c>
      <c r="J2895" s="1" t="s">
        <v>170</v>
      </c>
      <c r="K2895" t="s">
        <v>124</v>
      </c>
      <c r="L2895" t="s">
        <v>125</v>
      </c>
      <c r="M2895" t="s">
        <v>126</v>
      </c>
      <c r="N2895" s="1" t="s">
        <v>114</v>
      </c>
      <c r="O2895" s="1" t="s">
        <v>34</v>
      </c>
      <c r="P2895" s="1">
        <v>26</v>
      </c>
      <c r="Q2895" t="s">
        <v>4704</v>
      </c>
      <c r="R2895" s="1" t="s">
        <v>14849</v>
      </c>
      <c r="S2895" s="1" t="s">
        <v>18282</v>
      </c>
      <c r="T2895" s="1">
        <v>290</v>
      </c>
      <c r="U2895" s="1">
        <v>122</v>
      </c>
      <c r="V2895" s="1">
        <v>168</v>
      </c>
    </row>
    <row r="2896" spans="1:22" x14ac:dyDescent="0.35">
      <c r="A2896" s="2">
        <v>45027</v>
      </c>
      <c r="B2896" s="3" t="s">
        <v>418</v>
      </c>
      <c r="C2896" t="s">
        <v>69</v>
      </c>
      <c r="D2896" t="s">
        <v>419</v>
      </c>
      <c r="E2896" t="s">
        <v>521</v>
      </c>
      <c r="F2896" t="s">
        <v>18283</v>
      </c>
      <c r="G2896" t="s">
        <v>18284</v>
      </c>
      <c r="H2896" t="s">
        <v>18285</v>
      </c>
      <c r="I2896" t="s">
        <v>18286</v>
      </c>
      <c r="J2896" s="1" t="s">
        <v>45</v>
      </c>
      <c r="K2896" t="s">
        <v>381</v>
      </c>
      <c r="L2896" t="s">
        <v>382</v>
      </c>
      <c r="M2896" t="s">
        <v>383</v>
      </c>
      <c r="N2896" s="1" t="s">
        <v>86</v>
      </c>
      <c r="O2896" s="1" t="s">
        <v>34</v>
      </c>
      <c r="P2896" s="1">
        <v>81</v>
      </c>
      <c r="Q2896" t="s">
        <v>1835</v>
      </c>
      <c r="R2896" s="1" t="s">
        <v>15020</v>
      </c>
      <c r="S2896" s="1" t="s">
        <v>18287</v>
      </c>
      <c r="T2896" s="1">
        <v>232</v>
      </c>
      <c r="U2896" s="1">
        <v>87</v>
      </c>
      <c r="V2896" s="1">
        <v>145</v>
      </c>
    </row>
    <row r="2897" spans="1:22" x14ac:dyDescent="0.35">
      <c r="A2897" s="2">
        <v>44469</v>
      </c>
      <c r="B2897" s="3" t="s">
        <v>38</v>
      </c>
      <c r="C2897" t="s">
        <v>23</v>
      </c>
      <c r="D2897" t="s">
        <v>98</v>
      </c>
      <c r="E2897" t="s">
        <v>265</v>
      </c>
      <c r="F2897" t="s">
        <v>18288</v>
      </c>
      <c r="H2897" t="s">
        <v>18289</v>
      </c>
      <c r="I2897" t="s">
        <v>18290</v>
      </c>
      <c r="J2897" s="1" t="s">
        <v>30</v>
      </c>
      <c r="K2897" t="s">
        <v>171</v>
      </c>
      <c r="L2897" t="s">
        <v>172</v>
      </c>
      <c r="M2897" t="s">
        <v>173</v>
      </c>
      <c r="N2897" s="1" t="s">
        <v>78</v>
      </c>
      <c r="O2897" s="1" t="s">
        <v>49</v>
      </c>
      <c r="P2897" s="1">
        <v>72</v>
      </c>
      <c r="Q2897" t="s">
        <v>17194</v>
      </c>
      <c r="R2897" s="1" t="s">
        <v>18291</v>
      </c>
      <c r="S2897" s="1" t="s">
        <v>18292</v>
      </c>
      <c r="T2897" s="1">
        <v>393</v>
      </c>
      <c r="U2897" s="1">
        <v>228</v>
      </c>
      <c r="V2897" s="1">
        <v>165</v>
      </c>
    </row>
    <row r="2898" spans="1:22" x14ac:dyDescent="0.35">
      <c r="A2898" s="2">
        <v>45020</v>
      </c>
      <c r="B2898" s="3" t="s">
        <v>97</v>
      </c>
      <c r="C2898" t="s">
        <v>54</v>
      </c>
      <c r="D2898" t="s">
        <v>98</v>
      </c>
      <c r="E2898" t="s">
        <v>154</v>
      </c>
      <c r="F2898" t="s">
        <v>18293</v>
      </c>
      <c r="G2898" t="s">
        <v>18294</v>
      </c>
      <c r="H2898" t="s">
        <v>18295</v>
      </c>
      <c r="I2898" t="s">
        <v>18296</v>
      </c>
      <c r="J2898" s="1" t="s">
        <v>30</v>
      </c>
      <c r="K2898" t="s">
        <v>124</v>
      </c>
      <c r="L2898" t="s">
        <v>125</v>
      </c>
      <c r="M2898" t="s">
        <v>126</v>
      </c>
      <c r="N2898" s="1" t="s">
        <v>86</v>
      </c>
      <c r="O2898" s="1" t="s">
        <v>63</v>
      </c>
      <c r="P2898" s="1">
        <v>52</v>
      </c>
      <c r="Q2898" t="s">
        <v>18297</v>
      </c>
      <c r="R2898" s="1" t="s">
        <v>18298</v>
      </c>
      <c r="S2898" s="1" t="s">
        <v>18299</v>
      </c>
      <c r="T2898" s="1">
        <v>164</v>
      </c>
      <c r="U2898" s="1">
        <v>59</v>
      </c>
      <c r="V2898" s="1">
        <v>105</v>
      </c>
    </row>
    <row r="2899" spans="1:22" x14ac:dyDescent="0.35">
      <c r="A2899" s="2">
        <v>45106</v>
      </c>
      <c r="B2899" s="3" t="s">
        <v>53</v>
      </c>
      <c r="C2899" t="s">
        <v>276</v>
      </c>
      <c r="D2899" t="s">
        <v>55</v>
      </c>
      <c r="E2899" t="s">
        <v>56</v>
      </c>
      <c r="F2899" t="s">
        <v>18300</v>
      </c>
      <c r="G2899" t="s">
        <v>18301</v>
      </c>
      <c r="H2899" t="s">
        <v>18302</v>
      </c>
      <c r="I2899" t="s">
        <v>18303</v>
      </c>
      <c r="J2899" s="1" t="s">
        <v>45</v>
      </c>
      <c r="K2899" t="s">
        <v>148</v>
      </c>
      <c r="L2899" t="s">
        <v>149</v>
      </c>
      <c r="M2899" t="s">
        <v>150</v>
      </c>
      <c r="N2899" s="1" t="s">
        <v>78</v>
      </c>
      <c r="O2899" s="1" t="s">
        <v>63</v>
      </c>
      <c r="P2899" s="1">
        <v>49</v>
      </c>
      <c r="Q2899" t="s">
        <v>18304</v>
      </c>
      <c r="R2899" s="1" t="s">
        <v>18305</v>
      </c>
      <c r="S2899" s="1" t="s">
        <v>18306</v>
      </c>
      <c r="T2899" s="1">
        <v>282</v>
      </c>
      <c r="U2899" s="1">
        <v>109</v>
      </c>
      <c r="V2899" s="1">
        <v>173</v>
      </c>
    </row>
    <row r="2900" spans="1:22" x14ac:dyDescent="0.35">
      <c r="A2900" s="2">
        <v>44574</v>
      </c>
      <c r="B2900" s="3" t="s">
        <v>207</v>
      </c>
      <c r="C2900" t="s">
        <v>23</v>
      </c>
      <c r="D2900" t="s">
        <v>39</v>
      </c>
      <c r="E2900" t="s">
        <v>541</v>
      </c>
      <c r="F2900" t="s">
        <v>18307</v>
      </c>
      <c r="G2900" t="s">
        <v>18308</v>
      </c>
      <c r="H2900" t="s">
        <v>18309</v>
      </c>
      <c r="I2900" t="s">
        <v>18310</v>
      </c>
      <c r="J2900" s="1" t="s">
        <v>30</v>
      </c>
      <c r="K2900" t="s">
        <v>124</v>
      </c>
      <c r="L2900" t="s">
        <v>125</v>
      </c>
      <c r="M2900" t="s">
        <v>126</v>
      </c>
      <c r="N2900" s="1" t="s">
        <v>78</v>
      </c>
      <c r="O2900" s="1" t="s">
        <v>63</v>
      </c>
      <c r="P2900" s="1">
        <v>39</v>
      </c>
      <c r="Q2900" t="s">
        <v>14110</v>
      </c>
      <c r="R2900" s="1" t="s">
        <v>18311</v>
      </c>
      <c r="S2900" s="1" t="s">
        <v>18312</v>
      </c>
      <c r="T2900" s="1">
        <v>454</v>
      </c>
      <c r="U2900" s="1">
        <v>192</v>
      </c>
      <c r="V2900" s="1">
        <v>262</v>
      </c>
    </row>
    <row r="2901" spans="1:22" x14ac:dyDescent="0.35">
      <c r="A2901" s="2">
        <v>45035</v>
      </c>
      <c r="B2901" s="3" t="s">
        <v>97</v>
      </c>
      <c r="C2901" t="s">
        <v>23</v>
      </c>
      <c r="D2901" t="s">
        <v>98</v>
      </c>
      <c r="E2901" t="s">
        <v>154</v>
      </c>
      <c r="F2901" t="s">
        <v>18313</v>
      </c>
      <c r="G2901" t="s">
        <v>18314</v>
      </c>
      <c r="H2901" t="s">
        <v>18315</v>
      </c>
      <c r="I2901" t="s">
        <v>18316</v>
      </c>
      <c r="J2901" s="1" t="s">
        <v>30</v>
      </c>
      <c r="K2901" t="s">
        <v>183</v>
      </c>
      <c r="L2901" t="s">
        <v>184</v>
      </c>
      <c r="M2901" t="s">
        <v>185</v>
      </c>
      <c r="N2901" s="1" t="s">
        <v>86</v>
      </c>
      <c r="O2901" s="1" t="s">
        <v>34</v>
      </c>
      <c r="P2901" s="1">
        <v>9</v>
      </c>
      <c r="Q2901" t="s">
        <v>15875</v>
      </c>
      <c r="R2901" s="1" t="s">
        <v>18317</v>
      </c>
      <c r="S2901" s="1" t="s">
        <v>18318</v>
      </c>
      <c r="T2901" s="1">
        <v>449</v>
      </c>
      <c r="U2901" s="1">
        <v>97</v>
      </c>
      <c r="V2901" s="1">
        <v>352</v>
      </c>
    </row>
    <row r="2902" spans="1:22" x14ac:dyDescent="0.35">
      <c r="A2902" s="2">
        <v>44855</v>
      </c>
      <c r="B2902" s="3" t="s">
        <v>344</v>
      </c>
      <c r="C2902" t="s">
        <v>141</v>
      </c>
      <c r="D2902" t="s">
        <v>345</v>
      </c>
      <c r="E2902" t="s">
        <v>711</v>
      </c>
      <c r="F2902" t="s">
        <v>18319</v>
      </c>
      <c r="G2902" t="s">
        <v>18320</v>
      </c>
      <c r="H2902" t="s">
        <v>18321</v>
      </c>
      <c r="I2902" t="s">
        <v>18322</v>
      </c>
      <c r="J2902" s="1" t="s">
        <v>170</v>
      </c>
      <c r="K2902" t="s">
        <v>61</v>
      </c>
      <c r="L2902" t="s">
        <v>62</v>
      </c>
      <c r="M2902">
        <f>1-588-750-7646</f>
        <v>-8983</v>
      </c>
      <c r="N2902" s="1" t="s">
        <v>93</v>
      </c>
      <c r="O2902" s="1" t="s">
        <v>34</v>
      </c>
      <c r="P2902" s="1">
        <v>67</v>
      </c>
      <c r="Q2902" t="s">
        <v>4010</v>
      </c>
      <c r="R2902" s="1" t="s">
        <v>18323</v>
      </c>
      <c r="S2902" s="1" t="s">
        <v>18324</v>
      </c>
      <c r="T2902" s="1">
        <v>493</v>
      </c>
      <c r="U2902" s="1">
        <v>485</v>
      </c>
      <c r="V2902" s="1">
        <v>8</v>
      </c>
    </row>
    <row r="2903" spans="1:22" x14ac:dyDescent="0.35">
      <c r="A2903" s="2">
        <v>44711</v>
      </c>
      <c r="B2903" s="3" t="s">
        <v>336</v>
      </c>
      <c r="C2903" t="s">
        <v>247</v>
      </c>
      <c r="D2903" t="s">
        <v>165</v>
      </c>
      <c r="E2903" t="s">
        <v>484</v>
      </c>
      <c r="F2903" t="s">
        <v>18325</v>
      </c>
      <c r="H2903" t="s">
        <v>18326</v>
      </c>
      <c r="I2903" t="s">
        <v>18327</v>
      </c>
      <c r="J2903" s="1" t="s">
        <v>30</v>
      </c>
      <c r="K2903" t="s">
        <v>31</v>
      </c>
      <c r="L2903" t="s">
        <v>32</v>
      </c>
      <c r="M2903">
        <v>6538306661</v>
      </c>
      <c r="N2903" s="1" t="s">
        <v>78</v>
      </c>
      <c r="O2903" s="1" t="s">
        <v>49</v>
      </c>
      <c r="P2903" s="1">
        <v>71</v>
      </c>
      <c r="Q2903" t="s">
        <v>8387</v>
      </c>
      <c r="R2903" s="1" t="s">
        <v>18328</v>
      </c>
      <c r="S2903" s="1" t="s">
        <v>18329</v>
      </c>
      <c r="T2903" s="1">
        <v>259</v>
      </c>
      <c r="U2903" s="1">
        <v>229</v>
      </c>
      <c r="V2903" s="1">
        <v>30</v>
      </c>
    </row>
    <row r="2904" spans="1:22" x14ac:dyDescent="0.35">
      <c r="A2904" s="2">
        <v>45081</v>
      </c>
      <c r="B2904" s="3" t="s">
        <v>53</v>
      </c>
      <c r="C2904" t="s">
        <v>276</v>
      </c>
      <c r="D2904" t="s">
        <v>55</v>
      </c>
      <c r="E2904" t="s">
        <v>265</v>
      </c>
      <c r="F2904" t="s">
        <v>18330</v>
      </c>
      <c r="G2904" t="s">
        <v>18331</v>
      </c>
      <c r="H2904" t="s">
        <v>18332</v>
      </c>
      <c r="I2904" t="s">
        <v>18333</v>
      </c>
      <c r="J2904" s="1" t="s">
        <v>45</v>
      </c>
      <c r="K2904" t="s">
        <v>534</v>
      </c>
      <c r="L2904" t="s">
        <v>535</v>
      </c>
      <c r="M2904" t="s">
        <v>536</v>
      </c>
      <c r="N2904" s="1" t="s">
        <v>114</v>
      </c>
      <c r="O2904" s="1" t="s">
        <v>63</v>
      </c>
      <c r="P2904" s="1">
        <v>38</v>
      </c>
      <c r="Q2904" t="s">
        <v>4334</v>
      </c>
      <c r="R2904" s="1" t="s">
        <v>18334</v>
      </c>
      <c r="S2904" s="1" t="s">
        <v>18335</v>
      </c>
      <c r="T2904" s="1">
        <v>254</v>
      </c>
      <c r="U2904" s="1">
        <v>161</v>
      </c>
      <c r="V2904" s="1">
        <v>93</v>
      </c>
    </row>
    <row r="2905" spans="1:22" x14ac:dyDescent="0.35">
      <c r="A2905" s="2">
        <v>44605</v>
      </c>
      <c r="B2905" s="3" t="s">
        <v>222</v>
      </c>
      <c r="C2905" t="s">
        <v>141</v>
      </c>
      <c r="D2905" t="s">
        <v>223</v>
      </c>
      <c r="E2905" t="s">
        <v>189</v>
      </c>
      <c r="F2905" t="s">
        <v>18336</v>
      </c>
      <c r="G2905" t="s">
        <v>18337</v>
      </c>
      <c r="H2905" t="s">
        <v>18338</v>
      </c>
      <c r="I2905" t="s">
        <v>18339</v>
      </c>
      <c r="J2905" s="1" t="s">
        <v>45</v>
      </c>
      <c r="K2905" t="s">
        <v>534</v>
      </c>
      <c r="L2905" t="s">
        <v>535</v>
      </c>
      <c r="N2905" s="1" t="s">
        <v>86</v>
      </c>
      <c r="O2905" s="1" t="s">
        <v>49</v>
      </c>
      <c r="P2905" s="1">
        <v>72</v>
      </c>
      <c r="Q2905" t="s">
        <v>17237</v>
      </c>
      <c r="R2905" s="1" t="s">
        <v>9785</v>
      </c>
      <c r="S2905" s="1" t="s">
        <v>18340</v>
      </c>
      <c r="T2905" s="1">
        <v>136</v>
      </c>
      <c r="U2905" s="1">
        <v>15</v>
      </c>
      <c r="V2905" s="1">
        <v>121</v>
      </c>
    </row>
    <row r="2906" spans="1:22" x14ac:dyDescent="0.35">
      <c r="A2906" s="2">
        <v>44474</v>
      </c>
      <c r="B2906" s="3" t="s">
        <v>238</v>
      </c>
      <c r="C2906" t="s">
        <v>23</v>
      </c>
      <c r="D2906" t="s">
        <v>98</v>
      </c>
      <c r="E2906" t="s">
        <v>239</v>
      </c>
      <c r="F2906" t="s">
        <v>18341</v>
      </c>
      <c r="G2906" t="s">
        <v>18342</v>
      </c>
      <c r="H2906" t="s">
        <v>18343</v>
      </c>
      <c r="I2906" t="s">
        <v>18344</v>
      </c>
      <c r="J2906" s="1" t="s">
        <v>30</v>
      </c>
      <c r="K2906" t="s">
        <v>252</v>
      </c>
      <c r="L2906" t="s">
        <v>253</v>
      </c>
      <c r="M2906">
        <f>1-838-976-6137</f>
        <v>-7950</v>
      </c>
      <c r="N2906" s="1" t="s">
        <v>114</v>
      </c>
      <c r="O2906" s="1" t="s">
        <v>34</v>
      </c>
      <c r="P2906" s="1">
        <v>9</v>
      </c>
      <c r="Q2906" t="s">
        <v>18345</v>
      </c>
      <c r="R2906" s="1" t="s">
        <v>3005</v>
      </c>
      <c r="S2906" s="1" t="s">
        <v>18346</v>
      </c>
      <c r="T2906" s="1">
        <v>323</v>
      </c>
      <c r="U2906" s="1">
        <v>71</v>
      </c>
      <c r="V2906" s="1">
        <v>252</v>
      </c>
    </row>
    <row r="2907" spans="1:22" x14ac:dyDescent="0.35">
      <c r="A2907" s="2">
        <v>45080</v>
      </c>
      <c r="B2907" s="3" t="s">
        <v>38</v>
      </c>
      <c r="C2907" t="s">
        <v>54</v>
      </c>
      <c r="D2907" t="s">
        <v>142</v>
      </c>
      <c r="E2907" t="s">
        <v>189</v>
      </c>
      <c r="F2907" t="s">
        <v>18347</v>
      </c>
      <c r="G2907" t="s">
        <v>18348</v>
      </c>
      <c r="H2907" t="s">
        <v>18349</v>
      </c>
      <c r="I2907" t="s">
        <v>18350</v>
      </c>
      <c r="J2907" s="1" t="s">
        <v>170</v>
      </c>
      <c r="K2907" t="s">
        <v>159</v>
      </c>
      <c r="L2907" t="s">
        <v>160</v>
      </c>
      <c r="M2907" t="s">
        <v>161</v>
      </c>
      <c r="N2907" s="1" t="s">
        <v>114</v>
      </c>
      <c r="O2907" s="1" t="s">
        <v>49</v>
      </c>
      <c r="P2907" s="1">
        <v>61</v>
      </c>
      <c r="Q2907" t="s">
        <v>6325</v>
      </c>
      <c r="R2907" s="1" t="s">
        <v>18351</v>
      </c>
      <c r="S2907" s="1" t="s">
        <v>18352</v>
      </c>
      <c r="T2907" s="1">
        <v>180</v>
      </c>
      <c r="U2907" s="1">
        <v>28</v>
      </c>
      <c r="V2907" s="1">
        <v>152</v>
      </c>
    </row>
    <row r="2908" spans="1:22" x14ac:dyDescent="0.35">
      <c r="A2908" s="2">
        <v>45016</v>
      </c>
      <c r="B2908" s="3" t="s">
        <v>336</v>
      </c>
      <c r="C2908" t="s">
        <v>247</v>
      </c>
      <c r="D2908" t="s">
        <v>165</v>
      </c>
      <c r="E2908" t="s">
        <v>484</v>
      </c>
      <c r="F2908" t="s">
        <v>18353</v>
      </c>
      <c r="G2908" t="s">
        <v>18354</v>
      </c>
      <c r="H2908" t="s">
        <v>18355</v>
      </c>
      <c r="I2908" t="s">
        <v>18356</v>
      </c>
      <c r="J2908" s="1" t="s">
        <v>45</v>
      </c>
      <c r="K2908" t="s">
        <v>381</v>
      </c>
      <c r="L2908" t="s">
        <v>382</v>
      </c>
      <c r="M2908" t="s">
        <v>383</v>
      </c>
      <c r="N2908" s="1" t="s">
        <v>78</v>
      </c>
      <c r="O2908" s="1" t="s">
        <v>34</v>
      </c>
      <c r="P2908" s="1">
        <v>67</v>
      </c>
      <c r="Q2908" t="s">
        <v>12403</v>
      </c>
      <c r="R2908" s="1" t="s">
        <v>18357</v>
      </c>
      <c r="S2908" s="1" t="s">
        <v>18358</v>
      </c>
      <c r="T2908" s="1">
        <v>240</v>
      </c>
      <c r="U2908" s="1">
        <v>193</v>
      </c>
      <c r="V2908" s="1">
        <v>47</v>
      </c>
    </row>
    <row r="2909" spans="1:22" x14ac:dyDescent="0.35">
      <c r="A2909" s="1" t="s">
        <v>2999</v>
      </c>
      <c r="B2909" s="3" t="s">
        <v>22</v>
      </c>
      <c r="C2909" t="s">
        <v>23</v>
      </c>
      <c r="D2909" t="s">
        <v>24</v>
      </c>
      <c r="E2909" t="s">
        <v>82</v>
      </c>
      <c r="F2909" t="s">
        <v>18359</v>
      </c>
      <c r="H2909" t="s">
        <v>18360</v>
      </c>
      <c r="I2909" t="s">
        <v>18361</v>
      </c>
      <c r="J2909" s="1" t="s">
        <v>170</v>
      </c>
      <c r="K2909" t="s">
        <v>124</v>
      </c>
      <c r="L2909" t="s">
        <v>125</v>
      </c>
      <c r="M2909" t="s">
        <v>126</v>
      </c>
      <c r="N2909" s="1" t="s">
        <v>114</v>
      </c>
      <c r="O2909" s="1" t="s">
        <v>63</v>
      </c>
      <c r="P2909" s="1">
        <v>30</v>
      </c>
      <c r="Q2909" t="s">
        <v>5816</v>
      </c>
      <c r="R2909" s="1" t="s">
        <v>18162</v>
      </c>
      <c r="S2909" s="1" t="s">
        <v>18362</v>
      </c>
      <c r="T2909" s="1">
        <v>90</v>
      </c>
      <c r="U2909" s="1">
        <v>9</v>
      </c>
      <c r="V2909" s="1">
        <v>81</v>
      </c>
    </row>
    <row r="2910" spans="1:22" x14ac:dyDescent="0.35">
      <c r="A2910" s="2">
        <v>45164</v>
      </c>
      <c r="B2910" s="3" t="s">
        <v>418</v>
      </c>
      <c r="C2910" t="s">
        <v>54</v>
      </c>
      <c r="D2910" t="s">
        <v>419</v>
      </c>
      <c r="E2910" t="s">
        <v>521</v>
      </c>
      <c r="F2910" t="s">
        <v>18363</v>
      </c>
      <c r="H2910" t="s">
        <v>18364</v>
      </c>
      <c r="I2910" t="s">
        <v>18365</v>
      </c>
      <c r="J2910" s="1" t="s">
        <v>170</v>
      </c>
      <c r="K2910" t="s">
        <v>194</v>
      </c>
      <c r="L2910" t="s">
        <v>195</v>
      </c>
      <c r="M2910" t="s">
        <v>196</v>
      </c>
      <c r="N2910" s="1" t="s">
        <v>48</v>
      </c>
      <c r="O2910" s="1" t="s">
        <v>49</v>
      </c>
      <c r="P2910" s="1">
        <v>12</v>
      </c>
      <c r="Q2910" t="s">
        <v>17373</v>
      </c>
      <c r="R2910" s="1" t="s">
        <v>18366</v>
      </c>
      <c r="S2910" s="1" t="s">
        <v>18367</v>
      </c>
      <c r="T2910" s="1">
        <v>301</v>
      </c>
      <c r="U2910" s="1">
        <v>16</v>
      </c>
      <c r="V2910" s="1">
        <v>285</v>
      </c>
    </row>
    <row r="2911" spans="1:22" x14ac:dyDescent="0.35">
      <c r="A2911" s="2">
        <v>44760</v>
      </c>
      <c r="B2911" s="3" t="s">
        <v>529</v>
      </c>
      <c r="C2911" t="s">
        <v>23</v>
      </c>
      <c r="D2911" t="s">
        <v>98</v>
      </c>
      <c r="E2911" t="s">
        <v>530</v>
      </c>
      <c r="F2911" t="s">
        <v>18368</v>
      </c>
      <c r="H2911" t="s">
        <v>18369</v>
      </c>
      <c r="I2911" t="s">
        <v>18370</v>
      </c>
      <c r="J2911" s="1" t="s">
        <v>30</v>
      </c>
      <c r="K2911" t="s">
        <v>303</v>
      </c>
      <c r="L2911" t="s">
        <v>304</v>
      </c>
      <c r="M2911" t="s">
        <v>305</v>
      </c>
      <c r="N2911" s="1" t="s">
        <v>93</v>
      </c>
      <c r="O2911" s="1" t="s">
        <v>49</v>
      </c>
      <c r="P2911" s="1">
        <v>44</v>
      </c>
      <c r="Q2911" t="s">
        <v>7577</v>
      </c>
      <c r="R2911" s="1" t="s">
        <v>18371</v>
      </c>
      <c r="S2911" s="1" t="s">
        <v>18372</v>
      </c>
      <c r="T2911" s="1">
        <v>360</v>
      </c>
      <c r="U2911" s="1">
        <v>241</v>
      </c>
      <c r="V2911" s="1">
        <v>119</v>
      </c>
    </row>
    <row r="2912" spans="1:22" x14ac:dyDescent="0.35">
      <c r="A2912" s="2">
        <v>44774</v>
      </c>
      <c r="B2912" s="3" t="s">
        <v>275</v>
      </c>
      <c r="C2912" t="s">
        <v>276</v>
      </c>
      <c r="D2912" t="s">
        <v>277</v>
      </c>
      <c r="E2912" t="s">
        <v>278</v>
      </c>
      <c r="F2912" t="s">
        <v>18373</v>
      </c>
      <c r="G2912" t="s">
        <v>18374</v>
      </c>
      <c r="H2912" t="s">
        <v>18375</v>
      </c>
      <c r="I2912">
        <f>1-632-316-6247</f>
        <v>-7194</v>
      </c>
      <c r="J2912" s="1" t="s">
        <v>170</v>
      </c>
      <c r="K2912" t="s">
        <v>46</v>
      </c>
      <c r="L2912" t="s">
        <v>47</v>
      </c>
      <c r="M2912" t="s">
        <v>261</v>
      </c>
      <c r="N2912" s="1" t="s">
        <v>78</v>
      </c>
      <c r="O2912" s="1" t="s">
        <v>49</v>
      </c>
      <c r="P2912" s="1">
        <v>66</v>
      </c>
      <c r="Q2912" t="s">
        <v>11730</v>
      </c>
      <c r="R2912" s="1" t="s">
        <v>3697</v>
      </c>
      <c r="S2912" s="1" t="s">
        <v>18376</v>
      </c>
      <c r="T2912" s="1">
        <v>224</v>
      </c>
      <c r="U2912" s="1">
        <v>20</v>
      </c>
      <c r="V2912" s="1">
        <v>204</v>
      </c>
    </row>
    <row r="2913" spans="1:22" x14ac:dyDescent="0.35">
      <c r="A2913" s="2">
        <v>44677</v>
      </c>
      <c r="B2913" s="3" t="s">
        <v>38</v>
      </c>
      <c r="C2913" t="s">
        <v>247</v>
      </c>
      <c r="D2913" t="s">
        <v>165</v>
      </c>
      <c r="E2913" t="s">
        <v>484</v>
      </c>
      <c r="F2913" t="s">
        <v>18377</v>
      </c>
      <c r="G2913" t="s">
        <v>18378</v>
      </c>
      <c r="H2913" t="s">
        <v>18379</v>
      </c>
      <c r="I2913" t="s">
        <v>18380</v>
      </c>
      <c r="J2913" s="1" t="s">
        <v>170</v>
      </c>
      <c r="K2913" t="s">
        <v>252</v>
      </c>
      <c r="L2913" t="s">
        <v>253</v>
      </c>
      <c r="N2913" s="1" t="s">
        <v>78</v>
      </c>
      <c r="O2913" s="1" t="s">
        <v>63</v>
      </c>
      <c r="P2913" s="1">
        <v>90</v>
      </c>
      <c r="Q2913" t="s">
        <v>14315</v>
      </c>
      <c r="R2913" s="1" t="s">
        <v>18381</v>
      </c>
      <c r="S2913" s="1" t="s">
        <v>18382</v>
      </c>
      <c r="T2913" s="1">
        <v>410</v>
      </c>
      <c r="U2913" s="1">
        <v>27</v>
      </c>
      <c r="V2913" s="1">
        <v>383</v>
      </c>
    </row>
    <row r="2914" spans="1:22" x14ac:dyDescent="0.35">
      <c r="A2914" s="2">
        <v>44645</v>
      </c>
      <c r="B2914" s="3" t="s">
        <v>118</v>
      </c>
      <c r="C2914" t="s">
        <v>69</v>
      </c>
      <c r="D2914" t="s">
        <v>119</v>
      </c>
      <c r="E2914" t="s">
        <v>189</v>
      </c>
      <c r="F2914" t="s">
        <v>18383</v>
      </c>
      <c r="G2914" t="s">
        <v>18384</v>
      </c>
      <c r="H2914" t="s">
        <v>18385</v>
      </c>
      <c r="I2914" t="s">
        <v>18386</v>
      </c>
      <c r="J2914" s="1" t="s">
        <v>30</v>
      </c>
      <c r="K2914" t="s">
        <v>270</v>
      </c>
      <c r="L2914" t="s">
        <v>271</v>
      </c>
      <c r="N2914" s="1" t="s">
        <v>78</v>
      </c>
      <c r="O2914" s="1" t="s">
        <v>34</v>
      </c>
      <c r="P2914" s="1">
        <v>30</v>
      </c>
      <c r="Q2914" t="s">
        <v>18387</v>
      </c>
      <c r="R2914" s="1" t="s">
        <v>18388</v>
      </c>
      <c r="S2914" s="1" t="s">
        <v>18389</v>
      </c>
      <c r="T2914" s="1">
        <v>455</v>
      </c>
      <c r="U2914" s="1">
        <v>130</v>
      </c>
      <c r="V2914" s="1">
        <v>325</v>
      </c>
    </row>
    <row r="2915" spans="1:22" x14ac:dyDescent="0.35">
      <c r="A2915" s="2">
        <v>44769</v>
      </c>
      <c r="B2915" s="3" t="s">
        <v>38</v>
      </c>
      <c r="C2915" t="s">
        <v>276</v>
      </c>
      <c r="D2915" t="s">
        <v>409</v>
      </c>
      <c r="E2915" t="s">
        <v>410</v>
      </c>
      <c r="F2915" t="s">
        <v>18390</v>
      </c>
      <c r="G2915" t="s">
        <v>18391</v>
      </c>
      <c r="H2915" t="s">
        <v>18392</v>
      </c>
      <c r="I2915" t="s">
        <v>18393</v>
      </c>
      <c r="J2915" s="1" t="s">
        <v>170</v>
      </c>
      <c r="K2915" t="s">
        <v>171</v>
      </c>
      <c r="L2915" t="s">
        <v>172</v>
      </c>
      <c r="M2915" t="s">
        <v>173</v>
      </c>
      <c r="N2915" s="1" t="s">
        <v>33</v>
      </c>
      <c r="O2915" s="1" t="s">
        <v>49</v>
      </c>
      <c r="P2915" s="1">
        <v>23</v>
      </c>
      <c r="Q2915" t="s">
        <v>13967</v>
      </c>
      <c r="R2915" s="1" t="s">
        <v>18394</v>
      </c>
      <c r="S2915" s="1" t="s">
        <v>18395</v>
      </c>
      <c r="T2915" s="1">
        <v>93</v>
      </c>
      <c r="U2915" s="1">
        <v>26</v>
      </c>
      <c r="V2915" s="1">
        <v>67</v>
      </c>
    </row>
    <row r="2916" spans="1:22" x14ac:dyDescent="0.35">
      <c r="A2916" s="2">
        <v>45133</v>
      </c>
      <c r="B2916" s="3" t="s">
        <v>344</v>
      </c>
      <c r="C2916" t="s">
        <v>141</v>
      </c>
      <c r="D2916" t="s">
        <v>345</v>
      </c>
      <c r="E2916" t="s">
        <v>265</v>
      </c>
      <c r="F2916" t="s">
        <v>18396</v>
      </c>
      <c r="G2916" t="s">
        <v>18397</v>
      </c>
      <c r="H2916" t="s">
        <v>18398</v>
      </c>
      <c r="I2916" t="s">
        <v>18399</v>
      </c>
      <c r="J2916" s="1" t="s">
        <v>30</v>
      </c>
      <c r="K2916" t="s">
        <v>303</v>
      </c>
      <c r="L2916" t="s">
        <v>304</v>
      </c>
      <c r="M2916" t="s">
        <v>305</v>
      </c>
      <c r="N2916" s="1" t="s">
        <v>114</v>
      </c>
      <c r="O2916" s="1" t="s">
        <v>63</v>
      </c>
      <c r="P2916" s="1">
        <v>49</v>
      </c>
      <c r="Q2916" t="s">
        <v>18400</v>
      </c>
      <c r="R2916" s="1" t="s">
        <v>18401</v>
      </c>
      <c r="S2916" s="1" t="s">
        <v>18402</v>
      </c>
      <c r="T2916" s="1">
        <v>124</v>
      </c>
      <c r="U2916" s="1">
        <v>76</v>
      </c>
      <c r="V2916" s="1">
        <v>48</v>
      </c>
    </row>
    <row r="2917" spans="1:22" x14ac:dyDescent="0.35">
      <c r="A2917" s="2">
        <v>44749</v>
      </c>
      <c r="B2917" s="3" t="s">
        <v>336</v>
      </c>
      <c r="C2917" t="s">
        <v>247</v>
      </c>
      <c r="D2917" t="s">
        <v>165</v>
      </c>
      <c r="E2917" t="s">
        <v>484</v>
      </c>
      <c r="F2917" t="s">
        <v>18403</v>
      </c>
      <c r="G2917" t="s">
        <v>18404</v>
      </c>
      <c r="H2917" t="s">
        <v>18405</v>
      </c>
      <c r="I2917" t="s">
        <v>18406</v>
      </c>
      <c r="J2917" s="1" t="s">
        <v>170</v>
      </c>
      <c r="K2917" t="s">
        <v>270</v>
      </c>
      <c r="L2917" t="s">
        <v>271</v>
      </c>
      <c r="M2917" t="s">
        <v>559</v>
      </c>
      <c r="N2917" s="1" t="s">
        <v>33</v>
      </c>
      <c r="O2917" s="1" t="s">
        <v>34</v>
      </c>
      <c r="P2917" s="1">
        <v>93</v>
      </c>
      <c r="Q2917" t="s">
        <v>18407</v>
      </c>
      <c r="R2917" s="1" t="s">
        <v>18408</v>
      </c>
      <c r="S2917" s="1" t="s">
        <v>18409</v>
      </c>
      <c r="T2917" s="1">
        <v>283</v>
      </c>
      <c r="U2917" s="1">
        <v>49</v>
      </c>
      <c r="V2917" s="1">
        <v>234</v>
      </c>
    </row>
    <row r="2918" spans="1:22" x14ac:dyDescent="0.35">
      <c r="A2918" s="2">
        <v>44523</v>
      </c>
      <c r="B2918" s="3" t="s">
        <v>275</v>
      </c>
      <c r="C2918" t="s">
        <v>276</v>
      </c>
      <c r="D2918" t="s">
        <v>277</v>
      </c>
      <c r="E2918" t="s">
        <v>2220</v>
      </c>
      <c r="F2918" t="s">
        <v>18410</v>
      </c>
      <c r="G2918" t="s">
        <v>18411</v>
      </c>
      <c r="H2918" t="s">
        <v>18412</v>
      </c>
      <c r="I2918" t="s">
        <v>18413</v>
      </c>
      <c r="J2918" s="1" t="s">
        <v>170</v>
      </c>
      <c r="K2918" t="s">
        <v>252</v>
      </c>
      <c r="L2918" t="s">
        <v>253</v>
      </c>
      <c r="M2918">
        <f>1-838-976-6137</f>
        <v>-7950</v>
      </c>
      <c r="N2918" s="1" t="s">
        <v>78</v>
      </c>
      <c r="O2918" s="1" t="s">
        <v>49</v>
      </c>
      <c r="P2918" s="1">
        <v>70</v>
      </c>
      <c r="Q2918" t="s">
        <v>18414</v>
      </c>
      <c r="R2918" s="1" t="s">
        <v>18415</v>
      </c>
      <c r="S2918" s="1" t="s">
        <v>18416</v>
      </c>
      <c r="T2918" s="1">
        <v>278</v>
      </c>
      <c r="U2918" s="1">
        <v>109</v>
      </c>
      <c r="V2918" s="1">
        <v>169</v>
      </c>
    </row>
    <row r="2919" spans="1:22" x14ac:dyDescent="0.35">
      <c r="A2919" s="2">
        <v>44724</v>
      </c>
      <c r="B2919" s="3" t="s">
        <v>257</v>
      </c>
      <c r="C2919" t="s">
        <v>141</v>
      </c>
      <c r="D2919" t="s">
        <v>223</v>
      </c>
      <c r="E2919" t="s">
        <v>309</v>
      </c>
      <c r="F2919" t="s">
        <v>18417</v>
      </c>
      <c r="H2919" t="s">
        <v>18418</v>
      </c>
      <c r="I2919" t="s">
        <v>18419</v>
      </c>
      <c r="J2919" s="1" t="s">
        <v>170</v>
      </c>
      <c r="K2919" t="s">
        <v>194</v>
      </c>
      <c r="L2919" t="s">
        <v>195</v>
      </c>
      <c r="M2919" t="s">
        <v>196</v>
      </c>
      <c r="N2919" s="1" t="s">
        <v>93</v>
      </c>
      <c r="O2919" s="1" t="s">
        <v>49</v>
      </c>
      <c r="P2919" s="1">
        <v>82</v>
      </c>
      <c r="Q2919" t="s">
        <v>18420</v>
      </c>
      <c r="R2919" s="1" t="s">
        <v>18421</v>
      </c>
      <c r="S2919" s="1" t="s">
        <v>18422</v>
      </c>
      <c r="T2919" s="1">
        <v>213</v>
      </c>
      <c r="U2919" s="1">
        <v>15</v>
      </c>
      <c r="V2919" s="1">
        <v>198</v>
      </c>
    </row>
    <row r="2920" spans="1:22" x14ac:dyDescent="0.35">
      <c r="A2920" s="1" t="s">
        <v>18423</v>
      </c>
      <c r="B2920" s="3" t="s">
        <v>140</v>
      </c>
      <c r="C2920" t="s">
        <v>141</v>
      </c>
      <c r="D2920" t="s">
        <v>142</v>
      </c>
      <c r="E2920" t="s">
        <v>361</v>
      </c>
      <c r="F2920" t="s">
        <v>18424</v>
      </c>
      <c r="H2920" t="s">
        <v>18425</v>
      </c>
      <c r="I2920" t="s">
        <v>18426</v>
      </c>
      <c r="J2920" s="1" t="s">
        <v>170</v>
      </c>
      <c r="K2920" t="s">
        <v>46</v>
      </c>
      <c r="L2920" t="s">
        <v>47</v>
      </c>
      <c r="M2920" t="s">
        <v>261</v>
      </c>
      <c r="N2920" s="1" t="s">
        <v>33</v>
      </c>
      <c r="O2920" s="1" t="s">
        <v>49</v>
      </c>
      <c r="P2920" s="1">
        <v>84</v>
      </c>
      <c r="Q2920" t="s">
        <v>18427</v>
      </c>
      <c r="R2920" s="1" t="s">
        <v>18428</v>
      </c>
      <c r="S2920" s="1" t="s">
        <v>18429</v>
      </c>
      <c r="T2920" s="1">
        <v>235</v>
      </c>
      <c r="U2920" s="1">
        <v>25</v>
      </c>
      <c r="V2920" s="1">
        <v>210</v>
      </c>
    </row>
    <row r="2921" spans="1:22" x14ac:dyDescent="0.35">
      <c r="A2921" s="2">
        <v>44492</v>
      </c>
      <c r="B2921" s="3" t="s">
        <v>118</v>
      </c>
      <c r="C2921" t="s">
        <v>69</v>
      </c>
      <c r="D2921" t="s">
        <v>119</v>
      </c>
      <c r="E2921" t="s">
        <v>120</v>
      </c>
      <c r="F2921" t="s">
        <v>18430</v>
      </c>
      <c r="H2921" t="s">
        <v>18431</v>
      </c>
      <c r="I2921" t="s">
        <v>18432</v>
      </c>
      <c r="J2921" s="1" t="s">
        <v>45</v>
      </c>
      <c r="K2921" t="s">
        <v>31</v>
      </c>
      <c r="L2921" t="s">
        <v>32</v>
      </c>
      <c r="M2921">
        <v>6538306661</v>
      </c>
      <c r="N2921" s="1" t="s">
        <v>114</v>
      </c>
      <c r="O2921" s="1" t="s">
        <v>34</v>
      </c>
      <c r="P2921" s="1">
        <v>95</v>
      </c>
      <c r="Q2921" t="s">
        <v>4997</v>
      </c>
      <c r="R2921" s="1" t="s">
        <v>18433</v>
      </c>
      <c r="S2921" s="1" t="s">
        <v>18434</v>
      </c>
      <c r="T2921" s="1">
        <v>206</v>
      </c>
      <c r="U2921" s="1">
        <v>126</v>
      </c>
      <c r="V2921" s="1">
        <v>80</v>
      </c>
    </row>
    <row r="2922" spans="1:22" x14ac:dyDescent="0.35">
      <c r="A2922" s="1" t="s">
        <v>18435</v>
      </c>
      <c r="B2922" s="3" t="s">
        <v>222</v>
      </c>
      <c r="C2922" t="s">
        <v>141</v>
      </c>
      <c r="D2922" t="s">
        <v>223</v>
      </c>
      <c r="E2922" t="s">
        <v>1332</v>
      </c>
      <c r="F2922" t="s">
        <v>18436</v>
      </c>
      <c r="G2922" t="s">
        <v>18437</v>
      </c>
      <c r="H2922" t="s">
        <v>18438</v>
      </c>
      <c r="I2922" t="s">
        <v>18439</v>
      </c>
      <c r="J2922" s="1" t="s">
        <v>170</v>
      </c>
      <c r="K2922" t="s">
        <v>75</v>
      </c>
      <c r="L2922" t="s">
        <v>76</v>
      </c>
      <c r="M2922" t="s">
        <v>77</v>
      </c>
      <c r="N2922" s="1" t="s">
        <v>33</v>
      </c>
      <c r="O2922" s="1" t="s">
        <v>34</v>
      </c>
      <c r="P2922" s="1">
        <v>53</v>
      </c>
      <c r="Q2922" t="s">
        <v>1931</v>
      </c>
      <c r="R2922" s="1" t="s">
        <v>5092</v>
      </c>
      <c r="S2922" s="1" t="s">
        <v>18440</v>
      </c>
      <c r="T2922" s="1">
        <v>363</v>
      </c>
      <c r="U2922" s="1">
        <v>353</v>
      </c>
      <c r="V2922" s="1">
        <v>10</v>
      </c>
    </row>
    <row r="2923" spans="1:22" x14ac:dyDescent="0.35">
      <c r="A2923" s="2">
        <v>44866</v>
      </c>
      <c r="B2923" s="3" t="s">
        <v>317</v>
      </c>
      <c r="C2923" t="s">
        <v>23</v>
      </c>
      <c r="D2923" t="s">
        <v>98</v>
      </c>
      <c r="E2923" t="s">
        <v>318</v>
      </c>
      <c r="F2923" t="s">
        <v>18441</v>
      </c>
      <c r="G2923" t="s">
        <v>18442</v>
      </c>
      <c r="H2923" t="s">
        <v>18443</v>
      </c>
      <c r="I2923" t="s">
        <v>18444</v>
      </c>
      <c r="J2923" s="1" t="s">
        <v>30</v>
      </c>
      <c r="K2923" t="s">
        <v>381</v>
      </c>
      <c r="L2923" t="s">
        <v>382</v>
      </c>
      <c r="M2923" t="s">
        <v>383</v>
      </c>
      <c r="N2923" s="1" t="s">
        <v>33</v>
      </c>
      <c r="O2923" s="1" t="s">
        <v>49</v>
      </c>
      <c r="P2923" s="1">
        <v>26</v>
      </c>
      <c r="Q2923" t="s">
        <v>11404</v>
      </c>
      <c r="R2923" s="1" t="s">
        <v>18445</v>
      </c>
      <c r="S2923" s="1" t="s">
        <v>18446</v>
      </c>
      <c r="T2923" s="1">
        <v>207</v>
      </c>
      <c r="U2923" s="1">
        <v>165</v>
      </c>
      <c r="V2923" s="1">
        <v>42</v>
      </c>
    </row>
    <row r="2924" spans="1:22" x14ac:dyDescent="0.35">
      <c r="A2924" s="2">
        <v>45174</v>
      </c>
      <c r="B2924" s="3" t="s">
        <v>207</v>
      </c>
      <c r="C2924" t="s">
        <v>23</v>
      </c>
      <c r="D2924" t="s">
        <v>39</v>
      </c>
      <c r="E2924" t="s">
        <v>40</v>
      </c>
      <c r="F2924" t="s">
        <v>18447</v>
      </c>
      <c r="G2924" t="s">
        <v>18448</v>
      </c>
      <c r="H2924" t="s">
        <v>18449</v>
      </c>
      <c r="I2924" t="s">
        <v>18450</v>
      </c>
      <c r="J2924" s="1" t="s">
        <v>170</v>
      </c>
      <c r="K2924" t="s">
        <v>124</v>
      </c>
      <c r="L2924" t="s">
        <v>125</v>
      </c>
      <c r="N2924" s="1" t="s">
        <v>78</v>
      </c>
      <c r="O2924" s="1" t="s">
        <v>49</v>
      </c>
      <c r="P2924" s="1">
        <v>46</v>
      </c>
      <c r="Q2924" t="s">
        <v>6389</v>
      </c>
      <c r="R2924" s="1" t="s">
        <v>18451</v>
      </c>
      <c r="S2924" s="1" t="s">
        <v>18452</v>
      </c>
      <c r="T2924" s="1">
        <v>417</v>
      </c>
      <c r="U2924" s="1">
        <v>149</v>
      </c>
      <c r="V2924" s="1">
        <v>268</v>
      </c>
    </row>
    <row r="2925" spans="1:22" x14ac:dyDescent="0.35">
      <c r="A2925" s="2">
        <v>45011</v>
      </c>
      <c r="B2925" s="3" t="s">
        <v>257</v>
      </c>
      <c r="C2925" t="s">
        <v>141</v>
      </c>
      <c r="D2925" t="s">
        <v>223</v>
      </c>
      <c r="E2925" t="s">
        <v>309</v>
      </c>
      <c r="F2925" t="s">
        <v>18453</v>
      </c>
      <c r="G2925" t="s">
        <v>18454</v>
      </c>
      <c r="H2925" t="s">
        <v>18455</v>
      </c>
      <c r="I2925" t="s">
        <v>18456</v>
      </c>
      <c r="J2925" s="1" t="s">
        <v>45</v>
      </c>
      <c r="K2925" t="s">
        <v>124</v>
      </c>
      <c r="L2925" t="s">
        <v>125</v>
      </c>
      <c r="M2925" t="s">
        <v>126</v>
      </c>
      <c r="N2925" s="1" t="s">
        <v>114</v>
      </c>
      <c r="O2925" s="1" t="s">
        <v>63</v>
      </c>
      <c r="P2925" s="1">
        <v>92</v>
      </c>
      <c r="Q2925" t="s">
        <v>18457</v>
      </c>
      <c r="R2925" s="1" t="s">
        <v>18458</v>
      </c>
      <c r="S2925" s="1" t="s">
        <v>18459</v>
      </c>
      <c r="T2925" s="1">
        <v>385</v>
      </c>
      <c r="U2925" s="1">
        <v>142</v>
      </c>
      <c r="V2925" s="1">
        <v>243</v>
      </c>
    </row>
    <row r="2926" spans="1:22" x14ac:dyDescent="0.35">
      <c r="A2926" s="2">
        <v>45131</v>
      </c>
      <c r="B2926" s="3" t="s">
        <v>97</v>
      </c>
      <c r="C2926" t="s">
        <v>23</v>
      </c>
      <c r="D2926" t="s">
        <v>98</v>
      </c>
      <c r="E2926" t="s">
        <v>154</v>
      </c>
      <c r="F2926" t="s">
        <v>18460</v>
      </c>
      <c r="G2926" t="s">
        <v>18461</v>
      </c>
      <c r="H2926" t="s">
        <v>18462</v>
      </c>
      <c r="I2926" t="s">
        <v>18463</v>
      </c>
      <c r="J2926" s="1" t="s">
        <v>45</v>
      </c>
      <c r="K2926" t="s">
        <v>194</v>
      </c>
      <c r="L2926" t="s">
        <v>195</v>
      </c>
      <c r="M2926" t="s">
        <v>196</v>
      </c>
      <c r="N2926" s="1" t="s">
        <v>114</v>
      </c>
      <c r="O2926" s="1" t="s">
        <v>34</v>
      </c>
      <c r="P2926" s="1">
        <v>4</v>
      </c>
      <c r="Q2926" t="s">
        <v>18464</v>
      </c>
      <c r="R2926" s="1" t="s">
        <v>18465</v>
      </c>
      <c r="S2926" s="1" t="s">
        <v>18466</v>
      </c>
      <c r="T2926" s="1">
        <v>492</v>
      </c>
      <c r="U2926" s="1">
        <v>19</v>
      </c>
      <c r="V2926" s="1">
        <v>473</v>
      </c>
    </row>
    <row r="2927" spans="1:22" x14ac:dyDescent="0.35">
      <c r="A2927" s="2">
        <v>44704</v>
      </c>
      <c r="B2927" s="3" t="s">
        <v>207</v>
      </c>
      <c r="C2927" t="s">
        <v>23</v>
      </c>
      <c r="D2927" t="s">
        <v>39</v>
      </c>
      <c r="E2927" t="s">
        <v>40</v>
      </c>
      <c r="F2927" t="s">
        <v>18467</v>
      </c>
      <c r="G2927" t="s">
        <v>18468</v>
      </c>
      <c r="H2927" t="s">
        <v>18469</v>
      </c>
      <c r="I2927" t="s">
        <v>18470</v>
      </c>
      <c r="J2927" s="1" t="s">
        <v>170</v>
      </c>
      <c r="K2927" t="s">
        <v>194</v>
      </c>
      <c r="L2927" t="s">
        <v>195</v>
      </c>
      <c r="M2927" t="s">
        <v>196</v>
      </c>
      <c r="N2927" s="1" t="s">
        <v>86</v>
      </c>
      <c r="O2927" s="1" t="s">
        <v>34</v>
      </c>
      <c r="P2927" s="1">
        <v>24</v>
      </c>
      <c r="Q2927" t="s">
        <v>3723</v>
      </c>
      <c r="R2927" s="1" t="s">
        <v>18471</v>
      </c>
      <c r="S2927" s="1" t="s">
        <v>18472</v>
      </c>
      <c r="T2927" s="1">
        <v>392</v>
      </c>
      <c r="U2927" s="1">
        <v>66</v>
      </c>
      <c r="V2927" s="1">
        <v>326</v>
      </c>
    </row>
    <row r="2928" spans="1:22" x14ac:dyDescent="0.35">
      <c r="A2928" s="2">
        <v>45123</v>
      </c>
      <c r="B2928" s="3" t="s">
        <v>238</v>
      </c>
      <c r="C2928" t="s">
        <v>23</v>
      </c>
      <c r="D2928" t="s">
        <v>98</v>
      </c>
      <c r="E2928" t="s">
        <v>239</v>
      </c>
      <c r="F2928" t="s">
        <v>18473</v>
      </c>
      <c r="G2928" t="s">
        <v>17280</v>
      </c>
      <c r="H2928" t="s">
        <v>18474</v>
      </c>
      <c r="I2928">
        <v>6917889512</v>
      </c>
      <c r="J2928" s="1" t="s">
        <v>170</v>
      </c>
      <c r="K2928" t="s">
        <v>61</v>
      </c>
      <c r="L2928" t="s">
        <v>62</v>
      </c>
      <c r="M2928">
        <f>1-588-750-7646</f>
        <v>-8983</v>
      </c>
      <c r="N2928" s="1" t="s">
        <v>86</v>
      </c>
      <c r="O2928" s="1" t="s">
        <v>63</v>
      </c>
      <c r="P2928" s="1">
        <v>21</v>
      </c>
      <c r="Q2928" t="s">
        <v>4546</v>
      </c>
      <c r="R2928" s="1" t="s">
        <v>7462</v>
      </c>
      <c r="S2928" s="1" t="s">
        <v>18475</v>
      </c>
      <c r="T2928" s="1">
        <v>400</v>
      </c>
      <c r="U2928" s="1">
        <v>367</v>
      </c>
      <c r="V2928" s="1">
        <v>33</v>
      </c>
    </row>
    <row r="2929" spans="1:22" x14ac:dyDescent="0.35">
      <c r="A2929" s="2">
        <v>44843</v>
      </c>
      <c r="B2929" s="3" t="s">
        <v>177</v>
      </c>
      <c r="C2929" t="s">
        <v>141</v>
      </c>
      <c r="D2929" t="s">
        <v>142</v>
      </c>
      <c r="E2929" t="s">
        <v>189</v>
      </c>
      <c r="F2929" t="s">
        <v>18476</v>
      </c>
      <c r="G2929" t="s">
        <v>18477</v>
      </c>
      <c r="H2929" t="s">
        <v>18478</v>
      </c>
      <c r="I2929">
        <v>7809918507</v>
      </c>
      <c r="J2929" s="1" t="s">
        <v>45</v>
      </c>
      <c r="K2929" t="s">
        <v>124</v>
      </c>
      <c r="L2929" t="s">
        <v>125</v>
      </c>
      <c r="M2929" t="s">
        <v>126</v>
      </c>
      <c r="N2929" s="1" t="s">
        <v>48</v>
      </c>
      <c r="O2929" s="1" t="s">
        <v>63</v>
      </c>
      <c r="P2929" s="1">
        <v>48</v>
      </c>
      <c r="Q2929" t="s">
        <v>1133</v>
      </c>
      <c r="R2929" s="1" t="s">
        <v>18479</v>
      </c>
      <c r="S2929" s="1" t="s">
        <v>18480</v>
      </c>
      <c r="T2929" s="1">
        <v>476</v>
      </c>
      <c r="U2929" s="1">
        <v>151</v>
      </c>
      <c r="V2929" s="1">
        <v>325</v>
      </c>
    </row>
    <row r="2930" spans="1:22" x14ac:dyDescent="0.35">
      <c r="A2930" s="2">
        <v>44897</v>
      </c>
      <c r="B2930" s="3" t="s">
        <v>68</v>
      </c>
      <c r="C2930" t="s">
        <v>54</v>
      </c>
      <c r="D2930" t="s">
        <v>70</v>
      </c>
      <c r="E2930" t="s">
        <v>265</v>
      </c>
      <c r="F2930" t="s">
        <v>18481</v>
      </c>
      <c r="G2930" t="s">
        <v>18482</v>
      </c>
      <c r="H2930" t="s">
        <v>18483</v>
      </c>
      <c r="I2930" t="s">
        <v>18484</v>
      </c>
      <c r="J2930" s="1" t="s">
        <v>170</v>
      </c>
      <c r="K2930" t="s">
        <v>148</v>
      </c>
      <c r="L2930" t="s">
        <v>149</v>
      </c>
      <c r="M2930" t="s">
        <v>150</v>
      </c>
      <c r="N2930" s="1" t="s">
        <v>78</v>
      </c>
      <c r="O2930" s="1" t="s">
        <v>34</v>
      </c>
      <c r="P2930" s="1">
        <v>19</v>
      </c>
      <c r="Q2930" t="s">
        <v>8238</v>
      </c>
      <c r="R2930" s="1" t="s">
        <v>18485</v>
      </c>
      <c r="S2930" s="1" t="s">
        <v>18486</v>
      </c>
      <c r="T2930" s="1">
        <v>397</v>
      </c>
      <c r="U2930" s="1">
        <v>11</v>
      </c>
      <c r="V2930" s="1">
        <v>386</v>
      </c>
    </row>
    <row r="2931" spans="1:22" x14ac:dyDescent="0.35">
      <c r="A2931" s="2">
        <v>44635</v>
      </c>
      <c r="B2931" s="3" t="s">
        <v>38</v>
      </c>
      <c r="C2931" t="s">
        <v>141</v>
      </c>
      <c r="D2931" t="s">
        <v>223</v>
      </c>
      <c r="E2931" t="s">
        <v>309</v>
      </c>
      <c r="F2931" t="s">
        <v>18487</v>
      </c>
      <c r="H2931" t="s">
        <v>18488</v>
      </c>
      <c r="I2931" t="s">
        <v>18489</v>
      </c>
      <c r="J2931" s="1" t="s">
        <v>170</v>
      </c>
      <c r="K2931" t="s">
        <v>194</v>
      </c>
      <c r="L2931" t="s">
        <v>195</v>
      </c>
      <c r="M2931" t="s">
        <v>196</v>
      </c>
      <c r="N2931" s="1" t="s">
        <v>48</v>
      </c>
      <c r="O2931" s="1" t="s">
        <v>49</v>
      </c>
      <c r="P2931" s="1">
        <v>78</v>
      </c>
      <c r="Q2931" t="s">
        <v>8219</v>
      </c>
      <c r="R2931" s="1" t="s">
        <v>18490</v>
      </c>
      <c r="S2931" s="1" t="s">
        <v>18491</v>
      </c>
      <c r="T2931" s="1">
        <v>440</v>
      </c>
      <c r="U2931" s="1">
        <v>293</v>
      </c>
      <c r="V2931" s="1">
        <v>147</v>
      </c>
    </row>
    <row r="2932" spans="1:22" x14ac:dyDescent="0.35">
      <c r="A2932" s="2">
        <v>45021</v>
      </c>
      <c r="B2932" s="3" t="s">
        <v>38</v>
      </c>
      <c r="C2932" t="s">
        <v>23</v>
      </c>
      <c r="D2932" t="s">
        <v>98</v>
      </c>
      <c r="E2932" t="s">
        <v>530</v>
      </c>
      <c r="F2932" t="s">
        <v>18492</v>
      </c>
      <c r="G2932" t="s">
        <v>18493</v>
      </c>
      <c r="H2932" t="s">
        <v>18494</v>
      </c>
      <c r="I2932" t="s">
        <v>18495</v>
      </c>
      <c r="J2932" s="1" t="s">
        <v>45</v>
      </c>
      <c r="K2932" t="s">
        <v>61</v>
      </c>
      <c r="L2932" t="s">
        <v>62</v>
      </c>
      <c r="M2932">
        <f>1-588-750-7646</f>
        <v>-8983</v>
      </c>
      <c r="N2932" s="1" t="s">
        <v>93</v>
      </c>
      <c r="O2932" s="1" t="s">
        <v>34</v>
      </c>
      <c r="P2932" s="1">
        <v>66</v>
      </c>
      <c r="Q2932" t="s">
        <v>18496</v>
      </c>
      <c r="R2932" s="1" t="s">
        <v>18497</v>
      </c>
      <c r="S2932" s="1" t="s">
        <v>18498</v>
      </c>
      <c r="T2932" s="1">
        <v>440</v>
      </c>
      <c r="U2932" s="1">
        <v>358</v>
      </c>
      <c r="V2932" s="1">
        <v>82</v>
      </c>
    </row>
    <row r="2933" spans="1:22" x14ac:dyDescent="0.35">
      <c r="A2933" s="2">
        <v>45063</v>
      </c>
      <c r="B2933" s="3" t="s">
        <v>275</v>
      </c>
      <c r="C2933" t="s">
        <v>276</v>
      </c>
      <c r="D2933" t="s">
        <v>277</v>
      </c>
      <c r="E2933" t="s">
        <v>278</v>
      </c>
      <c r="F2933" t="s">
        <v>18499</v>
      </c>
      <c r="G2933" t="s">
        <v>18500</v>
      </c>
      <c r="H2933" t="s">
        <v>18501</v>
      </c>
      <c r="I2933" t="s">
        <v>18502</v>
      </c>
      <c r="J2933" s="1" t="s">
        <v>45</v>
      </c>
      <c r="K2933" t="s">
        <v>61</v>
      </c>
      <c r="L2933" t="s">
        <v>62</v>
      </c>
      <c r="N2933" s="1" t="s">
        <v>78</v>
      </c>
      <c r="O2933" s="1" t="s">
        <v>34</v>
      </c>
      <c r="P2933" s="1">
        <v>8</v>
      </c>
      <c r="Q2933" t="s">
        <v>14706</v>
      </c>
      <c r="R2933" s="1" t="s">
        <v>18503</v>
      </c>
      <c r="S2933" s="1" t="s">
        <v>18504</v>
      </c>
      <c r="T2933" s="1">
        <v>329</v>
      </c>
      <c r="U2933" s="1">
        <v>123</v>
      </c>
      <c r="V2933" s="1">
        <v>206</v>
      </c>
    </row>
    <row r="2934" spans="1:22" x14ac:dyDescent="0.35">
      <c r="A2934" s="2">
        <v>44809</v>
      </c>
      <c r="B2934" s="3" t="s">
        <v>140</v>
      </c>
      <c r="C2934" t="s">
        <v>141</v>
      </c>
      <c r="D2934" t="s">
        <v>142</v>
      </c>
      <c r="E2934" t="s">
        <v>265</v>
      </c>
      <c r="F2934" t="s">
        <v>18505</v>
      </c>
      <c r="G2934" t="s">
        <v>18506</v>
      </c>
      <c r="H2934" t="s">
        <v>18507</v>
      </c>
      <c r="I2934">
        <f>1-466-982-5221</f>
        <v>-6668</v>
      </c>
      <c r="J2934" s="1" t="s">
        <v>30</v>
      </c>
      <c r="K2934" t="s">
        <v>424</v>
      </c>
      <c r="L2934" t="s">
        <v>425</v>
      </c>
      <c r="M2934">
        <v>7724600682</v>
      </c>
      <c r="N2934" s="1" t="s">
        <v>48</v>
      </c>
      <c r="O2934" s="1" t="s">
        <v>34</v>
      </c>
      <c r="P2934" s="1">
        <v>73</v>
      </c>
      <c r="Q2934" t="s">
        <v>18109</v>
      </c>
      <c r="R2934" s="1" t="s">
        <v>18508</v>
      </c>
      <c r="S2934" s="1" t="s">
        <v>18509</v>
      </c>
      <c r="T2934" s="1">
        <v>329</v>
      </c>
      <c r="U2934" s="1">
        <v>50</v>
      </c>
      <c r="V2934" s="1">
        <v>279</v>
      </c>
    </row>
    <row r="2935" spans="1:22" x14ac:dyDescent="0.35">
      <c r="A2935" s="2">
        <v>45116</v>
      </c>
      <c r="B2935" s="3" t="s">
        <v>418</v>
      </c>
      <c r="C2935" t="s">
        <v>69</v>
      </c>
      <c r="D2935" t="s">
        <v>419</v>
      </c>
      <c r="E2935" t="s">
        <v>521</v>
      </c>
      <c r="F2935" t="s">
        <v>18510</v>
      </c>
      <c r="G2935" t="s">
        <v>18511</v>
      </c>
      <c r="H2935" t="s">
        <v>18512</v>
      </c>
      <c r="I2935" t="s">
        <v>18513</v>
      </c>
      <c r="J2935" s="1" t="s">
        <v>170</v>
      </c>
      <c r="K2935" t="s">
        <v>252</v>
      </c>
      <c r="L2935" t="s">
        <v>253</v>
      </c>
      <c r="M2935">
        <f>1-838-976-6137</f>
        <v>-7950</v>
      </c>
      <c r="N2935" s="1" t="s">
        <v>48</v>
      </c>
      <c r="O2935" s="1" t="s">
        <v>63</v>
      </c>
      <c r="P2935" s="1">
        <v>64</v>
      </c>
      <c r="Q2935" t="s">
        <v>14204</v>
      </c>
      <c r="R2935" s="1" t="s">
        <v>18514</v>
      </c>
      <c r="S2935" s="1" t="s">
        <v>18515</v>
      </c>
      <c r="T2935" s="1">
        <v>160</v>
      </c>
      <c r="U2935" s="1">
        <v>150</v>
      </c>
      <c r="V2935" s="1">
        <v>10</v>
      </c>
    </row>
    <row r="2936" spans="1:22" x14ac:dyDescent="0.35">
      <c r="A2936" s="2">
        <v>44785</v>
      </c>
      <c r="B2936" s="3" t="s">
        <v>214</v>
      </c>
      <c r="C2936" t="s">
        <v>23</v>
      </c>
      <c r="D2936" t="s">
        <v>98</v>
      </c>
      <c r="E2936" t="s">
        <v>326</v>
      </c>
      <c r="F2936" t="s">
        <v>18516</v>
      </c>
      <c r="G2936" t="s">
        <v>18517</v>
      </c>
      <c r="H2936" t="s">
        <v>18518</v>
      </c>
      <c r="I2936" t="s">
        <v>18519</v>
      </c>
      <c r="J2936" s="1" t="s">
        <v>30</v>
      </c>
      <c r="K2936" t="s">
        <v>159</v>
      </c>
      <c r="L2936" t="s">
        <v>160</v>
      </c>
      <c r="M2936" t="s">
        <v>161</v>
      </c>
      <c r="N2936" s="1" t="s">
        <v>86</v>
      </c>
      <c r="O2936" s="1" t="s">
        <v>63</v>
      </c>
      <c r="P2936" s="1">
        <v>72</v>
      </c>
      <c r="Q2936" t="s">
        <v>17194</v>
      </c>
      <c r="R2936" s="1" t="s">
        <v>18520</v>
      </c>
      <c r="S2936" s="1" t="s">
        <v>18521</v>
      </c>
      <c r="T2936" s="1">
        <v>381</v>
      </c>
      <c r="U2936" s="1">
        <v>331</v>
      </c>
      <c r="V2936" s="1">
        <v>50</v>
      </c>
    </row>
    <row r="2937" spans="1:22" x14ac:dyDescent="0.35">
      <c r="A2937" s="2">
        <v>44841</v>
      </c>
      <c r="B2937" s="3" t="s">
        <v>418</v>
      </c>
      <c r="C2937" t="s">
        <v>69</v>
      </c>
      <c r="D2937" t="s">
        <v>419</v>
      </c>
      <c r="E2937" t="s">
        <v>521</v>
      </c>
      <c r="F2937" t="s">
        <v>18522</v>
      </c>
      <c r="G2937" t="s">
        <v>18523</v>
      </c>
      <c r="H2937" t="s">
        <v>18524</v>
      </c>
      <c r="I2937" t="s">
        <v>18525</v>
      </c>
      <c r="J2937" s="1" t="s">
        <v>45</v>
      </c>
      <c r="K2937" t="s">
        <v>124</v>
      </c>
      <c r="L2937" t="s">
        <v>125</v>
      </c>
      <c r="M2937" t="s">
        <v>126</v>
      </c>
      <c r="N2937" s="1" t="s">
        <v>114</v>
      </c>
      <c r="O2937" s="1" t="s">
        <v>49</v>
      </c>
      <c r="P2937" s="1">
        <v>54</v>
      </c>
      <c r="Q2937" t="s">
        <v>18526</v>
      </c>
      <c r="R2937" s="1" t="s">
        <v>18527</v>
      </c>
      <c r="S2937" s="1" t="s">
        <v>18528</v>
      </c>
      <c r="T2937" s="1">
        <v>407</v>
      </c>
      <c r="U2937" s="1">
        <v>76</v>
      </c>
      <c r="V2937" s="1">
        <v>331</v>
      </c>
    </row>
    <row r="2938" spans="1:22" x14ac:dyDescent="0.35">
      <c r="A2938" s="2">
        <v>44596</v>
      </c>
      <c r="B2938" s="3" t="s">
        <v>164</v>
      </c>
      <c r="C2938" t="s">
        <v>247</v>
      </c>
      <c r="D2938" t="s">
        <v>165</v>
      </c>
      <c r="E2938" t="s">
        <v>166</v>
      </c>
      <c r="F2938" t="s">
        <v>18529</v>
      </c>
      <c r="G2938" t="s">
        <v>9289</v>
      </c>
      <c r="H2938" t="s">
        <v>18530</v>
      </c>
      <c r="I2938" t="s">
        <v>18531</v>
      </c>
      <c r="J2938" s="1" t="s">
        <v>30</v>
      </c>
      <c r="K2938" t="s">
        <v>252</v>
      </c>
      <c r="L2938" t="s">
        <v>253</v>
      </c>
      <c r="M2938">
        <f>1-838-976-6137</f>
        <v>-7950</v>
      </c>
      <c r="N2938" s="1" t="s">
        <v>78</v>
      </c>
      <c r="O2938" s="1" t="s">
        <v>63</v>
      </c>
      <c r="P2938" s="1">
        <v>40</v>
      </c>
      <c r="Q2938" t="s">
        <v>18532</v>
      </c>
      <c r="R2938" s="1" t="s">
        <v>18533</v>
      </c>
      <c r="S2938" s="1" t="s">
        <v>18534</v>
      </c>
      <c r="T2938" s="1">
        <v>142</v>
      </c>
      <c r="U2938" s="1">
        <v>49</v>
      </c>
      <c r="V2938" s="1">
        <v>93</v>
      </c>
    </row>
    <row r="2939" spans="1:22" x14ac:dyDescent="0.35">
      <c r="A2939" s="2">
        <v>45062</v>
      </c>
      <c r="B2939" s="3" t="s">
        <v>418</v>
      </c>
      <c r="C2939" t="s">
        <v>69</v>
      </c>
      <c r="D2939" t="s">
        <v>419</v>
      </c>
      <c r="E2939" t="s">
        <v>521</v>
      </c>
      <c r="F2939" t="s">
        <v>18535</v>
      </c>
      <c r="G2939" t="s">
        <v>18536</v>
      </c>
      <c r="H2939" t="s">
        <v>18537</v>
      </c>
      <c r="I2939" t="s">
        <v>18538</v>
      </c>
      <c r="J2939" s="1" t="s">
        <v>30</v>
      </c>
      <c r="K2939" t="s">
        <v>194</v>
      </c>
      <c r="L2939" t="s">
        <v>195</v>
      </c>
      <c r="M2939" t="s">
        <v>196</v>
      </c>
      <c r="N2939" s="1" t="s">
        <v>86</v>
      </c>
      <c r="O2939" s="1" t="s">
        <v>63</v>
      </c>
      <c r="P2939" s="1">
        <v>81</v>
      </c>
      <c r="Q2939" t="s">
        <v>1835</v>
      </c>
      <c r="R2939" s="1" t="s">
        <v>18539</v>
      </c>
      <c r="S2939" s="1" t="s">
        <v>18540</v>
      </c>
      <c r="T2939" s="1">
        <v>210</v>
      </c>
      <c r="U2939" s="1">
        <v>150</v>
      </c>
      <c r="V2939" s="1">
        <v>60</v>
      </c>
    </row>
    <row r="2940" spans="1:22" x14ac:dyDescent="0.35">
      <c r="A2940" s="1" t="s">
        <v>18541</v>
      </c>
      <c r="B2940" s="3" t="s">
        <v>97</v>
      </c>
      <c r="C2940" t="s">
        <v>23</v>
      </c>
      <c r="D2940" t="s">
        <v>98</v>
      </c>
      <c r="E2940" t="s">
        <v>154</v>
      </c>
      <c r="F2940" t="s">
        <v>18542</v>
      </c>
      <c r="H2940" t="s">
        <v>18543</v>
      </c>
      <c r="I2940" t="s">
        <v>18544</v>
      </c>
      <c r="J2940" s="1" t="s">
        <v>30</v>
      </c>
      <c r="K2940" t="s">
        <v>183</v>
      </c>
      <c r="L2940" t="s">
        <v>184</v>
      </c>
      <c r="M2940" t="s">
        <v>185</v>
      </c>
      <c r="N2940" s="1" t="s">
        <v>93</v>
      </c>
      <c r="O2940" s="1" t="s">
        <v>49</v>
      </c>
      <c r="P2940" s="1">
        <v>74</v>
      </c>
      <c r="Q2940" t="s">
        <v>14008</v>
      </c>
      <c r="R2940" s="1" t="s">
        <v>18545</v>
      </c>
      <c r="S2940" s="1" t="s">
        <v>18546</v>
      </c>
      <c r="T2940" s="1">
        <v>218</v>
      </c>
      <c r="U2940" s="1">
        <v>31</v>
      </c>
      <c r="V2940" s="1">
        <v>187</v>
      </c>
    </row>
    <row r="2941" spans="1:22" x14ac:dyDescent="0.35">
      <c r="A2941" s="2">
        <v>44715</v>
      </c>
      <c r="B2941" s="3" t="s">
        <v>418</v>
      </c>
      <c r="C2941" t="s">
        <v>69</v>
      </c>
      <c r="D2941" t="s">
        <v>419</v>
      </c>
      <c r="E2941" t="s">
        <v>521</v>
      </c>
      <c r="F2941" t="s">
        <v>18547</v>
      </c>
      <c r="G2941" t="s">
        <v>18548</v>
      </c>
      <c r="H2941" t="s">
        <v>18549</v>
      </c>
      <c r="I2941" t="s">
        <v>18550</v>
      </c>
      <c r="J2941" s="1" t="s">
        <v>30</v>
      </c>
      <c r="K2941" t="s">
        <v>303</v>
      </c>
      <c r="L2941" t="s">
        <v>304</v>
      </c>
      <c r="M2941" t="s">
        <v>305</v>
      </c>
      <c r="N2941" s="1" t="s">
        <v>78</v>
      </c>
      <c r="O2941" s="1" t="s">
        <v>34</v>
      </c>
      <c r="P2941" s="1">
        <v>58</v>
      </c>
      <c r="Q2941" t="s">
        <v>9159</v>
      </c>
      <c r="R2941" s="1" t="s">
        <v>8794</v>
      </c>
      <c r="S2941" s="1" t="s">
        <v>18551</v>
      </c>
      <c r="T2941" s="1">
        <v>297</v>
      </c>
      <c r="U2941" s="1">
        <v>42</v>
      </c>
      <c r="V2941" s="1">
        <v>255</v>
      </c>
    </row>
    <row r="2942" spans="1:22" x14ac:dyDescent="0.35">
      <c r="A2942" s="2">
        <v>45126</v>
      </c>
      <c r="B2942" s="3" t="s">
        <v>214</v>
      </c>
      <c r="C2942" t="s">
        <v>23</v>
      </c>
      <c r="D2942" t="s">
        <v>98</v>
      </c>
      <c r="E2942" t="s">
        <v>326</v>
      </c>
      <c r="F2942" t="s">
        <v>18552</v>
      </c>
      <c r="G2942" t="s">
        <v>18553</v>
      </c>
      <c r="H2942" t="s">
        <v>18554</v>
      </c>
      <c r="I2942" t="s">
        <v>18555</v>
      </c>
      <c r="J2942" s="1" t="s">
        <v>45</v>
      </c>
      <c r="K2942" t="s">
        <v>330</v>
      </c>
      <c r="L2942" t="s">
        <v>331</v>
      </c>
      <c r="M2942" t="s">
        <v>332</v>
      </c>
      <c r="N2942" s="1" t="s">
        <v>86</v>
      </c>
      <c r="O2942" s="1" t="s">
        <v>49</v>
      </c>
      <c r="P2942" s="1">
        <v>17</v>
      </c>
      <c r="Q2942" t="s">
        <v>13591</v>
      </c>
      <c r="R2942" s="1" t="s">
        <v>18556</v>
      </c>
      <c r="S2942" s="1" t="s">
        <v>18557</v>
      </c>
      <c r="T2942" s="1">
        <v>260</v>
      </c>
      <c r="U2942" s="1">
        <v>122</v>
      </c>
      <c r="V2942" s="1">
        <v>138</v>
      </c>
    </row>
    <row r="2943" spans="1:22" x14ac:dyDescent="0.35">
      <c r="A2943" s="2">
        <v>45183</v>
      </c>
      <c r="B2943" s="3" t="s">
        <v>38</v>
      </c>
      <c r="C2943" t="s">
        <v>276</v>
      </c>
      <c r="D2943" t="s">
        <v>55</v>
      </c>
      <c r="E2943" t="s">
        <v>56</v>
      </c>
      <c r="F2943" t="s">
        <v>18558</v>
      </c>
      <c r="G2943" t="s">
        <v>18559</v>
      </c>
      <c r="H2943" t="s">
        <v>18560</v>
      </c>
      <c r="I2943" t="s">
        <v>18561</v>
      </c>
      <c r="J2943" s="1" t="s">
        <v>170</v>
      </c>
      <c r="K2943" t="s">
        <v>148</v>
      </c>
      <c r="L2943" t="s">
        <v>149</v>
      </c>
      <c r="M2943" t="s">
        <v>150</v>
      </c>
      <c r="N2943" s="1" t="s">
        <v>78</v>
      </c>
      <c r="O2943" s="1" t="s">
        <v>49</v>
      </c>
      <c r="P2943" s="1">
        <v>100</v>
      </c>
      <c r="Q2943" t="s">
        <v>2513</v>
      </c>
      <c r="R2943" s="1" t="s">
        <v>9088</v>
      </c>
      <c r="S2943" s="1" t="s">
        <v>18562</v>
      </c>
      <c r="T2943" s="1">
        <v>132</v>
      </c>
      <c r="U2943" s="1">
        <v>99</v>
      </c>
      <c r="V2943" s="1">
        <v>33</v>
      </c>
    </row>
    <row r="2944" spans="1:22" x14ac:dyDescent="0.35">
      <c r="A2944" s="2">
        <v>44573</v>
      </c>
      <c r="B2944" s="3" t="s">
        <v>68</v>
      </c>
      <c r="C2944" t="s">
        <v>69</v>
      </c>
      <c r="D2944" t="s">
        <v>70</v>
      </c>
      <c r="E2944" t="s">
        <v>71</v>
      </c>
      <c r="F2944" t="s">
        <v>18563</v>
      </c>
      <c r="G2944" t="s">
        <v>18564</v>
      </c>
      <c r="H2944" t="s">
        <v>18565</v>
      </c>
      <c r="I2944" t="s">
        <v>18566</v>
      </c>
      <c r="J2944" s="1" t="s">
        <v>45</v>
      </c>
      <c r="K2944" t="s">
        <v>111</v>
      </c>
      <c r="L2944" t="s">
        <v>112</v>
      </c>
      <c r="M2944" t="s">
        <v>113</v>
      </c>
      <c r="N2944" s="1" t="s">
        <v>114</v>
      </c>
      <c r="O2944" s="1" t="s">
        <v>63</v>
      </c>
      <c r="P2944" s="1">
        <v>8</v>
      </c>
      <c r="Q2944" t="s">
        <v>2019</v>
      </c>
      <c r="R2944" s="1" t="s">
        <v>18567</v>
      </c>
      <c r="S2944" s="1" t="s">
        <v>18568</v>
      </c>
      <c r="T2944" s="1">
        <v>412</v>
      </c>
      <c r="U2944" s="1">
        <v>156</v>
      </c>
      <c r="V2944" s="1">
        <v>256</v>
      </c>
    </row>
    <row r="2945" spans="1:22" x14ac:dyDescent="0.35">
      <c r="A2945" s="2">
        <v>44929</v>
      </c>
      <c r="B2945" s="3" t="s">
        <v>140</v>
      </c>
      <c r="C2945" t="s">
        <v>141</v>
      </c>
      <c r="D2945" t="s">
        <v>142</v>
      </c>
      <c r="E2945" t="s">
        <v>361</v>
      </c>
      <c r="F2945" t="s">
        <v>18569</v>
      </c>
      <c r="G2945" t="s">
        <v>18570</v>
      </c>
      <c r="H2945" t="s">
        <v>18571</v>
      </c>
      <c r="I2945" t="s">
        <v>18572</v>
      </c>
      <c r="J2945" s="1" t="s">
        <v>30</v>
      </c>
      <c r="K2945" t="s">
        <v>270</v>
      </c>
      <c r="L2945" t="s">
        <v>271</v>
      </c>
      <c r="M2945" t="s">
        <v>559</v>
      </c>
      <c r="N2945" s="1" t="s">
        <v>93</v>
      </c>
      <c r="O2945" s="1" t="s">
        <v>49</v>
      </c>
      <c r="P2945" s="1">
        <v>38</v>
      </c>
      <c r="Q2945" t="s">
        <v>374</v>
      </c>
      <c r="R2945" s="1" t="s">
        <v>18573</v>
      </c>
      <c r="S2945" s="1" t="s">
        <v>18574</v>
      </c>
      <c r="T2945" s="1">
        <v>118</v>
      </c>
      <c r="U2945" s="1">
        <v>42</v>
      </c>
      <c r="V2945" s="1">
        <v>76</v>
      </c>
    </row>
    <row r="2946" spans="1:22" x14ac:dyDescent="0.35">
      <c r="A2946" s="2">
        <v>44502</v>
      </c>
      <c r="B2946" s="3" t="s">
        <v>336</v>
      </c>
      <c r="C2946" t="s">
        <v>247</v>
      </c>
      <c r="D2946" t="s">
        <v>165</v>
      </c>
      <c r="E2946" t="s">
        <v>25</v>
      </c>
      <c r="F2946" t="s">
        <v>18575</v>
      </c>
      <c r="G2946" t="s">
        <v>18576</v>
      </c>
      <c r="H2946" t="s">
        <v>18577</v>
      </c>
      <c r="I2946" t="s">
        <v>18578</v>
      </c>
      <c r="J2946" s="1" t="s">
        <v>45</v>
      </c>
      <c r="K2946" t="s">
        <v>171</v>
      </c>
      <c r="L2946" t="s">
        <v>172</v>
      </c>
      <c r="M2946" t="s">
        <v>173</v>
      </c>
      <c r="N2946" s="1" t="s">
        <v>48</v>
      </c>
      <c r="O2946" s="1" t="s">
        <v>49</v>
      </c>
      <c r="P2946" s="1">
        <v>6</v>
      </c>
      <c r="Q2946" t="s">
        <v>9717</v>
      </c>
      <c r="R2946" s="1" t="s">
        <v>18579</v>
      </c>
      <c r="S2946" s="1" t="s">
        <v>18580</v>
      </c>
      <c r="T2946" s="1">
        <v>209</v>
      </c>
      <c r="U2946" s="1">
        <v>187</v>
      </c>
      <c r="V2946" s="1">
        <v>22</v>
      </c>
    </row>
    <row r="2947" spans="1:22" x14ac:dyDescent="0.35">
      <c r="A2947" s="2">
        <v>44536</v>
      </c>
      <c r="B2947" s="3" t="s">
        <v>207</v>
      </c>
      <c r="C2947" t="s">
        <v>23</v>
      </c>
      <c r="D2947" t="s">
        <v>39</v>
      </c>
      <c r="E2947" t="s">
        <v>541</v>
      </c>
      <c r="F2947" t="s">
        <v>18581</v>
      </c>
      <c r="G2947" t="s">
        <v>18582</v>
      </c>
      <c r="H2947" t="s">
        <v>18583</v>
      </c>
      <c r="I2947" t="s">
        <v>18584</v>
      </c>
      <c r="J2947" s="1" t="s">
        <v>170</v>
      </c>
      <c r="K2947" t="s">
        <v>111</v>
      </c>
      <c r="L2947" t="s">
        <v>112</v>
      </c>
      <c r="M2947" t="s">
        <v>113</v>
      </c>
      <c r="N2947" s="1" t="s">
        <v>33</v>
      </c>
      <c r="O2947" s="1" t="s">
        <v>34</v>
      </c>
      <c r="P2947" s="1">
        <v>92</v>
      </c>
      <c r="Q2947" t="s">
        <v>5612</v>
      </c>
      <c r="R2947" s="1" t="s">
        <v>18585</v>
      </c>
      <c r="S2947" s="1" t="s">
        <v>18586</v>
      </c>
      <c r="T2947" s="1">
        <v>206</v>
      </c>
      <c r="U2947" s="1">
        <v>110</v>
      </c>
      <c r="V2947" s="1">
        <v>96</v>
      </c>
    </row>
    <row r="2948" spans="1:22" x14ac:dyDescent="0.35">
      <c r="A2948" s="2">
        <v>44820</v>
      </c>
      <c r="B2948" s="3" t="s">
        <v>140</v>
      </c>
      <c r="C2948" t="s">
        <v>141</v>
      </c>
      <c r="D2948" t="s">
        <v>142</v>
      </c>
      <c r="E2948" t="s">
        <v>361</v>
      </c>
      <c r="F2948" t="s">
        <v>18587</v>
      </c>
      <c r="G2948" t="s">
        <v>18588</v>
      </c>
      <c r="H2948" t="s">
        <v>18589</v>
      </c>
      <c r="I2948" t="s">
        <v>18590</v>
      </c>
      <c r="J2948" s="1" t="s">
        <v>45</v>
      </c>
      <c r="K2948" t="s">
        <v>133</v>
      </c>
      <c r="L2948" t="s">
        <v>134</v>
      </c>
      <c r="M2948" t="s">
        <v>135</v>
      </c>
      <c r="N2948" s="1" t="s">
        <v>114</v>
      </c>
      <c r="O2948" s="1" t="s">
        <v>49</v>
      </c>
      <c r="P2948" s="1">
        <v>99</v>
      </c>
      <c r="Q2948" t="s">
        <v>16714</v>
      </c>
      <c r="R2948" s="1" t="s">
        <v>15398</v>
      </c>
      <c r="S2948" s="1" t="s">
        <v>18591</v>
      </c>
      <c r="T2948" s="1">
        <v>447</v>
      </c>
      <c r="U2948" s="1">
        <v>61</v>
      </c>
      <c r="V2948" s="1">
        <v>386</v>
      </c>
    </row>
    <row r="2949" spans="1:22" x14ac:dyDescent="0.35">
      <c r="A2949" s="2">
        <v>44653</v>
      </c>
      <c r="B2949" s="3" t="s">
        <v>140</v>
      </c>
      <c r="C2949" t="s">
        <v>141</v>
      </c>
      <c r="D2949" t="s">
        <v>142</v>
      </c>
      <c r="E2949" t="s">
        <v>361</v>
      </c>
      <c r="F2949" t="s">
        <v>18592</v>
      </c>
      <c r="G2949" t="s">
        <v>18593</v>
      </c>
      <c r="H2949" t="s">
        <v>18594</v>
      </c>
      <c r="I2949" t="s">
        <v>18595</v>
      </c>
      <c r="J2949" s="1" t="s">
        <v>170</v>
      </c>
      <c r="K2949" t="s">
        <v>133</v>
      </c>
      <c r="L2949" t="s">
        <v>134</v>
      </c>
      <c r="M2949" t="s">
        <v>135</v>
      </c>
      <c r="N2949" s="1" t="s">
        <v>93</v>
      </c>
      <c r="O2949" s="1" t="s">
        <v>49</v>
      </c>
      <c r="P2949" s="1">
        <v>53</v>
      </c>
      <c r="Q2949" t="s">
        <v>3730</v>
      </c>
      <c r="R2949" s="1" t="s">
        <v>18596</v>
      </c>
      <c r="S2949" s="1" t="s">
        <v>18597</v>
      </c>
      <c r="T2949" s="1">
        <v>420</v>
      </c>
      <c r="U2949" s="1">
        <v>266</v>
      </c>
      <c r="V2949" s="1">
        <v>154</v>
      </c>
    </row>
    <row r="2950" spans="1:22" x14ac:dyDescent="0.35">
      <c r="A2950" s="2">
        <v>44687</v>
      </c>
      <c r="B2950" s="3" t="s">
        <v>97</v>
      </c>
      <c r="C2950" t="s">
        <v>23</v>
      </c>
      <c r="D2950" t="s">
        <v>98</v>
      </c>
      <c r="E2950" t="s">
        <v>154</v>
      </c>
      <c r="F2950" t="s">
        <v>18598</v>
      </c>
      <c r="G2950" t="s">
        <v>18599</v>
      </c>
      <c r="H2950" t="s">
        <v>18600</v>
      </c>
      <c r="I2950" t="s">
        <v>18601</v>
      </c>
      <c r="J2950" s="1" t="s">
        <v>30</v>
      </c>
      <c r="K2950" t="s">
        <v>303</v>
      </c>
      <c r="L2950" t="s">
        <v>304</v>
      </c>
      <c r="M2950" t="s">
        <v>305</v>
      </c>
      <c r="N2950" s="1" t="s">
        <v>86</v>
      </c>
      <c r="O2950" s="1" t="s">
        <v>63</v>
      </c>
      <c r="P2950" s="1">
        <v>20</v>
      </c>
      <c r="Q2950" t="s">
        <v>8154</v>
      </c>
      <c r="R2950" s="1" t="s">
        <v>18602</v>
      </c>
      <c r="S2950" s="1" t="s">
        <v>18603</v>
      </c>
      <c r="T2950" s="1">
        <v>157</v>
      </c>
      <c r="U2950" s="1">
        <v>90</v>
      </c>
      <c r="V2950" s="1">
        <v>67</v>
      </c>
    </row>
    <row r="2951" spans="1:22" x14ac:dyDescent="0.35">
      <c r="A2951" s="2">
        <v>44488</v>
      </c>
      <c r="B2951" s="3" t="s">
        <v>317</v>
      </c>
      <c r="C2951" t="s">
        <v>23</v>
      </c>
      <c r="D2951" t="s">
        <v>98</v>
      </c>
      <c r="E2951" t="s">
        <v>318</v>
      </c>
      <c r="F2951" t="s">
        <v>18604</v>
      </c>
      <c r="G2951" t="s">
        <v>18605</v>
      </c>
      <c r="H2951" t="s">
        <v>18606</v>
      </c>
      <c r="I2951">
        <f>1-601-512-8230</f>
        <v>-9342</v>
      </c>
      <c r="J2951" s="1" t="s">
        <v>170</v>
      </c>
      <c r="K2951" t="s">
        <v>330</v>
      </c>
      <c r="L2951" t="s">
        <v>331</v>
      </c>
      <c r="M2951" t="s">
        <v>332</v>
      </c>
      <c r="N2951" s="1" t="s">
        <v>33</v>
      </c>
      <c r="O2951" s="1" t="s">
        <v>63</v>
      </c>
      <c r="P2951" s="1">
        <v>42</v>
      </c>
      <c r="Q2951" t="s">
        <v>18607</v>
      </c>
      <c r="R2951" s="1" t="s">
        <v>1694</v>
      </c>
      <c r="S2951" s="1" t="s">
        <v>18608</v>
      </c>
      <c r="T2951" s="1">
        <v>229</v>
      </c>
      <c r="U2951" s="1">
        <v>165</v>
      </c>
      <c r="V2951" s="1">
        <v>64</v>
      </c>
    </row>
    <row r="2952" spans="1:22" x14ac:dyDescent="0.35">
      <c r="A2952" s="2">
        <v>44985</v>
      </c>
      <c r="B2952" s="3" t="s">
        <v>68</v>
      </c>
      <c r="C2952" t="s">
        <v>69</v>
      </c>
      <c r="D2952" t="s">
        <v>70</v>
      </c>
      <c r="E2952" t="s">
        <v>1634</v>
      </c>
      <c r="F2952" t="s">
        <v>18609</v>
      </c>
      <c r="G2952" t="s">
        <v>18610</v>
      </c>
      <c r="H2952" t="s">
        <v>18611</v>
      </c>
      <c r="I2952" t="s">
        <v>18612</v>
      </c>
      <c r="J2952" s="1" t="s">
        <v>45</v>
      </c>
      <c r="K2952" t="s">
        <v>183</v>
      </c>
      <c r="L2952" t="s">
        <v>184</v>
      </c>
      <c r="M2952" t="s">
        <v>185</v>
      </c>
      <c r="N2952" s="1" t="s">
        <v>86</v>
      </c>
      <c r="O2952" s="1" t="s">
        <v>49</v>
      </c>
      <c r="P2952" s="1">
        <v>24</v>
      </c>
      <c r="Q2952" t="s">
        <v>9729</v>
      </c>
      <c r="R2952" s="1" t="s">
        <v>18613</v>
      </c>
      <c r="S2952" s="1" t="s">
        <v>18614</v>
      </c>
      <c r="T2952" s="1">
        <v>154</v>
      </c>
      <c r="U2952" s="1">
        <v>133</v>
      </c>
      <c r="V2952" s="1">
        <v>21</v>
      </c>
    </row>
    <row r="2953" spans="1:22" x14ac:dyDescent="0.35">
      <c r="A2953" s="2">
        <v>45002</v>
      </c>
      <c r="B2953" s="3" t="s">
        <v>53</v>
      </c>
      <c r="C2953" t="s">
        <v>276</v>
      </c>
      <c r="D2953" t="s">
        <v>55</v>
      </c>
      <c r="E2953" t="s">
        <v>56</v>
      </c>
      <c r="F2953" t="s">
        <v>18615</v>
      </c>
      <c r="G2953" t="s">
        <v>18616</v>
      </c>
      <c r="H2953" t="s">
        <v>18617</v>
      </c>
      <c r="I2953" t="s">
        <v>18618</v>
      </c>
      <c r="J2953" s="1" t="s">
        <v>170</v>
      </c>
      <c r="K2953" t="s">
        <v>424</v>
      </c>
      <c r="L2953" t="s">
        <v>425</v>
      </c>
      <c r="N2953" s="1" t="s">
        <v>114</v>
      </c>
      <c r="O2953" s="1" t="s">
        <v>49</v>
      </c>
      <c r="P2953" s="1">
        <v>46</v>
      </c>
      <c r="Q2953" t="s">
        <v>8446</v>
      </c>
      <c r="R2953" s="1" t="s">
        <v>3470</v>
      </c>
      <c r="S2953" s="1" t="s">
        <v>18619</v>
      </c>
      <c r="T2953" s="1">
        <v>247</v>
      </c>
      <c r="U2953" s="1">
        <v>198</v>
      </c>
      <c r="V2953" s="1">
        <v>49</v>
      </c>
    </row>
    <row r="2954" spans="1:22" x14ac:dyDescent="0.35">
      <c r="A2954" s="2">
        <v>44560</v>
      </c>
      <c r="B2954" s="3" t="s">
        <v>68</v>
      </c>
      <c r="C2954" t="s">
        <v>69</v>
      </c>
      <c r="D2954" t="s">
        <v>70</v>
      </c>
      <c r="E2954" t="s">
        <v>71</v>
      </c>
      <c r="F2954" t="s">
        <v>18620</v>
      </c>
      <c r="H2954" t="s">
        <v>18621</v>
      </c>
      <c r="I2954" t="s">
        <v>18622</v>
      </c>
      <c r="J2954" s="1" t="s">
        <v>170</v>
      </c>
      <c r="K2954" t="s">
        <v>133</v>
      </c>
      <c r="L2954" t="s">
        <v>134</v>
      </c>
      <c r="M2954" t="s">
        <v>135</v>
      </c>
      <c r="N2954" s="1" t="s">
        <v>78</v>
      </c>
      <c r="O2954" s="1" t="s">
        <v>49</v>
      </c>
      <c r="P2954" s="1">
        <v>34</v>
      </c>
      <c r="Q2954" t="s">
        <v>18623</v>
      </c>
      <c r="R2954" s="1" t="s">
        <v>18624</v>
      </c>
      <c r="S2954" s="1" t="s">
        <v>18625</v>
      </c>
      <c r="T2954" s="1">
        <v>205</v>
      </c>
      <c r="U2954" s="1">
        <v>77</v>
      </c>
      <c r="V2954" s="1">
        <v>128</v>
      </c>
    </row>
    <row r="2955" spans="1:22" x14ac:dyDescent="0.35">
      <c r="A2955" s="2">
        <v>45048</v>
      </c>
      <c r="B2955" s="3" t="s">
        <v>317</v>
      </c>
      <c r="C2955" t="s">
        <v>23</v>
      </c>
      <c r="D2955" t="s">
        <v>98</v>
      </c>
      <c r="E2955" t="s">
        <v>265</v>
      </c>
      <c r="F2955" t="s">
        <v>18626</v>
      </c>
      <c r="G2955" t="s">
        <v>18627</v>
      </c>
      <c r="H2955" t="s">
        <v>18628</v>
      </c>
      <c r="I2955">
        <v>3026063706</v>
      </c>
      <c r="J2955" s="1" t="s">
        <v>170</v>
      </c>
      <c r="K2955" t="s">
        <v>270</v>
      </c>
      <c r="L2955" t="s">
        <v>271</v>
      </c>
      <c r="N2955" s="1" t="s">
        <v>33</v>
      </c>
      <c r="O2955" s="1" t="s">
        <v>34</v>
      </c>
      <c r="P2955" s="1">
        <v>90</v>
      </c>
      <c r="Q2955" t="s">
        <v>871</v>
      </c>
      <c r="R2955" s="1" t="s">
        <v>18629</v>
      </c>
      <c r="S2955" s="1" t="s">
        <v>18630</v>
      </c>
      <c r="T2955" s="1">
        <v>265</v>
      </c>
      <c r="U2955" s="1">
        <v>159</v>
      </c>
      <c r="V2955" s="1">
        <v>106</v>
      </c>
    </row>
    <row r="2956" spans="1:22" x14ac:dyDescent="0.35">
      <c r="A2956" s="2">
        <v>45143</v>
      </c>
      <c r="B2956" s="3" t="s">
        <v>336</v>
      </c>
      <c r="C2956" t="s">
        <v>54</v>
      </c>
      <c r="D2956" t="s">
        <v>165</v>
      </c>
      <c r="E2956" t="s">
        <v>265</v>
      </c>
      <c r="F2956" t="s">
        <v>18631</v>
      </c>
      <c r="G2956" t="s">
        <v>18632</v>
      </c>
      <c r="H2956" t="s">
        <v>18633</v>
      </c>
      <c r="I2956" t="s">
        <v>18634</v>
      </c>
      <c r="J2956" s="1" t="s">
        <v>30</v>
      </c>
      <c r="K2956" t="s">
        <v>330</v>
      </c>
      <c r="L2956" t="s">
        <v>331</v>
      </c>
      <c r="M2956" t="s">
        <v>332</v>
      </c>
      <c r="N2956" s="1" t="s">
        <v>48</v>
      </c>
      <c r="O2956" s="1" t="s">
        <v>34</v>
      </c>
      <c r="P2956" s="1">
        <v>73</v>
      </c>
      <c r="Q2956" t="s">
        <v>4438</v>
      </c>
      <c r="R2956" s="1" t="s">
        <v>18635</v>
      </c>
      <c r="S2956" s="1" t="s">
        <v>18636</v>
      </c>
      <c r="T2956" s="1">
        <v>236</v>
      </c>
      <c r="U2956" s="1">
        <v>159</v>
      </c>
      <c r="V2956" s="1">
        <v>77</v>
      </c>
    </row>
    <row r="2957" spans="1:22" x14ac:dyDescent="0.35">
      <c r="A2957" s="2">
        <v>44874</v>
      </c>
      <c r="B2957" s="3" t="s">
        <v>257</v>
      </c>
      <c r="C2957" t="s">
        <v>54</v>
      </c>
      <c r="D2957" t="s">
        <v>223</v>
      </c>
      <c r="E2957" t="s">
        <v>309</v>
      </c>
      <c r="F2957" t="s">
        <v>18637</v>
      </c>
      <c r="H2957" t="s">
        <v>18638</v>
      </c>
      <c r="I2957" t="s">
        <v>18639</v>
      </c>
      <c r="J2957" s="1" t="s">
        <v>45</v>
      </c>
      <c r="K2957" t="s">
        <v>566</v>
      </c>
      <c r="L2957" t="s">
        <v>567</v>
      </c>
      <c r="M2957" t="s">
        <v>568</v>
      </c>
      <c r="N2957" s="1" t="s">
        <v>114</v>
      </c>
      <c r="O2957" s="1" t="s">
        <v>49</v>
      </c>
      <c r="P2957" s="1">
        <v>93</v>
      </c>
      <c r="Q2957" t="s">
        <v>7515</v>
      </c>
      <c r="R2957" s="1" t="s">
        <v>14887</v>
      </c>
      <c r="S2957" s="1" t="s">
        <v>18640</v>
      </c>
      <c r="T2957" s="1">
        <v>307</v>
      </c>
      <c r="U2957" s="1">
        <v>304</v>
      </c>
      <c r="V2957" s="1">
        <v>3</v>
      </c>
    </row>
    <row r="2958" spans="1:22" x14ac:dyDescent="0.35">
      <c r="A2958" s="2">
        <v>44559</v>
      </c>
      <c r="B2958" s="3" t="s">
        <v>275</v>
      </c>
      <c r="C2958" t="s">
        <v>276</v>
      </c>
      <c r="D2958" t="s">
        <v>277</v>
      </c>
      <c r="E2958" t="s">
        <v>278</v>
      </c>
      <c r="F2958" t="s">
        <v>18641</v>
      </c>
      <c r="G2958" t="s">
        <v>18642</v>
      </c>
      <c r="H2958" t="s">
        <v>18643</v>
      </c>
      <c r="I2958" t="s">
        <v>18644</v>
      </c>
      <c r="J2958" s="1" t="s">
        <v>45</v>
      </c>
      <c r="K2958" t="s">
        <v>31</v>
      </c>
      <c r="L2958" t="s">
        <v>32</v>
      </c>
      <c r="M2958">
        <v>6538306661</v>
      </c>
      <c r="N2958" s="1" t="s">
        <v>114</v>
      </c>
      <c r="O2958" s="1" t="s">
        <v>49</v>
      </c>
      <c r="P2958" s="1">
        <v>48</v>
      </c>
      <c r="Q2958" t="s">
        <v>18645</v>
      </c>
      <c r="R2958" s="1" t="s">
        <v>18646</v>
      </c>
      <c r="S2958" s="1" t="s">
        <v>18647</v>
      </c>
      <c r="T2958" s="1">
        <v>475</v>
      </c>
      <c r="U2958" s="1">
        <v>322</v>
      </c>
      <c r="V2958" s="1">
        <v>153</v>
      </c>
    </row>
    <row r="2959" spans="1:22" x14ac:dyDescent="0.35">
      <c r="A2959" s="2">
        <v>44692</v>
      </c>
      <c r="B2959" s="3" t="s">
        <v>140</v>
      </c>
      <c r="C2959" t="s">
        <v>141</v>
      </c>
      <c r="D2959" t="s">
        <v>142</v>
      </c>
      <c r="E2959" t="s">
        <v>361</v>
      </c>
      <c r="F2959" t="s">
        <v>18648</v>
      </c>
      <c r="G2959" t="s">
        <v>18649</v>
      </c>
      <c r="H2959" t="s">
        <v>18650</v>
      </c>
      <c r="I2959" t="s">
        <v>18651</v>
      </c>
      <c r="J2959" s="1" t="s">
        <v>45</v>
      </c>
      <c r="K2959" t="s">
        <v>171</v>
      </c>
      <c r="L2959" t="s">
        <v>172</v>
      </c>
      <c r="M2959" t="s">
        <v>173</v>
      </c>
      <c r="N2959" s="1" t="s">
        <v>93</v>
      </c>
      <c r="O2959" s="1" t="s">
        <v>49</v>
      </c>
      <c r="P2959" s="1">
        <v>54</v>
      </c>
      <c r="Q2959" t="s">
        <v>5017</v>
      </c>
      <c r="R2959" s="1" t="s">
        <v>18652</v>
      </c>
      <c r="S2959" s="1" t="s">
        <v>18653</v>
      </c>
      <c r="T2959" s="1">
        <v>300</v>
      </c>
      <c r="U2959" s="1">
        <v>205</v>
      </c>
      <c r="V2959" s="1">
        <v>95</v>
      </c>
    </row>
    <row r="2960" spans="1:22" x14ac:dyDescent="0.35">
      <c r="A2960" s="2">
        <v>45127</v>
      </c>
      <c r="B2960" s="3" t="s">
        <v>336</v>
      </c>
      <c r="C2960" t="s">
        <v>247</v>
      </c>
      <c r="D2960" t="s">
        <v>165</v>
      </c>
      <c r="E2960" t="s">
        <v>807</v>
      </c>
      <c r="F2960" t="s">
        <v>18654</v>
      </c>
      <c r="G2960" t="s">
        <v>18655</v>
      </c>
      <c r="H2960" t="s">
        <v>18656</v>
      </c>
      <c r="I2960" t="s">
        <v>18657</v>
      </c>
      <c r="J2960" s="1" t="s">
        <v>170</v>
      </c>
      <c r="K2960" t="s">
        <v>46</v>
      </c>
      <c r="L2960" t="s">
        <v>47</v>
      </c>
      <c r="M2960" t="s">
        <v>261</v>
      </c>
      <c r="N2960" s="1" t="s">
        <v>114</v>
      </c>
      <c r="O2960" s="1" t="s">
        <v>34</v>
      </c>
      <c r="P2960" s="1">
        <v>5</v>
      </c>
      <c r="Q2960" t="s">
        <v>9081</v>
      </c>
      <c r="R2960" s="1" t="s">
        <v>18658</v>
      </c>
      <c r="S2960" s="1" t="s">
        <v>18659</v>
      </c>
      <c r="T2960" s="1">
        <v>169</v>
      </c>
      <c r="U2960" s="1">
        <v>157</v>
      </c>
      <c r="V2960" s="1">
        <v>12</v>
      </c>
    </row>
    <row r="2961" spans="1:22" x14ac:dyDescent="0.35">
      <c r="A2961" s="2">
        <v>45171</v>
      </c>
      <c r="B2961" s="3" t="s">
        <v>222</v>
      </c>
      <c r="C2961" t="s">
        <v>141</v>
      </c>
      <c r="D2961" t="s">
        <v>223</v>
      </c>
      <c r="E2961" t="s">
        <v>224</v>
      </c>
      <c r="F2961" t="s">
        <v>12765</v>
      </c>
      <c r="G2961" t="s">
        <v>18660</v>
      </c>
      <c r="H2961" t="s">
        <v>18661</v>
      </c>
      <c r="I2961" t="s">
        <v>18662</v>
      </c>
      <c r="J2961" s="1" t="s">
        <v>30</v>
      </c>
      <c r="K2961" t="s">
        <v>46</v>
      </c>
      <c r="L2961" t="s">
        <v>47</v>
      </c>
      <c r="M2961" t="s">
        <v>261</v>
      </c>
      <c r="N2961" s="1" t="s">
        <v>33</v>
      </c>
      <c r="O2961" s="1" t="s">
        <v>49</v>
      </c>
      <c r="P2961" s="1">
        <v>27</v>
      </c>
      <c r="Q2961" t="s">
        <v>6964</v>
      </c>
      <c r="R2961" s="1" t="s">
        <v>18663</v>
      </c>
      <c r="S2961" s="1" t="s">
        <v>18664</v>
      </c>
      <c r="T2961" s="1">
        <v>313</v>
      </c>
      <c r="U2961" s="1">
        <v>87</v>
      </c>
      <c r="V2961" s="1">
        <v>226</v>
      </c>
    </row>
    <row r="2962" spans="1:22" x14ac:dyDescent="0.35">
      <c r="A2962" s="2">
        <v>44927</v>
      </c>
      <c r="B2962" s="3" t="s">
        <v>140</v>
      </c>
      <c r="C2962" t="s">
        <v>141</v>
      </c>
      <c r="D2962" t="s">
        <v>142</v>
      </c>
      <c r="E2962" t="s">
        <v>361</v>
      </c>
      <c r="F2962" t="s">
        <v>18665</v>
      </c>
      <c r="H2962" t="s">
        <v>18666</v>
      </c>
      <c r="I2962" t="s">
        <v>18667</v>
      </c>
      <c r="J2962" s="1" t="s">
        <v>30</v>
      </c>
      <c r="K2962" t="s">
        <v>566</v>
      </c>
      <c r="L2962" t="s">
        <v>567</v>
      </c>
      <c r="M2962" t="s">
        <v>568</v>
      </c>
      <c r="N2962" s="1" t="s">
        <v>114</v>
      </c>
      <c r="O2962" s="1" t="s">
        <v>49</v>
      </c>
      <c r="P2962" s="1">
        <v>70</v>
      </c>
      <c r="Q2962" t="s">
        <v>17754</v>
      </c>
      <c r="R2962" s="1" t="s">
        <v>18668</v>
      </c>
      <c r="S2962" s="1" t="s">
        <v>18669</v>
      </c>
      <c r="T2962" s="1">
        <v>296</v>
      </c>
      <c r="U2962" s="1">
        <v>277</v>
      </c>
      <c r="V2962" s="1">
        <v>19</v>
      </c>
    </row>
    <row r="2963" spans="1:22" x14ac:dyDescent="0.35">
      <c r="A2963" s="2">
        <v>44891</v>
      </c>
      <c r="B2963" s="3" t="s">
        <v>214</v>
      </c>
      <c r="C2963" t="s">
        <v>23</v>
      </c>
      <c r="D2963" t="s">
        <v>98</v>
      </c>
      <c r="E2963" t="s">
        <v>189</v>
      </c>
      <c r="F2963" t="s">
        <v>18670</v>
      </c>
      <c r="G2963" t="s">
        <v>18671</v>
      </c>
      <c r="H2963" t="s">
        <v>18672</v>
      </c>
      <c r="I2963" t="s">
        <v>18673</v>
      </c>
      <c r="J2963" s="1" t="s">
        <v>45</v>
      </c>
      <c r="K2963" t="s">
        <v>252</v>
      </c>
      <c r="L2963" t="s">
        <v>253</v>
      </c>
      <c r="M2963">
        <f>1-838-976-6137</f>
        <v>-7950</v>
      </c>
      <c r="N2963" s="1" t="s">
        <v>86</v>
      </c>
      <c r="O2963" s="1" t="s">
        <v>49</v>
      </c>
      <c r="P2963" s="1">
        <v>84</v>
      </c>
      <c r="Q2963" t="s">
        <v>7163</v>
      </c>
      <c r="R2963" s="1" t="s">
        <v>18674</v>
      </c>
      <c r="S2963" s="1" t="s">
        <v>18675</v>
      </c>
      <c r="T2963" s="1">
        <v>357</v>
      </c>
      <c r="U2963" s="1">
        <v>185</v>
      </c>
      <c r="V2963" s="1">
        <v>172</v>
      </c>
    </row>
    <row r="2964" spans="1:22" x14ac:dyDescent="0.35">
      <c r="A2964" s="1" t="s">
        <v>18676</v>
      </c>
      <c r="B2964" s="3" t="s">
        <v>214</v>
      </c>
      <c r="C2964" t="s">
        <v>23</v>
      </c>
      <c r="D2964" t="s">
        <v>98</v>
      </c>
      <c r="E2964" t="s">
        <v>326</v>
      </c>
      <c r="F2964" t="s">
        <v>18677</v>
      </c>
      <c r="G2964" t="s">
        <v>18678</v>
      </c>
      <c r="H2964" t="s">
        <v>18679</v>
      </c>
      <c r="I2964" t="s">
        <v>18680</v>
      </c>
      <c r="J2964" s="1" t="s">
        <v>30</v>
      </c>
      <c r="K2964" t="s">
        <v>330</v>
      </c>
      <c r="L2964" t="s">
        <v>331</v>
      </c>
      <c r="M2964" t="s">
        <v>332</v>
      </c>
      <c r="N2964" s="1" t="s">
        <v>114</v>
      </c>
      <c r="O2964" s="1" t="s">
        <v>49</v>
      </c>
      <c r="P2964" s="1">
        <v>98</v>
      </c>
      <c r="Q2964" t="s">
        <v>6495</v>
      </c>
      <c r="R2964" s="1" t="s">
        <v>18681</v>
      </c>
      <c r="S2964" s="1" t="s">
        <v>18682</v>
      </c>
      <c r="T2964" s="1">
        <v>160</v>
      </c>
      <c r="U2964" s="1">
        <v>38</v>
      </c>
      <c r="V2964" s="1">
        <v>122</v>
      </c>
    </row>
    <row r="2965" spans="1:22" x14ac:dyDescent="0.35">
      <c r="A2965" s="2">
        <v>45024</v>
      </c>
      <c r="B2965" s="3" t="s">
        <v>22</v>
      </c>
      <c r="C2965" t="s">
        <v>23</v>
      </c>
      <c r="D2965" t="s">
        <v>24</v>
      </c>
      <c r="E2965" t="s">
        <v>82</v>
      </c>
      <c r="F2965" t="s">
        <v>18683</v>
      </c>
      <c r="H2965" t="s">
        <v>18684</v>
      </c>
      <c r="I2965" t="s">
        <v>18685</v>
      </c>
      <c r="J2965" s="1" t="s">
        <v>45</v>
      </c>
      <c r="K2965" t="s">
        <v>31</v>
      </c>
      <c r="L2965" t="s">
        <v>32</v>
      </c>
      <c r="M2965">
        <v>6538306661</v>
      </c>
      <c r="N2965" s="1" t="s">
        <v>86</v>
      </c>
      <c r="O2965" s="1" t="s">
        <v>63</v>
      </c>
      <c r="P2965" s="1">
        <v>100</v>
      </c>
      <c r="Q2965" t="s">
        <v>387</v>
      </c>
      <c r="R2965" s="1" t="s">
        <v>18686</v>
      </c>
      <c r="S2965" s="1" t="s">
        <v>18687</v>
      </c>
      <c r="T2965" s="1">
        <v>192</v>
      </c>
      <c r="U2965" s="1">
        <v>55</v>
      </c>
      <c r="V2965" s="1">
        <v>137</v>
      </c>
    </row>
    <row r="2966" spans="1:22" x14ac:dyDescent="0.35">
      <c r="A2966" s="2">
        <v>44911</v>
      </c>
      <c r="B2966" s="3" t="s">
        <v>238</v>
      </c>
      <c r="C2966" t="s">
        <v>23</v>
      </c>
      <c r="D2966" t="s">
        <v>98</v>
      </c>
      <c r="E2966" t="s">
        <v>239</v>
      </c>
      <c r="F2966" t="s">
        <v>18688</v>
      </c>
      <c r="G2966" t="s">
        <v>18689</v>
      </c>
      <c r="H2966" t="s">
        <v>18690</v>
      </c>
      <c r="I2966" t="s">
        <v>18691</v>
      </c>
      <c r="J2966" s="1" t="s">
        <v>45</v>
      </c>
      <c r="K2966" t="s">
        <v>194</v>
      </c>
      <c r="L2966" t="s">
        <v>195</v>
      </c>
      <c r="M2966" t="s">
        <v>196</v>
      </c>
      <c r="N2966" s="1" t="s">
        <v>48</v>
      </c>
      <c r="O2966" s="1" t="s">
        <v>63</v>
      </c>
      <c r="P2966" s="1">
        <v>59</v>
      </c>
      <c r="Q2966" t="s">
        <v>12238</v>
      </c>
      <c r="R2966" s="1" t="s">
        <v>18692</v>
      </c>
      <c r="S2966" s="1" t="s">
        <v>18693</v>
      </c>
      <c r="T2966" s="1">
        <v>373</v>
      </c>
      <c r="U2966" s="1">
        <v>39</v>
      </c>
      <c r="V2966" s="1">
        <v>334</v>
      </c>
    </row>
    <row r="2967" spans="1:22" x14ac:dyDescent="0.35">
      <c r="A2967" s="2">
        <v>44661</v>
      </c>
      <c r="B2967" s="3" t="s">
        <v>207</v>
      </c>
      <c r="C2967" t="s">
        <v>23</v>
      </c>
      <c r="D2967" t="s">
        <v>39</v>
      </c>
      <c r="E2967" t="s">
        <v>40</v>
      </c>
      <c r="F2967" t="s">
        <v>18694</v>
      </c>
      <c r="G2967" t="s">
        <v>18695</v>
      </c>
      <c r="H2967" t="s">
        <v>18696</v>
      </c>
      <c r="I2967" t="s">
        <v>18697</v>
      </c>
      <c r="J2967" s="1" t="s">
        <v>45</v>
      </c>
      <c r="K2967" t="s">
        <v>46</v>
      </c>
      <c r="L2967" t="s">
        <v>47</v>
      </c>
      <c r="N2967" s="1" t="s">
        <v>93</v>
      </c>
      <c r="O2967" s="1" t="s">
        <v>63</v>
      </c>
      <c r="P2967" s="1">
        <v>92</v>
      </c>
      <c r="Q2967" t="s">
        <v>5612</v>
      </c>
      <c r="R2967" s="1" t="s">
        <v>18698</v>
      </c>
      <c r="S2967" s="1" t="s">
        <v>18699</v>
      </c>
      <c r="T2967" s="1">
        <v>137</v>
      </c>
      <c r="U2967" s="1">
        <v>57</v>
      </c>
      <c r="V2967" s="1">
        <v>80</v>
      </c>
    </row>
    <row r="2968" spans="1:22" x14ac:dyDescent="0.35">
      <c r="A2968" s="2">
        <v>44688</v>
      </c>
      <c r="B2968" s="3" t="s">
        <v>418</v>
      </c>
      <c r="C2968" t="s">
        <v>69</v>
      </c>
      <c r="D2968" t="s">
        <v>419</v>
      </c>
      <c r="E2968" t="s">
        <v>265</v>
      </c>
      <c r="F2968" t="s">
        <v>18700</v>
      </c>
      <c r="G2968" t="s">
        <v>18701</v>
      </c>
      <c r="H2968" t="s">
        <v>18702</v>
      </c>
      <c r="I2968" t="s">
        <v>18703</v>
      </c>
      <c r="J2968" s="1" t="s">
        <v>30</v>
      </c>
      <c r="K2968" t="s">
        <v>270</v>
      </c>
      <c r="L2968" t="s">
        <v>271</v>
      </c>
      <c r="M2968" t="s">
        <v>559</v>
      </c>
      <c r="N2968" s="1" t="s">
        <v>48</v>
      </c>
      <c r="O2968" s="1" t="s">
        <v>49</v>
      </c>
      <c r="P2968" s="1">
        <v>92</v>
      </c>
      <c r="Q2968" t="s">
        <v>5967</v>
      </c>
      <c r="R2968" s="1" t="s">
        <v>18704</v>
      </c>
      <c r="S2968" s="1" t="s">
        <v>18705</v>
      </c>
      <c r="T2968" s="1">
        <v>411</v>
      </c>
      <c r="U2968" s="1">
        <v>120</v>
      </c>
      <c r="V2968" s="1">
        <v>291</v>
      </c>
    </row>
    <row r="2969" spans="1:22" x14ac:dyDescent="0.35">
      <c r="A2969" s="2">
        <v>44834</v>
      </c>
      <c r="B2969" s="3" t="s">
        <v>336</v>
      </c>
      <c r="C2969" t="s">
        <v>247</v>
      </c>
      <c r="D2969" t="s">
        <v>165</v>
      </c>
      <c r="E2969" t="s">
        <v>25</v>
      </c>
      <c r="F2969" t="s">
        <v>18706</v>
      </c>
      <c r="G2969" t="s">
        <v>18707</v>
      </c>
      <c r="H2969" t="s">
        <v>18708</v>
      </c>
      <c r="I2969" t="s">
        <v>18709</v>
      </c>
      <c r="J2969" s="1" t="s">
        <v>30</v>
      </c>
      <c r="K2969" t="s">
        <v>183</v>
      </c>
      <c r="L2969" t="s">
        <v>184</v>
      </c>
      <c r="M2969" t="s">
        <v>185</v>
      </c>
      <c r="N2969" s="1" t="s">
        <v>48</v>
      </c>
      <c r="O2969" s="1" t="s">
        <v>63</v>
      </c>
      <c r="P2969" s="1">
        <v>38</v>
      </c>
      <c r="Q2969" t="s">
        <v>10150</v>
      </c>
      <c r="R2969" s="1" t="s">
        <v>1749</v>
      </c>
      <c r="S2969" s="1" t="s">
        <v>18710</v>
      </c>
      <c r="T2969" s="1">
        <v>361</v>
      </c>
      <c r="U2969" s="1">
        <v>285</v>
      </c>
      <c r="V2969" s="1">
        <v>76</v>
      </c>
    </row>
    <row r="2970" spans="1:22" x14ac:dyDescent="0.35">
      <c r="A2970" s="2">
        <v>44968</v>
      </c>
      <c r="B2970" s="3" t="s">
        <v>68</v>
      </c>
      <c r="C2970" t="s">
        <v>69</v>
      </c>
      <c r="D2970" t="s">
        <v>70</v>
      </c>
      <c r="E2970" t="s">
        <v>71</v>
      </c>
      <c r="F2970" t="s">
        <v>18711</v>
      </c>
      <c r="G2970" t="s">
        <v>18712</v>
      </c>
      <c r="H2970" t="s">
        <v>18713</v>
      </c>
      <c r="I2970" t="s">
        <v>18714</v>
      </c>
      <c r="J2970" s="1" t="s">
        <v>30</v>
      </c>
      <c r="K2970" t="s">
        <v>194</v>
      </c>
      <c r="L2970" t="s">
        <v>195</v>
      </c>
      <c r="M2970" t="s">
        <v>196</v>
      </c>
      <c r="N2970" s="1" t="s">
        <v>78</v>
      </c>
      <c r="O2970" s="1" t="s">
        <v>49</v>
      </c>
      <c r="P2970" s="1">
        <v>3</v>
      </c>
      <c r="Q2970" t="s">
        <v>79</v>
      </c>
      <c r="R2970" s="1" t="s">
        <v>5253</v>
      </c>
      <c r="S2970" s="1" t="s">
        <v>18715</v>
      </c>
      <c r="T2970" s="1">
        <v>270</v>
      </c>
      <c r="U2970" s="1">
        <v>152</v>
      </c>
      <c r="V2970" s="1">
        <v>118</v>
      </c>
    </row>
    <row r="2971" spans="1:22" x14ac:dyDescent="0.35">
      <c r="A2971" s="2">
        <v>44613</v>
      </c>
      <c r="B2971" s="3" t="s">
        <v>317</v>
      </c>
      <c r="C2971" t="s">
        <v>23</v>
      </c>
      <c r="D2971" t="s">
        <v>98</v>
      </c>
      <c r="E2971" t="s">
        <v>1277</v>
      </c>
      <c r="F2971" t="s">
        <v>16966</v>
      </c>
      <c r="G2971" t="s">
        <v>18716</v>
      </c>
      <c r="H2971" t="s">
        <v>18717</v>
      </c>
      <c r="I2971" t="s">
        <v>18718</v>
      </c>
      <c r="J2971" s="1" t="s">
        <v>170</v>
      </c>
      <c r="K2971" t="s">
        <v>270</v>
      </c>
      <c r="L2971" t="s">
        <v>271</v>
      </c>
      <c r="M2971" t="s">
        <v>559</v>
      </c>
      <c r="N2971" s="1" t="s">
        <v>93</v>
      </c>
      <c r="O2971" s="1" t="s">
        <v>49</v>
      </c>
      <c r="P2971" s="1">
        <v>90</v>
      </c>
      <c r="Q2971" t="s">
        <v>871</v>
      </c>
      <c r="R2971" s="1" t="s">
        <v>18719</v>
      </c>
      <c r="S2971" s="1" t="s">
        <v>18720</v>
      </c>
      <c r="T2971" s="1">
        <v>262</v>
      </c>
      <c r="U2971" s="1">
        <v>47</v>
      </c>
      <c r="V2971" s="1">
        <v>215</v>
      </c>
    </row>
    <row r="2972" spans="1:22" x14ac:dyDescent="0.35">
      <c r="A2972" s="2">
        <v>44916</v>
      </c>
      <c r="B2972" s="3" t="s">
        <v>140</v>
      </c>
      <c r="C2972" t="s">
        <v>141</v>
      </c>
      <c r="D2972" t="s">
        <v>142</v>
      </c>
      <c r="E2972" t="s">
        <v>361</v>
      </c>
      <c r="F2972" t="s">
        <v>18721</v>
      </c>
      <c r="G2972" t="s">
        <v>18722</v>
      </c>
      <c r="H2972" t="s">
        <v>18723</v>
      </c>
      <c r="I2972">
        <f>1-263-353-7940</f>
        <v>-8555</v>
      </c>
      <c r="J2972" s="1" t="s">
        <v>45</v>
      </c>
      <c r="K2972" t="s">
        <v>46</v>
      </c>
      <c r="L2972" t="s">
        <v>47</v>
      </c>
      <c r="M2972" t="s">
        <v>261</v>
      </c>
      <c r="N2972" s="1" t="s">
        <v>93</v>
      </c>
      <c r="O2972" s="1" t="s">
        <v>49</v>
      </c>
      <c r="P2972" s="1">
        <v>66</v>
      </c>
      <c r="Q2972" t="s">
        <v>9027</v>
      </c>
      <c r="R2972" s="1" t="s">
        <v>18724</v>
      </c>
      <c r="S2972" s="1" t="s">
        <v>18725</v>
      </c>
      <c r="T2972" s="1">
        <v>53</v>
      </c>
      <c r="U2972" s="1">
        <v>1</v>
      </c>
      <c r="V2972" s="1">
        <v>52</v>
      </c>
    </row>
    <row r="2973" spans="1:22" x14ac:dyDescent="0.35">
      <c r="A2973" s="2">
        <v>45195</v>
      </c>
      <c r="B2973" s="3" t="s">
        <v>68</v>
      </c>
      <c r="C2973" t="s">
        <v>69</v>
      </c>
      <c r="D2973" t="s">
        <v>70</v>
      </c>
      <c r="E2973" t="s">
        <v>71</v>
      </c>
      <c r="F2973" t="s">
        <v>18726</v>
      </c>
      <c r="G2973" t="s">
        <v>18727</v>
      </c>
      <c r="H2973" t="s">
        <v>18728</v>
      </c>
      <c r="I2973" t="s">
        <v>18729</v>
      </c>
      <c r="J2973" s="1" t="s">
        <v>45</v>
      </c>
      <c r="K2973" t="s">
        <v>330</v>
      </c>
      <c r="L2973" t="s">
        <v>331</v>
      </c>
      <c r="M2973" t="s">
        <v>332</v>
      </c>
      <c r="N2973" s="1" t="s">
        <v>33</v>
      </c>
      <c r="O2973" s="1" t="s">
        <v>49</v>
      </c>
      <c r="P2973" s="1">
        <v>70</v>
      </c>
      <c r="Q2973" t="s">
        <v>5280</v>
      </c>
      <c r="R2973" s="1" t="s">
        <v>18730</v>
      </c>
      <c r="S2973" s="1" t="s">
        <v>18731</v>
      </c>
      <c r="T2973" s="1">
        <v>78</v>
      </c>
      <c r="U2973" s="1">
        <v>44</v>
      </c>
      <c r="V2973" s="1">
        <v>34</v>
      </c>
    </row>
    <row r="2974" spans="1:22" x14ac:dyDescent="0.35">
      <c r="A2974" s="2">
        <v>45032</v>
      </c>
      <c r="B2974" s="3" t="s">
        <v>177</v>
      </c>
      <c r="C2974" t="s">
        <v>141</v>
      </c>
      <c r="D2974" t="s">
        <v>142</v>
      </c>
      <c r="E2974" t="s">
        <v>265</v>
      </c>
      <c r="F2974" t="s">
        <v>18732</v>
      </c>
      <c r="G2974" t="s">
        <v>18733</v>
      </c>
      <c r="H2974" t="s">
        <v>18734</v>
      </c>
      <c r="I2974" t="s">
        <v>18735</v>
      </c>
      <c r="J2974" s="1" t="s">
        <v>170</v>
      </c>
      <c r="K2974" t="s">
        <v>75</v>
      </c>
      <c r="L2974" t="s">
        <v>76</v>
      </c>
      <c r="M2974" t="s">
        <v>77</v>
      </c>
      <c r="N2974" s="1" t="s">
        <v>33</v>
      </c>
      <c r="O2974" s="1" t="s">
        <v>34</v>
      </c>
      <c r="P2974" s="1">
        <v>23</v>
      </c>
      <c r="Q2974" t="s">
        <v>3086</v>
      </c>
      <c r="R2974" s="1" t="s">
        <v>18736</v>
      </c>
      <c r="S2974" s="1" t="s">
        <v>18737</v>
      </c>
      <c r="T2974" s="1">
        <v>58</v>
      </c>
      <c r="U2974" s="1">
        <v>31</v>
      </c>
      <c r="V2974" s="1">
        <v>27</v>
      </c>
    </row>
    <row r="2975" spans="1:22" x14ac:dyDescent="0.35">
      <c r="A2975" s="2">
        <v>45059</v>
      </c>
      <c r="B2975" s="3" t="s">
        <v>177</v>
      </c>
      <c r="C2975" t="s">
        <v>141</v>
      </c>
      <c r="D2975" t="s">
        <v>142</v>
      </c>
      <c r="E2975" t="s">
        <v>178</v>
      </c>
      <c r="F2975" t="s">
        <v>18738</v>
      </c>
      <c r="G2975" t="s">
        <v>18739</v>
      </c>
      <c r="H2975" t="s">
        <v>18740</v>
      </c>
      <c r="I2975" t="s">
        <v>18741</v>
      </c>
      <c r="J2975" s="1" t="s">
        <v>45</v>
      </c>
      <c r="K2975" t="s">
        <v>330</v>
      </c>
      <c r="L2975" t="s">
        <v>331</v>
      </c>
      <c r="M2975" t="s">
        <v>332</v>
      </c>
      <c r="N2975" s="1" t="s">
        <v>48</v>
      </c>
      <c r="O2975" s="1" t="s">
        <v>49</v>
      </c>
      <c r="P2975" s="1">
        <v>71</v>
      </c>
      <c r="Q2975" t="s">
        <v>4588</v>
      </c>
      <c r="R2975" s="1" t="s">
        <v>18742</v>
      </c>
      <c r="S2975" s="1" t="s">
        <v>18743</v>
      </c>
      <c r="T2975" s="1">
        <v>146</v>
      </c>
      <c r="U2975" s="1">
        <v>96</v>
      </c>
      <c r="V2975" s="1">
        <v>50</v>
      </c>
    </row>
    <row r="2976" spans="1:22" x14ac:dyDescent="0.35">
      <c r="A2976" s="2">
        <v>44961</v>
      </c>
      <c r="B2976" s="3" t="s">
        <v>140</v>
      </c>
      <c r="C2976" t="s">
        <v>141</v>
      </c>
      <c r="D2976" t="s">
        <v>142</v>
      </c>
      <c r="E2976" t="s">
        <v>361</v>
      </c>
      <c r="F2976" t="s">
        <v>18744</v>
      </c>
      <c r="G2976" t="s">
        <v>18745</v>
      </c>
      <c r="H2976" t="s">
        <v>18746</v>
      </c>
      <c r="I2976" t="s">
        <v>18747</v>
      </c>
      <c r="J2976" s="1" t="s">
        <v>30</v>
      </c>
      <c r="K2976" t="s">
        <v>133</v>
      </c>
      <c r="L2976" t="s">
        <v>134</v>
      </c>
      <c r="N2976" s="1" t="s">
        <v>78</v>
      </c>
      <c r="O2976" s="1" t="s">
        <v>34</v>
      </c>
      <c r="P2976" s="1">
        <v>32</v>
      </c>
      <c r="Q2976" t="s">
        <v>18748</v>
      </c>
      <c r="R2976" s="1" t="s">
        <v>18749</v>
      </c>
      <c r="S2976" s="1" t="s">
        <v>18750</v>
      </c>
      <c r="T2976" s="1">
        <v>156</v>
      </c>
      <c r="U2976" s="1">
        <v>127</v>
      </c>
      <c r="V2976" s="1">
        <v>29</v>
      </c>
    </row>
    <row r="2977" spans="1:22" x14ac:dyDescent="0.35">
      <c r="A2977" s="2">
        <v>45129</v>
      </c>
      <c r="B2977" s="3" t="s">
        <v>344</v>
      </c>
      <c r="C2977" t="s">
        <v>141</v>
      </c>
      <c r="D2977" t="s">
        <v>345</v>
      </c>
      <c r="E2977" t="s">
        <v>346</v>
      </c>
      <c r="F2977" t="s">
        <v>18751</v>
      </c>
      <c r="G2977" t="s">
        <v>18752</v>
      </c>
      <c r="H2977" t="s">
        <v>18753</v>
      </c>
      <c r="I2977" t="s">
        <v>18754</v>
      </c>
      <c r="J2977" s="1" t="s">
        <v>45</v>
      </c>
      <c r="K2977" t="s">
        <v>159</v>
      </c>
      <c r="L2977" t="s">
        <v>160</v>
      </c>
      <c r="M2977" t="s">
        <v>161</v>
      </c>
      <c r="N2977" s="1" t="s">
        <v>33</v>
      </c>
      <c r="O2977" s="1" t="s">
        <v>63</v>
      </c>
      <c r="P2977" s="1">
        <v>43</v>
      </c>
      <c r="Q2977" t="s">
        <v>6668</v>
      </c>
      <c r="R2977" s="1" t="s">
        <v>18755</v>
      </c>
      <c r="S2977" s="1" t="s">
        <v>18756</v>
      </c>
      <c r="T2977" s="1">
        <v>447</v>
      </c>
      <c r="U2977" s="1">
        <v>233</v>
      </c>
      <c r="V2977" s="1">
        <v>214</v>
      </c>
    </row>
    <row r="2978" spans="1:22" x14ac:dyDescent="0.35">
      <c r="A2978" s="2">
        <v>44857</v>
      </c>
      <c r="B2978" s="3" t="s">
        <v>140</v>
      </c>
      <c r="C2978" t="s">
        <v>54</v>
      </c>
      <c r="D2978" t="s">
        <v>142</v>
      </c>
      <c r="E2978" t="s">
        <v>143</v>
      </c>
      <c r="F2978" t="s">
        <v>18757</v>
      </c>
      <c r="G2978" t="s">
        <v>18758</v>
      </c>
      <c r="H2978" t="s">
        <v>18759</v>
      </c>
      <c r="I2978" t="s">
        <v>18760</v>
      </c>
      <c r="J2978" s="1" t="s">
        <v>45</v>
      </c>
      <c r="K2978" t="s">
        <v>46</v>
      </c>
      <c r="L2978" t="s">
        <v>47</v>
      </c>
      <c r="M2978" t="s">
        <v>261</v>
      </c>
      <c r="N2978" s="1" t="s">
        <v>33</v>
      </c>
      <c r="O2978" s="1" t="s">
        <v>49</v>
      </c>
      <c r="P2978" s="1">
        <v>98</v>
      </c>
      <c r="Q2978" t="s">
        <v>11124</v>
      </c>
      <c r="R2978" s="1" t="s">
        <v>18761</v>
      </c>
      <c r="S2978" s="1" t="s">
        <v>18762</v>
      </c>
      <c r="T2978" s="1">
        <v>413</v>
      </c>
      <c r="U2978" s="1">
        <v>24</v>
      </c>
      <c r="V2978" s="1">
        <v>389</v>
      </c>
    </row>
    <row r="2979" spans="1:22" x14ac:dyDescent="0.35">
      <c r="A2979" s="2">
        <v>44483</v>
      </c>
      <c r="B2979" s="3" t="s">
        <v>275</v>
      </c>
      <c r="C2979" t="s">
        <v>276</v>
      </c>
      <c r="D2979" t="s">
        <v>277</v>
      </c>
      <c r="E2979" t="s">
        <v>2220</v>
      </c>
      <c r="F2979" t="s">
        <v>18763</v>
      </c>
      <c r="G2979" t="s">
        <v>18764</v>
      </c>
      <c r="H2979" t="s">
        <v>18765</v>
      </c>
      <c r="I2979" t="s">
        <v>18766</v>
      </c>
      <c r="J2979" s="1" t="s">
        <v>170</v>
      </c>
      <c r="K2979" t="s">
        <v>303</v>
      </c>
      <c r="L2979" t="s">
        <v>304</v>
      </c>
      <c r="M2979" t="s">
        <v>305</v>
      </c>
      <c r="N2979" s="1" t="s">
        <v>78</v>
      </c>
      <c r="O2979" s="1" t="s">
        <v>34</v>
      </c>
      <c r="P2979" s="1">
        <v>13</v>
      </c>
      <c r="Q2979" t="s">
        <v>1127</v>
      </c>
      <c r="R2979" s="1" t="s">
        <v>18767</v>
      </c>
      <c r="S2979" s="1" t="s">
        <v>18768</v>
      </c>
      <c r="T2979" s="1">
        <v>341</v>
      </c>
      <c r="U2979" s="1">
        <v>208</v>
      </c>
      <c r="V2979" s="1">
        <v>133</v>
      </c>
    </row>
    <row r="2980" spans="1:22" x14ac:dyDescent="0.35">
      <c r="A2980" s="2">
        <v>44744</v>
      </c>
      <c r="B2980" s="3" t="s">
        <v>38</v>
      </c>
      <c r="C2980" t="s">
        <v>69</v>
      </c>
      <c r="D2980" t="s">
        <v>419</v>
      </c>
      <c r="E2980" t="s">
        <v>265</v>
      </c>
      <c r="F2980" t="s">
        <v>18769</v>
      </c>
      <c r="G2980" t="s">
        <v>18770</v>
      </c>
      <c r="H2980" t="s">
        <v>18771</v>
      </c>
      <c r="I2980" t="s">
        <v>18772</v>
      </c>
      <c r="J2980" s="1" t="s">
        <v>30</v>
      </c>
      <c r="K2980" t="s">
        <v>330</v>
      </c>
      <c r="L2980" t="s">
        <v>331</v>
      </c>
      <c r="M2980" t="s">
        <v>332</v>
      </c>
      <c r="N2980" s="1" t="s">
        <v>48</v>
      </c>
      <c r="O2980" s="1" t="s">
        <v>49</v>
      </c>
      <c r="P2980" s="1">
        <v>59</v>
      </c>
      <c r="Q2980" t="s">
        <v>14173</v>
      </c>
      <c r="R2980" s="1" t="s">
        <v>18773</v>
      </c>
      <c r="S2980" s="1" t="s">
        <v>18774</v>
      </c>
      <c r="T2980" s="1">
        <v>200</v>
      </c>
      <c r="U2980" s="1">
        <v>54</v>
      </c>
      <c r="V2980" s="1">
        <v>146</v>
      </c>
    </row>
    <row r="2981" spans="1:22" x14ac:dyDescent="0.35">
      <c r="A2981" s="2">
        <v>44786</v>
      </c>
      <c r="B2981" s="3" t="s">
        <v>492</v>
      </c>
      <c r="C2981" t="s">
        <v>276</v>
      </c>
      <c r="D2981" t="s">
        <v>409</v>
      </c>
      <c r="E2981" t="s">
        <v>410</v>
      </c>
      <c r="F2981" t="s">
        <v>18775</v>
      </c>
      <c r="G2981" t="s">
        <v>18776</v>
      </c>
      <c r="H2981" t="s">
        <v>18777</v>
      </c>
      <c r="I2981" t="s">
        <v>18778</v>
      </c>
      <c r="J2981" s="1" t="s">
        <v>45</v>
      </c>
      <c r="K2981" t="s">
        <v>133</v>
      </c>
      <c r="L2981" t="s">
        <v>134</v>
      </c>
      <c r="M2981" t="s">
        <v>135</v>
      </c>
      <c r="N2981" s="1" t="s">
        <v>33</v>
      </c>
      <c r="O2981" s="1" t="s">
        <v>63</v>
      </c>
      <c r="P2981" s="1">
        <v>76</v>
      </c>
      <c r="Q2981" t="s">
        <v>3442</v>
      </c>
      <c r="R2981" s="1" t="s">
        <v>18779</v>
      </c>
      <c r="S2981" s="1" t="s">
        <v>18780</v>
      </c>
      <c r="T2981" s="1">
        <v>462</v>
      </c>
      <c r="U2981" s="1">
        <v>427</v>
      </c>
      <c r="V2981" s="1">
        <v>35</v>
      </c>
    </row>
    <row r="2982" spans="1:22" x14ac:dyDescent="0.35">
      <c r="A2982" s="2">
        <v>44710</v>
      </c>
      <c r="B2982" s="3" t="s">
        <v>38</v>
      </c>
      <c r="C2982" t="s">
        <v>141</v>
      </c>
      <c r="D2982" t="s">
        <v>223</v>
      </c>
      <c r="E2982" t="s">
        <v>309</v>
      </c>
      <c r="F2982" t="s">
        <v>18781</v>
      </c>
      <c r="G2982" t="s">
        <v>18782</v>
      </c>
      <c r="H2982" t="s">
        <v>18783</v>
      </c>
      <c r="I2982" t="s">
        <v>18784</v>
      </c>
      <c r="J2982" s="1" t="s">
        <v>170</v>
      </c>
      <c r="K2982" t="s">
        <v>159</v>
      </c>
      <c r="L2982" t="s">
        <v>160</v>
      </c>
      <c r="M2982" t="s">
        <v>161</v>
      </c>
      <c r="N2982" s="1" t="s">
        <v>114</v>
      </c>
      <c r="O2982" s="1" t="s">
        <v>49</v>
      </c>
      <c r="P2982" s="1">
        <v>65</v>
      </c>
      <c r="Q2982" t="s">
        <v>6209</v>
      </c>
      <c r="R2982" s="1" t="s">
        <v>18785</v>
      </c>
      <c r="S2982" s="1" t="s">
        <v>18786</v>
      </c>
      <c r="T2982" s="1">
        <v>496</v>
      </c>
      <c r="U2982" s="1">
        <v>351</v>
      </c>
      <c r="V2982" s="1">
        <v>145</v>
      </c>
    </row>
    <row r="2983" spans="1:22" x14ac:dyDescent="0.35">
      <c r="A2983" s="2">
        <v>44924</v>
      </c>
      <c r="B2983" s="3" t="s">
        <v>529</v>
      </c>
      <c r="C2983" t="s">
        <v>23</v>
      </c>
      <c r="D2983" t="s">
        <v>98</v>
      </c>
      <c r="E2983" t="s">
        <v>530</v>
      </c>
      <c r="F2983" t="s">
        <v>18787</v>
      </c>
      <c r="G2983" t="s">
        <v>18788</v>
      </c>
      <c r="H2983" t="s">
        <v>18789</v>
      </c>
      <c r="I2983" t="s">
        <v>18790</v>
      </c>
      <c r="J2983" s="1" t="s">
        <v>45</v>
      </c>
      <c r="K2983" t="s">
        <v>31</v>
      </c>
      <c r="L2983" t="s">
        <v>32</v>
      </c>
      <c r="M2983">
        <v>6538306661</v>
      </c>
      <c r="N2983" s="1" t="s">
        <v>114</v>
      </c>
      <c r="O2983" s="1" t="s">
        <v>63</v>
      </c>
      <c r="P2983" s="1">
        <v>82</v>
      </c>
      <c r="Q2983" t="s">
        <v>3827</v>
      </c>
      <c r="R2983" s="1" t="s">
        <v>18791</v>
      </c>
      <c r="S2983" s="1" t="s">
        <v>18792</v>
      </c>
      <c r="T2983" s="1">
        <v>206</v>
      </c>
      <c r="U2983" s="1">
        <v>195</v>
      </c>
      <c r="V2983" s="1">
        <v>11</v>
      </c>
    </row>
    <row r="2984" spans="1:22" x14ac:dyDescent="0.35">
      <c r="A2984" s="1" t="s">
        <v>18793</v>
      </c>
      <c r="B2984" s="3" t="s">
        <v>529</v>
      </c>
      <c r="C2984" t="s">
        <v>23</v>
      </c>
      <c r="D2984" t="s">
        <v>98</v>
      </c>
      <c r="E2984" t="s">
        <v>530</v>
      </c>
      <c r="F2984" t="s">
        <v>18794</v>
      </c>
      <c r="H2984" t="s">
        <v>18795</v>
      </c>
      <c r="I2984" t="s">
        <v>18796</v>
      </c>
      <c r="J2984" s="1" t="s">
        <v>170</v>
      </c>
      <c r="K2984" t="s">
        <v>148</v>
      </c>
      <c r="L2984" t="s">
        <v>149</v>
      </c>
      <c r="M2984" t="s">
        <v>150</v>
      </c>
      <c r="N2984" s="1" t="s">
        <v>78</v>
      </c>
      <c r="O2984" s="1" t="s">
        <v>49</v>
      </c>
      <c r="P2984" s="1">
        <v>33</v>
      </c>
      <c r="Q2984" t="s">
        <v>1882</v>
      </c>
      <c r="R2984" s="1" t="s">
        <v>18797</v>
      </c>
      <c r="S2984" s="1" t="s">
        <v>18798</v>
      </c>
      <c r="T2984" s="1">
        <v>355</v>
      </c>
      <c r="U2984" s="1">
        <v>299</v>
      </c>
      <c r="V2984" s="1">
        <v>56</v>
      </c>
    </row>
    <row r="2985" spans="1:22" x14ac:dyDescent="0.35">
      <c r="A2985" s="2">
        <v>45129</v>
      </c>
      <c r="B2985" s="3" t="s">
        <v>22</v>
      </c>
      <c r="C2985" t="s">
        <v>23</v>
      </c>
      <c r="D2985" t="s">
        <v>24</v>
      </c>
      <c r="E2985" t="s">
        <v>82</v>
      </c>
      <c r="F2985" t="s">
        <v>179</v>
      </c>
      <c r="G2985" t="s">
        <v>18799</v>
      </c>
      <c r="H2985" t="s">
        <v>18800</v>
      </c>
      <c r="I2985" t="s">
        <v>18801</v>
      </c>
      <c r="J2985" s="1" t="s">
        <v>45</v>
      </c>
      <c r="K2985" t="s">
        <v>183</v>
      </c>
      <c r="L2985" t="s">
        <v>184</v>
      </c>
      <c r="N2985" s="1" t="s">
        <v>86</v>
      </c>
      <c r="O2985" s="1" t="s">
        <v>63</v>
      </c>
      <c r="P2985" s="1">
        <v>29</v>
      </c>
      <c r="Q2985" t="s">
        <v>18802</v>
      </c>
      <c r="R2985" s="1" t="s">
        <v>18803</v>
      </c>
      <c r="S2985" s="1" t="s">
        <v>18804</v>
      </c>
      <c r="T2985" s="1">
        <v>426</v>
      </c>
      <c r="U2985" s="1">
        <v>288</v>
      </c>
      <c r="V2985" s="1">
        <v>138</v>
      </c>
    </row>
    <row r="2986" spans="1:22" x14ac:dyDescent="0.35">
      <c r="A2986" s="2">
        <v>45013</v>
      </c>
      <c r="B2986" s="3" t="s">
        <v>207</v>
      </c>
      <c r="C2986" t="s">
        <v>54</v>
      </c>
      <c r="D2986" t="s">
        <v>39</v>
      </c>
      <c r="E2986" t="s">
        <v>40</v>
      </c>
      <c r="F2986" t="s">
        <v>18805</v>
      </c>
      <c r="G2986" t="s">
        <v>18806</v>
      </c>
      <c r="H2986" t="s">
        <v>18807</v>
      </c>
      <c r="I2986" t="s">
        <v>18808</v>
      </c>
      <c r="J2986" s="1" t="s">
        <v>170</v>
      </c>
      <c r="K2986" t="s">
        <v>46</v>
      </c>
      <c r="L2986" t="s">
        <v>47</v>
      </c>
      <c r="M2986" t="s">
        <v>261</v>
      </c>
      <c r="N2986" s="1" t="s">
        <v>48</v>
      </c>
      <c r="O2986" s="1" t="s">
        <v>49</v>
      </c>
      <c r="P2986" s="1">
        <v>3</v>
      </c>
      <c r="Q2986" t="s">
        <v>1955</v>
      </c>
      <c r="R2986" s="1" t="s">
        <v>18809</v>
      </c>
      <c r="S2986" s="1" t="s">
        <v>18810</v>
      </c>
      <c r="T2986" s="1">
        <v>158</v>
      </c>
      <c r="U2986" s="1">
        <v>81</v>
      </c>
      <c r="V2986" s="1">
        <v>77</v>
      </c>
    </row>
    <row r="2987" spans="1:22" x14ac:dyDescent="0.35">
      <c r="A2987" s="2">
        <v>44601</v>
      </c>
      <c r="B2987" s="3" t="s">
        <v>222</v>
      </c>
      <c r="C2987" t="s">
        <v>141</v>
      </c>
      <c r="D2987" t="s">
        <v>223</v>
      </c>
      <c r="E2987" t="s">
        <v>224</v>
      </c>
      <c r="F2987" t="s">
        <v>18811</v>
      </c>
      <c r="G2987" t="s">
        <v>18812</v>
      </c>
      <c r="H2987" t="s">
        <v>18813</v>
      </c>
      <c r="I2987" t="s">
        <v>18814</v>
      </c>
      <c r="J2987" s="1" t="s">
        <v>30</v>
      </c>
      <c r="K2987" t="s">
        <v>31</v>
      </c>
      <c r="L2987" t="s">
        <v>32</v>
      </c>
      <c r="M2987">
        <v>6538306661</v>
      </c>
      <c r="N2987" s="1" t="s">
        <v>86</v>
      </c>
      <c r="O2987" s="1" t="s">
        <v>34</v>
      </c>
      <c r="P2987" s="1">
        <v>32</v>
      </c>
      <c r="Q2987" t="s">
        <v>3010</v>
      </c>
      <c r="R2987" s="1" t="s">
        <v>18815</v>
      </c>
      <c r="S2987" s="1" t="s">
        <v>18816</v>
      </c>
      <c r="T2987" s="1">
        <v>293</v>
      </c>
      <c r="U2987" s="1">
        <v>104</v>
      </c>
      <c r="V2987" s="1">
        <v>189</v>
      </c>
    </row>
    <row r="2988" spans="1:22" x14ac:dyDescent="0.35">
      <c r="A2988" s="2">
        <v>44811</v>
      </c>
      <c r="B2988" s="3" t="s">
        <v>177</v>
      </c>
      <c r="C2988" t="s">
        <v>141</v>
      </c>
      <c r="D2988" t="s">
        <v>142</v>
      </c>
      <c r="E2988" t="s">
        <v>178</v>
      </c>
      <c r="F2988" t="s">
        <v>18817</v>
      </c>
      <c r="G2988" t="s">
        <v>18818</v>
      </c>
      <c r="H2988" t="s">
        <v>18819</v>
      </c>
      <c r="I2988" t="s">
        <v>18820</v>
      </c>
      <c r="J2988" s="1" t="s">
        <v>30</v>
      </c>
      <c r="K2988" t="s">
        <v>330</v>
      </c>
      <c r="L2988" t="s">
        <v>331</v>
      </c>
      <c r="M2988" t="s">
        <v>332</v>
      </c>
      <c r="N2988" s="1" t="s">
        <v>86</v>
      </c>
      <c r="O2988" s="1" t="s">
        <v>34</v>
      </c>
      <c r="P2988" s="1">
        <v>57</v>
      </c>
      <c r="Q2988" t="s">
        <v>14782</v>
      </c>
      <c r="R2988" s="1" t="s">
        <v>18821</v>
      </c>
      <c r="S2988" s="1" t="s">
        <v>18822</v>
      </c>
      <c r="T2988" s="1">
        <v>122</v>
      </c>
      <c r="U2988" s="1">
        <v>72</v>
      </c>
      <c r="V2988" s="1">
        <v>50</v>
      </c>
    </row>
    <row r="2989" spans="1:22" x14ac:dyDescent="0.35">
      <c r="A2989" s="2">
        <v>45106</v>
      </c>
      <c r="B2989" s="3" t="s">
        <v>164</v>
      </c>
      <c r="C2989" t="s">
        <v>247</v>
      </c>
      <c r="D2989" t="s">
        <v>165</v>
      </c>
      <c r="E2989" t="s">
        <v>189</v>
      </c>
      <c r="F2989" t="s">
        <v>18823</v>
      </c>
      <c r="G2989" t="s">
        <v>18824</v>
      </c>
      <c r="H2989" t="s">
        <v>18825</v>
      </c>
      <c r="I2989" t="s">
        <v>18826</v>
      </c>
      <c r="J2989" s="1" t="s">
        <v>170</v>
      </c>
      <c r="K2989" t="s">
        <v>381</v>
      </c>
      <c r="L2989" t="s">
        <v>382</v>
      </c>
      <c r="M2989" t="s">
        <v>383</v>
      </c>
      <c r="N2989" s="1" t="s">
        <v>48</v>
      </c>
      <c r="O2989" s="1" t="s">
        <v>63</v>
      </c>
      <c r="P2989" s="1">
        <v>29</v>
      </c>
      <c r="Q2989" t="s">
        <v>18827</v>
      </c>
      <c r="R2989" s="1" t="s">
        <v>18828</v>
      </c>
      <c r="S2989" s="1" t="s">
        <v>18829</v>
      </c>
      <c r="T2989" s="1">
        <v>357</v>
      </c>
      <c r="U2989" s="1">
        <v>243</v>
      </c>
      <c r="V2989" s="1">
        <v>114</v>
      </c>
    </row>
    <row r="2990" spans="1:22" x14ac:dyDescent="0.35">
      <c r="A2990" s="2">
        <v>44705</v>
      </c>
      <c r="B2990" s="3" t="s">
        <v>177</v>
      </c>
      <c r="C2990" t="s">
        <v>141</v>
      </c>
      <c r="D2990" t="s">
        <v>142</v>
      </c>
      <c r="E2990" t="s">
        <v>25</v>
      </c>
      <c r="F2990" t="s">
        <v>18830</v>
      </c>
      <c r="H2990" t="s">
        <v>18831</v>
      </c>
      <c r="I2990" t="s">
        <v>18832</v>
      </c>
      <c r="J2990" s="1" t="s">
        <v>45</v>
      </c>
      <c r="K2990" t="s">
        <v>381</v>
      </c>
      <c r="L2990" t="s">
        <v>382</v>
      </c>
      <c r="M2990" t="s">
        <v>383</v>
      </c>
      <c r="N2990" s="1" t="s">
        <v>86</v>
      </c>
      <c r="O2990" s="1" t="s">
        <v>34</v>
      </c>
      <c r="P2990" s="1">
        <v>44</v>
      </c>
      <c r="Q2990" t="s">
        <v>16283</v>
      </c>
      <c r="R2990" s="1" t="s">
        <v>18833</v>
      </c>
      <c r="S2990" s="1" t="s">
        <v>18834</v>
      </c>
      <c r="T2990" s="1">
        <v>107</v>
      </c>
      <c r="U2990" s="1">
        <v>94</v>
      </c>
      <c r="V2990" s="1">
        <v>13</v>
      </c>
    </row>
    <row r="2991" spans="1:22" x14ac:dyDescent="0.35">
      <c r="A2991" s="1" t="s">
        <v>2999</v>
      </c>
      <c r="B2991" s="3" t="s">
        <v>418</v>
      </c>
      <c r="C2991" t="s">
        <v>54</v>
      </c>
      <c r="D2991" t="s">
        <v>419</v>
      </c>
      <c r="E2991" t="s">
        <v>521</v>
      </c>
      <c r="F2991" t="s">
        <v>18835</v>
      </c>
      <c r="G2991" t="s">
        <v>18836</v>
      </c>
      <c r="H2991" t="s">
        <v>18837</v>
      </c>
      <c r="I2991" t="s">
        <v>18838</v>
      </c>
      <c r="J2991" s="1" t="s">
        <v>30</v>
      </c>
      <c r="K2991" t="s">
        <v>124</v>
      </c>
      <c r="L2991" t="s">
        <v>125</v>
      </c>
      <c r="M2991" t="s">
        <v>126</v>
      </c>
      <c r="N2991" s="1" t="s">
        <v>93</v>
      </c>
      <c r="O2991" s="1" t="s">
        <v>63</v>
      </c>
      <c r="P2991" s="1">
        <v>54</v>
      </c>
      <c r="Q2991" t="s">
        <v>18526</v>
      </c>
      <c r="R2991" s="1" t="s">
        <v>4768</v>
      </c>
      <c r="S2991" s="1" t="s">
        <v>18839</v>
      </c>
      <c r="T2991" s="1">
        <v>135</v>
      </c>
      <c r="U2991" s="1">
        <v>81</v>
      </c>
      <c r="V2991" s="1">
        <v>54</v>
      </c>
    </row>
    <row r="2992" spans="1:22" x14ac:dyDescent="0.35">
      <c r="A2992" s="2">
        <v>45059</v>
      </c>
      <c r="B2992" s="3" t="s">
        <v>164</v>
      </c>
      <c r="C2992" t="s">
        <v>54</v>
      </c>
      <c r="D2992" t="s">
        <v>165</v>
      </c>
      <c r="E2992" t="s">
        <v>166</v>
      </c>
      <c r="F2992" t="s">
        <v>18840</v>
      </c>
      <c r="G2992" t="s">
        <v>18841</v>
      </c>
      <c r="H2992" t="s">
        <v>18842</v>
      </c>
      <c r="I2992" t="s">
        <v>18843</v>
      </c>
      <c r="J2992" s="1" t="s">
        <v>170</v>
      </c>
      <c r="K2992" t="s">
        <v>424</v>
      </c>
      <c r="L2992" t="s">
        <v>425</v>
      </c>
      <c r="M2992">
        <v>7724600682</v>
      </c>
      <c r="N2992" s="1" t="s">
        <v>48</v>
      </c>
      <c r="O2992" s="1" t="s">
        <v>34</v>
      </c>
      <c r="P2992" s="1">
        <v>82</v>
      </c>
      <c r="Q2992" t="s">
        <v>12930</v>
      </c>
      <c r="R2992" s="1" t="s">
        <v>18844</v>
      </c>
      <c r="S2992" s="1" t="s">
        <v>18845</v>
      </c>
      <c r="T2992" s="1">
        <v>481</v>
      </c>
      <c r="U2992" s="1">
        <v>439</v>
      </c>
      <c r="V2992" s="1">
        <v>42</v>
      </c>
    </row>
    <row r="2993" spans="1:22" x14ac:dyDescent="0.35">
      <c r="A2993" s="2">
        <v>45036</v>
      </c>
      <c r="B2993" s="3" t="s">
        <v>140</v>
      </c>
      <c r="C2993" t="s">
        <v>141</v>
      </c>
      <c r="D2993" t="s">
        <v>142</v>
      </c>
      <c r="E2993" t="s">
        <v>361</v>
      </c>
      <c r="F2993" t="s">
        <v>18846</v>
      </c>
      <c r="G2993" t="s">
        <v>18847</v>
      </c>
      <c r="H2993" t="s">
        <v>18848</v>
      </c>
      <c r="I2993" t="s">
        <v>18849</v>
      </c>
      <c r="J2993" s="1" t="s">
        <v>30</v>
      </c>
      <c r="K2993" t="s">
        <v>303</v>
      </c>
      <c r="L2993" t="s">
        <v>304</v>
      </c>
      <c r="M2993" t="s">
        <v>305</v>
      </c>
      <c r="N2993" s="1" t="s">
        <v>33</v>
      </c>
      <c r="O2993" s="1" t="s">
        <v>63</v>
      </c>
      <c r="P2993" s="1">
        <v>49</v>
      </c>
      <c r="Q2993" t="s">
        <v>18850</v>
      </c>
      <c r="R2993" s="1" t="s">
        <v>18851</v>
      </c>
      <c r="S2993" s="1" t="s">
        <v>18852</v>
      </c>
      <c r="T2993" s="1">
        <v>271</v>
      </c>
      <c r="U2993" s="1">
        <v>245</v>
      </c>
      <c r="V2993" s="1">
        <v>26</v>
      </c>
    </row>
    <row r="2994" spans="1:22" x14ac:dyDescent="0.35">
      <c r="A2994" s="2">
        <v>44387</v>
      </c>
      <c r="B2994" s="3" t="s">
        <v>207</v>
      </c>
      <c r="C2994" t="s">
        <v>23</v>
      </c>
      <c r="D2994" t="s">
        <v>39</v>
      </c>
      <c r="E2994" t="s">
        <v>189</v>
      </c>
      <c r="F2994" t="s">
        <v>18853</v>
      </c>
      <c r="G2994" t="s">
        <v>18854</v>
      </c>
      <c r="H2994" t="s">
        <v>18855</v>
      </c>
      <c r="I2994" t="s">
        <v>18856</v>
      </c>
      <c r="J2994" s="1" t="s">
        <v>170</v>
      </c>
      <c r="K2994" t="s">
        <v>31</v>
      </c>
      <c r="L2994" t="s">
        <v>32</v>
      </c>
      <c r="M2994">
        <v>6538306661</v>
      </c>
      <c r="N2994" s="1" t="s">
        <v>48</v>
      </c>
      <c r="O2994" s="1" t="s">
        <v>34</v>
      </c>
      <c r="P2994" s="1">
        <v>83</v>
      </c>
      <c r="Q2994" t="s">
        <v>18857</v>
      </c>
      <c r="R2994" s="1" t="s">
        <v>18858</v>
      </c>
      <c r="S2994" s="1" t="s">
        <v>18859</v>
      </c>
      <c r="T2994" s="1">
        <v>92</v>
      </c>
      <c r="U2994" s="1">
        <v>51</v>
      </c>
      <c r="V2994" s="1">
        <v>41</v>
      </c>
    </row>
    <row r="2995" spans="1:22" x14ac:dyDescent="0.35">
      <c r="A2995" s="2">
        <v>45133</v>
      </c>
      <c r="B2995" s="3" t="s">
        <v>53</v>
      </c>
      <c r="C2995" t="s">
        <v>276</v>
      </c>
      <c r="D2995" t="s">
        <v>55</v>
      </c>
      <c r="E2995" t="s">
        <v>56</v>
      </c>
      <c r="F2995" t="s">
        <v>18860</v>
      </c>
      <c r="H2995" t="s">
        <v>18861</v>
      </c>
      <c r="I2995">
        <v>2703449452</v>
      </c>
      <c r="J2995" s="1" t="s">
        <v>45</v>
      </c>
      <c r="K2995" t="s">
        <v>75</v>
      </c>
      <c r="L2995" t="s">
        <v>76</v>
      </c>
      <c r="M2995" t="s">
        <v>77</v>
      </c>
      <c r="N2995" s="1" t="s">
        <v>33</v>
      </c>
      <c r="O2995" s="1" t="s">
        <v>49</v>
      </c>
      <c r="P2995" s="1">
        <v>6</v>
      </c>
      <c r="Q2995" t="s">
        <v>18862</v>
      </c>
      <c r="R2995" s="1" t="s">
        <v>18863</v>
      </c>
      <c r="S2995" s="1" t="s">
        <v>18864</v>
      </c>
      <c r="T2995" s="1">
        <v>78</v>
      </c>
      <c r="U2995" s="1">
        <v>59</v>
      </c>
      <c r="V2995" s="1">
        <v>19</v>
      </c>
    </row>
    <row r="2996" spans="1:22" x14ac:dyDescent="0.35">
      <c r="A2996" s="2">
        <v>45169</v>
      </c>
      <c r="B2996" s="3" t="s">
        <v>222</v>
      </c>
      <c r="C2996" t="s">
        <v>141</v>
      </c>
      <c r="D2996" t="s">
        <v>223</v>
      </c>
      <c r="E2996" t="s">
        <v>224</v>
      </c>
      <c r="F2996" t="s">
        <v>18865</v>
      </c>
      <c r="G2996" t="s">
        <v>18866</v>
      </c>
      <c r="H2996" t="s">
        <v>18867</v>
      </c>
      <c r="I2996" t="s">
        <v>18868</v>
      </c>
      <c r="J2996" s="1" t="s">
        <v>45</v>
      </c>
      <c r="K2996" t="s">
        <v>148</v>
      </c>
      <c r="L2996" t="s">
        <v>149</v>
      </c>
      <c r="N2996" s="1" t="s">
        <v>86</v>
      </c>
      <c r="O2996" s="1" t="s">
        <v>63</v>
      </c>
      <c r="P2996" s="1">
        <v>42</v>
      </c>
      <c r="Q2996" t="s">
        <v>2849</v>
      </c>
      <c r="R2996" s="1" t="s">
        <v>18869</v>
      </c>
      <c r="S2996" s="1" t="s">
        <v>18870</v>
      </c>
      <c r="T2996" s="1">
        <v>126</v>
      </c>
      <c r="U2996" s="1">
        <v>102</v>
      </c>
      <c r="V2996" s="1">
        <v>24</v>
      </c>
    </row>
    <row r="2997" spans="1:22" x14ac:dyDescent="0.35">
      <c r="A2997" s="2">
        <v>44898</v>
      </c>
      <c r="B2997" s="3" t="s">
        <v>238</v>
      </c>
      <c r="C2997" t="s">
        <v>23</v>
      </c>
      <c r="D2997" t="s">
        <v>98</v>
      </c>
      <c r="E2997" t="s">
        <v>239</v>
      </c>
      <c r="F2997" t="s">
        <v>18871</v>
      </c>
      <c r="G2997" t="s">
        <v>18872</v>
      </c>
      <c r="H2997" t="s">
        <v>18873</v>
      </c>
      <c r="I2997" t="s">
        <v>18874</v>
      </c>
      <c r="J2997" s="1" t="s">
        <v>30</v>
      </c>
      <c r="K2997" t="s">
        <v>133</v>
      </c>
      <c r="L2997" t="s">
        <v>134</v>
      </c>
      <c r="M2997" t="s">
        <v>135</v>
      </c>
      <c r="N2997" s="1" t="s">
        <v>33</v>
      </c>
      <c r="O2997" s="1" t="s">
        <v>49</v>
      </c>
      <c r="P2997" s="1">
        <v>37</v>
      </c>
      <c r="Q2997" t="s">
        <v>18875</v>
      </c>
      <c r="R2997" s="1" t="s">
        <v>18876</v>
      </c>
      <c r="S2997" s="1" t="s">
        <v>18877</v>
      </c>
      <c r="T2997" s="1">
        <v>289</v>
      </c>
      <c r="U2997" s="1">
        <v>276</v>
      </c>
      <c r="V2997" s="1">
        <v>13</v>
      </c>
    </row>
    <row r="2998" spans="1:22" x14ac:dyDescent="0.35">
      <c r="A2998" s="2">
        <v>44964</v>
      </c>
      <c r="B2998" s="3" t="s">
        <v>140</v>
      </c>
      <c r="C2998" t="s">
        <v>141</v>
      </c>
      <c r="D2998" t="s">
        <v>142</v>
      </c>
      <c r="E2998" t="s">
        <v>189</v>
      </c>
      <c r="F2998" t="s">
        <v>18878</v>
      </c>
      <c r="G2998" t="s">
        <v>18879</v>
      </c>
      <c r="H2998" t="s">
        <v>18880</v>
      </c>
      <c r="I2998" t="s">
        <v>18881</v>
      </c>
      <c r="J2998" s="1" t="s">
        <v>45</v>
      </c>
      <c r="K2998" t="s">
        <v>270</v>
      </c>
      <c r="L2998" t="s">
        <v>271</v>
      </c>
      <c r="M2998" t="s">
        <v>559</v>
      </c>
      <c r="N2998" s="1" t="s">
        <v>78</v>
      </c>
      <c r="O2998" s="1" t="s">
        <v>34</v>
      </c>
      <c r="P2998" s="1">
        <v>20</v>
      </c>
      <c r="Q2998" t="s">
        <v>14842</v>
      </c>
      <c r="R2998" s="1" t="s">
        <v>18882</v>
      </c>
      <c r="S2998" s="1" t="s">
        <v>18883</v>
      </c>
      <c r="T2998" s="1">
        <v>310</v>
      </c>
      <c r="U2998" s="1">
        <v>168</v>
      </c>
      <c r="V2998" s="1">
        <v>142</v>
      </c>
    </row>
    <row r="2999" spans="1:22" x14ac:dyDescent="0.35">
      <c r="A2999" s="2">
        <v>44664</v>
      </c>
      <c r="B2999" s="3" t="s">
        <v>177</v>
      </c>
      <c r="C2999" t="s">
        <v>141</v>
      </c>
      <c r="D2999" t="s">
        <v>142</v>
      </c>
      <c r="E2999" t="s">
        <v>835</v>
      </c>
      <c r="F2999" t="s">
        <v>18884</v>
      </c>
      <c r="G2999" t="s">
        <v>18885</v>
      </c>
      <c r="H2999" t="s">
        <v>18886</v>
      </c>
      <c r="I2999" t="s">
        <v>18887</v>
      </c>
      <c r="J2999" s="1" t="s">
        <v>170</v>
      </c>
      <c r="K2999" t="s">
        <v>171</v>
      </c>
      <c r="L2999" t="s">
        <v>172</v>
      </c>
      <c r="M2999" t="s">
        <v>173</v>
      </c>
      <c r="N2999" s="1" t="s">
        <v>93</v>
      </c>
      <c r="O2999" s="1" t="s">
        <v>63</v>
      </c>
      <c r="P2999" s="1">
        <v>93</v>
      </c>
      <c r="Q2999" t="s">
        <v>6643</v>
      </c>
      <c r="R2999" s="1" t="s">
        <v>18888</v>
      </c>
      <c r="S2999" s="1" t="s">
        <v>18889</v>
      </c>
      <c r="T2999" s="1">
        <v>195</v>
      </c>
      <c r="U2999" s="1">
        <v>61</v>
      </c>
      <c r="V2999" s="1">
        <v>134</v>
      </c>
    </row>
    <row r="3000" spans="1:22" x14ac:dyDescent="0.35">
      <c r="A3000" s="2">
        <v>44971</v>
      </c>
      <c r="B3000" s="3" t="s">
        <v>207</v>
      </c>
      <c r="C3000" t="s">
        <v>23</v>
      </c>
      <c r="D3000" t="s">
        <v>39</v>
      </c>
      <c r="E3000" t="s">
        <v>40</v>
      </c>
      <c r="F3000" t="s">
        <v>18890</v>
      </c>
      <c r="G3000" t="s">
        <v>18891</v>
      </c>
      <c r="H3000" t="s">
        <v>18892</v>
      </c>
      <c r="I3000" t="s">
        <v>18893</v>
      </c>
      <c r="J3000" s="1" t="s">
        <v>170</v>
      </c>
      <c r="K3000" t="s">
        <v>566</v>
      </c>
      <c r="L3000" t="s">
        <v>567</v>
      </c>
      <c r="M3000" t="s">
        <v>568</v>
      </c>
      <c r="N3000" s="1" t="s">
        <v>48</v>
      </c>
      <c r="O3000" s="1" t="s">
        <v>49</v>
      </c>
      <c r="P3000" s="1">
        <v>92</v>
      </c>
      <c r="Q3000" t="s">
        <v>5612</v>
      </c>
      <c r="R3000" s="1" t="s">
        <v>18894</v>
      </c>
      <c r="S3000" s="1" t="s">
        <v>18895</v>
      </c>
      <c r="T3000" s="1">
        <v>211</v>
      </c>
      <c r="U3000" s="1">
        <v>183</v>
      </c>
      <c r="V3000" s="1">
        <v>28</v>
      </c>
    </row>
    <row r="3001" spans="1:22" x14ac:dyDescent="0.35">
      <c r="A3001" s="2">
        <v>44998</v>
      </c>
      <c r="B3001" s="3" t="s">
        <v>222</v>
      </c>
      <c r="C3001" t="s">
        <v>54</v>
      </c>
      <c r="D3001" t="s">
        <v>223</v>
      </c>
      <c r="E3001" t="s">
        <v>265</v>
      </c>
      <c r="F3001" t="s">
        <v>18896</v>
      </c>
      <c r="G3001" t="s">
        <v>18897</v>
      </c>
      <c r="H3001" t="s">
        <v>18898</v>
      </c>
      <c r="I3001">
        <v>8787227560</v>
      </c>
      <c r="J3001" s="1" t="s">
        <v>30</v>
      </c>
      <c r="K3001" t="s">
        <v>183</v>
      </c>
      <c r="L3001" t="s">
        <v>184</v>
      </c>
      <c r="M3001" t="s">
        <v>185</v>
      </c>
      <c r="N3001" s="1" t="s">
        <v>93</v>
      </c>
      <c r="O3001" s="1" t="s">
        <v>34</v>
      </c>
      <c r="P3001" s="1">
        <v>61</v>
      </c>
      <c r="Q3001" t="s">
        <v>15276</v>
      </c>
      <c r="R3001" s="1" t="s">
        <v>2544</v>
      </c>
      <c r="S3001" s="1" t="s">
        <v>18899</v>
      </c>
      <c r="T3001" s="1">
        <v>451</v>
      </c>
      <c r="U3001" s="1">
        <v>49</v>
      </c>
      <c r="V3001" s="1">
        <v>402</v>
      </c>
    </row>
    <row r="3002" spans="1:22" x14ac:dyDescent="0.35">
      <c r="A3002" s="2">
        <v>45039</v>
      </c>
      <c r="B3002" s="3" t="s">
        <v>257</v>
      </c>
      <c r="C3002" t="s">
        <v>141</v>
      </c>
      <c r="D3002" t="s">
        <v>223</v>
      </c>
      <c r="E3002" t="s">
        <v>309</v>
      </c>
      <c r="F3002" t="s">
        <v>18900</v>
      </c>
      <c r="G3002" t="s">
        <v>18901</v>
      </c>
      <c r="H3002" t="s">
        <v>18902</v>
      </c>
      <c r="I3002" t="s">
        <v>18903</v>
      </c>
      <c r="J3002" s="1" t="s">
        <v>170</v>
      </c>
      <c r="K3002" t="s">
        <v>183</v>
      </c>
      <c r="L3002" t="s">
        <v>184</v>
      </c>
      <c r="M3002" t="s">
        <v>185</v>
      </c>
      <c r="N3002" s="1" t="s">
        <v>48</v>
      </c>
      <c r="O3002" s="1" t="s">
        <v>49</v>
      </c>
      <c r="P3002" s="1">
        <v>71</v>
      </c>
      <c r="Q3002" t="s">
        <v>5506</v>
      </c>
      <c r="R3002" s="1" t="s">
        <v>18904</v>
      </c>
      <c r="S3002" s="1" t="s">
        <v>18905</v>
      </c>
      <c r="T3002" s="1">
        <v>487</v>
      </c>
      <c r="U3002" s="1">
        <v>6</v>
      </c>
      <c r="V3002" s="1">
        <v>481</v>
      </c>
    </row>
    <row r="3003" spans="1:22" x14ac:dyDescent="0.35">
      <c r="A3003" s="2">
        <v>44735</v>
      </c>
      <c r="B3003" s="3" t="s">
        <v>344</v>
      </c>
      <c r="C3003" t="s">
        <v>54</v>
      </c>
      <c r="D3003" t="s">
        <v>345</v>
      </c>
      <c r="E3003" t="s">
        <v>346</v>
      </c>
      <c r="F3003" t="s">
        <v>18906</v>
      </c>
      <c r="H3003" t="s">
        <v>18907</v>
      </c>
      <c r="I3003" t="s">
        <v>18908</v>
      </c>
      <c r="J3003" s="1" t="s">
        <v>45</v>
      </c>
      <c r="K3003" t="s">
        <v>183</v>
      </c>
      <c r="L3003" t="s">
        <v>184</v>
      </c>
      <c r="N3003" s="1" t="s">
        <v>78</v>
      </c>
      <c r="O3003" s="1" t="s">
        <v>34</v>
      </c>
      <c r="P3003" s="1">
        <v>57</v>
      </c>
      <c r="Q3003" t="s">
        <v>589</v>
      </c>
      <c r="R3003" s="1" t="s">
        <v>18909</v>
      </c>
      <c r="S3003" s="1" t="s">
        <v>18910</v>
      </c>
      <c r="T3003" s="1">
        <v>182</v>
      </c>
      <c r="U3003" s="1">
        <v>155</v>
      </c>
      <c r="V3003" s="1">
        <v>27</v>
      </c>
    </row>
    <row r="3004" spans="1:22" x14ac:dyDescent="0.35">
      <c r="A3004" s="2">
        <v>45030</v>
      </c>
      <c r="B3004" s="3" t="s">
        <v>317</v>
      </c>
      <c r="C3004" t="s">
        <v>54</v>
      </c>
      <c r="D3004" t="s">
        <v>98</v>
      </c>
      <c r="E3004" t="s">
        <v>189</v>
      </c>
      <c r="F3004" t="s">
        <v>18911</v>
      </c>
      <c r="G3004" t="s">
        <v>18912</v>
      </c>
      <c r="H3004" t="s">
        <v>18913</v>
      </c>
      <c r="I3004" t="s">
        <v>18914</v>
      </c>
      <c r="J3004" s="1" t="s">
        <v>170</v>
      </c>
      <c r="K3004" t="s">
        <v>46</v>
      </c>
      <c r="L3004" t="s">
        <v>47</v>
      </c>
      <c r="M3004" t="s">
        <v>261</v>
      </c>
      <c r="N3004" s="1" t="s">
        <v>33</v>
      </c>
      <c r="O3004" s="1" t="s">
        <v>34</v>
      </c>
      <c r="P3004" s="1">
        <v>1</v>
      </c>
      <c r="Q3004" t="s">
        <v>318</v>
      </c>
      <c r="R3004" s="1" t="s">
        <v>18915</v>
      </c>
      <c r="S3004" s="1" t="s">
        <v>18916</v>
      </c>
      <c r="T3004" s="1">
        <v>395</v>
      </c>
      <c r="U3004" s="1">
        <v>312</v>
      </c>
      <c r="V3004" s="1">
        <v>83</v>
      </c>
    </row>
    <row r="3005" spans="1:22" x14ac:dyDescent="0.35">
      <c r="A3005" s="2">
        <v>44651</v>
      </c>
      <c r="B3005" s="3" t="s">
        <v>418</v>
      </c>
      <c r="C3005" t="s">
        <v>69</v>
      </c>
      <c r="D3005" t="s">
        <v>419</v>
      </c>
      <c r="E3005" t="s">
        <v>189</v>
      </c>
      <c r="F3005" t="s">
        <v>18917</v>
      </c>
      <c r="G3005" t="s">
        <v>18918</v>
      </c>
      <c r="H3005" t="s">
        <v>18919</v>
      </c>
      <c r="I3005" t="s">
        <v>18920</v>
      </c>
      <c r="J3005" s="1" t="s">
        <v>45</v>
      </c>
      <c r="K3005" t="s">
        <v>61</v>
      </c>
      <c r="L3005" t="s">
        <v>62</v>
      </c>
      <c r="M3005">
        <f>1-588-750-7646</f>
        <v>-8983</v>
      </c>
      <c r="N3005" s="1" t="s">
        <v>48</v>
      </c>
      <c r="O3005" s="1" t="s">
        <v>34</v>
      </c>
      <c r="P3005" s="1">
        <v>33</v>
      </c>
      <c r="Q3005" t="s">
        <v>6089</v>
      </c>
      <c r="R3005" s="1" t="s">
        <v>18921</v>
      </c>
      <c r="S3005" s="1" t="s">
        <v>18922</v>
      </c>
      <c r="T3005" s="1">
        <v>381</v>
      </c>
      <c r="U3005" s="1">
        <v>173</v>
      </c>
      <c r="V3005" s="1">
        <v>208</v>
      </c>
    </row>
    <row r="3006" spans="1:22" x14ac:dyDescent="0.35">
      <c r="A3006" s="2">
        <v>44926</v>
      </c>
      <c r="B3006" s="3" t="s">
        <v>336</v>
      </c>
      <c r="C3006" t="s">
        <v>247</v>
      </c>
      <c r="D3006" t="s">
        <v>165</v>
      </c>
      <c r="E3006" t="s">
        <v>484</v>
      </c>
      <c r="F3006" t="s">
        <v>18923</v>
      </c>
      <c r="G3006" t="s">
        <v>18924</v>
      </c>
      <c r="H3006" t="s">
        <v>18925</v>
      </c>
      <c r="I3006" t="s">
        <v>18926</v>
      </c>
      <c r="J3006" s="1" t="s">
        <v>30</v>
      </c>
      <c r="K3006" t="s">
        <v>270</v>
      </c>
      <c r="L3006" t="s">
        <v>271</v>
      </c>
      <c r="M3006" t="s">
        <v>559</v>
      </c>
      <c r="N3006" s="1" t="s">
        <v>48</v>
      </c>
      <c r="O3006" s="1" t="s">
        <v>34</v>
      </c>
      <c r="P3006" s="1">
        <v>29</v>
      </c>
      <c r="Q3006" t="s">
        <v>10887</v>
      </c>
      <c r="R3006" s="1" t="s">
        <v>9254</v>
      </c>
      <c r="S3006" s="1" t="s">
        <v>18927</v>
      </c>
      <c r="T3006" s="1">
        <v>248</v>
      </c>
      <c r="U3006" s="1">
        <v>61</v>
      </c>
      <c r="V3006" s="1">
        <v>187</v>
      </c>
    </row>
    <row r="3007" spans="1:22" x14ac:dyDescent="0.35">
      <c r="A3007" s="2">
        <v>44714</v>
      </c>
      <c r="B3007" s="3" t="s">
        <v>336</v>
      </c>
      <c r="C3007" t="s">
        <v>247</v>
      </c>
      <c r="D3007" t="s">
        <v>165</v>
      </c>
      <c r="E3007" t="s">
        <v>484</v>
      </c>
      <c r="F3007" t="s">
        <v>18928</v>
      </c>
      <c r="G3007" t="s">
        <v>18929</v>
      </c>
      <c r="H3007" t="s">
        <v>18930</v>
      </c>
      <c r="I3007" t="s">
        <v>18931</v>
      </c>
      <c r="J3007" s="1" t="s">
        <v>170</v>
      </c>
      <c r="K3007" t="s">
        <v>148</v>
      </c>
      <c r="L3007" t="s">
        <v>149</v>
      </c>
      <c r="M3007" t="s">
        <v>150</v>
      </c>
      <c r="N3007" s="1" t="s">
        <v>114</v>
      </c>
      <c r="O3007" s="1" t="s">
        <v>49</v>
      </c>
      <c r="P3007" s="1">
        <v>20</v>
      </c>
      <c r="Q3007" t="s">
        <v>9502</v>
      </c>
      <c r="R3007" s="1" t="s">
        <v>18932</v>
      </c>
      <c r="S3007" s="1" t="s">
        <v>18933</v>
      </c>
      <c r="T3007" s="1">
        <v>119</v>
      </c>
      <c r="U3007" s="1">
        <v>10</v>
      </c>
      <c r="V3007" s="1">
        <v>109</v>
      </c>
    </row>
    <row r="3008" spans="1:22" x14ac:dyDescent="0.35">
      <c r="A3008" s="2">
        <v>44521</v>
      </c>
      <c r="B3008" s="3" t="s">
        <v>97</v>
      </c>
      <c r="C3008" t="s">
        <v>23</v>
      </c>
      <c r="D3008" t="s">
        <v>98</v>
      </c>
      <c r="E3008" t="s">
        <v>154</v>
      </c>
      <c r="F3008" t="s">
        <v>18934</v>
      </c>
      <c r="G3008" t="s">
        <v>18935</v>
      </c>
      <c r="H3008" t="s">
        <v>18936</v>
      </c>
      <c r="I3008">
        <f>1-385-375-1948</f>
        <v>-2707</v>
      </c>
      <c r="J3008" s="1" t="s">
        <v>30</v>
      </c>
      <c r="K3008" t="s">
        <v>111</v>
      </c>
      <c r="L3008" t="s">
        <v>112</v>
      </c>
      <c r="N3008" s="1" t="s">
        <v>93</v>
      </c>
      <c r="O3008" s="1" t="s">
        <v>34</v>
      </c>
      <c r="P3008" s="1">
        <v>48</v>
      </c>
      <c r="Q3008" t="s">
        <v>10799</v>
      </c>
      <c r="R3008" s="1" t="s">
        <v>18937</v>
      </c>
      <c r="S3008" s="1" t="s">
        <v>18938</v>
      </c>
      <c r="T3008" s="1">
        <v>244</v>
      </c>
      <c r="U3008" s="1">
        <v>136</v>
      </c>
      <c r="V3008" s="1">
        <v>108</v>
      </c>
    </row>
    <row r="3009" spans="1:22" x14ac:dyDescent="0.35">
      <c r="A3009" s="2">
        <v>45087</v>
      </c>
      <c r="B3009" s="3" t="s">
        <v>177</v>
      </c>
      <c r="C3009" t="s">
        <v>141</v>
      </c>
      <c r="D3009" t="s">
        <v>142</v>
      </c>
      <c r="E3009" t="s">
        <v>178</v>
      </c>
      <c r="F3009" t="s">
        <v>18939</v>
      </c>
      <c r="G3009" t="s">
        <v>18940</v>
      </c>
      <c r="H3009" t="s">
        <v>18941</v>
      </c>
      <c r="I3009" t="s">
        <v>18942</v>
      </c>
      <c r="J3009" s="1" t="s">
        <v>170</v>
      </c>
      <c r="K3009" t="s">
        <v>46</v>
      </c>
      <c r="L3009" t="s">
        <v>47</v>
      </c>
      <c r="M3009" t="s">
        <v>261</v>
      </c>
      <c r="N3009" s="1" t="s">
        <v>93</v>
      </c>
      <c r="O3009" s="1" t="s">
        <v>63</v>
      </c>
      <c r="P3009" s="1">
        <v>53</v>
      </c>
      <c r="Q3009" t="s">
        <v>11487</v>
      </c>
      <c r="R3009" s="1" t="s">
        <v>18943</v>
      </c>
      <c r="S3009" s="1" t="s">
        <v>18944</v>
      </c>
      <c r="T3009" s="1">
        <v>465</v>
      </c>
      <c r="U3009" s="1">
        <v>404</v>
      </c>
      <c r="V3009" s="1">
        <v>61</v>
      </c>
    </row>
    <row r="3010" spans="1:22" x14ac:dyDescent="0.35">
      <c r="A3010" s="2">
        <v>44478</v>
      </c>
      <c r="B3010" s="3" t="s">
        <v>257</v>
      </c>
      <c r="C3010" t="s">
        <v>141</v>
      </c>
      <c r="D3010" t="s">
        <v>223</v>
      </c>
      <c r="E3010" t="s">
        <v>189</v>
      </c>
      <c r="F3010" t="s">
        <v>18945</v>
      </c>
      <c r="G3010" t="s">
        <v>18946</v>
      </c>
      <c r="H3010" t="s">
        <v>18947</v>
      </c>
      <c r="I3010" t="s">
        <v>18948</v>
      </c>
      <c r="J3010" s="1" t="s">
        <v>45</v>
      </c>
      <c r="K3010" t="s">
        <v>330</v>
      </c>
      <c r="L3010" t="s">
        <v>331</v>
      </c>
      <c r="M3010" t="s">
        <v>332</v>
      </c>
      <c r="N3010" s="1" t="s">
        <v>48</v>
      </c>
      <c r="O3010" s="1" t="s">
        <v>34</v>
      </c>
      <c r="P3010" s="1">
        <v>86</v>
      </c>
      <c r="Q3010" t="s">
        <v>7950</v>
      </c>
      <c r="R3010" s="1" t="s">
        <v>18949</v>
      </c>
      <c r="S3010" s="1" t="s">
        <v>18950</v>
      </c>
      <c r="T3010" s="1">
        <v>279</v>
      </c>
      <c r="U3010" s="1">
        <v>68</v>
      </c>
      <c r="V3010" s="1">
        <v>211</v>
      </c>
    </row>
    <row r="3011" spans="1:22" x14ac:dyDescent="0.35">
      <c r="A3011" s="2">
        <v>44874</v>
      </c>
      <c r="B3011" s="3" t="s">
        <v>418</v>
      </c>
      <c r="C3011" t="s">
        <v>69</v>
      </c>
      <c r="D3011" t="s">
        <v>419</v>
      </c>
      <c r="E3011" t="s">
        <v>521</v>
      </c>
      <c r="F3011" t="s">
        <v>18951</v>
      </c>
      <c r="G3011" t="s">
        <v>18952</v>
      </c>
      <c r="H3011" t="s">
        <v>18953</v>
      </c>
      <c r="I3011">
        <v>8656339763</v>
      </c>
      <c r="J3011" s="1" t="s">
        <v>170</v>
      </c>
      <c r="K3011" t="s">
        <v>303</v>
      </c>
      <c r="L3011" t="s">
        <v>304</v>
      </c>
      <c r="M3011" t="s">
        <v>305</v>
      </c>
      <c r="N3011" s="1" t="s">
        <v>78</v>
      </c>
      <c r="O3011" s="1" t="s">
        <v>34</v>
      </c>
      <c r="P3011" s="1">
        <v>90</v>
      </c>
      <c r="Q3011" t="s">
        <v>18954</v>
      </c>
      <c r="R3011" s="1" t="s">
        <v>18955</v>
      </c>
      <c r="S3011" s="1" t="s">
        <v>18956</v>
      </c>
      <c r="T3011" s="1">
        <v>492</v>
      </c>
      <c r="U3011" s="1">
        <v>82</v>
      </c>
      <c r="V3011" s="1">
        <v>410</v>
      </c>
    </row>
    <row r="3012" spans="1:22" x14ac:dyDescent="0.35">
      <c r="A3012" s="2">
        <v>44838</v>
      </c>
      <c r="B3012" s="3" t="s">
        <v>275</v>
      </c>
      <c r="C3012" t="s">
        <v>276</v>
      </c>
      <c r="D3012" t="s">
        <v>277</v>
      </c>
      <c r="E3012" t="s">
        <v>278</v>
      </c>
      <c r="F3012" t="s">
        <v>18957</v>
      </c>
      <c r="H3012" t="s">
        <v>18958</v>
      </c>
      <c r="I3012" t="s">
        <v>18959</v>
      </c>
      <c r="J3012" s="1" t="s">
        <v>45</v>
      </c>
      <c r="K3012" t="s">
        <v>183</v>
      </c>
      <c r="L3012" t="s">
        <v>184</v>
      </c>
      <c r="M3012" t="s">
        <v>185</v>
      </c>
      <c r="N3012" s="1" t="s">
        <v>48</v>
      </c>
      <c r="O3012" s="1" t="s">
        <v>34</v>
      </c>
      <c r="P3012" s="1">
        <v>63</v>
      </c>
      <c r="Q3012" t="s">
        <v>2747</v>
      </c>
      <c r="R3012" s="1" t="s">
        <v>18960</v>
      </c>
      <c r="S3012" s="1" t="s">
        <v>18961</v>
      </c>
      <c r="T3012" s="1">
        <v>60</v>
      </c>
      <c r="U3012" s="1">
        <v>50</v>
      </c>
      <c r="V3012" s="1">
        <v>10</v>
      </c>
    </row>
    <row r="3013" spans="1:22" x14ac:dyDescent="0.35">
      <c r="A3013" s="2">
        <v>44753</v>
      </c>
      <c r="B3013" s="3" t="s">
        <v>22</v>
      </c>
      <c r="C3013" t="s">
        <v>23</v>
      </c>
      <c r="D3013" t="s">
        <v>24</v>
      </c>
      <c r="E3013" t="s">
        <v>82</v>
      </c>
      <c r="F3013" t="s">
        <v>18962</v>
      </c>
      <c r="H3013" t="s">
        <v>18963</v>
      </c>
      <c r="I3013" t="s">
        <v>18964</v>
      </c>
      <c r="J3013" s="1" t="s">
        <v>45</v>
      </c>
      <c r="K3013" t="s">
        <v>31</v>
      </c>
      <c r="L3013" t="s">
        <v>32</v>
      </c>
      <c r="M3013">
        <v>6538306661</v>
      </c>
      <c r="N3013" s="1" t="s">
        <v>114</v>
      </c>
      <c r="O3013" s="1" t="s">
        <v>63</v>
      </c>
      <c r="P3013" s="1">
        <v>70</v>
      </c>
      <c r="Q3013" t="s">
        <v>11039</v>
      </c>
      <c r="R3013" s="1" t="s">
        <v>18965</v>
      </c>
      <c r="S3013" s="1" t="s">
        <v>18966</v>
      </c>
      <c r="T3013" s="1">
        <v>187</v>
      </c>
      <c r="U3013" s="1">
        <v>8</v>
      </c>
      <c r="V3013" s="1">
        <v>179</v>
      </c>
    </row>
    <row r="3014" spans="1:22" x14ac:dyDescent="0.35">
      <c r="A3014" s="2">
        <v>44551</v>
      </c>
      <c r="B3014" s="3" t="s">
        <v>140</v>
      </c>
      <c r="C3014" t="s">
        <v>141</v>
      </c>
      <c r="D3014" t="s">
        <v>142</v>
      </c>
      <c r="E3014" t="s">
        <v>361</v>
      </c>
      <c r="F3014" t="s">
        <v>18967</v>
      </c>
      <c r="H3014" t="s">
        <v>18968</v>
      </c>
      <c r="I3014" t="s">
        <v>18969</v>
      </c>
      <c r="J3014" s="1" t="s">
        <v>170</v>
      </c>
      <c r="K3014" t="s">
        <v>171</v>
      </c>
      <c r="L3014" t="s">
        <v>172</v>
      </c>
      <c r="M3014" t="s">
        <v>173</v>
      </c>
      <c r="N3014" s="1" t="s">
        <v>114</v>
      </c>
      <c r="O3014" s="1" t="s">
        <v>34</v>
      </c>
      <c r="P3014" s="1">
        <v>14</v>
      </c>
      <c r="Q3014" t="s">
        <v>1795</v>
      </c>
      <c r="R3014" s="1" t="s">
        <v>18970</v>
      </c>
      <c r="S3014" s="1" t="s">
        <v>18971</v>
      </c>
      <c r="T3014" s="1">
        <v>492</v>
      </c>
      <c r="U3014" s="1">
        <v>250</v>
      </c>
      <c r="V3014" s="1">
        <v>242</v>
      </c>
    </row>
    <row r="3015" spans="1:22" x14ac:dyDescent="0.35">
      <c r="A3015" s="2">
        <v>45136</v>
      </c>
      <c r="B3015" s="3" t="s">
        <v>164</v>
      </c>
      <c r="C3015" t="s">
        <v>247</v>
      </c>
      <c r="D3015" t="s">
        <v>165</v>
      </c>
      <c r="E3015" t="s">
        <v>25</v>
      </c>
      <c r="F3015" t="s">
        <v>18972</v>
      </c>
      <c r="G3015" t="s">
        <v>18973</v>
      </c>
      <c r="H3015" t="s">
        <v>18974</v>
      </c>
      <c r="I3015" t="s">
        <v>18975</v>
      </c>
      <c r="J3015" s="1" t="s">
        <v>170</v>
      </c>
      <c r="K3015" t="s">
        <v>124</v>
      </c>
      <c r="L3015" t="s">
        <v>125</v>
      </c>
      <c r="M3015" t="s">
        <v>126</v>
      </c>
      <c r="N3015" s="1" t="s">
        <v>86</v>
      </c>
      <c r="O3015" s="1" t="s">
        <v>34</v>
      </c>
      <c r="P3015" s="1">
        <v>33</v>
      </c>
      <c r="Q3015" t="s">
        <v>18976</v>
      </c>
      <c r="R3015" s="1" t="s">
        <v>18977</v>
      </c>
      <c r="S3015" s="1" t="s">
        <v>18978</v>
      </c>
      <c r="T3015" s="1">
        <v>360</v>
      </c>
      <c r="U3015" s="1">
        <v>335</v>
      </c>
      <c r="V3015" s="1">
        <v>25</v>
      </c>
    </row>
    <row r="3016" spans="1:22" x14ac:dyDescent="0.35">
      <c r="A3016" s="2">
        <v>45152</v>
      </c>
      <c r="B3016" s="3" t="s">
        <v>164</v>
      </c>
      <c r="C3016" t="s">
        <v>247</v>
      </c>
      <c r="D3016" t="s">
        <v>165</v>
      </c>
      <c r="E3016" t="s">
        <v>166</v>
      </c>
      <c r="F3016" t="s">
        <v>18979</v>
      </c>
      <c r="G3016" t="s">
        <v>18980</v>
      </c>
      <c r="H3016" t="s">
        <v>18981</v>
      </c>
      <c r="I3016" t="s">
        <v>18982</v>
      </c>
      <c r="J3016" s="1" t="s">
        <v>170</v>
      </c>
      <c r="K3016" t="s">
        <v>252</v>
      </c>
      <c r="L3016" t="s">
        <v>253</v>
      </c>
      <c r="M3016">
        <f>1-838-976-6137</f>
        <v>-7950</v>
      </c>
      <c r="N3016" s="1" t="s">
        <v>33</v>
      </c>
      <c r="O3016" s="1" t="s">
        <v>63</v>
      </c>
      <c r="P3016" s="1">
        <v>58</v>
      </c>
      <c r="Q3016" t="s">
        <v>1197</v>
      </c>
      <c r="R3016" s="1" t="s">
        <v>18983</v>
      </c>
      <c r="S3016" s="1" t="s">
        <v>18984</v>
      </c>
      <c r="T3016" s="1">
        <v>271</v>
      </c>
      <c r="U3016" s="1">
        <v>123</v>
      </c>
      <c r="V3016" s="1">
        <v>148</v>
      </c>
    </row>
    <row r="3017" spans="1:22" x14ac:dyDescent="0.35">
      <c r="A3017" s="1" t="s">
        <v>18985</v>
      </c>
      <c r="B3017" s="3" t="s">
        <v>177</v>
      </c>
      <c r="C3017" t="s">
        <v>141</v>
      </c>
      <c r="D3017" t="s">
        <v>142</v>
      </c>
      <c r="E3017" t="s">
        <v>178</v>
      </c>
      <c r="F3017" t="s">
        <v>18986</v>
      </c>
      <c r="G3017" t="s">
        <v>18987</v>
      </c>
      <c r="H3017" t="s">
        <v>18988</v>
      </c>
      <c r="I3017" t="s">
        <v>18989</v>
      </c>
      <c r="J3017" s="1" t="s">
        <v>45</v>
      </c>
      <c r="K3017" t="s">
        <v>303</v>
      </c>
      <c r="L3017" t="s">
        <v>304</v>
      </c>
      <c r="M3017" t="s">
        <v>305</v>
      </c>
      <c r="N3017" s="1" t="s">
        <v>114</v>
      </c>
      <c r="O3017" s="1" t="s">
        <v>63</v>
      </c>
      <c r="P3017" s="1">
        <v>87</v>
      </c>
      <c r="Q3017" t="s">
        <v>6886</v>
      </c>
      <c r="R3017" s="1" t="s">
        <v>18990</v>
      </c>
      <c r="S3017" s="1" t="s">
        <v>18991</v>
      </c>
      <c r="T3017" s="1">
        <v>404</v>
      </c>
      <c r="U3017" s="1">
        <v>81</v>
      </c>
      <c r="V3017" s="1">
        <v>323</v>
      </c>
    </row>
    <row r="3018" spans="1:22" x14ac:dyDescent="0.35">
      <c r="A3018" s="2">
        <v>44880</v>
      </c>
      <c r="B3018" s="3" t="s">
        <v>97</v>
      </c>
      <c r="C3018" t="s">
        <v>54</v>
      </c>
      <c r="D3018" t="s">
        <v>98</v>
      </c>
      <c r="E3018" t="s">
        <v>154</v>
      </c>
      <c r="F3018" t="s">
        <v>18992</v>
      </c>
      <c r="G3018" t="s">
        <v>18993</v>
      </c>
      <c r="H3018" t="s">
        <v>18994</v>
      </c>
      <c r="I3018" t="s">
        <v>18995</v>
      </c>
      <c r="J3018" s="1" t="s">
        <v>45</v>
      </c>
      <c r="K3018" t="s">
        <v>330</v>
      </c>
      <c r="L3018" t="s">
        <v>331</v>
      </c>
      <c r="M3018" t="s">
        <v>332</v>
      </c>
      <c r="N3018" s="1" t="s">
        <v>86</v>
      </c>
      <c r="O3018" s="1" t="s">
        <v>63</v>
      </c>
      <c r="P3018" s="1">
        <v>29</v>
      </c>
      <c r="Q3018" t="s">
        <v>16541</v>
      </c>
      <c r="R3018" s="1" t="s">
        <v>11543</v>
      </c>
      <c r="S3018" s="1" t="s">
        <v>18996</v>
      </c>
      <c r="T3018" s="1">
        <v>96</v>
      </c>
      <c r="U3018" s="1">
        <v>92</v>
      </c>
      <c r="V3018" s="1">
        <v>4</v>
      </c>
    </row>
    <row r="3019" spans="1:22" x14ac:dyDescent="0.35">
      <c r="A3019" s="2">
        <v>45062</v>
      </c>
      <c r="B3019" s="3" t="s">
        <v>257</v>
      </c>
      <c r="C3019" t="s">
        <v>141</v>
      </c>
      <c r="D3019" t="s">
        <v>223</v>
      </c>
      <c r="E3019" t="s">
        <v>265</v>
      </c>
      <c r="F3019" t="s">
        <v>18997</v>
      </c>
      <c r="G3019" t="s">
        <v>18998</v>
      </c>
      <c r="H3019" t="s">
        <v>18999</v>
      </c>
      <c r="I3019" t="s">
        <v>19000</v>
      </c>
      <c r="J3019" s="1" t="s">
        <v>170</v>
      </c>
      <c r="K3019" t="s">
        <v>534</v>
      </c>
      <c r="L3019" t="s">
        <v>535</v>
      </c>
      <c r="M3019" t="s">
        <v>536</v>
      </c>
      <c r="N3019" s="1" t="s">
        <v>86</v>
      </c>
      <c r="O3019" s="1" t="s">
        <v>49</v>
      </c>
      <c r="P3019" s="1">
        <v>9</v>
      </c>
      <c r="Q3019" t="s">
        <v>17528</v>
      </c>
      <c r="R3019" s="1" t="s">
        <v>19001</v>
      </c>
      <c r="S3019" s="1" t="s">
        <v>19002</v>
      </c>
      <c r="T3019" s="1">
        <v>343</v>
      </c>
      <c r="U3019" s="1">
        <v>219</v>
      </c>
      <c r="V3019" s="1">
        <v>124</v>
      </c>
    </row>
    <row r="3020" spans="1:22" x14ac:dyDescent="0.35">
      <c r="A3020" s="2">
        <v>44778</v>
      </c>
      <c r="B3020" s="3" t="s">
        <v>97</v>
      </c>
      <c r="C3020" t="s">
        <v>23</v>
      </c>
      <c r="D3020" t="s">
        <v>98</v>
      </c>
      <c r="E3020" t="s">
        <v>189</v>
      </c>
      <c r="F3020" t="s">
        <v>19003</v>
      </c>
      <c r="G3020" t="s">
        <v>19004</v>
      </c>
      <c r="H3020" t="s">
        <v>19005</v>
      </c>
      <c r="I3020" t="s">
        <v>19006</v>
      </c>
      <c r="J3020" s="1" t="s">
        <v>30</v>
      </c>
      <c r="K3020" t="s">
        <v>424</v>
      </c>
      <c r="L3020" t="s">
        <v>425</v>
      </c>
      <c r="M3020">
        <v>7724600682</v>
      </c>
      <c r="N3020" s="1" t="s">
        <v>33</v>
      </c>
      <c r="O3020" s="1" t="s">
        <v>34</v>
      </c>
      <c r="P3020" s="1">
        <v>78</v>
      </c>
      <c r="Q3020" t="s">
        <v>3080</v>
      </c>
      <c r="R3020" s="1" t="s">
        <v>19007</v>
      </c>
      <c r="S3020" s="1" t="s">
        <v>19008</v>
      </c>
      <c r="T3020" s="1">
        <v>233</v>
      </c>
      <c r="U3020" s="1">
        <v>203</v>
      </c>
      <c r="V3020" s="1">
        <v>30</v>
      </c>
    </row>
    <row r="3021" spans="1:22" x14ac:dyDescent="0.35">
      <c r="A3021" s="2">
        <v>45086</v>
      </c>
      <c r="B3021" s="3" t="s">
        <v>317</v>
      </c>
      <c r="C3021" t="s">
        <v>23</v>
      </c>
      <c r="D3021" t="s">
        <v>98</v>
      </c>
      <c r="E3021" t="s">
        <v>318</v>
      </c>
      <c r="F3021" t="s">
        <v>19009</v>
      </c>
      <c r="G3021" t="s">
        <v>19010</v>
      </c>
      <c r="H3021" t="s">
        <v>19011</v>
      </c>
      <c r="I3021" t="s">
        <v>19012</v>
      </c>
      <c r="J3021" s="1" t="s">
        <v>170</v>
      </c>
      <c r="K3021" t="s">
        <v>133</v>
      </c>
      <c r="L3021" t="s">
        <v>134</v>
      </c>
      <c r="M3021" t="s">
        <v>135</v>
      </c>
      <c r="N3021" s="1" t="s">
        <v>114</v>
      </c>
      <c r="O3021" s="1" t="s">
        <v>34</v>
      </c>
      <c r="P3021" s="1">
        <v>24</v>
      </c>
      <c r="Q3021" t="s">
        <v>323</v>
      </c>
      <c r="R3021" s="1" t="s">
        <v>19013</v>
      </c>
      <c r="S3021" s="1" t="s">
        <v>19014</v>
      </c>
      <c r="T3021" s="1">
        <v>349</v>
      </c>
      <c r="U3021" s="1">
        <v>293</v>
      </c>
      <c r="V3021" s="1">
        <v>56</v>
      </c>
    </row>
    <row r="3022" spans="1:22" x14ac:dyDescent="0.35">
      <c r="A3022" s="1" t="s">
        <v>19015</v>
      </c>
      <c r="B3022" s="3" t="s">
        <v>418</v>
      </c>
      <c r="C3022" t="s">
        <v>69</v>
      </c>
      <c r="D3022" t="s">
        <v>419</v>
      </c>
      <c r="E3022" t="s">
        <v>265</v>
      </c>
      <c r="F3022" t="s">
        <v>19016</v>
      </c>
      <c r="G3022" t="s">
        <v>19017</v>
      </c>
      <c r="H3022" t="s">
        <v>19018</v>
      </c>
      <c r="I3022" t="s">
        <v>19019</v>
      </c>
      <c r="J3022" s="1" t="s">
        <v>170</v>
      </c>
      <c r="K3022" t="s">
        <v>424</v>
      </c>
      <c r="L3022" t="s">
        <v>425</v>
      </c>
      <c r="M3022">
        <v>7724600682</v>
      </c>
      <c r="N3022" s="1" t="s">
        <v>33</v>
      </c>
      <c r="O3022" s="1" t="s">
        <v>63</v>
      </c>
      <c r="P3022" s="1">
        <v>53</v>
      </c>
      <c r="Q3022" t="s">
        <v>19020</v>
      </c>
      <c r="R3022" s="1" t="s">
        <v>19021</v>
      </c>
      <c r="S3022" s="1" t="s">
        <v>19022</v>
      </c>
      <c r="T3022" s="1">
        <v>99</v>
      </c>
      <c r="U3022" s="1">
        <v>68</v>
      </c>
      <c r="V3022" s="1">
        <v>31</v>
      </c>
    </row>
    <row r="3023" spans="1:22" x14ac:dyDescent="0.35">
      <c r="A3023" s="2">
        <v>45064</v>
      </c>
      <c r="B3023" s="3" t="s">
        <v>418</v>
      </c>
      <c r="C3023" t="s">
        <v>69</v>
      </c>
      <c r="D3023" t="s">
        <v>419</v>
      </c>
      <c r="E3023" t="s">
        <v>521</v>
      </c>
      <c r="F3023" t="s">
        <v>19023</v>
      </c>
      <c r="G3023" t="s">
        <v>19024</v>
      </c>
      <c r="H3023" t="s">
        <v>19025</v>
      </c>
      <c r="I3023" t="s">
        <v>19026</v>
      </c>
      <c r="J3023" s="1" t="s">
        <v>45</v>
      </c>
      <c r="K3023" t="s">
        <v>252</v>
      </c>
      <c r="L3023" t="s">
        <v>253</v>
      </c>
      <c r="M3023">
        <f>1-838-976-6137</f>
        <v>-7950</v>
      </c>
      <c r="N3023" s="1" t="s">
        <v>78</v>
      </c>
      <c r="O3023" s="1" t="s">
        <v>49</v>
      </c>
      <c r="P3023" s="1">
        <v>62</v>
      </c>
      <c r="Q3023" t="s">
        <v>1558</v>
      </c>
      <c r="R3023" s="1" t="s">
        <v>19027</v>
      </c>
      <c r="S3023" s="1" t="s">
        <v>19028</v>
      </c>
      <c r="T3023" s="1">
        <v>339</v>
      </c>
      <c r="U3023" s="1">
        <v>49</v>
      </c>
      <c r="V3023" s="1">
        <v>290</v>
      </c>
    </row>
    <row r="3024" spans="1:22" x14ac:dyDescent="0.35">
      <c r="A3024" s="2">
        <v>44570</v>
      </c>
      <c r="B3024" s="3" t="s">
        <v>177</v>
      </c>
      <c r="C3024" t="s">
        <v>141</v>
      </c>
      <c r="D3024" t="s">
        <v>142</v>
      </c>
      <c r="E3024" t="s">
        <v>178</v>
      </c>
      <c r="F3024" t="s">
        <v>19029</v>
      </c>
      <c r="G3024" t="s">
        <v>19030</v>
      </c>
      <c r="H3024" t="s">
        <v>19031</v>
      </c>
      <c r="I3024" t="s">
        <v>19032</v>
      </c>
      <c r="J3024" s="1" t="s">
        <v>45</v>
      </c>
      <c r="K3024" t="s">
        <v>75</v>
      </c>
      <c r="L3024" t="s">
        <v>76</v>
      </c>
      <c r="M3024" t="s">
        <v>77</v>
      </c>
      <c r="N3024" s="1" t="s">
        <v>93</v>
      </c>
      <c r="O3024" s="1" t="s">
        <v>34</v>
      </c>
      <c r="P3024" s="1">
        <v>86</v>
      </c>
      <c r="Q3024" t="s">
        <v>19033</v>
      </c>
      <c r="R3024" s="1" t="s">
        <v>19034</v>
      </c>
      <c r="S3024" s="1" t="s">
        <v>19035</v>
      </c>
      <c r="T3024" s="1">
        <v>195</v>
      </c>
      <c r="U3024" s="1">
        <v>182</v>
      </c>
      <c r="V3024" s="1">
        <v>13</v>
      </c>
    </row>
    <row r="3025" spans="1:22" x14ac:dyDescent="0.35">
      <c r="A3025" s="2">
        <v>45056</v>
      </c>
      <c r="B3025" s="3" t="s">
        <v>140</v>
      </c>
      <c r="C3025" t="s">
        <v>141</v>
      </c>
      <c r="D3025" t="s">
        <v>142</v>
      </c>
      <c r="E3025" t="s">
        <v>361</v>
      </c>
      <c r="F3025" t="s">
        <v>19036</v>
      </c>
      <c r="G3025" t="s">
        <v>19037</v>
      </c>
      <c r="H3025" t="s">
        <v>19038</v>
      </c>
      <c r="I3025" t="s">
        <v>19039</v>
      </c>
      <c r="J3025" s="1" t="s">
        <v>30</v>
      </c>
      <c r="K3025" t="s">
        <v>124</v>
      </c>
      <c r="L3025" t="s">
        <v>125</v>
      </c>
      <c r="M3025" t="s">
        <v>126</v>
      </c>
      <c r="N3025" s="1" t="s">
        <v>33</v>
      </c>
      <c r="O3025" s="1" t="s">
        <v>49</v>
      </c>
      <c r="P3025" s="1">
        <v>95</v>
      </c>
      <c r="Q3025" t="s">
        <v>3945</v>
      </c>
      <c r="R3025" s="1" t="s">
        <v>19040</v>
      </c>
      <c r="S3025" s="1" t="s">
        <v>19041</v>
      </c>
      <c r="T3025" s="1">
        <v>314</v>
      </c>
      <c r="U3025" s="1">
        <v>276</v>
      </c>
      <c r="V3025" s="1">
        <v>38</v>
      </c>
    </row>
    <row r="3026" spans="1:22" x14ac:dyDescent="0.35">
      <c r="A3026" s="2">
        <v>45183</v>
      </c>
      <c r="B3026" s="3" t="s">
        <v>275</v>
      </c>
      <c r="C3026" t="s">
        <v>276</v>
      </c>
      <c r="D3026" t="s">
        <v>277</v>
      </c>
      <c r="E3026" t="s">
        <v>278</v>
      </c>
      <c r="F3026" t="s">
        <v>19042</v>
      </c>
      <c r="G3026" t="s">
        <v>19043</v>
      </c>
      <c r="H3026" t="s">
        <v>19044</v>
      </c>
      <c r="I3026" t="s">
        <v>19045</v>
      </c>
      <c r="J3026" s="1" t="s">
        <v>170</v>
      </c>
      <c r="K3026" t="s">
        <v>31</v>
      </c>
      <c r="L3026" t="s">
        <v>32</v>
      </c>
      <c r="M3026">
        <v>6538306661</v>
      </c>
      <c r="N3026" s="1" t="s">
        <v>48</v>
      </c>
      <c r="O3026" s="1" t="s">
        <v>63</v>
      </c>
      <c r="P3026" s="1">
        <v>4</v>
      </c>
      <c r="Q3026" t="s">
        <v>14773</v>
      </c>
      <c r="R3026" s="1" t="s">
        <v>19046</v>
      </c>
      <c r="S3026" s="1" t="s">
        <v>19047</v>
      </c>
      <c r="T3026" s="1">
        <v>335</v>
      </c>
      <c r="U3026" s="1">
        <v>66</v>
      </c>
      <c r="V3026" s="1">
        <v>269</v>
      </c>
    </row>
    <row r="3027" spans="1:22" x14ac:dyDescent="0.35">
      <c r="A3027" s="2">
        <v>44714</v>
      </c>
      <c r="B3027" s="3" t="s">
        <v>238</v>
      </c>
      <c r="C3027" t="s">
        <v>23</v>
      </c>
      <c r="D3027" t="s">
        <v>98</v>
      </c>
      <c r="E3027" t="s">
        <v>239</v>
      </c>
      <c r="F3027" t="s">
        <v>19048</v>
      </c>
      <c r="G3027" t="s">
        <v>19049</v>
      </c>
      <c r="H3027" t="s">
        <v>19050</v>
      </c>
      <c r="I3027" t="s">
        <v>19051</v>
      </c>
      <c r="J3027" s="1" t="s">
        <v>30</v>
      </c>
      <c r="K3027" t="s">
        <v>46</v>
      </c>
      <c r="L3027" t="s">
        <v>47</v>
      </c>
      <c r="M3027" t="s">
        <v>261</v>
      </c>
      <c r="N3027" s="1" t="s">
        <v>86</v>
      </c>
      <c r="O3027" s="1" t="s">
        <v>34</v>
      </c>
      <c r="P3027" s="1">
        <v>31</v>
      </c>
      <c r="Q3027" t="s">
        <v>19052</v>
      </c>
      <c r="R3027" s="1" t="s">
        <v>7384</v>
      </c>
      <c r="S3027" s="1" t="s">
        <v>19053</v>
      </c>
      <c r="T3027" s="1">
        <v>430</v>
      </c>
      <c r="U3027" s="1">
        <v>335</v>
      </c>
      <c r="V3027" s="1">
        <v>95</v>
      </c>
    </row>
    <row r="3028" spans="1:22" x14ac:dyDescent="0.35">
      <c r="A3028" s="2">
        <v>44729</v>
      </c>
      <c r="B3028" s="3" t="s">
        <v>38</v>
      </c>
      <c r="C3028" t="s">
        <v>141</v>
      </c>
      <c r="D3028" t="s">
        <v>223</v>
      </c>
      <c r="E3028" t="s">
        <v>265</v>
      </c>
      <c r="F3028" t="s">
        <v>19054</v>
      </c>
      <c r="G3028" t="s">
        <v>19055</v>
      </c>
      <c r="H3028" t="s">
        <v>19056</v>
      </c>
      <c r="I3028" t="s">
        <v>19057</v>
      </c>
      <c r="J3028" s="1" t="s">
        <v>30</v>
      </c>
      <c r="K3028" t="s">
        <v>46</v>
      </c>
      <c r="L3028" t="s">
        <v>47</v>
      </c>
      <c r="M3028" t="s">
        <v>261</v>
      </c>
      <c r="N3028" s="1" t="s">
        <v>86</v>
      </c>
      <c r="O3028" s="1" t="s">
        <v>63</v>
      </c>
      <c r="P3028" s="1">
        <v>18</v>
      </c>
      <c r="Q3028" t="s">
        <v>2989</v>
      </c>
      <c r="R3028" s="1" t="s">
        <v>19058</v>
      </c>
      <c r="S3028" s="1" t="s">
        <v>19059</v>
      </c>
      <c r="T3028" s="1">
        <v>126</v>
      </c>
      <c r="U3028" s="1">
        <v>119</v>
      </c>
      <c r="V3028" s="1">
        <v>7</v>
      </c>
    </row>
    <row r="3029" spans="1:22" x14ac:dyDescent="0.35">
      <c r="A3029" s="2">
        <v>44725</v>
      </c>
      <c r="B3029" s="3" t="s">
        <v>207</v>
      </c>
      <c r="C3029" t="s">
        <v>23</v>
      </c>
      <c r="D3029" t="s">
        <v>39</v>
      </c>
      <c r="E3029" t="s">
        <v>40</v>
      </c>
      <c r="F3029" t="s">
        <v>19060</v>
      </c>
      <c r="G3029" t="s">
        <v>19061</v>
      </c>
      <c r="H3029" t="s">
        <v>19062</v>
      </c>
      <c r="I3029">
        <v>2565106714</v>
      </c>
      <c r="J3029" s="1" t="s">
        <v>170</v>
      </c>
      <c r="K3029" t="s">
        <v>194</v>
      </c>
      <c r="L3029" t="s">
        <v>195</v>
      </c>
      <c r="M3029" t="s">
        <v>196</v>
      </c>
      <c r="N3029" s="1" t="s">
        <v>78</v>
      </c>
      <c r="O3029" s="1" t="s">
        <v>49</v>
      </c>
      <c r="P3029" s="1">
        <v>74</v>
      </c>
      <c r="Q3029" t="s">
        <v>545</v>
      </c>
      <c r="R3029" s="1" t="s">
        <v>19063</v>
      </c>
      <c r="S3029" s="1" t="s">
        <v>19064</v>
      </c>
      <c r="T3029" s="1">
        <v>443</v>
      </c>
      <c r="U3029" s="1">
        <v>356</v>
      </c>
      <c r="V3029" s="1">
        <v>87</v>
      </c>
    </row>
    <row r="3030" spans="1:22" x14ac:dyDescent="0.35">
      <c r="A3030" s="2">
        <v>44689</v>
      </c>
      <c r="B3030" s="3" t="s">
        <v>222</v>
      </c>
      <c r="C3030" t="s">
        <v>141</v>
      </c>
      <c r="D3030" t="s">
        <v>223</v>
      </c>
      <c r="E3030" t="s">
        <v>189</v>
      </c>
      <c r="F3030" t="s">
        <v>19065</v>
      </c>
      <c r="G3030" t="s">
        <v>19066</v>
      </c>
      <c r="H3030" t="s">
        <v>19067</v>
      </c>
      <c r="I3030" t="s">
        <v>19068</v>
      </c>
      <c r="J3030" s="1" t="s">
        <v>30</v>
      </c>
      <c r="K3030" t="s">
        <v>148</v>
      </c>
      <c r="L3030" t="s">
        <v>149</v>
      </c>
      <c r="M3030" t="s">
        <v>150</v>
      </c>
      <c r="N3030" s="1" t="s">
        <v>114</v>
      </c>
      <c r="O3030" s="1" t="s">
        <v>63</v>
      </c>
      <c r="P3030" s="1">
        <v>36</v>
      </c>
      <c r="Q3030" t="s">
        <v>19069</v>
      </c>
      <c r="R3030" s="1" t="s">
        <v>9963</v>
      </c>
      <c r="S3030" s="1" t="s">
        <v>19070</v>
      </c>
      <c r="T3030" s="1">
        <v>211</v>
      </c>
      <c r="U3030" s="1">
        <v>195</v>
      </c>
      <c r="V3030" s="1">
        <v>16</v>
      </c>
    </row>
    <row r="3031" spans="1:22" x14ac:dyDescent="0.35">
      <c r="A3031" s="2">
        <v>44609</v>
      </c>
      <c r="B3031" s="3" t="s">
        <v>222</v>
      </c>
      <c r="C3031" t="s">
        <v>141</v>
      </c>
      <c r="D3031" t="s">
        <v>223</v>
      </c>
      <c r="E3031" t="s">
        <v>224</v>
      </c>
      <c r="F3031" t="s">
        <v>19071</v>
      </c>
      <c r="G3031" t="s">
        <v>19072</v>
      </c>
      <c r="H3031" t="s">
        <v>19073</v>
      </c>
      <c r="I3031" t="s">
        <v>19074</v>
      </c>
      <c r="J3031" s="1" t="s">
        <v>45</v>
      </c>
      <c r="K3031" t="s">
        <v>183</v>
      </c>
      <c r="L3031" t="s">
        <v>184</v>
      </c>
      <c r="M3031" t="s">
        <v>185</v>
      </c>
      <c r="N3031" s="1" t="s">
        <v>114</v>
      </c>
      <c r="O3031" s="1" t="s">
        <v>34</v>
      </c>
      <c r="P3031" s="1">
        <v>91</v>
      </c>
      <c r="Q3031" t="s">
        <v>2996</v>
      </c>
      <c r="R3031" s="1" t="s">
        <v>19075</v>
      </c>
      <c r="S3031" s="1" t="s">
        <v>19076</v>
      </c>
      <c r="T3031" s="1">
        <v>444</v>
      </c>
      <c r="U3031" s="1">
        <v>344</v>
      </c>
      <c r="V3031" s="1">
        <v>100</v>
      </c>
    </row>
    <row r="3032" spans="1:22" x14ac:dyDescent="0.35">
      <c r="A3032" s="2">
        <v>44885</v>
      </c>
      <c r="B3032" s="3" t="s">
        <v>38</v>
      </c>
      <c r="C3032" t="s">
        <v>141</v>
      </c>
      <c r="D3032" t="s">
        <v>142</v>
      </c>
      <c r="E3032" t="s">
        <v>361</v>
      </c>
      <c r="F3032" t="s">
        <v>19077</v>
      </c>
      <c r="G3032" t="s">
        <v>19078</v>
      </c>
      <c r="H3032" t="s">
        <v>19079</v>
      </c>
      <c r="I3032" t="s">
        <v>19080</v>
      </c>
      <c r="J3032" s="1" t="s">
        <v>30</v>
      </c>
      <c r="K3032" t="s">
        <v>381</v>
      </c>
      <c r="L3032" t="s">
        <v>382</v>
      </c>
      <c r="N3032" s="1" t="s">
        <v>33</v>
      </c>
      <c r="O3032" s="1" t="s">
        <v>49</v>
      </c>
      <c r="P3032" s="1">
        <v>77</v>
      </c>
      <c r="Q3032" t="s">
        <v>19081</v>
      </c>
      <c r="R3032" s="1" t="s">
        <v>19082</v>
      </c>
      <c r="S3032" s="1" t="s">
        <v>19083</v>
      </c>
      <c r="T3032" s="1">
        <v>213</v>
      </c>
      <c r="U3032" s="1">
        <v>4</v>
      </c>
      <c r="V3032" s="1">
        <v>209</v>
      </c>
    </row>
    <row r="3033" spans="1:22" x14ac:dyDescent="0.35">
      <c r="A3033" s="2">
        <v>45038</v>
      </c>
      <c r="B3033" s="3" t="s">
        <v>222</v>
      </c>
      <c r="C3033" t="s">
        <v>141</v>
      </c>
      <c r="D3033" t="s">
        <v>223</v>
      </c>
      <c r="E3033" t="s">
        <v>224</v>
      </c>
      <c r="F3033" t="s">
        <v>19084</v>
      </c>
      <c r="G3033" t="s">
        <v>19085</v>
      </c>
      <c r="H3033" t="s">
        <v>19086</v>
      </c>
      <c r="I3033" t="s">
        <v>19087</v>
      </c>
      <c r="J3033" s="1" t="s">
        <v>170</v>
      </c>
      <c r="K3033" t="s">
        <v>270</v>
      </c>
      <c r="L3033" t="s">
        <v>271</v>
      </c>
      <c r="M3033" t="s">
        <v>559</v>
      </c>
      <c r="N3033" s="1" t="s">
        <v>78</v>
      </c>
      <c r="O3033" s="1" t="s">
        <v>63</v>
      </c>
      <c r="P3033" s="1">
        <v>78</v>
      </c>
      <c r="Q3033" t="s">
        <v>4200</v>
      </c>
      <c r="R3033" s="1" t="s">
        <v>19088</v>
      </c>
      <c r="S3033" s="1" t="s">
        <v>19089</v>
      </c>
      <c r="T3033" s="1">
        <v>165</v>
      </c>
      <c r="U3033" s="1">
        <v>28</v>
      </c>
      <c r="V3033" s="1">
        <v>137</v>
      </c>
    </row>
    <row r="3034" spans="1:22" x14ac:dyDescent="0.35">
      <c r="A3034" s="2">
        <v>44966</v>
      </c>
      <c r="B3034" s="3" t="s">
        <v>344</v>
      </c>
      <c r="C3034" t="s">
        <v>141</v>
      </c>
      <c r="D3034" t="s">
        <v>345</v>
      </c>
      <c r="E3034" t="s">
        <v>711</v>
      </c>
      <c r="F3034" t="s">
        <v>19090</v>
      </c>
      <c r="G3034" t="s">
        <v>19091</v>
      </c>
      <c r="H3034" t="s">
        <v>19092</v>
      </c>
      <c r="I3034" t="s">
        <v>19093</v>
      </c>
      <c r="J3034" s="1" t="s">
        <v>170</v>
      </c>
      <c r="K3034" t="s">
        <v>133</v>
      </c>
      <c r="L3034" t="s">
        <v>134</v>
      </c>
      <c r="M3034" t="s">
        <v>135</v>
      </c>
      <c r="N3034" s="1" t="s">
        <v>33</v>
      </c>
      <c r="O3034" s="1" t="s">
        <v>34</v>
      </c>
      <c r="P3034" s="1">
        <v>19</v>
      </c>
      <c r="Q3034" t="s">
        <v>19094</v>
      </c>
      <c r="R3034" s="1" t="s">
        <v>19095</v>
      </c>
      <c r="S3034" s="1" t="s">
        <v>19096</v>
      </c>
      <c r="T3034" s="1">
        <v>114</v>
      </c>
      <c r="U3034" s="1">
        <v>56</v>
      </c>
      <c r="V3034" s="1">
        <v>58</v>
      </c>
    </row>
    <row r="3035" spans="1:22" x14ac:dyDescent="0.35">
      <c r="A3035" s="2">
        <v>44613</v>
      </c>
      <c r="B3035" s="3" t="s">
        <v>418</v>
      </c>
      <c r="C3035" t="s">
        <v>69</v>
      </c>
      <c r="D3035" t="s">
        <v>419</v>
      </c>
      <c r="E3035" t="s">
        <v>521</v>
      </c>
      <c r="F3035" t="s">
        <v>19097</v>
      </c>
      <c r="H3035" t="s">
        <v>19098</v>
      </c>
      <c r="I3035" t="s">
        <v>19099</v>
      </c>
      <c r="J3035" s="1" t="s">
        <v>170</v>
      </c>
      <c r="K3035" t="s">
        <v>270</v>
      </c>
      <c r="L3035" t="s">
        <v>271</v>
      </c>
      <c r="N3035" s="1" t="s">
        <v>86</v>
      </c>
      <c r="O3035" s="1" t="s">
        <v>63</v>
      </c>
      <c r="P3035" s="1">
        <v>1</v>
      </c>
      <c r="Q3035" t="s">
        <v>521</v>
      </c>
      <c r="R3035" s="1" t="s">
        <v>19100</v>
      </c>
      <c r="S3035" s="1" t="s">
        <v>19101</v>
      </c>
      <c r="T3035" s="1">
        <v>376</v>
      </c>
      <c r="U3035" s="1">
        <v>211</v>
      </c>
      <c r="V3035" s="1">
        <v>165</v>
      </c>
    </row>
    <row r="3036" spans="1:22" x14ac:dyDescent="0.35">
      <c r="A3036" s="2">
        <v>44488</v>
      </c>
      <c r="B3036" s="3" t="s">
        <v>53</v>
      </c>
      <c r="C3036" t="s">
        <v>276</v>
      </c>
      <c r="D3036" t="s">
        <v>55</v>
      </c>
      <c r="E3036" t="s">
        <v>25</v>
      </c>
      <c r="F3036" t="s">
        <v>19102</v>
      </c>
      <c r="G3036" t="s">
        <v>19103</v>
      </c>
      <c r="H3036" t="s">
        <v>19104</v>
      </c>
      <c r="I3036" t="s">
        <v>19105</v>
      </c>
      <c r="J3036" s="1" t="s">
        <v>30</v>
      </c>
      <c r="K3036" t="s">
        <v>252</v>
      </c>
      <c r="L3036" t="s">
        <v>253</v>
      </c>
      <c r="M3036">
        <f>1-838-976-6137</f>
        <v>-7950</v>
      </c>
      <c r="N3036" s="1" t="s">
        <v>86</v>
      </c>
      <c r="O3036" s="1" t="s">
        <v>34</v>
      </c>
      <c r="P3036" s="1">
        <v>99</v>
      </c>
      <c r="Q3036" t="s">
        <v>3411</v>
      </c>
      <c r="R3036" s="1" t="s">
        <v>19106</v>
      </c>
      <c r="S3036" s="1" t="s">
        <v>19107</v>
      </c>
      <c r="T3036" s="1">
        <v>186</v>
      </c>
      <c r="U3036" s="1">
        <v>21</v>
      </c>
      <c r="V3036" s="1">
        <v>165</v>
      </c>
    </row>
    <row r="3037" spans="1:22" x14ac:dyDescent="0.35">
      <c r="A3037" s="2">
        <v>44698</v>
      </c>
      <c r="B3037" s="3" t="s">
        <v>164</v>
      </c>
      <c r="C3037" t="s">
        <v>247</v>
      </c>
      <c r="D3037" t="s">
        <v>165</v>
      </c>
      <c r="E3037" t="s">
        <v>166</v>
      </c>
      <c r="F3037" t="s">
        <v>19108</v>
      </c>
      <c r="G3037" t="s">
        <v>19109</v>
      </c>
      <c r="H3037" t="s">
        <v>19110</v>
      </c>
      <c r="I3037" t="s">
        <v>19111</v>
      </c>
      <c r="J3037" s="1" t="s">
        <v>45</v>
      </c>
      <c r="K3037" t="s">
        <v>424</v>
      </c>
      <c r="L3037" t="s">
        <v>425</v>
      </c>
      <c r="M3037">
        <v>7724600682</v>
      </c>
      <c r="N3037" s="1" t="s">
        <v>78</v>
      </c>
      <c r="O3037" s="1" t="s">
        <v>49</v>
      </c>
      <c r="P3037" s="1">
        <v>93</v>
      </c>
      <c r="Q3037" t="s">
        <v>174</v>
      </c>
      <c r="R3037" s="1" t="s">
        <v>5987</v>
      </c>
      <c r="S3037" s="1" t="s">
        <v>19112</v>
      </c>
      <c r="T3037" s="1">
        <v>474</v>
      </c>
      <c r="U3037" s="1">
        <v>53</v>
      </c>
      <c r="V3037" s="1">
        <v>421</v>
      </c>
    </row>
    <row r="3038" spans="1:22" x14ac:dyDescent="0.35">
      <c r="A3038" s="2">
        <v>44951</v>
      </c>
      <c r="B3038" s="3" t="s">
        <v>38</v>
      </c>
      <c r="C3038" t="s">
        <v>141</v>
      </c>
      <c r="D3038" t="s">
        <v>142</v>
      </c>
      <c r="E3038" t="s">
        <v>178</v>
      </c>
      <c r="F3038" t="s">
        <v>19113</v>
      </c>
      <c r="G3038" t="s">
        <v>19114</v>
      </c>
      <c r="H3038" t="s">
        <v>19115</v>
      </c>
      <c r="I3038" t="s">
        <v>19116</v>
      </c>
      <c r="J3038" s="1" t="s">
        <v>30</v>
      </c>
      <c r="K3038" t="s">
        <v>61</v>
      </c>
      <c r="L3038" t="s">
        <v>62</v>
      </c>
      <c r="M3038">
        <f>1-588-750-7646</f>
        <v>-8983</v>
      </c>
      <c r="N3038" s="1" t="s">
        <v>48</v>
      </c>
      <c r="O3038" s="1" t="s">
        <v>49</v>
      </c>
      <c r="P3038" s="1">
        <v>88</v>
      </c>
      <c r="Q3038" t="s">
        <v>6083</v>
      </c>
      <c r="R3038" s="1" t="s">
        <v>19117</v>
      </c>
      <c r="S3038" s="1" t="s">
        <v>19118</v>
      </c>
      <c r="T3038" s="1">
        <v>209</v>
      </c>
      <c r="U3038" s="1">
        <v>49</v>
      </c>
      <c r="V3038" s="1">
        <v>160</v>
      </c>
    </row>
    <row r="3039" spans="1:22" x14ac:dyDescent="0.35">
      <c r="A3039" s="2">
        <v>44467</v>
      </c>
      <c r="B3039" s="3" t="s">
        <v>275</v>
      </c>
      <c r="C3039" t="s">
        <v>276</v>
      </c>
      <c r="D3039" t="s">
        <v>277</v>
      </c>
      <c r="E3039" t="s">
        <v>25</v>
      </c>
      <c r="F3039" t="s">
        <v>19119</v>
      </c>
      <c r="G3039" t="s">
        <v>19120</v>
      </c>
      <c r="H3039" t="s">
        <v>19121</v>
      </c>
      <c r="I3039" t="s">
        <v>19122</v>
      </c>
      <c r="J3039" s="1" t="s">
        <v>170</v>
      </c>
      <c r="K3039" t="s">
        <v>566</v>
      </c>
      <c r="L3039" t="s">
        <v>567</v>
      </c>
      <c r="M3039" t="s">
        <v>568</v>
      </c>
      <c r="N3039" s="1" t="s">
        <v>33</v>
      </c>
      <c r="O3039" s="1" t="s">
        <v>63</v>
      </c>
      <c r="P3039" s="1">
        <v>42</v>
      </c>
      <c r="Q3039" t="s">
        <v>5338</v>
      </c>
      <c r="R3039" s="1" t="s">
        <v>19123</v>
      </c>
      <c r="S3039" s="1" t="s">
        <v>19124</v>
      </c>
      <c r="T3039" s="1">
        <v>219</v>
      </c>
      <c r="U3039" s="1">
        <v>174</v>
      </c>
      <c r="V3039" s="1">
        <v>45</v>
      </c>
    </row>
    <row r="3040" spans="1:22" x14ac:dyDescent="0.35">
      <c r="A3040" s="2">
        <v>44607</v>
      </c>
      <c r="B3040" s="3" t="s">
        <v>492</v>
      </c>
      <c r="C3040" t="s">
        <v>276</v>
      </c>
      <c r="D3040" t="s">
        <v>409</v>
      </c>
      <c r="E3040" t="s">
        <v>410</v>
      </c>
      <c r="F3040" t="s">
        <v>19125</v>
      </c>
      <c r="G3040" t="s">
        <v>19126</v>
      </c>
      <c r="H3040" t="s">
        <v>19127</v>
      </c>
      <c r="I3040" t="s">
        <v>19128</v>
      </c>
      <c r="J3040" s="1" t="s">
        <v>170</v>
      </c>
      <c r="K3040" t="s">
        <v>194</v>
      </c>
      <c r="L3040" t="s">
        <v>195</v>
      </c>
      <c r="M3040" t="s">
        <v>196</v>
      </c>
      <c r="N3040" s="1" t="s">
        <v>93</v>
      </c>
      <c r="O3040" s="1" t="s">
        <v>49</v>
      </c>
      <c r="P3040" s="1">
        <v>85</v>
      </c>
      <c r="Q3040" t="s">
        <v>11046</v>
      </c>
      <c r="R3040" s="1" t="s">
        <v>19129</v>
      </c>
      <c r="S3040" s="1" t="s">
        <v>19130</v>
      </c>
      <c r="T3040" s="1">
        <v>104</v>
      </c>
      <c r="U3040" s="1">
        <v>89</v>
      </c>
      <c r="V3040" s="1">
        <v>15</v>
      </c>
    </row>
    <row r="3041" spans="1:22" x14ac:dyDescent="0.35">
      <c r="A3041" s="2">
        <v>44566</v>
      </c>
      <c r="B3041" s="3" t="s">
        <v>257</v>
      </c>
      <c r="C3041" t="s">
        <v>141</v>
      </c>
      <c r="D3041" t="s">
        <v>223</v>
      </c>
      <c r="E3041" t="s">
        <v>189</v>
      </c>
      <c r="F3041" t="s">
        <v>6232</v>
      </c>
      <c r="G3041" t="s">
        <v>19131</v>
      </c>
      <c r="H3041" t="s">
        <v>19132</v>
      </c>
      <c r="I3041" t="s">
        <v>19133</v>
      </c>
      <c r="J3041" s="1" t="s">
        <v>170</v>
      </c>
      <c r="K3041" t="s">
        <v>194</v>
      </c>
      <c r="L3041" t="s">
        <v>195</v>
      </c>
      <c r="M3041" t="s">
        <v>196</v>
      </c>
      <c r="N3041" s="1" t="s">
        <v>33</v>
      </c>
      <c r="O3041" s="1" t="s">
        <v>34</v>
      </c>
      <c r="P3041" s="1">
        <v>88</v>
      </c>
      <c r="Q3041" t="s">
        <v>4760</v>
      </c>
      <c r="R3041" s="1" t="s">
        <v>19134</v>
      </c>
      <c r="S3041" s="1" t="s">
        <v>19135</v>
      </c>
      <c r="T3041" s="1">
        <v>88</v>
      </c>
      <c r="U3041" s="1">
        <v>30</v>
      </c>
      <c r="V3041" s="1">
        <v>58</v>
      </c>
    </row>
    <row r="3042" spans="1:22" x14ac:dyDescent="0.35">
      <c r="A3042" s="2">
        <v>44772</v>
      </c>
      <c r="B3042" s="3" t="s">
        <v>222</v>
      </c>
      <c r="C3042" t="s">
        <v>141</v>
      </c>
      <c r="D3042" t="s">
        <v>223</v>
      </c>
      <c r="E3042" t="s">
        <v>1332</v>
      </c>
      <c r="F3042" t="s">
        <v>19136</v>
      </c>
      <c r="G3042" t="s">
        <v>19137</v>
      </c>
      <c r="H3042" t="s">
        <v>19138</v>
      </c>
      <c r="I3042" t="s">
        <v>19139</v>
      </c>
      <c r="J3042" s="1" t="s">
        <v>45</v>
      </c>
      <c r="K3042" t="s">
        <v>75</v>
      </c>
      <c r="L3042" t="s">
        <v>76</v>
      </c>
      <c r="M3042" t="s">
        <v>77</v>
      </c>
      <c r="N3042" s="1" t="s">
        <v>86</v>
      </c>
      <c r="O3042" s="1" t="s">
        <v>34</v>
      </c>
      <c r="P3042" s="1">
        <v>66</v>
      </c>
      <c r="Q3042" t="s">
        <v>19140</v>
      </c>
      <c r="R3042" s="1" t="s">
        <v>19141</v>
      </c>
      <c r="S3042" s="1" t="s">
        <v>19142</v>
      </c>
      <c r="T3042" s="1">
        <v>187</v>
      </c>
      <c r="U3042" s="1">
        <v>41</v>
      </c>
      <c r="V3042" s="1">
        <v>146</v>
      </c>
    </row>
    <row r="3043" spans="1:22" x14ac:dyDescent="0.35">
      <c r="A3043" s="2">
        <v>44805</v>
      </c>
      <c r="B3043" s="3" t="s">
        <v>214</v>
      </c>
      <c r="C3043" t="s">
        <v>23</v>
      </c>
      <c r="D3043" t="s">
        <v>98</v>
      </c>
      <c r="E3043" t="s">
        <v>326</v>
      </c>
      <c r="F3043" t="s">
        <v>19143</v>
      </c>
      <c r="G3043" t="s">
        <v>19144</v>
      </c>
      <c r="H3043" t="s">
        <v>19145</v>
      </c>
      <c r="I3043">
        <v>4288099620</v>
      </c>
      <c r="J3043" s="1" t="s">
        <v>30</v>
      </c>
      <c r="K3043" t="s">
        <v>61</v>
      </c>
      <c r="L3043" t="s">
        <v>62</v>
      </c>
      <c r="M3043">
        <f>1-588-750-7646</f>
        <v>-8983</v>
      </c>
      <c r="N3043" s="1" t="s">
        <v>33</v>
      </c>
      <c r="O3043" s="1" t="s">
        <v>63</v>
      </c>
      <c r="P3043" s="1">
        <v>62</v>
      </c>
      <c r="Q3043" t="s">
        <v>19146</v>
      </c>
      <c r="R3043" s="1" t="s">
        <v>19147</v>
      </c>
      <c r="S3043" s="1" t="s">
        <v>19148</v>
      </c>
      <c r="T3043" s="1">
        <v>400</v>
      </c>
      <c r="U3043" s="1">
        <v>174</v>
      </c>
      <c r="V3043" s="1">
        <v>226</v>
      </c>
    </row>
    <row r="3044" spans="1:22" x14ac:dyDescent="0.35">
      <c r="A3044" s="2">
        <v>44786</v>
      </c>
      <c r="B3044" s="3" t="s">
        <v>164</v>
      </c>
      <c r="C3044" t="s">
        <v>247</v>
      </c>
      <c r="D3044" t="s">
        <v>165</v>
      </c>
      <c r="E3044" t="s">
        <v>2368</v>
      </c>
      <c r="F3044" t="s">
        <v>19149</v>
      </c>
      <c r="G3044" t="s">
        <v>19150</v>
      </c>
      <c r="H3044" t="s">
        <v>19151</v>
      </c>
      <c r="I3044" t="s">
        <v>19152</v>
      </c>
      <c r="J3044" s="1" t="s">
        <v>170</v>
      </c>
      <c r="K3044" t="s">
        <v>270</v>
      </c>
      <c r="L3044" t="s">
        <v>271</v>
      </c>
      <c r="N3044" s="1" t="s">
        <v>33</v>
      </c>
      <c r="O3044" s="1" t="s">
        <v>63</v>
      </c>
      <c r="P3044" s="1">
        <v>4</v>
      </c>
      <c r="Q3044" t="s">
        <v>19153</v>
      </c>
      <c r="R3044" s="1" t="s">
        <v>19154</v>
      </c>
      <c r="S3044" s="1" t="s">
        <v>19155</v>
      </c>
      <c r="T3044" s="1">
        <v>233</v>
      </c>
      <c r="U3044" s="1">
        <v>95</v>
      </c>
      <c r="V3044" s="1">
        <v>138</v>
      </c>
    </row>
    <row r="3045" spans="1:22" x14ac:dyDescent="0.35">
      <c r="A3045" s="2">
        <v>44891</v>
      </c>
      <c r="B3045" s="3" t="s">
        <v>529</v>
      </c>
      <c r="C3045" t="s">
        <v>23</v>
      </c>
      <c r="D3045" t="s">
        <v>98</v>
      </c>
      <c r="E3045" t="s">
        <v>265</v>
      </c>
      <c r="F3045" t="s">
        <v>19156</v>
      </c>
      <c r="G3045" t="s">
        <v>19157</v>
      </c>
      <c r="H3045" t="s">
        <v>19158</v>
      </c>
      <c r="I3045" t="s">
        <v>19159</v>
      </c>
      <c r="J3045" s="1" t="s">
        <v>170</v>
      </c>
      <c r="K3045" t="s">
        <v>31</v>
      </c>
      <c r="L3045" t="s">
        <v>32</v>
      </c>
      <c r="M3045">
        <v>6538306661</v>
      </c>
      <c r="N3045" s="1" t="s">
        <v>114</v>
      </c>
      <c r="O3045" s="1" t="s">
        <v>63</v>
      </c>
      <c r="P3045" s="1">
        <v>50</v>
      </c>
      <c r="Q3045" t="s">
        <v>3977</v>
      </c>
      <c r="R3045" s="1" t="s">
        <v>19160</v>
      </c>
      <c r="S3045" s="1" t="s">
        <v>19161</v>
      </c>
      <c r="T3045" s="1">
        <v>429</v>
      </c>
      <c r="U3045" s="1">
        <v>256</v>
      </c>
      <c r="V3045" s="1">
        <v>173</v>
      </c>
    </row>
    <row r="3046" spans="1:22" x14ac:dyDescent="0.35">
      <c r="A3046" s="2">
        <v>44540</v>
      </c>
      <c r="B3046" s="3" t="s">
        <v>177</v>
      </c>
      <c r="C3046" t="s">
        <v>141</v>
      </c>
      <c r="D3046" t="s">
        <v>142</v>
      </c>
      <c r="E3046" t="s">
        <v>25</v>
      </c>
      <c r="F3046" t="s">
        <v>19162</v>
      </c>
      <c r="G3046" t="s">
        <v>19163</v>
      </c>
      <c r="H3046" t="s">
        <v>19164</v>
      </c>
      <c r="I3046" t="s">
        <v>19165</v>
      </c>
      <c r="J3046" s="1" t="s">
        <v>170</v>
      </c>
      <c r="K3046" t="s">
        <v>381</v>
      </c>
      <c r="L3046" t="s">
        <v>382</v>
      </c>
      <c r="M3046" t="s">
        <v>383</v>
      </c>
      <c r="N3046" s="1" t="s">
        <v>114</v>
      </c>
      <c r="O3046" s="1" t="s">
        <v>63</v>
      </c>
      <c r="P3046" s="1">
        <v>46</v>
      </c>
      <c r="Q3046" t="s">
        <v>1001</v>
      </c>
      <c r="R3046" s="1" t="s">
        <v>19166</v>
      </c>
      <c r="S3046" s="1" t="s">
        <v>19167</v>
      </c>
      <c r="T3046" s="1">
        <v>86</v>
      </c>
      <c r="U3046" s="1">
        <v>70</v>
      </c>
      <c r="V3046" s="1">
        <v>16</v>
      </c>
    </row>
    <row r="3047" spans="1:22" x14ac:dyDescent="0.35">
      <c r="A3047" s="2">
        <v>45177</v>
      </c>
      <c r="B3047" s="3" t="s">
        <v>317</v>
      </c>
      <c r="C3047" t="s">
        <v>23</v>
      </c>
      <c r="D3047" t="s">
        <v>98</v>
      </c>
      <c r="E3047" t="s">
        <v>318</v>
      </c>
      <c r="F3047" t="s">
        <v>19168</v>
      </c>
      <c r="G3047" t="s">
        <v>19169</v>
      </c>
      <c r="H3047" t="s">
        <v>19170</v>
      </c>
      <c r="I3047" t="s">
        <v>19171</v>
      </c>
      <c r="J3047" s="1" t="s">
        <v>170</v>
      </c>
      <c r="K3047" t="s">
        <v>534</v>
      </c>
      <c r="L3047" t="s">
        <v>535</v>
      </c>
      <c r="M3047" t="s">
        <v>536</v>
      </c>
      <c r="N3047" s="1" t="s">
        <v>33</v>
      </c>
      <c r="O3047" s="1" t="s">
        <v>49</v>
      </c>
      <c r="P3047" s="1">
        <v>86</v>
      </c>
      <c r="Q3047" t="s">
        <v>8406</v>
      </c>
      <c r="R3047" s="1" t="s">
        <v>19172</v>
      </c>
      <c r="S3047" s="1" t="s">
        <v>19173</v>
      </c>
      <c r="T3047" s="1">
        <v>249</v>
      </c>
      <c r="U3047" s="1">
        <v>121</v>
      </c>
      <c r="V3047" s="1">
        <v>128</v>
      </c>
    </row>
    <row r="3048" spans="1:22" x14ac:dyDescent="0.35">
      <c r="A3048" s="2">
        <v>44487</v>
      </c>
      <c r="B3048" s="3" t="s">
        <v>418</v>
      </c>
      <c r="C3048" t="s">
        <v>69</v>
      </c>
      <c r="D3048" t="s">
        <v>419</v>
      </c>
      <c r="E3048" t="s">
        <v>908</v>
      </c>
      <c r="F3048" t="s">
        <v>19174</v>
      </c>
      <c r="G3048" t="s">
        <v>19175</v>
      </c>
      <c r="H3048" t="s">
        <v>19176</v>
      </c>
      <c r="I3048" t="s">
        <v>19177</v>
      </c>
      <c r="J3048" s="1" t="s">
        <v>45</v>
      </c>
      <c r="K3048" t="s">
        <v>111</v>
      </c>
      <c r="L3048" t="s">
        <v>112</v>
      </c>
      <c r="M3048" t="s">
        <v>113</v>
      </c>
      <c r="N3048" s="1" t="s">
        <v>86</v>
      </c>
      <c r="O3048" s="1" t="s">
        <v>34</v>
      </c>
      <c r="P3048" s="1">
        <v>87</v>
      </c>
      <c r="Q3048" t="s">
        <v>19178</v>
      </c>
      <c r="R3048" s="1" t="s">
        <v>19179</v>
      </c>
      <c r="S3048" s="1" t="s">
        <v>19180</v>
      </c>
      <c r="T3048" s="1">
        <v>186</v>
      </c>
      <c r="U3048" s="1">
        <v>35</v>
      </c>
      <c r="V3048" s="1">
        <v>151</v>
      </c>
    </row>
    <row r="3049" spans="1:22" x14ac:dyDescent="0.35">
      <c r="A3049" s="2">
        <v>44781</v>
      </c>
      <c r="B3049" s="3" t="s">
        <v>418</v>
      </c>
      <c r="C3049" t="s">
        <v>54</v>
      </c>
      <c r="D3049" t="s">
        <v>419</v>
      </c>
      <c r="E3049" t="s">
        <v>521</v>
      </c>
      <c r="F3049" t="s">
        <v>19181</v>
      </c>
      <c r="G3049" t="s">
        <v>19182</v>
      </c>
      <c r="H3049" t="s">
        <v>19183</v>
      </c>
      <c r="I3049" t="s">
        <v>19184</v>
      </c>
      <c r="J3049" s="1" t="s">
        <v>170</v>
      </c>
      <c r="K3049" t="s">
        <v>252</v>
      </c>
      <c r="L3049" t="s">
        <v>253</v>
      </c>
      <c r="M3049">
        <f>1-838-976-6137</f>
        <v>-7950</v>
      </c>
      <c r="N3049" s="1" t="s">
        <v>114</v>
      </c>
      <c r="O3049" s="1" t="s">
        <v>34</v>
      </c>
      <c r="P3049" s="1">
        <v>79</v>
      </c>
      <c r="Q3049" t="s">
        <v>3841</v>
      </c>
      <c r="R3049" s="1" t="s">
        <v>19185</v>
      </c>
      <c r="S3049" s="1" t="s">
        <v>19186</v>
      </c>
      <c r="T3049" s="1">
        <v>101</v>
      </c>
      <c r="U3049" s="1">
        <v>46</v>
      </c>
      <c r="V3049" s="1">
        <v>55</v>
      </c>
    </row>
    <row r="3050" spans="1:22" x14ac:dyDescent="0.35">
      <c r="A3050" s="2">
        <v>44885</v>
      </c>
      <c r="B3050" s="3" t="s">
        <v>118</v>
      </c>
      <c r="C3050" t="s">
        <v>69</v>
      </c>
      <c r="D3050" t="s">
        <v>119</v>
      </c>
      <c r="E3050" t="s">
        <v>2473</v>
      </c>
      <c r="F3050" t="s">
        <v>19187</v>
      </c>
      <c r="G3050" t="s">
        <v>19188</v>
      </c>
      <c r="H3050" t="s">
        <v>19189</v>
      </c>
      <c r="I3050">
        <v>7468568684</v>
      </c>
      <c r="J3050" s="1" t="s">
        <v>30</v>
      </c>
      <c r="K3050" t="s">
        <v>381</v>
      </c>
      <c r="L3050" t="s">
        <v>382</v>
      </c>
      <c r="N3050" s="1" t="s">
        <v>33</v>
      </c>
      <c r="O3050" s="1" t="s">
        <v>49</v>
      </c>
      <c r="P3050" s="1">
        <v>30</v>
      </c>
      <c r="Q3050" t="s">
        <v>18387</v>
      </c>
      <c r="R3050" s="1" t="s">
        <v>19190</v>
      </c>
      <c r="S3050" s="1" t="s">
        <v>19191</v>
      </c>
      <c r="T3050" s="1">
        <v>267</v>
      </c>
      <c r="U3050" s="1">
        <v>191</v>
      </c>
      <c r="V3050" s="1">
        <v>76</v>
      </c>
    </row>
    <row r="3051" spans="1:22" x14ac:dyDescent="0.35">
      <c r="A3051" s="2">
        <v>45009</v>
      </c>
      <c r="B3051" s="3" t="s">
        <v>222</v>
      </c>
      <c r="C3051" t="s">
        <v>141</v>
      </c>
      <c r="D3051" t="s">
        <v>223</v>
      </c>
      <c r="E3051" t="s">
        <v>224</v>
      </c>
      <c r="F3051" t="s">
        <v>19192</v>
      </c>
      <c r="G3051" t="s">
        <v>19193</v>
      </c>
      <c r="H3051" t="s">
        <v>19194</v>
      </c>
      <c r="I3051" t="s">
        <v>19195</v>
      </c>
      <c r="J3051" s="1" t="s">
        <v>170</v>
      </c>
      <c r="K3051" t="s">
        <v>534</v>
      </c>
      <c r="L3051" t="s">
        <v>535</v>
      </c>
      <c r="M3051" t="s">
        <v>536</v>
      </c>
      <c r="N3051" s="1" t="s">
        <v>48</v>
      </c>
      <c r="O3051" s="1" t="s">
        <v>49</v>
      </c>
      <c r="P3051" s="1">
        <v>8</v>
      </c>
      <c r="Q3051" t="s">
        <v>2095</v>
      </c>
      <c r="R3051" s="1" t="s">
        <v>19196</v>
      </c>
      <c r="S3051" s="1" t="s">
        <v>19197</v>
      </c>
      <c r="T3051" s="1">
        <v>289</v>
      </c>
      <c r="U3051" s="1">
        <v>243</v>
      </c>
      <c r="V3051" s="1">
        <v>46</v>
      </c>
    </row>
    <row r="3052" spans="1:22" x14ac:dyDescent="0.35">
      <c r="A3052" s="2">
        <v>45033</v>
      </c>
      <c r="B3052" s="3" t="s">
        <v>344</v>
      </c>
      <c r="C3052" t="s">
        <v>141</v>
      </c>
      <c r="D3052" t="s">
        <v>345</v>
      </c>
      <c r="E3052" t="s">
        <v>711</v>
      </c>
      <c r="F3052" t="s">
        <v>19198</v>
      </c>
      <c r="G3052" t="s">
        <v>19199</v>
      </c>
      <c r="H3052" t="s">
        <v>19200</v>
      </c>
      <c r="I3052" t="s">
        <v>19201</v>
      </c>
      <c r="J3052" s="1" t="s">
        <v>30</v>
      </c>
      <c r="K3052" t="s">
        <v>171</v>
      </c>
      <c r="L3052" t="s">
        <v>172</v>
      </c>
      <c r="M3052" t="s">
        <v>173</v>
      </c>
      <c r="N3052" s="1" t="s">
        <v>86</v>
      </c>
      <c r="O3052" s="1" t="s">
        <v>49</v>
      </c>
      <c r="P3052" s="1">
        <v>92</v>
      </c>
      <c r="Q3052" t="s">
        <v>17836</v>
      </c>
      <c r="R3052" s="1" t="s">
        <v>19202</v>
      </c>
      <c r="S3052" s="1" t="s">
        <v>19203</v>
      </c>
      <c r="T3052" s="1">
        <v>190</v>
      </c>
      <c r="U3052" s="1">
        <v>152</v>
      </c>
      <c r="V3052" s="1">
        <v>38</v>
      </c>
    </row>
    <row r="3053" spans="1:22" x14ac:dyDescent="0.35">
      <c r="A3053" s="2">
        <v>44743</v>
      </c>
      <c r="B3053" s="3" t="s">
        <v>38</v>
      </c>
      <c r="C3053" t="s">
        <v>141</v>
      </c>
      <c r="D3053" t="s">
        <v>223</v>
      </c>
      <c r="E3053" t="s">
        <v>309</v>
      </c>
      <c r="F3053" t="s">
        <v>19204</v>
      </c>
      <c r="G3053" t="s">
        <v>19205</v>
      </c>
      <c r="H3053" t="s">
        <v>19206</v>
      </c>
      <c r="I3053" t="s">
        <v>19207</v>
      </c>
      <c r="J3053" s="1" t="s">
        <v>30</v>
      </c>
      <c r="K3053" t="s">
        <v>303</v>
      </c>
      <c r="L3053" t="s">
        <v>304</v>
      </c>
      <c r="M3053" t="s">
        <v>305</v>
      </c>
      <c r="N3053" s="1" t="s">
        <v>93</v>
      </c>
      <c r="O3053" s="1" t="s">
        <v>63</v>
      </c>
      <c r="P3053" s="1">
        <v>44</v>
      </c>
      <c r="Q3053" t="s">
        <v>9863</v>
      </c>
      <c r="R3053" s="1" t="s">
        <v>19208</v>
      </c>
      <c r="S3053" s="1" t="s">
        <v>19209</v>
      </c>
      <c r="T3053" s="1">
        <v>160</v>
      </c>
      <c r="U3053" s="1">
        <v>18</v>
      </c>
      <c r="V3053" s="1">
        <v>142</v>
      </c>
    </row>
    <row r="3054" spans="1:22" x14ac:dyDescent="0.35">
      <c r="A3054" s="2">
        <v>44754</v>
      </c>
      <c r="B3054" s="3" t="s">
        <v>164</v>
      </c>
      <c r="C3054" t="s">
        <v>247</v>
      </c>
      <c r="D3054" t="s">
        <v>165</v>
      </c>
      <c r="E3054" t="s">
        <v>166</v>
      </c>
      <c r="F3054" t="s">
        <v>11998</v>
      </c>
      <c r="G3054" t="s">
        <v>19210</v>
      </c>
      <c r="H3054" t="s">
        <v>19211</v>
      </c>
      <c r="I3054" t="s">
        <v>19212</v>
      </c>
      <c r="J3054" s="1" t="s">
        <v>45</v>
      </c>
      <c r="K3054" t="s">
        <v>194</v>
      </c>
      <c r="L3054" t="s">
        <v>195</v>
      </c>
      <c r="M3054" t="s">
        <v>196</v>
      </c>
      <c r="N3054" s="1" t="s">
        <v>86</v>
      </c>
      <c r="O3054" s="1" t="s">
        <v>34</v>
      </c>
      <c r="P3054" s="1">
        <v>45</v>
      </c>
      <c r="Q3054" t="s">
        <v>4918</v>
      </c>
      <c r="R3054" s="1" t="s">
        <v>19213</v>
      </c>
      <c r="S3054" s="1" t="s">
        <v>19214</v>
      </c>
      <c r="T3054" s="1">
        <v>404</v>
      </c>
      <c r="U3054" s="1">
        <v>181</v>
      </c>
      <c r="V3054" s="1">
        <v>223</v>
      </c>
    </row>
    <row r="3055" spans="1:22" x14ac:dyDescent="0.35">
      <c r="A3055" s="2">
        <v>44540</v>
      </c>
      <c r="B3055" s="3" t="s">
        <v>529</v>
      </c>
      <c r="C3055" t="s">
        <v>23</v>
      </c>
      <c r="D3055" t="s">
        <v>98</v>
      </c>
      <c r="E3055" t="s">
        <v>25</v>
      </c>
      <c r="F3055" t="s">
        <v>19215</v>
      </c>
      <c r="G3055" t="s">
        <v>15216</v>
      </c>
      <c r="H3055" t="s">
        <v>19216</v>
      </c>
      <c r="I3055" t="s">
        <v>19217</v>
      </c>
      <c r="J3055" s="1" t="s">
        <v>170</v>
      </c>
      <c r="K3055" t="s">
        <v>31</v>
      </c>
      <c r="L3055" t="s">
        <v>32</v>
      </c>
      <c r="M3055">
        <v>6538306661</v>
      </c>
      <c r="N3055" s="1" t="s">
        <v>78</v>
      </c>
      <c r="O3055" s="1" t="s">
        <v>49</v>
      </c>
      <c r="P3055" s="1">
        <v>31</v>
      </c>
      <c r="Q3055" t="s">
        <v>2005</v>
      </c>
      <c r="R3055" s="1" t="s">
        <v>19218</v>
      </c>
      <c r="S3055" s="1" t="s">
        <v>19219</v>
      </c>
      <c r="T3055" s="1">
        <v>473</v>
      </c>
      <c r="U3055" s="1">
        <v>259</v>
      </c>
      <c r="V3055" s="1">
        <v>214</v>
      </c>
    </row>
    <row r="3056" spans="1:22" x14ac:dyDescent="0.35">
      <c r="A3056" s="2">
        <v>44891</v>
      </c>
      <c r="B3056" s="3" t="s">
        <v>317</v>
      </c>
      <c r="C3056" t="s">
        <v>23</v>
      </c>
      <c r="D3056" t="s">
        <v>98</v>
      </c>
      <c r="E3056" t="s">
        <v>318</v>
      </c>
      <c r="F3056" t="s">
        <v>19220</v>
      </c>
      <c r="G3056" t="s">
        <v>19221</v>
      </c>
      <c r="H3056" t="s">
        <v>19222</v>
      </c>
      <c r="I3056" t="s">
        <v>19223</v>
      </c>
      <c r="J3056" s="1" t="s">
        <v>45</v>
      </c>
      <c r="K3056" t="s">
        <v>330</v>
      </c>
      <c r="L3056" t="s">
        <v>331</v>
      </c>
      <c r="M3056" t="s">
        <v>332</v>
      </c>
      <c r="N3056" s="1" t="s">
        <v>33</v>
      </c>
      <c r="O3056" s="1" t="s">
        <v>49</v>
      </c>
      <c r="P3056" s="1">
        <v>84</v>
      </c>
      <c r="Q3056" t="s">
        <v>15950</v>
      </c>
      <c r="R3056" s="1" t="s">
        <v>19224</v>
      </c>
      <c r="S3056" s="1" t="s">
        <v>19225</v>
      </c>
      <c r="T3056" s="1">
        <v>303</v>
      </c>
      <c r="U3056" s="1">
        <v>271</v>
      </c>
      <c r="V3056" s="1">
        <v>32</v>
      </c>
    </row>
    <row r="3057" spans="1:22" x14ac:dyDescent="0.35">
      <c r="A3057" s="2">
        <v>44547</v>
      </c>
      <c r="B3057" s="3" t="s">
        <v>492</v>
      </c>
      <c r="C3057" t="s">
        <v>276</v>
      </c>
      <c r="D3057" t="s">
        <v>409</v>
      </c>
      <c r="E3057" t="s">
        <v>410</v>
      </c>
      <c r="F3057" t="s">
        <v>19226</v>
      </c>
      <c r="H3057" t="s">
        <v>19227</v>
      </c>
      <c r="I3057" t="s">
        <v>19228</v>
      </c>
      <c r="J3057" s="1" t="s">
        <v>170</v>
      </c>
      <c r="K3057" t="s">
        <v>46</v>
      </c>
      <c r="L3057" t="s">
        <v>47</v>
      </c>
      <c r="M3057" t="s">
        <v>261</v>
      </c>
      <c r="N3057" s="1" t="s">
        <v>48</v>
      </c>
      <c r="O3057" s="1" t="s">
        <v>34</v>
      </c>
      <c r="P3057" s="1">
        <v>21</v>
      </c>
      <c r="Q3057" t="s">
        <v>15529</v>
      </c>
      <c r="R3057" s="1" t="s">
        <v>19229</v>
      </c>
      <c r="S3057" s="1" t="s">
        <v>19230</v>
      </c>
      <c r="T3057" s="1">
        <v>416</v>
      </c>
      <c r="U3057" s="1">
        <v>269</v>
      </c>
      <c r="V3057" s="1">
        <v>147</v>
      </c>
    </row>
    <row r="3058" spans="1:22" x14ac:dyDescent="0.35">
      <c r="A3058" s="2">
        <v>45063</v>
      </c>
      <c r="B3058" s="3" t="s">
        <v>275</v>
      </c>
      <c r="C3058" t="s">
        <v>276</v>
      </c>
      <c r="D3058" t="s">
        <v>277</v>
      </c>
      <c r="E3058" t="s">
        <v>278</v>
      </c>
      <c r="F3058" t="s">
        <v>19231</v>
      </c>
      <c r="G3058" t="s">
        <v>19232</v>
      </c>
      <c r="H3058" t="s">
        <v>19233</v>
      </c>
      <c r="I3058" t="s">
        <v>19234</v>
      </c>
      <c r="J3058" s="1" t="s">
        <v>45</v>
      </c>
      <c r="K3058" t="s">
        <v>534</v>
      </c>
      <c r="L3058" t="s">
        <v>535</v>
      </c>
      <c r="M3058" t="s">
        <v>536</v>
      </c>
      <c r="N3058" s="1" t="s">
        <v>33</v>
      </c>
      <c r="O3058" s="1" t="s">
        <v>34</v>
      </c>
      <c r="P3058" s="1">
        <v>48</v>
      </c>
      <c r="Q3058" t="s">
        <v>18645</v>
      </c>
      <c r="R3058" s="1" t="s">
        <v>19235</v>
      </c>
      <c r="S3058" s="1" t="s">
        <v>19236</v>
      </c>
      <c r="T3058" s="1">
        <v>288</v>
      </c>
      <c r="U3058" s="1">
        <v>265</v>
      </c>
      <c r="V3058" s="1">
        <v>23</v>
      </c>
    </row>
    <row r="3059" spans="1:22" x14ac:dyDescent="0.35">
      <c r="A3059" s="2">
        <v>44981</v>
      </c>
      <c r="B3059" s="3" t="s">
        <v>97</v>
      </c>
      <c r="C3059" t="s">
        <v>54</v>
      </c>
      <c r="D3059" t="s">
        <v>98</v>
      </c>
      <c r="E3059" t="s">
        <v>154</v>
      </c>
      <c r="F3059" t="s">
        <v>19237</v>
      </c>
      <c r="H3059" t="s">
        <v>19238</v>
      </c>
      <c r="I3059">
        <v>9025560908</v>
      </c>
      <c r="J3059" s="1" t="s">
        <v>170</v>
      </c>
      <c r="K3059" t="s">
        <v>194</v>
      </c>
      <c r="L3059" t="s">
        <v>195</v>
      </c>
      <c r="M3059" t="s">
        <v>196</v>
      </c>
      <c r="N3059" s="1" t="s">
        <v>48</v>
      </c>
      <c r="O3059" s="1" t="s">
        <v>63</v>
      </c>
      <c r="P3059" s="1">
        <v>30</v>
      </c>
      <c r="Q3059" t="s">
        <v>3173</v>
      </c>
      <c r="R3059" s="1" t="s">
        <v>19239</v>
      </c>
      <c r="S3059" s="1" t="s">
        <v>19240</v>
      </c>
      <c r="T3059" s="1">
        <v>308</v>
      </c>
      <c r="U3059" s="1">
        <v>38</v>
      </c>
      <c r="V3059" s="1">
        <v>270</v>
      </c>
    </row>
    <row r="3060" spans="1:22" x14ac:dyDescent="0.35">
      <c r="A3060" s="1" t="s">
        <v>19241</v>
      </c>
      <c r="B3060" s="3" t="s">
        <v>275</v>
      </c>
      <c r="C3060" t="s">
        <v>276</v>
      </c>
      <c r="D3060" t="s">
        <v>277</v>
      </c>
      <c r="E3060" t="s">
        <v>278</v>
      </c>
      <c r="F3060" t="s">
        <v>19242</v>
      </c>
      <c r="G3060" t="s">
        <v>19243</v>
      </c>
      <c r="H3060" t="s">
        <v>19244</v>
      </c>
      <c r="I3060" t="s">
        <v>19245</v>
      </c>
      <c r="J3060" s="1" t="s">
        <v>30</v>
      </c>
      <c r="K3060" t="s">
        <v>534</v>
      </c>
      <c r="L3060" t="s">
        <v>535</v>
      </c>
      <c r="M3060" t="s">
        <v>536</v>
      </c>
      <c r="N3060" s="1" t="s">
        <v>78</v>
      </c>
      <c r="O3060" s="1" t="s">
        <v>63</v>
      </c>
      <c r="P3060" s="1">
        <v>31</v>
      </c>
      <c r="Q3060" t="s">
        <v>5499</v>
      </c>
      <c r="R3060" s="1" t="s">
        <v>19246</v>
      </c>
      <c r="S3060" s="1" t="s">
        <v>19247</v>
      </c>
      <c r="T3060" s="1">
        <v>168</v>
      </c>
      <c r="U3060" s="1">
        <v>73</v>
      </c>
      <c r="V3060" s="1">
        <v>95</v>
      </c>
    </row>
    <row r="3061" spans="1:22" x14ac:dyDescent="0.35">
      <c r="A3061" s="2">
        <v>45122</v>
      </c>
      <c r="B3061" s="3" t="s">
        <v>317</v>
      </c>
      <c r="C3061" t="s">
        <v>23</v>
      </c>
      <c r="D3061" t="s">
        <v>98</v>
      </c>
      <c r="E3061" t="s">
        <v>318</v>
      </c>
      <c r="F3061" t="s">
        <v>19248</v>
      </c>
      <c r="H3061" t="s">
        <v>19249</v>
      </c>
      <c r="I3061" t="s">
        <v>19250</v>
      </c>
      <c r="J3061" s="1" t="s">
        <v>170</v>
      </c>
      <c r="K3061" t="s">
        <v>75</v>
      </c>
      <c r="L3061" t="s">
        <v>76</v>
      </c>
      <c r="M3061" t="s">
        <v>77</v>
      </c>
      <c r="N3061" s="1" t="s">
        <v>93</v>
      </c>
      <c r="O3061" s="1" t="s">
        <v>63</v>
      </c>
      <c r="P3061" s="1">
        <v>95</v>
      </c>
      <c r="Q3061" t="s">
        <v>5272</v>
      </c>
      <c r="R3061" s="1" t="s">
        <v>19251</v>
      </c>
      <c r="S3061" s="1" t="s">
        <v>19252</v>
      </c>
      <c r="T3061" s="1">
        <v>454</v>
      </c>
      <c r="U3061" s="1">
        <v>93</v>
      </c>
      <c r="V3061" s="1">
        <v>361</v>
      </c>
    </row>
    <row r="3062" spans="1:22" x14ac:dyDescent="0.35">
      <c r="A3062" s="2">
        <v>44968</v>
      </c>
      <c r="B3062" s="3" t="s">
        <v>118</v>
      </c>
      <c r="C3062" t="s">
        <v>69</v>
      </c>
      <c r="D3062" t="s">
        <v>119</v>
      </c>
      <c r="E3062" t="s">
        <v>2473</v>
      </c>
      <c r="F3062" t="s">
        <v>19253</v>
      </c>
      <c r="G3062" t="s">
        <v>19254</v>
      </c>
      <c r="H3062" t="s">
        <v>19255</v>
      </c>
      <c r="I3062" t="s">
        <v>19256</v>
      </c>
      <c r="J3062" s="1" t="s">
        <v>45</v>
      </c>
      <c r="K3062" t="s">
        <v>171</v>
      </c>
      <c r="L3062" t="s">
        <v>172</v>
      </c>
      <c r="M3062" t="s">
        <v>173</v>
      </c>
      <c r="N3062" s="1" t="s">
        <v>93</v>
      </c>
      <c r="O3062" s="1" t="s">
        <v>34</v>
      </c>
      <c r="P3062" s="1">
        <v>19</v>
      </c>
      <c r="Q3062" t="s">
        <v>19257</v>
      </c>
      <c r="R3062" s="1" t="s">
        <v>18433</v>
      </c>
      <c r="S3062" s="1" t="s">
        <v>19258</v>
      </c>
      <c r="T3062" s="1">
        <v>475</v>
      </c>
      <c r="U3062" s="1">
        <v>386</v>
      </c>
      <c r="V3062" s="1">
        <v>89</v>
      </c>
    </row>
    <row r="3063" spans="1:22" x14ac:dyDescent="0.35">
      <c r="A3063" s="2">
        <v>44704</v>
      </c>
      <c r="B3063" s="3" t="s">
        <v>164</v>
      </c>
      <c r="C3063" t="s">
        <v>247</v>
      </c>
      <c r="D3063" t="s">
        <v>165</v>
      </c>
      <c r="E3063" t="s">
        <v>166</v>
      </c>
      <c r="F3063" t="s">
        <v>19259</v>
      </c>
      <c r="G3063" t="s">
        <v>19260</v>
      </c>
      <c r="H3063" t="s">
        <v>19261</v>
      </c>
      <c r="I3063" t="s">
        <v>19262</v>
      </c>
      <c r="J3063" s="1" t="s">
        <v>30</v>
      </c>
      <c r="K3063" t="s">
        <v>61</v>
      </c>
      <c r="L3063" t="s">
        <v>62</v>
      </c>
      <c r="N3063" s="1" t="s">
        <v>93</v>
      </c>
      <c r="O3063" s="1" t="s">
        <v>49</v>
      </c>
      <c r="P3063" s="1">
        <v>37</v>
      </c>
      <c r="Q3063" t="s">
        <v>9465</v>
      </c>
      <c r="R3063" s="1" t="s">
        <v>19263</v>
      </c>
      <c r="S3063" s="1" t="s">
        <v>19264</v>
      </c>
      <c r="T3063" s="1">
        <v>234</v>
      </c>
      <c r="U3063" s="1">
        <v>3</v>
      </c>
      <c r="V3063" s="1">
        <v>231</v>
      </c>
    </row>
    <row r="3064" spans="1:22" x14ac:dyDescent="0.35">
      <c r="A3064" s="2">
        <v>44891</v>
      </c>
      <c r="B3064" s="3" t="s">
        <v>529</v>
      </c>
      <c r="C3064" t="s">
        <v>23</v>
      </c>
      <c r="D3064" t="s">
        <v>98</v>
      </c>
      <c r="E3064" t="s">
        <v>530</v>
      </c>
      <c r="F3064" t="s">
        <v>19265</v>
      </c>
      <c r="G3064" t="s">
        <v>19266</v>
      </c>
      <c r="H3064" t="s">
        <v>19267</v>
      </c>
      <c r="I3064" t="s">
        <v>19268</v>
      </c>
      <c r="J3064" s="1" t="s">
        <v>45</v>
      </c>
      <c r="K3064" t="s">
        <v>252</v>
      </c>
      <c r="L3064" t="s">
        <v>253</v>
      </c>
      <c r="M3064">
        <f>1-838-976-6137</f>
        <v>-7950</v>
      </c>
      <c r="N3064" s="1" t="s">
        <v>78</v>
      </c>
      <c r="O3064" s="1" t="s">
        <v>63</v>
      </c>
      <c r="P3064" s="1">
        <v>30</v>
      </c>
      <c r="Q3064" t="s">
        <v>4658</v>
      </c>
      <c r="R3064" s="1" t="s">
        <v>19269</v>
      </c>
      <c r="S3064" s="1" t="s">
        <v>19270</v>
      </c>
      <c r="T3064" s="1">
        <v>90</v>
      </c>
      <c r="U3064" s="1">
        <v>47</v>
      </c>
      <c r="V3064" s="1">
        <v>43</v>
      </c>
    </row>
    <row r="3065" spans="1:22" x14ac:dyDescent="0.35">
      <c r="A3065" s="2">
        <v>44539</v>
      </c>
      <c r="B3065" s="3" t="s">
        <v>238</v>
      </c>
      <c r="C3065" t="s">
        <v>23</v>
      </c>
      <c r="D3065" t="s">
        <v>98</v>
      </c>
      <c r="E3065" t="s">
        <v>239</v>
      </c>
      <c r="F3065" t="s">
        <v>19271</v>
      </c>
      <c r="G3065" t="s">
        <v>19272</v>
      </c>
      <c r="H3065" t="s">
        <v>19273</v>
      </c>
      <c r="I3065">
        <v>4932740020</v>
      </c>
      <c r="J3065" s="1" t="s">
        <v>45</v>
      </c>
      <c r="K3065" t="s">
        <v>252</v>
      </c>
      <c r="L3065" t="s">
        <v>253</v>
      </c>
      <c r="N3065" s="1" t="s">
        <v>93</v>
      </c>
      <c r="O3065" s="1" t="s">
        <v>49</v>
      </c>
      <c r="P3065" s="1">
        <v>96</v>
      </c>
      <c r="Q3065" t="s">
        <v>12015</v>
      </c>
      <c r="R3065" s="1" t="s">
        <v>19274</v>
      </c>
      <c r="S3065" s="1" t="s">
        <v>19275</v>
      </c>
      <c r="T3065" s="1">
        <v>210</v>
      </c>
      <c r="U3065" s="1">
        <v>11</v>
      </c>
      <c r="V3065" s="1">
        <v>199</v>
      </c>
    </row>
    <row r="3066" spans="1:22" x14ac:dyDescent="0.35">
      <c r="A3066" s="1" t="s">
        <v>5857</v>
      </c>
      <c r="B3066" s="3" t="s">
        <v>336</v>
      </c>
      <c r="C3066" t="s">
        <v>247</v>
      </c>
      <c r="D3066" t="s">
        <v>165</v>
      </c>
      <c r="E3066" t="s">
        <v>484</v>
      </c>
      <c r="F3066" t="s">
        <v>19276</v>
      </c>
      <c r="G3066" t="s">
        <v>19277</v>
      </c>
      <c r="H3066" t="s">
        <v>19278</v>
      </c>
      <c r="I3066">
        <v>8667204906</v>
      </c>
      <c r="J3066" s="1" t="s">
        <v>170</v>
      </c>
      <c r="K3066" t="s">
        <v>171</v>
      </c>
      <c r="L3066" t="s">
        <v>172</v>
      </c>
      <c r="M3066" t="s">
        <v>173</v>
      </c>
      <c r="N3066" s="1" t="s">
        <v>33</v>
      </c>
      <c r="O3066" s="1" t="s">
        <v>49</v>
      </c>
      <c r="P3066" s="1">
        <v>48</v>
      </c>
      <c r="Q3066" t="s">
        <v>11264</v>
      </c>
      <c r="R3066" s="1" t="s">
        <v>19279</v>
      </c>
      <c r="S3066" s="1" t="s">
        <v>19280</v>
      </c>
      <c r="T3066" s="1">
        <v>346</v>
      </c>
      <c r="U3066" s="1">
        <v>44</v>
      </c>
      <c r="V3066" s="1">
        <v>302</v>
      </c>
    </row>
    <row r="3067" spans="1:22" x14ac:dyDescent="0.35">
      <c r="A3067" s="2">
        <v>45191</v>
      </c>
      <c r="B3067" s="3" t="s">
        <v>336</v>
      </c>
      <c r="C3067" t="s">
        <v>247</v>
      </c>
      <c r="D3067" t="s">
        <v>165</v>
      </c>
      <c r="E3067" t="s">
        <v>265</v>
      </c>
      <c r="F3067" t="s">
        <v>19281</v>
      </c>
      <c r="G3067" t="s">
        <v>19282</v>
      </c>
      <c r="H3067" t="s">
        <v>19283</v>
      </c>
      <c r="I3067" t="s">
        <v>19284</v>
      </c>
      <c r="J3067" s="1" t="s">
        <v>170</v>
      </c>
      <c r="K3067" t="s">
        <v>111</v>
      </c>
      <c r="L3067" t="s">
        <v>112</v>
      </c>
      <c r="M3067" t="s">
        <v>113</v>
      </c>
      <c r="N3067" s="1" t="s">
        <v>114</v>
      </c>
      <c r="O3067" s="1" t="s">
        <v>49</v>
      </c>
      <c r="P3067" s="1">
        <v>62</v>
      </c>
      <c r="Q3067" t="s">
        <v>19285</v>
      </c>
      <c r="R3067" s="1" t="s">
        <v>19286</v>
      </c>
      <c r="S3067" s="1" t="s">
        <v>19287</v>
      </c>
      <c r="T3067" s="1">
        <v>487</v>
      </c>
      <c r="U3067" s="1">
        <v>89</v>
      </c>
      <c r="V3067" s="1">
        <v>398</v>
      </c>
    </row>
    <row r="3068" spans="1:22" x14ac:dyDescent="0.35">
      <c r="A3068" s="2">
        <v>44649</v>
      </c>
      <c r="B3068" s="3" t="s">
        <v>164</v>
      </c>
      <c r="C3068" t="s">
        <v>247</v>
      </c>
      <c r="D3068" t="s">
        <v>165</v>
      </c>
      <c r="E3068" t="s">
        <v>166</v>
      </c>
      <c r="F3068" t="s">
        <v>19288</v>
      </c>
      <c r="H3068" t="s">
        <v>19289</v>
      </c>
      <c r="I3068" t="s">
        <v>19290</v>
      </c>
      <c r="J3068" s="1" t="s">
        <v>30</v>
      </c>
      <c r="K3068" t="s">
        <v>159</v>
      </c>
      <c r="L3068" t="s">
        <v>160</v>
      </c>
      <c r="M3068" t="s">
        <v>161</v>
      </c>
      <c r="N3068" s="1" t="s">
        <v>114</v>
      </c>
      <c r="O3068" s="1" t="s">
        <v>63</v>
      </c>
      <c r="P3068" s="1">
        <v>1</v>
      </c>
      <c r="Q3068" t="s">
        <v>166</v>
      </c>
      <c r="R3068" s="1" t="s">
        <v>19291</v>
      </c>
      <c r="S3068" s="1" t="s">
        <v>19292</v>
      </c>
      <c r="T3068" s="1">
        <v>124</v>
      </c>
      <c r="U3068" s="1">
        <v>11</v>
      </c>
      <c r="V3068" s="1">
        <v>113</v>
      </c>
    </row>
    <row r="3069" spans="1:22" x14ac:dyDescent="0.35">
      <c r="A3069" s="2">
        <v>44568</v>
      </c>
      <c r="B3069" s="3" t="s">
        <v>118</v>
      </c>
      <c r="C3069" t="s">
        <v>69</v>
      </c>
      <c r="D3069" t="s">
        <v>119</v>
      </c>
      <c r="E3069" t="s">
        <v>120</v>
      </c>
      <c r="F3069" t="s">
        <v>19293</v>
      </c>
      <c r="G3069" t="s">
        <v>19294</v>
      </c>
      <c r="H3069" t="s">
        <v>19295</v>
      </c>
      <c r="I3069" t="s">
        <v>19296</v>
      </c>
      <c r="J3069" s="1" t="s">
        <v>30</v>
      </c>
      <c r="K3069" t="s">
        <v>194</v>
      </c>
      <c r="L3069" t="s">
        <v>195</v>
      </c>
      <c r="M3069" t="s">
        <v>196</v>
      </c>
      <c r="N3069" s="1" t="s">
        <v>86</v>
      </c>
      <c r="O3069" s="1" t="s">
        <v>49</v>
      </c>
      <c r="P3069" s="1">
        <v>31</v>
      </c>
      <c r="Q3069" t="s">
        <v>17123</v>
      </c>
      <c r="R3069" s="1" t="s">
        <v>19297</v>
      </c>
      <c r="S3069" s="1" t="s">
        <v>19298</v>
      </c>
      <c r="T3069" s="1">
        <v>316</v>
      </c>
      <c r="U3069" s="1">
        <v>37</v>
      </c>
      <c r="V3069" s="1">
        <v>279</v>
      </c>
    </row>
    <row r="3070" spans="1:22" x14ac:dyDescent="0.35">
      <c r="A3070" s="1" t="s">
        <v>5850</v>
      </c>
      <c r="B3070" s="3" t="s">
        <v>140</v>
      </c>
      <c r="C3070" t="s">
        <v>141</v>
      </c>
      <c r="D3070" t="s">
        <v>142</v>
      </c>
      <c r="E3070" t="s">
        <v>189</v>
      </c>
      <c r="F3070" t="s">
        <v>19299</v>
      </c>
      <c r="G3070" t="s">
        <v>2308</v>
      </c>
      <c r="H3070" t="s">
        <v>19300</v>
      </c>
      <c r="I3070" t="s">
        <v>19301</v>
      </c>
      <c r="J3070" s="1" t="s">
        <v>30</v>
      </c>
      <c r="K3070" t="s">
        <v>566</v>
      </c>
      <c r="L3070" t="s">
        <v>567</v>
      </c>
      <c r="M3070" t="s">
        <v>568</v>
      </c>
      <c r="N3070" s="1" t="s">
        <v>114</v>
      </c>
      <c r="O3070" s="1" t="s">
        <v>49</v>
      </c>
      <c r="P3070" s="1">
        <v>80</v>
      </c>
      <c r="Q3070" t="s">
        <v>4321</v>
      </c>
      <c r="R3070" s="1" t="s">
        <v>19302</v>
      </c>
      <c r="S3070" s="1" t="s">
        <v>19303</v>
      </c>
      <c r="T3070" s="1">
        <v>271</v>
      </c>
      <c r="U3070" s="1">
        <v>100</v>
      </c>
      <c r="V3070" s="1">
        <v>171</v>
      </c>
    </row>
    <row r="3071" spans="1:22" x14ac:dyDescent="0.35">
      <c r="A3071" s="2">
        <v>44730</v>
      </c>
      <c r="B3071" s="3" t="s">
        <v>275</v>
      </c>
      <c r="C3071" t="s">
        <v>276</v>
      </c>
      <c r="D3071" t="s">
        <v>277</v>
      </c>
      <c r="E3071" t="s">
        <v>189</v>
      </c>
      <c r="F3071" t="s">
        <v>19304</v>
      </c>
      <c r="H3071" t="s">
        <v>19305</v>
      </c>
      <c r="I3071" t="s">
        <v>19306</v>
      </c>
      <c r="J3071" s="1" t="s">
        <v>170</v>
      </c>
      <c r="K3071" t="s">
        <v>124</v>
      </c>
      <c r="L3071" t="s">
        <v>125</v>
      </c>
      <c r="M3071" t="s">
        <v>126</v>
      </c>
      <c r="N3071" s="1" t="s">
        <v>86</v>
      </c>
      <c r="O3071" s="1" t="s">
        <v>34</v>
      </c>
      <c r="P3071" s="1">
        <v>40</v>
      </c>
      <c r="Q3071" t="s">
        <v>19307</v>
      </c>
      <c r="R3071" s="1" t="s">
        <v>19308</v>
      </c>
      <c r="S3071" s="1" t="s">
        <v>19309</v>
      </c>
      <c r="T3071" s="1">
        <v>436</v>
      </c>
      <c r="U3071" s="1">
        <v>51</v>
      </c>
      <c r="V3071" s="1">
        <v>385</v>
      </c>
    </row>
    <row r="3072" spans="1:22" x14ac:dyDescent="0.35">
      <c r="A3072" s="2">
        <v>44633</v>
      </c>
      <c r="B3072" s="3" t="s">
        <v>275</v>
      </c>
      <c r="C3072" t="s">
        <v>276</v>
      </c>
      <c r="D3072" t="s">
        <v>277</v>
      </c>
      <c r="E3072" t="s">
        <v>278</v>
      </c>
      <c r="F3072" t="s">
        <v>19310</v>
      </c>
      <c r="G3072" t="s">
        <v>19311</v>
      </c>
      <c r="H3072" t="s">
        <v>19312</v>
      </c>
      <c r="I3072" t="s">
        <v>19313</v>
      </c>
      <c r="J3072" s="1" t="s">
        <v>45</v>
      </c>
      <c r="K3072" t="s">
        <v>61</v>
      </c>
      <c r="L3072" t="s">
        <v>62</v>
      </c>
      <c r="N3072" s="1" t="s">
        <v>33</v>
      </c>
      <c r="O3072" s="1" t="s">
        <v>34</v>
      </c>
      <c r="P3072" s="1">
        <v>41</v>
      </c>
      <c r="Q3072" t="s">
        <v>19314</v>
      </c>
      <c r="R3072" s="1" t="s">
        <v>19315</v>
      </c>
      <c r="S3072" s="1" t="s">
        <v>19316</v>
      </c>
      <c r="T3072" s="1">
        <v>461</v>
      </c>
      <c r="U3072" s="1">
        <v>101</v>
      </c>
      <c r="V3072" s="1">
        <v>360</v>
      </c>
    </row>
    <row r="3073" spans="1:22" x14ac:dyDescent="0.35">
      <c r="A3073" s="2">
        <v>45106</v>
      </c>
      <c r="B3073" s="3" t="s">
        <v>22</v>
      </c>
      <c r="C3073" t="s">
        <v>23</v>
      </c>
      <c r="D3073" t="s">
        <v>24</v>
      </c>
      <c r="E3073" t="s">
        <v>82</v>
      </c>
      <c r="F3073" t="s">
        <v>19317</v>
      </c>
      <c r="H3073" t="s">
        <v>19318</v>
      </c>
      <c r="I3073" t="s">
        <v>19319</v>
      </c>
      <c r="J3073" s="1" t="s">
        <v>45</v>
      </c>
      <c r="K3073" t="s">
        <v>124</v>
      </c>
      <c r="L3073" t="s">
        <v>125</v>
      </c>
      <c r="M3073" t="s">
        <v>126</v>
      </c>
      <c r="N3073" s="1" t="s">
        <v>33</v>
      </c>
      <c r="O3073" s="1" t="s">
        <v>34</v>
      </c>
      <c r="P3073" s="1">
        <v>49</v>
      </c>
      <c r="Q3073" t="s">
        <v>35</v>
      </c>
      <c r="R3073" s="1" t="s">
        <v>19320</v>
      </c>
      <c r="S3073" s="1" t="s">
        <v>19321</v>
      </c>
      <c r="T3073" s="1">
        <v>62</v>
      </c>
      <c r="U3073" s="1">
        <v>36</v>
      </c>
      <c r="V3073" s="1">
        <v>26</v>
      </c>
    </row>
    <row r="3074" spans="1:22" x14ac:dyDescent="0.35">
      <c r="A3074" s="2">
        <v>44973</v>
      </c>
      <c r="B3074" s="3" t="s">
        <v>257</v>
      </c>
      <c r="C3074" t="s">
        <v>54</v>
      </c>
      <c r="D3074" t="s">
        <v>223</v>
      </c>
      <c r="E3074" t="s">
        <v>309</v>
      </c>
      <c r="F3074" t="s">
        <v>19322</v>
      </c>
      <c r="G3074" t="s">
        <v>19323</v>
      </c>
      <c r="H3074" t="s">
        <v>19324</v>
      </c>
      <c r="I3074" t="s">
        <v>19325</v>
      </c>
      <c r="J3074" s="1" t="s">
        <v>170</v>
      </c>
      <c r="K3074" t="s">
        <v>534</v>
      </c>
      <c r="L3074" t="s">
        <v>535</v>
      </c>
      <c r="M3074" t="s">
        <v>536</v>
      </c>
      <c r="N3074" s="1" t="s">
        <v>33</v>
      </c>
      <c r="O3074" s="1" t="s">
        <v>34</v>
      </c>
      <c r="P3074" s="1">
        <v>14</v>
      </c>
      <c r="Q3074" t="s">
        <v>7234</v>
      </c>
      <c r="R3074" s="1" t="s">
        <v>19326</v>
      </c>
      <c r="S3074" s="1" t="s">
        <v>19327</v>
      </c>
      <c r="T3074" s="1">
        <v>494</v>
      </c>
      <c r="U3074" s="1">
        <v>358</v>
      </c>
      <c r="V3074" s="1">
        <v>136</v>
      </c>
    </row>
    <row r="3075" spans="1:22" x14ac:dyDescent="0.35">
      <c r="A3075" s="2">
        <v>44586</v>
      </c>
      <c r="B3075" s="3" t="s">
        <v>207</v>
      </c>
      <c r="C3075" t="s">
        <v>23</v>
      </c>
      <c r="D3075" t="s">
        <v>39</v>
      </c>
      <c r="E3075" t="s">
        <v>40</v>
      </c>
      <c r="F3075" t="s">
        <v>19328</v>
      </c>
      <c r="G3075" t="s">
        <v>19329</v>
      </c>
      <c r="H3075" t="s">
        <v>19330</v>
      </c>
      <c r="I3075" t="s">
        <v>19331</v>
      </c>
      <c r="J3075" s="1" t="s">
        <v>45</v>
      </c>
      <c r="K3075" t="s">
        <v>171</v>
      </c>
      <c r="L3075" t="s">
        <v>172</v>
      </c>
      <c r="M3075" t="s">
        <v>173</v>
      </c>
      <c r="N3075" s="1" t="s">
        <v>93</v>
      </c>
      <c r="O3075" s="1" t="s">
        <v>49</v>
      </c>
      <c r="P3075" s="1">
        <v>45</v>
      </c>
      <c r="Q3075" t="s">
        <v>5186</v>
      </c>
      <c r="R3075" s="1" t="s">
        <v>19332</v>
      </c>
      <c r="S3075" s="1" t="s">
        <v>19333</v>
      </c>
      <c r="T3075" s="1">
        <v>143</v>
      </c>
      <c r="U3075" s="1">
        <v>68</v>
      </c>
      <c r="V3075" s="1">
        <v>75</v>
      </c>
    </row>
    <row r="3076" spans="1:22" x14ac:dyDescent="0.35">
      <c r="A3076" s="2">
        <v>45197</v>
      </c>
      <c r="B3076" s="3" t="s">
        <v>207</v>
      </c>
      <c r="C3076" t="s">
        <v>23</v>
      </c>
      <c r="D3076" t="s">
        <v>39</v>
      </c>
      <c r="E3076" t="s">
        <v>265</v>
      </c>
      <c r="F3076" t="s">
        <v>19334</v>
      </c>
      <c r="G3076" t="s">
        <v>19335</v>
      </c>
      <c r="H3076" t="s">
        <v>19336</v>
      </c>
      <c r="I3076" t="s">
        <v>19337</v>
      </c>
      <c r="J3076" s="1" t="s">
        <v>45</v>
      </c>
      <c r="K3076" t="s">
        <v>270</v>
      </c>
      <c r="L3076" t="s">
        <v>271</v>
      </c>
      <c r="M3076" t="s">
        <v>559</v>
      </c>
      <c r="N3076" s="1" t="s">
        <v>33</v>
      </c>
      <c r="O3076" s="1" t="s">
        <v>34</v>
      </c>
      <c r="P3076" s="1">
        <v>43</v>
      </c>
      <c r="Q3076" t="s">
        <v>17277</v>
      </c>
      <c r="R3076" s="1" t="s">
        <v>19338</v>
      </c>
      <c r="S3076" s="1" t="s">
        <v>19339</v>
      </c>
      <c r="T3076" s="1">
        <v>166</v>
      </c>
      <c r="U3076" s="1">
        <v>53</v>
      </c>
      <c r="V3076" s="1">
        <v>113</v>
      </c>
    </row>
    <row r="3077" spans="1:22" x14ac:dyDescent="0.35">
      <c r="A3077" s="2">
        <v>44482</v>
      </c>
      <c r="B3077" s="3" t="s">
        <v>38</v>
      </c>
      <c r="C3077" t="s">
        <v>23</v>
      </c>
      <c r="D3077" t="s">
        <v>98</v>
      </c>
      <c r="E3077" t="s">
        <v>326</v>
      </c>
      <c r="F3077" t="s">
        <v>19340</v>
      </c>
      <c r="G3077" t="s">
        <v>19341</v>
      </c>
      <c r="H3077" t="s">
        <v>19342</v>
      </c>
      <c r="I3077" t="s">
        <v>19343</v>
      </c>
      <c r="J3077" s="1" t="s">
        <v>170</v>
      </c>
      <c r="K3077" t="s">
        <v>159</v>
      </c>
      <c r="L3077" t="s">
        <v>160</v>
      </c>
      <c r="M3077" t="s">
        <v>161</v>
      </c>
      <c r="N3077" s="1" t="s">
        <v>33</v>
      </c>
      <c r="O3077" s="1" t="s">
        <v>49</v>
      </c>
      <c r="P3077" s="1">
        <v>83</v>
      </c>
      <c r="Q3077" t="s">
        <v>16548</v>
      </c>
      <c r="R3077" s="1" t="s">
        <v>19344</v>
      </c>
      <c r="S3077" s="1" t="s">
        <v>19345</v>
      </c>
      <c r="T3077" s="1">
        <v>51</v>
      </c>
      <c r="U3077" s="1">
        <v>41</v>
      </c>
      <c r="V3077" s="1">
        <v>10</v>
      </c>
    </row>
    <row r="3078" spans="1:22" x14ac:dyDescent="0.35">
      <c r="A3078" s="2">
        <v>44994</v>
      </c>
      <c r="B3078" s="3" t="s">
        <v>68</v>
      </c>
      <c r="C3078" t="s">
        <v>69</v>
      </c>
      <c r="D3078" t="s">
        <v>70</v>
      </c>
      <c r="E3078" t="s">
        <v>71</v>
      </c>
      <c r="F3078" t="s">
        <v>19346</v>
      </c>
      <c r="G3078" t="s">
        <v>19347</v>
      </c>
      <c r="H3078" t="s">
        <v>19348</v>
      </c>
      <c r="I3078" t="s">
        <v>19349</v>
      </c>
      <c r="J3078" s="1" t="s">
        <v>45</v>
      </c>
      <c r="K3078" t="s">
        <v>75</v>
      </c>
      <c r="L3078" t="s">
        <v>76</v>
      </c>
      <c r="M3078" t="s">
        <v>77</v>
      </c>
      <c r="N3078" s="1" t="s">
        <v>114</v>
      </c>
      <c r="O3078" s="1" t="s">
        <v>34</v>
      </c>
      <c r="P3078" s="1">
        <v>54</v>
      </c>
      <c r="Q3078" t="s">
        <v>19350</v>
      </c>
      <c r="R3078" s="1" t="s">
        <v>3470</v>
      </c>
      <c r="S3078" s="1" t="s">
        <v>19351</v>
      </c>
      <c r="T3078" s="1">
        <v>445</v>
      </c>
      <c r="U3078" s="1">
        <v>211</v>
      </c>
      <c r="V3078" s="1">
        <v>234</v>
      </c>
    </row>
    <row r="3079" spans="1:22" x14ac:dyDescent="0.35">
      <c r="A3079" s="2">
        <v>44630</v>
      </c>
      <c r="B3079" s="3" t="s">
        <v>275</v>
      </c>
      <c r="C3079" t="s">
        <v>276</v>
      </c>
      <c r="D3079" t="s">
        <v>277</v>
      </c>
      <c r="E3079" t="s">
        <v>278</v>
      </c>
      <c r="F3079" t="s">
        <v>19352</v>
      </c>
      <c r="H3079" t="s">
        <v>19353</v>
      </c>
      <c r="I3079" t="s">
        <v>19354</v>
      </c>
      <c r="J3079" s="1" t="s">
        <v>30</v>
      </c>
      <c r="K3079" t="s">
        <v>124</v>
      </c>
      <c r="L3079" t="s">
        <v>125</v>
      </c>
      <c r="M3079" t="s">
        <v>126</v>
      </c>
      <c r="N3079" s="1" t="s">
        <v>93</v>
      </c>
      <c r="O3079" s="1" t="s">
        <v>34</v>
      </c>
      <c r="P3079" s="1">
        <v>60</v>
      </c>
      <c r="Q3079" t="s">
        <v>15360</v>
      </c>
      <c r="R3079" s="1" t="s">
        <v>19355</v>
      </c>
      <c r="S3079" s="1" t="s">
        <v>19356</v>
      </c>
      <c r="T3079" s="1">
        <v>395</v>
      </c>
      <c r="U3079" s="1">
        <v>293</v>
      </c>
      <c r="V3079" s="1">
        <v>102</v>
      </c>
    </row>
    <row r="3080" spans="1:22" x14ac:dyDescent="0.35">
      <c r="A3080" s="2">
        <v>44807</v>
      </c>
      <c r="B3080" s="3" t="s">
        <v>317</v>
      </c>
      <c r="C3080" t="s">
        <v>23</v>
      </c>
      <c r="D3080" t="s">
        <v>98</v>
      </c>
      <c r="E3080" t="s">
        <v>318</v>
      </c>
      <c r="F3080" t="s">
        <v>19357</v>
      </c>
      <c r="G3080" t="s">
        <v>19358</v>
      </c>
      <c r="H3080" t="s">
        <v>19359</v>
      </c>
      <c r="I3080">
        <v>2903354371</v>
      </c>
      <c r="J3080" s="1" t="s">
        <v>45</v>
      </c>
      <c r="K3080" t="s">
        <v>194</v>
      </c>
      <c r="L3080" t="s">
        <v>195</v>
      </c>
      <c r="M3080" t="s">
        <v>196</v>
      </c>
      <c r="N3080" s="1" t="s">
        <v>93</v>
      </c>
      <c r="O3080" s="1" t="s">
        <v>63</v>
      </c>
      <c r="P3080" s="1">
        <v>93</v>
      </c>
      <c r="Q3080" t="s">
        <v>3456</v>
      </c>
      <c r="R3080" s="1" t="s">
        <v>3600</v>
      </c>
      <c r="S3080" s="1" t="s">
        <v>19360</v>
      </c>
      <c r="T3080" s="1">
        <v>344</v>
      </c>
      <c r="U3080" s="1">
        <v>198</v>
      </c>
      <c r="V3080" s="1">
        <v>146</v>
      </c>
    </row>
    <row r="3081" spans="1:22" x14ac:dyDescent="0.35">
      <c r="A3081" s="2">
        <v>44959</v>
      </c>
      <c r="B3081" s="3" t="s">
        <v>257</v>
      </c>
      <c r="C3081" t="s">
        <v>141</v>
      </c>
      <c r="D3081" t="s">
        <v>223</v>
      </c>
      <c r="E3081" t="s">
        <v>5713</v>
      </c>
      <c r="F3081" t="s">
        <v>19361</v>
      </c>
      <c r="G3081" t="s">
        <v>19362</v>
      </c>
      <c r="H3081" t="s">
        <v>19363</v>
      </c>
      <c r="I3081">
        <v>7208689722</v>
      </c>
      <c r="J3081" s="1" t="s">
        <v>45</v>
      </c>
      <c r="K3081" t="s">
        <v>194</v>
      </c>
      <c r="L3081" t="s">
        <v>195</v>
      </c>
      <c r="M3081" t="s">
        <v>196</v>
      </c>
      <c r="N3081" s="1" t="s">
        <v>33</v>
      </c>
      <c r="O3081" s="1" t="s">
        <v>49</v>
      </c>
      <c r="P3081" s="1">
        <v>94</v>
      </c>
      <c r="Q3081" t="s">
        <v>1998</v>
      </c>
      <c r="R3081" s="1" t="s">
        <v>19364</v>
      </c>
      <c r="S3081" s="1" t="s">
        <v>19365</v>
      </c>
      <c r="T3081" s="1">
        <v>187</v>
      </c>
      <c r="U3081" s="1">
        <v>17</v>
      </c>
      <c r="V3081" s="1">
        <v>170</v>
      </c>
    </row>
    <row r="3082" spans="1:22" x14ac:dyDescent="0.35">
      <c r="A3082" s="2">
        <v>44874</v>
      </c>
      <c r="B3082" s="3" t="s">
        <v>418</v>
      </c>
      <c r="C3082" t="s">
        <v>69</v>
      </c>
      <c r="D3082" t="s">
        <v>419</v>
      </c>
      <c r="E3082" t="s">
        <v>908</v>
      </c>
      <c r="F3082" t="s">
        <v>19366</v>
      </c>
      <c r="G3082" t="s">
        <v>19367</v>
      </c>
      <c r="H3082" t="s">
        <v>19368</v>
      </c>
      <c r="I3082">
        <v>7958385210</v>
      </c>
      <c r="J3082" s="1" t="s">
        <v>45</v>
      </c>
      <c r="K3082" t="s">
        <v>194</v>
      </c>
      <c r="L3082" t="s">
        <v>195</v>
      </c>
      <c r="M3082" t="s">
        <v>196</v>
      </c>
      <c r="N3082" s="1" t="s">
        <v>33</v>
      </c>
      <c r="O3082" s="1" t="s">
        <v>49</v>
      </c>
      <c r="P3082" s="1">
        <v>20</v>
      </c>
      <c r="Q3082" t="s">
        <v>8874</v>
      </c>
      <c r="R3082" s="1" t="s">
        <v>19369</v>
      </c>
      <c r="S3082" s="1" t="s">
        <v>19370</v>
      </c>
      <c r="T3082" s="1">
        <v>255</v>
      </c>
      <c r="U3082" s="1">
        <v>146</v>
      </c>
      <c r="V3082" s="1">
        <v>109</v>
      </c>
    </row>
    <row r="3083" spans="1:22" x14ac:dyDescent="0.35">
      <c r="A3083" s="2">
        <v>45139</v>
      </c>
      <c r="B3083" s="3" t="s">
        <v>53</v>
      </c>
      <c r="C3083" t="s">
        <v>276</v>
      </c>
      <c r="D3083" t="s">
        <v>55</v>
      </c>
      <c r="E3083" t="s">
        <v>56</v>
      </c>
      <c r="F3083" t="s">
        <v>19371</v>
      </c>
      <c r="G3083" t="s">
        <v>19372</v>
      </c>
      <c r="H3083" t="s">
        <v>19373</v>
      </c>
      <c r="I3083" t="s">
        <v>19374</v>
      </c>
      <c r="J3083" s="1" t="s">
        <v>45</v>
      </c>
      <c r="K3083" t="s">
        <v>171</v>
      </c>
      <c r="L3083" t="s">
        <v>172</v>
      </c>
      <c r="M3083" t="s">
        <v>173</v>
      </c>
      <c r="N3083" s="1" t="s">
        <v>86</v>
      </c>
      <c r="O3083" s="1" t="s">
        <v>49</v>
      </c>
      <c r="P3083" s="1">
        <v>79</v>
      </c>
      <c r="Q3083" t="s">
        <v>6465</v>
      </c>
      <c r="R3083" s="1" t="s">
        <v>19375</v>
      </c>
      <c r="S3083" s="1" t="s">
        <v>19376</v>
      </c>
      <c r="T3083" s="1">
        <v>365</v>
      </c>
      <c r="U3083" s="1">
        <v>55</v>
      </c>
      <c r="V3083" s="1">
        <v>310</v>
      </c>
    </row>
    <row r="3084" spans="1:22" x14ac:dyDescent="0.35">
      <c r="A3084" s="2">
        <v>44997</v>
      </c>
      <c r="B3084" s="3" t="s">
        <v>177</v>
      </c>
      <c r="C3084" t="s">
        <v>141</v>
      </c>
      <c r="D3084" t="s">
        <v>142</v>
      </c>
      <c r="E3084" t="s">
        <v>178</v>
      </c>
      <c r="F3084" t="s">
        <v>19377</v>
      </c>
      <c r="G3084" t="s">
        <v>19378</v>
      </c>
      <c r="H3084" t="s">
        <v>19379</v>
      </c>
      <c r="I3084" t="s">
        <v>19380</v>
      </c>
      <c r="J3084" s="1" t="s">
        <v>170</v>
      </c>
      <c r="K3084" t="s">
        <v>148</v>
      </c>
      <c r="L3084" t="s">
        <v>149</v>
      </c>
      <c r="M3084" t="s">
        <v>150</v>
      </c>
      <c r="N3084" s="1" t="s">
        <v>114</v>
      </c>
      <c r="O3084" s="1" t="s">
        <v>49</v>
      </c>
      <c r="P3084" s="1">
        <v>80</v>
      </c>
      <c r="Q3084" t="s">
        <v>4090</v>
      </c>
      <c r="R3084" s="1" t="s">
        <v>19381</v>
      </c>
      <c r="S3084" s="1" t="s">
        <v>19382</v>
      </c>
      <c r="T3084" s="1">
        <v>488</v>
      </c>
      <c r="U3084" s="1">
        <v>482</v>
      </c>
      <c r="V3084" s="1">
        <v>6</v>
      </c>
    </row>
    <row r="3085" spans="1:22" x14ac:dyDescent="0.35">
      <c r="A3085" s="2">
        <v>44954</v>
      </c>
      <c r="B3085" s="3" t="s">
        <v>38</v>
      </c>
      <c r="C3085" t="s">
        <v>23</v>
      </c>
      <c r="D3085" t="s">
        <v>98</v>
      </c>
      <c r="E3085" t="s">
        <v>239</v>
      </c>
      <c r="F3085" t="s">
        <v>13987</v>
      </c>
      <c r="H3085" t="s">
        <v>19383</v>
      </c>
      <c r="I3085" t="s">
        <v>19384</v>
      </c>
      <c r="J3085" s="1" t="s">
        <v>45</v>
      </c>
      <c r="K3085" t="s">
        <v>303</v>
      </c>
      <c r="L3085" t="s">
        <v>304</v>
      </c>
      <c r="M3085" t="s">
        <v>305</v>
      </c>
      <c r="N3085" s="1" t="s">
        <v>33</v>
      </c>
      <c r="O3085" s="1" t="s">
        <v>49</v>
      </c>
      <c r="P3085" s="1">
        <v>3</v>
      </c>
      <c r="Q3085" t="s">
        <v>10259</v>
      </c>
      <c r="R3085" s="1" t="s">
        <v>19385</v>
      </c>
      <c r="S3085" s="1" t="s">
        <v>19386</v>
      </c>
      <c r="T3085" s="1">
        <v>421</v>
      </c>
      <c r="U3085" s="1">
        <v>61</v>
      </c>
      <c r="V3085" s="1">
        <v>360</v>
      </c>
    </row>
    <row r="3086" spans="1:22" x14ac:dyDescent="0.35">
      <c r="A3086" s="2">
        <v>45170</v>
      </c>
      <c r="B3086" s="3" t="s">
        <v>22</v>
      </c>
      <c r="C3086" t="s">
        <v>23</v>
      </c>
      <c r="D3086" t="s">
        <v>24</v>
      </c>
      <c r="E3086" t="s">
        <v>82</v>
      </c>
      <c r="F3086" t="s">
        <v>19387</v>
      </c>
      <c r="G3086" t="s">
        <v>19388</v>
      </c>
      <c r="H3086" t="s">
        <v>19389</v>
      </c>
      <c r="I3086" t="s">
        <v>19390</v>
      </c>
      <c r="J3086" s="1" t="s">
        <v>45</v>
      </c>
      <c r="K3086" t="s">
        <v>124</v>
      </c>
      <c r="L3086" t="s">
        <v>125</v>
      </c>
      <c r="N3086" s="1" t="s">
        <v>48</v>
      </c>
      <c r="O3086" s="1" t="s">
        <v>63</v>
      </c>
      <c r="P3086" s="1">
        <v>73</v>
      </c>
      <c r="Q3086" t="s">
        <v>8974</v>
      </c>
      <c r="R3086" s="1" t="s">
        <v>1170</v>
      </c>
      <c r="S3086" s="1" t="s">
        <v>19391</v>
      </c>
      <c r="T3086" s="1">
        <v>237</v>
      </c>
      <c r="U3086" s="1">
        <v>15</v>
      </c>
      <c r="V3086" s="1">
        <v>222</v>
      </c>
    </row>
    <row r="3087" spans="1:22" x14ac:dyDescent="0.35">
      <c r="A3087" s="2">
        <v>45146</v>
      </c>
      <c r="B3087" s="3" t="s">
        <v>207</v>
      </c>
      <c r="C3087" t="s">
        <v>23</v>
      </c>
      <c r="D3087" t="s">
        <v>39</v>
      </c>
      <c r="E3087" t="s">
        <v>40</v>
      </c>
      <c r="F3087" t="s">
        <v>19392</v>
      </c>
      <c r="G3087" t="s">
        <v>19393</v>
      </c>
      <c r="H3087" t="s">
        <v>19394</v>
      </c>
      <c r="I3087" t="s">
        <v>19395</v>
      </c>
      <c r="J3087" s="1" t="s">
        <v>30</v>
      </c>
      <c r="K3087" t="s">
        <v>330</v>
      </c>
      <c r="L3087" t="s">
        <v>331</v>
      </c>
      <c r="N3087" s="1" t="s">
        <v>114</v>
      </c>
      <c r="O3087" s="1" t="s">
        <v>63</v>
      </c>
      <c r="P3087" s="1">
        <v>45</v>
      </c>
      <c r="Q3087" t="s">
        <v>5186</v>
      </c>
      <c r="R3087" s="1" t="s">
        <v>19396</v>
      </c>
      <c r="S3087" s="1" t="s">
        <v>19397</v>
      </c>
      <c r="T3087" s="1">
        <v>93</v>
      </c>
      <c r="U3087" s="1">
        <v>56</v>
      </c>
      <c r="V3087" s="1">
        <v>37</v>
      </c>
    </row>
    <row r="3088" spans="1:22" x14ac:dyDescent="0.35">
      <c r="A3088" s="2">
        <v>44978</v>
      </c>
      <c r="B3088" s="3" t="s">
        <v>207</v>
      </c>
      <c r="C3088" t="s">
        <v>54</v>
      </c>
      <c r="D3088" t="s">
        <v>39</v>
      </c>
      <c r="E3088" t="s">
        <v>40</v>
      </c>
      <c r="F3088" t="s">
        <v>19398</v>
      </c>
      <c r="G3088" t="s">
        <v>19399</v>
      </c>
      <c r="H3088" t="s">
        <v>19400</v>
      </c>
      <c r="I3088" t="s">
        <v>19401</v>
      </c>
      <c r="J3088" s="1" t="s">
        <v>170</v>
      </c>
      <c r="K3088" t="s">
        <v>424</v>
      </c>
      <c r="L3088" t="s">
        <v>425</v>
      </c>
      <c r="M3088">
        <v>7724600682</v>
      </c>
      <c r="N3088" s="1" t="s">
        <v>86</v>
      </c>
      <c r="O3088" s="1" t="s">
        <v>63</v>
      </c>
      <c r="P3088" s="1">
        <v>27</v>
      </c>
      <c r="Q3088" t="s">
        <v>19402</v>
      </c>
      <c r="R3088" s="1" t="s">
        <v>19403</v>
      </c>
      <c r="S3088" s="1" t="s">
        <v>19404</v>
      </c>
      <c r="T3088" s="1">
        <v>234</v>
      </c>
      <c r="U3088" s="1">
        <v>43</v>
      </c>
      <c r="V3088" s="1">
        <v>191</v>
      </c>
    </row>
    <row r="3089" spans="1:22" x14ac:dyDescent="0.35">
      <c r="A3089" s="2">
        <v>44835</v>
      </c>
      <c r="B3089" s="3" t="s">
        <v>257</v>
      </c>
      <c r="C3089" t="s">
        <v>141</v>
      </c>
      <c r="D3089" t="s">
        <v>223</v>
      </c>
      <c r="E3089" t="s">
        <v>309</v>
      </c>
      <c r="F3089" t="s">
        <v>19405</v>
      </c>
      <c r="G3089" t="s">
        <v>19406</v>
      </c>
      <c r="H3089" t="s">
        <v>19407</v>
      </c>
      <c r="I3089" t="s">
        <v>19408</v>
      </c>
      <c r="J3089" s="1" t="s">
        <v>45</v>
      </c>
      <c r="K3089" t="s">
        <v>194</v>
      </c>
      <c r="L3089" t="s">
        <v>195</v>
      </c>
      <c r="M3089" t="s">
        <v>196</v>
      </c>
      <c r="N3089" s="1" t="s">
        <v>93</v>
      </c>
      <c r="O3089" s="1" t="s">
        <v>63</v>
      </c>
      <c r="P3089" s="1">
        <v>77</v>
      </c>
      <c r="Q3089" t="s">
        <v>15263</v>
      </c>
      <c r="R3089" s="1" t="s">
        <v>19409</v>
      </c>
      <c r="S3089" s="1" t="s">
        <v>19410</v>
      </c>
      <c r="T3089" s="1">
        <v>235</v>
      </c>
      <c r="U3089" s="1">
        <v>110</v>
      </c>
      <c r="V3089" s="1">
        <v>125</v>
      </c>
    </row>
    <row r="3090" spans="1:22" x14ac:dyDescent="0.35">
      <c r="A3090" s="2">
        <v>44776</v>
      </c>
      <c r="B3090" s="3" t="s">
        <v>164</v>
      </c>
      <c r="C3090" t="s">
        <v>247</v>
      </c>
      <c r="D3090" t="s">
        <v>165</v>
      </c>
      <c r="E3090" t="s">
        <v>166</v>
      </c>
      <c r="F3090" t="s">
        <v>19411</v>
      </c>
      <c r="G3090" t="s">
        <v>19412</v>
      </c>
      <c r="H3090" t="s">
        <v>19413</v>
      </c>
      <c r="I3090" t="s">
        <v>19414</v>
      </c>
      <c r="J3090" s="1" t="s">
        <v>45</v>
      </c>
      <c r="K3090" t="s">
        <v>46</v>
      </c>
      <c r="L3090" t="s">
        <v>47</v>
      </c>
      <c r="M3090" t="s">
        <v>261</v>
      </c>
      <c r="N3090" s="1" t="s">
        <v>86</v>
      </c>
      <c r="O3090" s="1" t="s">
        <v>63</v>
      </c>
      <c r="P3090" s="1">
        <v>32</v>
      </c>
      <c r="Q3090" t="s">
        <v>19415</v>
      </c>
      <c r="R3090" s="1" t="s">
        <v>19416</v>
      </c>
      <c r="S3090" s="1" t="s">
        <v>19417</v>
      </c>
      <c r="T3090" s="1">
        <v>426</v>
      </c>
      <c r="U3090" s="1">
        <v>12</v>
      </c>
      <c r="V3090" s="1">
        <v>414</v>
      </c>
    </row>
    <row r="3091" spans="1:22" x14ac:dyDescent="0.35">
      <c r="A3091" s="2">
        <v>44487</v>
      </c>
      <c r="B3091" s="3" t="s">
        <v>140</v>
      </c>
      <c r="C3091" t="s">
        <v>141</v>
      </c>
      <c r="D3091" t="s">
        <v>142</v>
      </c>
      <c r="E3091" t="s">
        <v>361</v>
      </c>
      <c r="F3091" t="s">
        <v>19418</v>
      </c>
      <c r="G3091" t="s">
        <v>19419</v>
      </c>
      <c r="H3091" t="s">
        <v>19420</v>
      </c>
      <c r="I3091" t="s">
        <v>19421</v>
      </c>
      <c r="J3091" s="1" t="s">
        <v>45</v>
      </c>
      <c r="K3091" t="s">
        <v>124</v>
      </c>
      <c r="L3091" t="s">
        <v>125</v>
      </c>
      <c r="M3091" t="s">
        <v>126</v>
      </c>
      <c r="N3091" s="1" t="s">
        <v>48</v>
      </c>
      <c r="O3091" s="1" t="s">
        <v>34</v>
      </c>
      <c r="P3091" s="1">
        <v>9</v>
      </c>
      <c r="Q3091" t="s">
        <v>9742</v>
      </c>
      <c r="R3091" s="1" t="s">
        <v>19422</v>
      </c>
      <c r="S3091" s="1" t="s">
        <v>19423</v>
      </c>
      <c r="T3091" s="1">
        <v>111</v>
      </c>
      <c r="U3091" s="1">
        <v>74</v>
      </c>
      <c r="V3091" s="1">
        <v>37</v>
      </c>
    </row>
    <row r="3092" spans="1:22" x14ac:dyDescent="0.35">
      <c r="A3092" s="2">
        <v>45120</v>
      </c>
      <c r="B3092" s="3" t="s">
        <v>177</v>
      </c>
      <c r="C3092" t="s">
        <v>141</v>
      </c>
      <c r="D3092" t="s">
        <v>142</v>
      </c>
      <c r="E3092" t="s">
        <v>189</v>
      </c>
      <c r="F3092" t="s">
        <v>13182</v>
      </c>
      <c r="G3092" t="s">
        <v>19424</v>
      </c>
      <c r="H3092" t="s">
        <v>19425</v>
      </c>
      <c r="I3092" t="s">
        <v>19426</v>
      </c>
      <c r="J3092" s="1" t="s">
        <v>30</v>
      </c>
      <c r="K3092" t="s">
        <v>124</v>
      </c>
      <c r="L3092" t="s">
        <v>125</v>
      </c>
      <c r="M3092" t="s">
        <v>126</v>
      </c>
      <c r="N3092" s="1" t="s">
        <v>86</v>
      </c>
      <c r="O3092" s="1" t="s">
        <v>34</v>
      </c>
      <c r="P3092" s="1">
        <v>36</v>
      </c>
      <c r="Q3092" t="s">
        <v>19427</v>
      </c>
      <c r="R3092" s="1" t="s">
        <v>19428</v>
      </c>
      <c r="S3092" s="1" t="s">
        <v>19429</v>
      </c>
      <c r="T3092" s="1">
        <v>481</v>
      </c>
      <c r="U3092" s="1">
        <v>279</v>
      </c>
      <c r="V3092" s="1">
        <v>202</v>
      </c>
    </row>
    <row r="3093" spans="1:22" x14ac:dyDescent="0.35">
      <c r="A3093" s="2">
        <v>44624</v>
      </c>
      <c r="B3093" s="3" t="s">
        <v>275</v>
      </c>
      <c r="C3093" t="s">
        <v>276</v>
      </c>
      <c r="D3093" t="s">
        <v>277</v>
      </c>
      <c r="E3093" t="s">
        <v>2220</v>
      </c>
      <c r="F3093" t="s">
        <v>19430</v>
      </c>
      <c r="G3093" t="s">
        <v>19431</v>
      </c>
      <c r="H3093" t="s">
        <v>19432</v>
      </c>
      <c r="I3093" t="s">
        <v>19433</v>
      </c>
      <c r="J3093" s="1" t="s">
        <v>45</v>
      </c>
      <c r="K3093" t="s">
        <v>171</v>
      </c>
      <c r="L3093" t="s">
        <v>172</v>
      </c>
      <c r="M3093" t="s">
        <v>173</v>
      </c>
      <c r="N3093" s="1" t="s">
        <v>78</v>
      </c>
      <c r="O3093" s="1" t="s">
        <v>63</v>
      </c>
      <c r="P3093" s="1">
        <v>39</v>
      </c>
      <c r="Q3093" t="s">
        <v>5631</v>
      </c>
      <c r="R3093" s="1" t="s">
        <v>19434</v>
      </c>
      <c r="S3093" s="1" t="s">
        <v>19435</v>
      </c>
      <c r="T3093" s="1">
        <v>318</v>
      </c>
      <c r="U3093" s="1">
        <v>243</v>
      </c>
      <c r="V3093" s="1">
        <v>75</v>
      </c>
    </row>
    <row r="3094" spans="1:22" x14ac:dyDescent="0.35">
      <c r="A3094" s="2">
        <v>45027</v>
      </c>
      <c r="B3094" s="3" t="s">
        <v>529</v>
      </c>
      <c r="C3094" t="s">
        <v>23</v>
      </c>
      <c r="D3094" t="s">
        <v>98</v>
      </c>
      <c r="E3094" t="s">
        <v>530</v>
      </c>
      <c r="F3094" t="s">
        <v>19436</v>
      </c>
      <c r="G3094" t="s">
        <v>19437</v>
      </c>
      <c r="H3094" t="s">
        <v>19438</v>
      </c>
      <c r="I3094" t="s">
        <v>19439</v>
      </c>
      <c r="J3094" s="1" t="s">
        <v>30</v>
      </c>
      <c r="K3094" t="s">
        <v>133</v>
      </c>
      <c r="L3094" t="s">
        <v>134</v>
      </c>
      <c r="M3094" t="s">
        <v>135</v>
      </c>
      <c r="N3094" s="1" t="s">
        <v>78</v>
      </c>
      <c r="O3094" s="1" t="s">
        <v>49</v>
      </c>
      <c r="P3094" s="1">
        <v>6</v>
      </c>
      <c r="Q3094" t="s">
        <v>7106</v>
      </c>
      <c r="R3094" s="1" t="s">
        <v>19440</v>
      </c>
      <c r="S3094" s="1" t="s">
        <v>19441</v>
      </c>
      <c r="T3094" s="1">
        <v>472</v>
      </c>
      <c r="U3094" s="1">
        <v>389</v>
      </c>
      <c r="V3094" s="1">
        <v>83</v>
      </c>
    </row>
    <row r="3095" spans="1:22" x14ac:dyDescent="0.35">
      <c r="A3095" s="2">
        <v>44907</v>
      </c>
      <c r="B3095" s="3" t="s">
        <v>222</v>
      </c>
      <c r="C3095" t="s">
        <v>141</v>
      </c>
      <c r="D3095" t="s">
        <v>223</v>
      </c>
      <c r="E3095" t="s">
        <v>224</v>
      </c>
      <c r="F3095" t="s">
        <v>19442</v>
      </c>
      <c r="G3095" t="s">
        <v>19443</v>
      </c>
      <c r="H3095" t="s">
        <v>19444</v>
      </c>
      <c r="I3095" t="s">
        <v>19445</v>
      </c>
      <c r="J3095" s="1" t="s">
        <v>30</v>
      </c>
      <c r="K3095" t="s">
        <v>534</v>
      </c>
      <c r="L3095" t="s">
        <v>535</v>
      </c>
      <c r="M3095" t="s">
        <v>536</v>
      </c>
      <c r="N3095" s="1" t="s">
        <v>33</v>
      </c>
      <c r="O3095" s="1" t="s">
        <v>63</v>
      </c>
      <c r="P3095" s="1">
        <v>45</v>
      </c>
      <c r="Q3095" t="s">
        <v>19446</v>
      </c>
      <c r="R3095" s="1" t="s">
        <v>19447</v>
      </c>
      <c r="S3095" s="1" t="s">
        <v>19448</v>
      </c>
      <c r="T3095" s="1">
        <v>440</v>
      </c>
      <c r="U3095" s="1">
        <v>243</v>
      </c>
      <c r="V3095" s="1">
        <v>197</v>
      </c>
    </row>
    <row r="3096" spans="1:22" x14ac:dyDescent="0.35">
      <c r="A3096" s="2">
        <v>45065</v>
      </c>
      <c r="B3096" s="3" t="s">
        <v>118</v>
      </c>
      <c r="C3096" t="s">
        <v>69</v>
      </c>
      <c r="D3096" t="s">
        <v>119</v>
      </c>
      <c r="E3096" t="s">
        <v>120</v>
      </c>
      <c r="F3096" t="s">
        <v>19449</v>
      </c>
      <c r="G3096" t="s">
        <v>19450</v>
      </c>
      <c r="H3096" t="s">
        <v>19451</v>
      </c>
      <c r="I3096" t="s">
        <v>19452</v>
      </c>
      <c r="J3096" s="1" t="s">
        <v>45</v>
      </c>
      <c r="K3096" t="s">
        <v>75</v>
      </c>
      <c r="L3096" t="s">
        <v>76</v>
      </c>
      <c r="N3096" s="1" t="s">
        <v>114</v>
      </c>
      <c r="O3096" s="1" t="s">
        <v>34</v>
      </c>
      <c r="P3096" s="1">
        <v>25</v>
      </c>
      <c r="Q3096" t="s">
        <v>19453</v>
      </c>
      <c r="R3096" s="1" t="s">
        <v>19454</v>
      </c>
      <c r="S3096" s="1" t="s">
        <v>19455</v>
      </c>
      <c r="T3096" s="1">
        <v>136</v>
      </c>
      <c r="U3096" s="1">
        <v>103</v>
      </c>
      <c r="V3096" s="1">
        <v>33</v>
      </c>
    </row>
    <row r="3097" spans="1:22" x14ac:dyDescent="0.35">
      <c r="A3097" s="2">
        <v>45024</v>
      </c>
      <c r="B3097" s="3" t="s">
        <v>529</v>
      </c>
      <c r="C3097" t="s">
        <v>23</v>
      </c>
      <c r="D3097" t="s">
        <v>98</v>
      </c>
      <c r="E3097" t="s">
        <v>530</v>
      </c>
      <c r="F3097" t="s">
        <v>19456</v>
      </c>
      <c r="H3097" t="s">
        <v>19457</v>
      </c>
      <c r="I3097" t="s">
        <v>19458</v>
      </c>
      <c r="J3097" s="1" t="s">
        <v>30</v>
      </c>
      <c r="K3097" t="s">
        <v>330</v>
      </c>
      <c r="L3097" t="s">
        <v>331</v>
      </c>
      <c r="N3097" s="1" t="s">
        <v>114</v>
      </c>
      <c r="O3097" s="1" t="s">
        <v>49</v>
      </c>
      <c r="P3097" s="1">
        <v>26</v>
      </c>
      <c r="Q3097" t="s">
        <v>11416</v>
      </c>
      <c r="R3097" s="1" t="s">
        <v>19459</v>
      </c>
      <c r="S3097" s="1" t="s">
        <v>19460</v>
      </c>
      <c r="T3097" s="1">
        <v>97</v>
      </c>
      <c r="U3097" s="1">
        <v>87</v>
      </c>
      <c r="V3097" s="1">
        <v>10</v>
      </c>
    </row>
    <row r="3098" spans="1:22" x14ac:dyDescent="0.35">
      <c r="A3098" s="2">
        <v>45177</v>
      </c>
      <c r="B3098" s="3" t="s">
        <v>22</v>
      </c>
      <c r="C3098" t="s">
        <v>54</v>
      </c>
      <c r="D3098" t="s">
        <v>24</v>
      </c>
      <c r="E3098" t="s">
        <v>189</v>
      </c>
      <c r="F3098" t="s">
        <v>19461</v>
      </c>
      <c r="G3098" t="s">
        <v>19462</v>
      </c>
      <c r="H3098" t="s">
        <v>19463</v>
      </c>
      <c r="I3098" t="s">
        <v>19464</v>
      </c>
      <c r="J3098" s="1" t="s">
        <v>45</v>
      </c>
      <c r="K3098" t="s">
        <v>183</v>
      </c>
      <c r="L3098" t="s">
        <v>184</v>
      </c>
      <c r="M3098" t="s">
        <v>185</v>
      </c>
      <c r="N3098" s="1" t="s">
        <v>114</v>
      </c>
      <c r="O3098" s="1" t="s">
        <v>34</v>
      </c>
      <c r="P3098" s="1">
        <v>96</v>
      </c>
      <c r="Q3098" t="s">
        <v>6544</v>
      </c>
      <c r="R3098" s="1" t="s">
        <v>19465</v>
      </c>
      <c r="S3098" s="1" t="s">
        <v>19466</v>
      </c>
      <c r="T3098" s="1">
        <v>261</v>
      </c>
      <c r="U3098" s="1">
        <v>33</v>
      </c>
      <c r="V3098" s="1">
        <v>228</v>
      </c>
    </row>
    <row r="3099" spans="1:22" x14ac:dyDescent="0.35">
      <c r="A3099" s="2">
        <v>44792</v>
      </c>
      <c r="B3099" s="3" t="s">
        <v>140</v>
      </c>
      <c r="C3099" t="s">
        <v>141</v>
      </c>
      <c r="D3099" t="s">
        <v>142</v>
      </c>
      <c r="E3099" t="s">
        <v>143</v>
      </c>
      <c r="F3099" t="s">
        <v>19467</v>
      </c>
      <c r="G3099" t="s">
        <v>19468</v>
      </c>
      <c r="H3099" t="s">
        <v>19469</v>
      </c>
      <c r="I3099" t="s">
        <v>19470</v>
      </c>
      <c r="J3099" s="1" t="s">
        <v>45</v>
      </c>
      <c r="K3099" t="s">
        <v>194</v>
      </c>
      <c r="L3099" t="s">
        <v>195</v>
      </c>
      <c r="N3099" s="1" t="s">
        <v>33</v>
      </c>
      <c r="O3099" s="1" t="s">
        <v>49</v>
      </c>
      <c r="P3099" s="1">
        <v>40</v>
      </c>
      <c r="Q3099" t="s">
        <v>19471</v>
      </c>
      <c r="R3099" s="1" t="s">
        <v>19472</v>
      </c>
      <c r="S3099" s="1" t="s">
        <v>19473</v>
      </c>
      <c r="T3099" s="1">
        <v>95</v>
      </c>
      <c r="U3099" s="1">
        <v>22</v>
      </c>
      <c r="V3099" s="1">
        <v>73</v>
      </c>
    </row>
    <row r="3100" spans="1:22" x14ac:dyDescent="0.35">
      <c r="A3100" s="2">
        <v>44486</v>
      </c>
      <c r="B3100" s="3" t="s">
        <v>38</v>
      </c>
      <c r="C3100" t="s">
        <v>276</v>
      </c>
      <c r="D3100" t="s">
        <v>409</v>
      </c>
      <c r="E3100" t="s">
        <v>4801</v>
      </c>
      <c r="F3100" t="s">
        <v>19474</v>
      </c>
      <c r="G3100" t="s">
        <v>19475</v>
      </c>
      <c r="H3100" t="s">
        <v>19476</v>
      </c>
      <c r="I3100" t="s">
        <v>19477</v>
      </c>
      <c r="J3100" s="1" t="s">
        <v>45</v>
      </c>
      <c r="K3100" t="s">
        <v>183</v>
      </c>
      <c r="L3100" t="s">
        <v>184</v>
      </c>
      <c r="M3100" t="s">
        <v>185</v>
      </c>
      <c r="N3100" s="1" t="s">
        <v>86</v>
      </c>
      <c r="O3100" s="1" t="s">
        <v>34</v>
      </c>
      <c r="P3100" s="1">
        <v>34</v>
      </c>
      <c r="Q3100" t="s">
        <v>5059</v>
      </c>
      <c r="R3100" s="1" t="s">
        <v>19478</v>
      </c>
      <c r="S3100" s="1" t="s">
        <v>19479</v>
      </c>
      <c r="T3100" s="1">
        <v>445</v>
      </c>
      <c r="U3100" s="1">
        <v>271</v>
      </c>
      <c r="V3100" s="1">
        <v>174</v>
      </c>
    </row>
    <row r="3101" spans="1:22" x14ac:dyDescent="0.35">
      <c r="A3101" s="2">
        <v>45002</v>
      </c>
      <c r="B3101" s="3" t="s">
        <v>177</v>
      </c>
      <c r="C3101" t="s">
        <v>141</v>
      </c>
      <c r="D3101" t="s">
        <v>142</v>
      </c>
      <c r="E3101" t="s">
        <v>189</v>
      </c>
      <c r="F3101" t="s">
        <v>19480</v>
      </c>
      <c r="H3101" t="s">
        <v>19481</v>
      </c>
      <c r="I3101">
        <v>2167944824</v>
      </c>
      <c r="J3101" s="1" t="s">
        <v>45</v>
      </c>
      <c r="K3101" t="s">
        <v>183</v>
      </c>
      <c r="L3101" t="s">
        <v>184</v>
      </c>
      <c r="M3101" t="s">
        <v>185</v>
      </c>
      <c r="N3101" s="1" t="s">
        <v>48</v>
      </c>
      <c r="O3101" s="1" t="s">
        <v>63</v>
      </c>
      <c r="P3101" s="1">
        <v>7</v>
      </c>
      <c r="Q3101" t="s">
        <v>11825</v>
      </c>
      <c r="R3101" s="1" t="s">
        <v>19482</v>
      </c>
      <c r="S3101" s="1" t="s">
        <v>19483</v>
      </c>
      <c r="T3101" s="1">
        <v>232</v>
      </c>
      <c r="U3101" s="1">
        <v>142</v>
      </c>
      <c r="V3101" s="1">
        <v>90</v>
      </c>
    </row>
    <row r="3102" spans="1:22" x14ac:dyDescent="0.35">
      <c r="A3102" s="2">
        <v>45164</v>
      </c>
      <c r="B3102" s="3" t="s">
        <v>68</v>
      </c>
      <c r="C3102" t="s">
        <v>69</v>
      </c>
      <c r="D3102" t="s">
        <v>70</v>
      </c>
      <c r="E3102" t="s">
        <v>71</v>
      </c>
      <c r="F3102" t="s">
        <v>19484</v>
      </c>
      <c r="G3102" t="s">
        <v>19485</v>
      </c>
      <c r="H3102" t="s">
        <v>19486</v>
      </c>
      <c r="I3102" t="s">
        <v>19487</v>
      </c>
      <c r="J3102" s="1" t="s">
        <v>170</v>
      </c>
      <c r="K3102" t="s">
        <v>303</v>
      </c>
      <c r="L3102" t="s">
        <v>304</v>
      </c>
      <c r="M3102" t="s">
        <v>305</v>
      </c>
      <c r="N3102" s="1" t="s">
        <v>33</v>
      </c>
      <c r="O3102" s="1" t="s">
        <v>49</v>
      </c>
      <c r="P3102" s="1">
        <v>31</v>
      </c>
      <c r="Q3102" t="s">
        <v>5759</v>
      </c>
      <c r="R3102" s="1" t="s">
        <v>19488</v>
      </c>
      <c r="S3102" s="1" t="s">
        <v>19489</v>
      </c>
      <c r="T3102" s="1">
        <v>57</v>
      </c>
      <c r="U3102" s="1">
        <v>3</v>
      </c>
      <c r="V3102" s="1">
        <v>54</v>
      </c>
    </row>
    <row r="3103" spans="1:22" x14ac:dyDescent="0.35">
      <c r="A3103" s="2">
        <v>44672</v>
      </c>
      <c r="B3103" s="3" t="s">
        <v>97</v>
      </c>
      <c r="C3103" t="s">
        <v>23</v>
      </c>
      <c r="D3103" t="s">
        <v>98</v>
      </c>
      <c r="E3103" t="s">
        <v>154</v>
      </c>
      <c r="F3103" t="s">
        <v>19490</v>
      </c>
      <c r="H3103" t="s">
        <v>19491</v>
      </c>
      <c r="I3103" t="s">
        <v>19492</v>
      </c>
      <c r="J3103" s="1" t="s">
        <v>30</v>
      </c>
      <c r="K3103" t="s">
        <v>252</v>
      </c>
      <c r="L3103" t="s">
        <v>253</v>
      </c>
      <c r="M3103">
        <f>1-838-976-6137</f>
        <v>-7950</v>
      </c>
      <c r="N3103" s="1" t="s">
        <v>78</v>
      </c>
      <c r="O3103" s="1" t="s">
        <v>63</v>
      </c>
      <c r="P3103" s="1">
        <v>17</v>
      </c>
      <c r="Q3103" t="s">
        <v>19493</v>
      </c>
      <c r="R3103" s="1" t="s">
        <v>19494</v>
      </c>
      <c r="S3103" s="1" t="s">
        <v>19495</v>
      </c>
      <c r="T3103" s="1">
        <v>197</v>
      </c>
      <c r="U3103" s="1">
        <v>5</v>
      </c>
      <c r="V3103" s="1">
        <v>192</v>
      </c>
    </row>
    <row r="3104" spans="1:22" x14ac:dyDescent="0.35">
      <c r="A3104" s="2">
        <v>44739</v>
      </c>
      <c r="B3104" s="3" t="s">
        <v>164</v>
      </c>
      <c r="C3104" t="s">
        <v>247</v>
      </c>
      <c r="D3104" t="s">
        <v>165</v>
      </c>
      <c r="E3104" t="s">
        <v>265</v>
      </c>
      <c r="F3104" t="s">
        <v>19496</v>
      </c>
      <c r="G3104" t="s">
        <v>19497</v>
      </c>
      <c r="H3104" t="s">
        <v>19498</v>
      </c>
      <c r="I3104" t="s">
        <v>19499</v>
      </c>
      <c r="J3104" s="1" t="s">
        <v>170</v>
      </c>
      <c r="K3104" t="s">
        <v>133</v>
      </c>
      <c r="L3104" t="s">
        <v>134</v>
      </c>
      <c r="M3104" t="s">
        <v>135</v>
      </c>
      <c r="N3104" s="1" t="s">
        <v>48</v>
      </c>
      <c r="O3104" s="1" t="s">
        <v>49</v>
      </c>
      <c r="P3104" s="1">
        <v>70</v>
      </c>
      <c r="Q3104" t="s">
        <v>5332</v>
      </c>
      <c r="R3104" s="1" t="s">
        <v>19500</v>
      </c>
      <c r="S3104" s="1" t="s">
        <v>19501</v>
      </c>
      <c r="T3104" s="1">
        <v>420</v>
      </c>
      <c r="U3104" s="1">
        <v>216</v>
      </c>
      <c r="V3104" s="1">
        <v>204</v>
      </c>
    </row>
    <row r="3105" spans="1:22" x14ac:dyDescent="0.35">
      <c r="A3105" s="1" t="s">
        <v>19502</v>
      </c>
      <c r="B3105" s="3" t="s">
        <v>38</v>
      </c>
      <c r="C3105" t="s">
        <v>69</v>
      </c>
      <c r="D3105" t="s">
        <v>119</v>
      </c>
      <c r="E3105" t="s">
        <v>120</v>
      </c>
      <c r="F3105" t="s">
        <v>19503</v>
      </c>
      <c r="G3105" t="s">
        <v>19504</v>
      </c>
      <c r="H3105" t="s">
        <v>19505</v>
      </c>
      <c r="I3105">
        <v>8556114280</v>
      </c>
      <c r="J3105" s="1" t="s">
        <v>45</v>
      </c>
      <c r="K3105" t="s">
        <v>534</v>
      </c>
      <c r="L3105" t="s">
        <v>535</v>
      </c>
      <c r="M3105" t="s">
        <v>536</v>
      </c>
      <c r="N3105" s="1" t="s">
        <v>78</v>
      </c>
      <c r="O3105" s="1" t="s">
        <v>34</v>
      </c>
      <c r="P3105" s="1">
        <v>77</v>
      </c>
      <c r="Q3105" t="s">
        <v>8271</v>
      </c>
      <c r="R3105" s="1" t="s">
        <v>8480</v>
      </c>
      <c r="S3105" s="1" t="s">
        <v>19506</v>
      </c>
      <c r="T3105" s="1">
        <v>496</v>
      </c>
      <c r="U3105" s="1">
        <v>266</v>
      </c>
      <c r="V3105" s="1">
        <v>230</v>
      </c>
    </row>
    <row r="3106" spans="1:22" x14ac:dyDescent="0.35">
      <c r="A3106" s="2">
        <v>44699</v>
      </c>
      <c r="B3106" s="3" t="s">
        <v>22</v>
      </c>
      <c r="C3106" t="s">
        <v>23</v>
      </c>
      <c r="D3106" t="s">
        <v>24</v>
      </c>
      <c r="E3106" t="s">
        <v>82</v>
      </c>
      <c r="F3106" t="s">
        <v>19507</v>
      </c>
      <c r="G3106" t="s">
        <v>19508</v>
      </c>
      <c r="H3106" t="s">
        <v>19509</v>
      </c>
      <c r="I3106">
        <v>7669017534</v>
      </c>
      <c r="J3106" s="1" t="s">
        <v>45</v>
      </c>
      <c r="K3106" t="s">
        <v>159</v>
      </c>
      <c r="L3106" t="s">
        <v>160</v>
      </c>
      <c r="M3106" t="s">
        <v>161</v>
      </c>
      <c r="N3106" s="1" t="s">
        <v>86</v>
      </c>
      <c r="O3106" s="1" t="s">
        <v>49</v>
      </c>
      <c r="P3106" s="1">
        <v>73</v>
      </c>
      <c r="Q3106" t="s">
        <v>8974</v>
      </c>
      <c r="R3106" s="1" t="s">
        <v>19510</v>
      </c>
      <c r="S3106" s="1" t="s">
        <v>19511</v>
      </c>
      <c r="T3106" s="1">
        <v>429</v>
      </c>
      <c r="U3106" s="1">
        <v>404</v>
      </c>
      <c r="V3106" s="1">
        <v>25</v>
      </c>
    </row>
    <row r="3107" spans="1:22" x14ac:dyDescent="0.35">
      <c r="A3107" s="2">
        <v>45016</v>
      </c>
      <c r="B3107" s="3" t="s">
        <v>275</v>
      </c>
      <c r="C3107" t="s">
        <v>276</v>
      </c>
      <c r="D3107" t="s">
        <v>277</v>
      </c>
      <c r="E3107" t="s">
        <v>25</v>
      </c>
      <c r="F3107" t="s">
        <v>19512</v>
      </c>
      <c r="G3107" t="s">
        <v>19513</v>
      </c>
      <c r="H3107" t="s">
        <v>19514</v>
      </c>
      <c r="I3107" t="s">
        <v>19515</v>
      </c>
      <c r="J3107" s="1" t="s">
        <v>30</v>
      </c>
      <c r="K3107" t="s">
        <v>252</v>
      </c>
      <c r="L3107" t="s">
        <v>253</v>
      </c>
      <c r="M3107">
        <f>1-838-976-6137</f>
        <v>-7950</v>
      </c>
      <c r="N3107" s="1" t="s">
        <v>86</v>
      </c>
      <c r="O3107" s="1" t="s">
        <v>34</v>
      </c>
      <c r="P3107" s="1">
        <v>91</v>
      </c>
      <c r="Q3107" t="s">
        <v>13799</v>
      </c>
      <c r="R3107" s="1" t="s">
        <v>19516</v>
      </c>
      <c r="S3107" s="1" t="s">
        <v>19517</v>
      </c>
      <c r="T3107" s="1">
        <v>327</v>
      </c>
      <c r="U3107" s="1">
        <v>34</v>
      </c>
      <c r="V3107" s="1">
        <v>293</v>
      </c>
    </row>
    <row r="3108" spans="1:22" x14ac:dyDescent="0.35">
      <c r="A3108" s="2">
        <v>44886</v>
      </c>
      <c r="B3108" s="3" t="s">
        <v>214</v>
      </c>
      <c r="C3108" t="s">
        <v>23</v>
      </c>
      <c r="D3108" t="s">
        <v>98</v>
      </c>
      <c r="E3108" t="s">
        <v>326</v>
      </c>
      <c r="F3108" t="s">
        <v>19518</v>
      </c>
      <c r="G3108" t="s">
        <v>19519</v>
      </c>
      <c r="H3108" t="s">
        <v>19520</v>
      </c>
      <c r="I3108" t="s">
        <v>19521</v>
      </c>
      <c r="J3108" s="1" t="s">
        <v>170</v>
      </c>
      <c r="K3108" t="s">
        <v>183</v>
      </c>
      <c r="L3108" t="s">
        <v>184</v>
      </c>
      <c r="M3108" t="s">
        <v>185</v>
      </c>
      <c r="N3108" s="1" t="s">
        <v>93</v>
      </c>
      <c r="O3108" s="1" t="s">
        <v>49</v>
      </c>
      <c r="P3108" s="1">
        <v>56</v>
      </c>
      <c r="Q3108" t="s">
        <v>19522</v>
      </c>
      <c r="R3108" s="1" t="s">
        <v>6971</v>
      </c>
      <c r="S3108" s="1" t="s">
        <v>19523</v>
      </c>
      <c r="T3108" s="1">
        <v>211</v>
      </c>
      <c r="U3108" s="1">
        <v>73</v>
      </c>
      <c r="V3108" s="1">
        <v>138</v>
      </c>
    </row>
    <row r="3109" spans="1:22" x14ac:dyDescent="0.35">
      <c r="A3109" s="2">
        <v>44654</v>
      </c>
      <c r="B3109" s="3" t="s">
        <v>38</v>
      </c>
      <c r="C3109" t="s">
        <v>23</v>
      </c>
      <c r="D3109" t="s">
        <v>24</v>
      </c>
      <c r="E3109" t="s">
        <v>82</v>
      </c>
      <c r="F3109" t="s">
        <v>19524</v>
      </c>
      <c r="G3109" t="s">
        <v>19525</v>
      </c>
      <c r="H3109" t="s">
        <v>19526</v>
      </c>
      <c r="I3109" t="s">
        <v>19527</v>
      </c>
      <c r="J3109" s="1" t="s">
        <v>30</v>
      </c>
      <c r="K3109" t="s">
        <v>381</v>
      </c>
      <c r="L3109" t="s">
        <v>382</v>
      </c>
      <c r="M3109" t="s">
        <v>383</v>
      </c>
      <c r="N3109" s="1" t="s">
        <v>93</v>
      </c>
      <c r="O3109" s="1" t="s">
        <v>34</v>
      </c>
      <c r="P3109" s="1">
        <v>59</v>
      </c>
      <c r="Q3109" t="s">
        <v>19528</v>
      </c>
      <c r="R3109" s="1" t="s">
        <v>19529</v>
      </c>
      <c r="S3109" s="1" t="s">
        <v>19530</v>
      </c>
      <c r="T3109" s="1">
        <v>266</v>
      </c>
      <c r="U3109" s="1">
        <v>130</v>
      </c>
      <c r="V3109" s="1">
        <v>136</v>
      </c>
    </row>
    <row r="3110" spans="1:22" x14ac:dyDescent="0.35">
      <c r="A3110" s="2">
        <v>45064</v>
      </c>
      <c r="B3110" s="3" t="s">
        <v>22</v>
      </c>
      <c r="C3110" t="s">
        <v>23</v>
      </c>
      <c r="D3110" t="s">
        <v>24</v>
      </c>
      <c r="E3110" t="s">
        <v>387</v>
      </c>
      <c r="F3110" t="s">
        <v>19531</v>
      </c>
      <c r="G3110" t="s">
        <v>19532</v>
      </c>
      <c r="H3110" t="s">
        <v>19533</v>
      </c>
      <c r="I3110" t="s">
        <v>19534</v>
      </c>
      <c r="J3110" s="1" t="s">
        <v>45</v>
      </c>
      <c r="K3110" t="s">
        <v>270</v>
      </c>
      <c r="L3110" t="s">
        <v>271</v>
      </c>
      <c r="M3110" t="s">
        <v>559</v>
      </c>
      <c r="N3110" s="1" t="s">
        <v>93</v>
      </c>
      <c r="O3110" s="1" t="s">
        <v>63</v>
      </c>
      <c r="P3110" s="1">
        <v>84</v>
      </c>
      <c r="Q3110" t="s">
        <v>3449</v>
      </c>
      <c r="R3110" s="1" t="s">
        <v>19535</v>
      </c>
      <c r="S3110" s="1" t="s">
        <v>19536</v>
      </c>
      <c r="T3110" s="1">
        <v>65</v>
      </c>
      <c r="U3110" s="1">
        <v>12</v>
      </c>
      <c r="V3110" s="1">
        <v>53</v>
      </c>
    </row>
    <row r="3111" spans="1:22" x14ac:dyDescent="0.35">
      <c r="A3111" s="2">
        <v>44562</v>
      </c>
      <c r="B3111" s="3" t="s">
        <v>344</v>
      </c>
      <c r="C3111" t="s">
        <v>141</v>
      </c>
      <c r="D3111" t="s">
        <v>345</v>
      </c>
      <c r="E3111" t="s">
        <v>189</v>
      </c>
      <c r="F3111" t="s">
        <v>19537</v>
      </c>
      <c r="G3111" t="s">
        <v>19538</v>
      </c>
      <c r="H3111" t="s">
        <v>19539</v>
      </c>
      <c r="I3111">
        <v>8424736322</v>
      </c>
      <c r="J3111" s="1" t="s">
        <v>170</v>
      </c>
      <c r="K3111" t="s">
        <v>124</v>
      </c>
      <c r="L3111" t="s">
        <v>125</v>
      </c>
      <c r="M3111" t="s">
        <v>126</v>
      </c>
      <c r="N3111" s="1" t="s">
        <v>48</v>
      </c>
      <c r="O3111" s="1" t="s">
        <v>34</v>
      </c>
      <c r="P3111" s="1">
        <v>25</v>
      </c>
      <c r="Q3111" t="s">
        <v>19540</v>
      </c>
      <c r="R3111" s="1" t="s">
        <v>4774</v>
      </c>
      <c r="S3111" s="1" t="s">
        <v>19541</v>
      </c>
      <c r="T3111" s="1">
        <v>178</v>
      </c>
      <c r="U3111" s="1">
        <v>167</v>
      </c>
      <c r="V3111" s="1">
        <v>11</v>
      </c>
    </row>
    <row r="3112" spans="1:22" x14ac:dyDescent="0.35">
      <c r="A3112" s="2">
        <v>44697</v>
      </c>
      <c r="B3112" s="3" t="s">
        <v>214</v>
      </c>
      <c r="C3112" t="s">
        <v>54</v>
      </c>
      <c r="D3112" t="s">
        <v>98</v>
      </c>
      <c r="E3112" t="s">
        <v>189</v>
      </c>
      <c r="F3112" t="s">
        <v>19542</v>
      </c>
      <c r="G3112" t="s">
        <v>19543</v>
      </c>
      <c r="H3112" t="s">
        <v>19544</v>
      </c>
      <c r="I3112" t="s">
        <v>19545</v>
      </c>
      <c r="J3112" s="1" t="s">
        <v>30</v>
      </c>
      <c r="K3112" t="s">
        <v>270</v>
      </c>
      <c r="L3112" t="s">
        <v>271</v>
      </c>
      <c r="M3112" t="s">
        <v>559</v>
      </c>
      <c r="N3112" s="1" t="s">
        <v>33</v>
      </c>
      <c r="O3112" s="1" t="s">
        <v>49</v>
      </c>
      <c r="P3112" s="1">
        <v>62</v>
      </c>
      <c r="Q3112" t="s">
        <v>19146</v>
      </c>
      <c r="R3112" s="1" t="s">
        <v>19546</v>
      </c>
      <c r="S3112" s="1" t="s">
        <v>19547</v>
      </c>
      <c r="T3112" s="1">
        <v>52</v>
      </c>
      <c r="U3112" s="1">
        <v>11</v>
      </c>
      <c r="V3112" s="1">
        <v>41</v>
      </c>
    </row>
    <row r="3113" spans="1:22" x14ac:dyDescent="0.35">
      <c r="A3113" s="2">
        <v>44625</v>
      </c>
      <c r="B3113" s="3" t="s">
        <v>275</v>
      </c>
      <c r="C3113" t="s">
        <v>276</v>
      </c>
      <c r="D3113" t="s">
        <v>277</v>
      </c>
      <c r="E3113" t="s">
        <v>278</v>
      </c>
      <c r="F3113" t="s">
        <v>19548</v>
      </c>
      <c r="G3113" t="s">
        <v>19549</v>
      </c>
      <c r="H3113" t="s">
        <v>19550</v>
      </c>
      <c r="I3113" t="s">
        <v>19551</v>
      </c>
      <c r="J3113" s="1" t="s">
        <v>170</v>
      </c>
      <c r="K3113" t="s">
        <v>46</v>
      </c>
      <c r="L3113" t="s">
        <v>47</v>
      </c>
      <c r="M3113" t="s">
        <v>261</v>
      </c>
      <c r="N3113" s="1" t="s">
        <v>86</v>
      </c>
      <c r="O3113" s="1" t="s">
        <v>63</v>
      </c>
      <c r="P3113" s="1">
        <v>20</v>
      </c>
      <c r="Q3113" t="s">
        <v>19552</v>
      </c>
      <c r="R3113" s="1" t="s">
        <v>19553</v>
      </c>
      <c r="S3113" s="1" t="s">
        <v>19554</v>
      </c>
      <c r="T3113" s="1">
        <v>359</v>
      </c>
      <c r="U3113" s="1">
        <v>212</v>
      </c>
      <c r="V3113" s="1">
        <v>147</v>
      </c>
    </row>
    <row r="3114" spans="1:22" x14ac:dyDescent="0.35">
      <c r="A3114" s="2">
        <v>44779</v>
      </c>
      <c r="B3114" s="3" t="s">
        <v>68</v>
      </c>
      <c r="C3114" t="s">
        <v>69</v>
      </c>
      <c r="D3114" t="s">
        <v>70</v>
      </c>
      <c r="E3114" t="s">
        <v>71</v>
      </c>
      <c r="F3114" t="s">
        <v>19555</v>
      </c>
      <c r="G3114" t="s">
        <v>19556</v>
      </c>
      <c r="H3114" t="s">
        <v>19557</v>
      </c>
      <c r="I3114" t="s">
        <v>19558</v>
      </c>
      <c r="J3114" s="1" t="s">
        <v>170</v>
      </c>
      <c r="K3114" t="s">
        <v>171</v>
      </c>
      <c r="L3114" t="s">
        <v>172</v>
      </c>
      <c r="M3114" t="s">
        <v>173</v>
      </c>
      <c r="N3114" s="1" t="s">
        <v>33</v>
      </c>
      <c r="O3114" s="1" t="s">
        <v>49</v>
      </c>
      <c r="P3114" s="1">
        <v>60</v>
      </c>
      <c r="Q3114" t="s">
        <v>2411</v>
      </c>
      <c r="R3114" s="1" t="s">
        <v>19559</v>
      </c>
      <c r="S3114" s="1" t="s">
        <v>19560</v>
      </c>
      <c r="T3114" s="1">
        <v>449</v>
      </c>
      <c r="U3114" s="1">
        <v>188</v>
      </c>
      <c r="V3114" s="1">
        <v>261</v>
      </c>
    </row>
    <row r="3115" spans="1:22" x14ac:dyDescent="0.35">
      <c r="A3115" s="2">
        <v>45024</v>
      </c>
      <c r="B3115" s="3" t="s">
        <v>336</v>
      </c>
      <c r="C3115" t="s">
        <v>247</v>
      </c>
      <c r="D3115" t="s">
        <v>165</v>
      </c>
      <c r="E3115" t="s">
        <v>484</v>
      </c>
      <c r="F3115" t="s">
        <v>19561</v>
      </c>
      <c r="G3115" t="s">
        <v>19562</v>
      </c>
      <c r="H3115" t="s">
        <v>19563</v>
      </c>
      <c r="I3115" t="s">
        <v>19564</v>
      </c>
      <c r="J3115" s="1" t="s">
        <v>45</v>
      </c>
      <c r="K3115" t="s">
        <v>148</v>
      </c>
      <c r="L3115" t="s">
        <v>149</v>
      </c>
      <c r="M3115" t="s">
        <v>150</v>
      </c>
      <c r="N3115" s="1" t="s">
        <v>33</v>
      </c>
      <c r="O3115" s="1" t="s">
        <v>63</v>
      </c>
      <c r="P3115" s="1">
        <v>50</v>
      </c>
      <c r="Q3115" t="s">
        <v>1161</v>
      </c>
      <c r="R3115" s="1" t="s">
        <v>19565</v>
      </c>
      <c r="S3115" s="1" t="s">
        <v>19566</v>
      </c>
      <c r="T3115" s="1">
        <v>227</v>
      </c>
      <c r="U3115" s="1">
        <v>41</v>
      </c>
      <c r="V3115" s="1">
        <v>186</v>
      </c>
    </row>
    <row r="3116" spans="1:22" x14ac:dyDescent="0.35">
      <c r="A3116" s="2">
        <v>44535</v>
      </c>
      <c r="B3116" s="3" t="s">
        <v>38</v>
      </c>
      <c r="C3116" t="s">
        <v>54</v>
      </c>
      <c r="D3116" t="s">
        <v>98</v>
      </c>
      <c r="E3116" t="s">
        <v>265</v>
      </c>
      <c r="F3116" t="s">
        <v>19567</v>
      </c>
      <c r="G3116" t="s">
        <v>19568</v>
      </c>
      <c r="H3116" t="s">
        <v>19569</v>
      </c>
      <c r="I3116" t="s">
        <v>19570</v>
      </c>
      <c r="J3116" s="1" t="s">
        <v>170</v>
      </c>
      <c r="K3116" t="s">
        <v>75</v>
      </c>
      <c r="L3116" t="s">
        <v>76</v>
      </c>
      <c r="M3116" t="s">
        <v>77</v>
      </c>
      <c r="N3116" s="1" t="s">
        <v>33</v>
      </c>
      <c r="O3116" s="1" t="s">
        <v>63</v>
      </c>
      <c r="P3116" s="1">
        <v>72</v>
      </c>
      <c r="Q3116" t="s">
        <v>5003</v>
      </c>
      <c r="R3116" s="1" t="s">
        <v>3978</v>
      </c>
      <c r="S3116" s="1" t="s">
        <v>19571</v>
      </c>
      <c r="T3116" s="1">
        <v>250</v>
      </c>
      <c r="U3116" s="1">
        <v>100</v>
      </c>
      <c r="V3116" s="1">
        <v>150</v>
      </c>
    </row>
    <row r="3117" spans="1:22" x14ac:dyDescent="0.35">
      <c r="A3117" s="2">
        <v>44552</v>
      </c>
      <c r="B3117" s="3" t="s">
        <v>275</v>
      </c>
      <c r="C3117" t="s">
        <v>276</v>
      </c>
      <c r="D3117" t="s">
        <v>277</v>
      </c>
      <c r="E3117" t="s">
        <v>278</v>
      </c>
      <c r="F3117" t="s">
        <v>19572</v>
      </c>
      <c r="G3117" t="s">
        <v>19573</v>
      </c>
      <c r="H3117" t="s">
        <v>19574</v>
      </c>
      <c r="I3117" t="s">
        <v>19575</v>
      </c>
      <c r="J3117" s="1" t="s">
        <v>30</v>
      </c>
      <c r="K3117" t="s">
        <v>148</v>
      </c>
      <c r="L3117" t="s">
        <v>149</v>
      </c>
      <c r="M3117" t="s">
        <v>150</v>
      </c>
      <c r="N3117" s="1" t="s">
        <v>33</v>
      </c>
      <c r="O3117" s="1" t="s">
        <v>34</v>
      </c>
      <c r="P3117" s="1">
        <v>73</v>
      </c>
      <c r="Q3117" t="s">
        <v>6375</v>
      </c>
      <c r="R3117" s="1" t="s">
        <v>19576</v>
      </c>
      <c r="S3117" s="1" t="s">
        <v>19577</v>
      </c>
      <c r="T3117" s="1">
        <v>409</v>
      </c>
      <c r="U3117" s="1">
        <v>184</v>
      </c>
      <c r="V3117" s="1">
        <v>225</v>
      </c>
    </row>
    <row r="3118" spans="1:22" x14ac:dyDescent="0.35">
      <c r="A3118" s="2">
        <v>45147</v>
      </c>
      <c r="B3118" s="3" t="s">
        <v>336</v>
      </c>
      <c r="C3118" t="s">
        <v>247</v>
      </c>
      <c r="D3118" t="s">
        <v>165</v>
      </c>
      <c r="E3118" t="s">
        <v>484</v>
      </c>
      <c r="F3118" t="s">
        <v>19578</v>
      </c>
      <c r="G3118" t="s">
        <v>19579</v>
      </c>
      <c r="H3118" t="s">
        <v>19580</v>
      </c>
      <c r="I3118" t="s">
        <v>19581</v>
      </c>
      <c r="J3118" s="1" t="s">
        <v>45</v>
      </c>
      <c r="K3118" t="s">
        <v>330</v>
      </c>
      <c r="L3118" t="s">
        <v>331</v>
      </c>
      <c r="M3118" t="s">
        <v>332</v>
      </c>
      <c r="N3118" s="1" t="s">
        <v>48</v>
      </c>
      <c r="O3118" s="1" t="s">
        <v>49</v>
      </c>
      <c r="P3118" s="1">
        <v>47</v>
      </c>
      <c r="Q3118" t="s">
        <v>11838</v>
      </c>
      <c r="R3118" s="1" t="s">
        <v>11362</v>
      </c>
      <c r="S3118" s="1" t="s">
        <v>19582</v>
      </c>
      <c r="T3118" s="1">
        <v>205</v>
      </c>
      <c r="U3118" s="1">
        <v>18</v>
      </c>
      <c r="V3118" s="1">
        <v>187</v>
      </c>
    </row>
    <row r="3119" spans="1:22" x14ac:dyDescent="0.35">
      <c r="A3119" s="2">
        <v>44710</v>
      </c>
      <c r="B3119" s="3" t="s">
        <v>118</v>
      </c>
      <c r="C3119" t="s">
        <v>69</v>
      </c>
      <c r="D3119" t="s">
        <v>119</v>
      </c>
      <c r="E3119" t="s">
        <v>189</v>
      </c>
      <c r="F3119" t="s">
        <v>19583</v>
      </c>
      <c r="G3119" t="s">
        <v>19584</v>
      </c>
      <c r="H3119" t="s">
        <v>19585</v>
      </c>
      <c r="I3119" t="s">
        <v>19586</v>
      </c>
      <c r="J3119" s="1" t="s">
        <v>45</v>
      </c>
      <c r="K3119" t="s">
        <v>252</v>
      </c>
      <c r="L3119" t="s">
        <v>253</v>
      </c>
      <c r="M3119">
        <f>1-838-976-6137</f>
        <v>-7950</v>
      </c>
      <c r="N3119" s="1" t="s">
        <v>48</v>
      </c>
      <c r="O3119" s="1" t="s">
        <v>63</v>
      </c>
      <c r="P3119" s="1">
        <v>31</v>
      </c>
      <c r="Q3119" t="s">
        <v>17123</v>
      </c>
      <c r="R3119" s="1" t="s">
        <v>19587</v>
      </c>
      <c r="S3119" s="1" t="s">
        <v>19588</v>
      </c>
      <c r="T3119" s="1">
        <v>387</v>
      </c>
      <c r="U3119" s="1">
        <v>307</v>
      </c>
      <c r="V3119" s="1">
        <v>80</v>
      </c>
    </row>
    <row r="3120" spans="1:22" x14ac:dyDescent="0.35">
      <c r="A3120" s="2">
        <v>44826</v>
      </c>
      <c r="B3120" s="3" t="s">
        <v>68</v>
      </c>
      <c r="C3120" t="s">
        <v>54</v>
      </c>
      <c r="D3120" t="s">
        <v>70</v>
      </c>
      <c r="E3120" t="s">
        <v>71</v>
      </c>
      <c r="F3120" t="s">
        <v>19589</v>
      </c>
      <c r="G3120" t="s">
        <v>19590</v>
      </c>
      <c r="H3120" t="s">
        <v>19591</v>
      </c>
      <c r="I3120" t="s">
        <v>19592</v>
      </c>
      <c r="J3120" s="1" t="s">
        <v>170</v>
      </c>
      <c r="K3120" t="s">
        <v>46</v>
      </c>
      <c r="L3120" t="s">
        <v>47</v>
      </c>
      <c r="M3120" t="s">
        <v>261</v>
      </c>
      <c r="N3120" s="1" t="s">
        <v>48</v>
      </c>
      <c r="O3120" s="1" t="s">
        <v>34</v>
      </c>
      <c r="P3120" s="1">
        <v>80</v>
      </c>
      <c r="Q3120" t="s">
        <v>17938</v>
      </c>
      <c r="R3120" s="1" t="s">
        <v>19593</v>
      </c>
      <c r="S3120" s="1" t="s">
        <v>19594</v>
      </c>
      <c r="T3120" s="1">
        <v>171</v>
      </c>
      <c r="U3120" s="1">
        <v>91</v>
      </c>
      <c r="V3120" s="1">
        <v>80</v>
      </c>
    </row>
    <row r="3121" spans="1:22" x14ac:dyDescent="0.35">
      <c r="A3121" s="2">
        <v>44781</v>
      </c>
      <c r="B3121" s="3" t="s">
        <v>492</v>
      </c>
      <c r="C3121" t="s">
        <v>276</v>
      </c>
      <c r="D3121" t="s">
        <v>409</v>
      </c>
      <c r="E3121" t="s">
        <v>4801</v>
      </c>
      <c r="F3121" t="s">
        <v>19595</v>
      </c>
      <c r="H3121" t="s">
        <v>19596</v>
      </c>
      <c r="I3121" t="s">
        <v>19597</v>
      </c>
      <c r="J3121" s="1" t="s">
        <v>170</v>
      </c>
      <c r="K3121" t="s">
        <v>46</v>
      </c>
      <c r="L3121" t="s">
        <v>47</v>
      </c>
      <c r="M3121" t="s">
        <v>261</v>
      </c>
      <c r="N3121" s="1" t="s">
        <v>86</v>
      </c>
      <c r="O3121" s="1" t="s">
        <v>63</v>
      </c>
      <c r="P3121" s="1">
        <v>20</v>
      </c>
      <c r="Q3121" t="s">
        <v>8420</v>
      </c>
      <c r="R3121" s="1" t="s">
        <v>7628</v>
      </c>
      <c r="S3121" s="1" t="s">
        <v>19598</v>
      </c>
      <c r="T3121" s="1">
        <v>360</v>
      </c>
      <c r="U3121" s="1">
        <v>329</v>
      </c>
      <c r="V3121" s="1">
        <v>31</v>
      </c>
    </row>
    <row r="3122" spans="1:22" x14ac:dyDescent="0.35">
      <c r="A3122" s="1" t="s">
        <v>19599</v>
      </c>
      <c r="B3122" s="3" t="s">
        <v>38</v>
      </c>
      <c r="C3122" t="s">
        <v>141</v>
      </c>
      <c r="D3122" t="s">
        <v>142</v>
      </c>
      <c r="E3122" t="s">
        <v>361</v>
      </c>
      <c r="F3122" t="s">
        <v>19600</v>
      </c>
      <c r="G3122" t="s">
        <v>19601</v>
      </c>
      <c r="H3122" t="s">
        <v>19602</v>
      </c>
      <c r="I3122" t="s">
        <v>19603</v>
      </c>
      <c r="J3122" s="1" t="s">
        <v>170</v>
      </c>
      <c r="K3122" t="s">
        <v>183</v>
      </c>
      <c r="L3122" t="s">
        <v>184</v>
      </c>
      <c r="M3122" t="s">
        <v>185</v>
      </c>
      <c r="N3122" s="1" t="s">
        <v>114</v>
      </c>
      <c r="O3122" s="1" t="s">
        <v>34</v>
      </c>
      <c r="P3122" s="1">
        <v>11</v>
      </c>
      <c r="Q3122" t="s">
        <v>19604</v>
      </c>
      <c r="R3122" s="1" t="s">
        <v>19605</v>
      </c>
      <c r="S3122" s="1" t="s">
        <v>19606</v>
      </c>
      <c r="T3122" s="1">
        <v>100</v>
      </c>
      <c r="U3122" s="1">
        <v>35</v>
      </c>
      <c r="V3122" s="1">
        <v>65</v>
      </c>
    </row>
    <row r="3123" spans="1:22" x14ac:dyDescent="0.35">
      <c r="A3123" s="2">
        <v>44960</v>
      </c>
      <c r="B3123" s="3" t="s">
        <v>38</v>
      </c>
      <c r="C3123" t="s">
        <v>276</v>
      </c>
      <c r="D3123" t="s">
        <v>409</v>
      </c>
      <c r="E3123" t="s">
        <v>189</v>
      </c>
      <c r="F3123" t="s">
        <v>19607</v>
      </c>
      <c r="H3123" t="s">
        <v>19608</v>
      </c>
      <c r="I3123" t="s">
        <v>19609</v>
      </c>
      <c r="J3123" s="1" t="s">
        <v>45</v>
      </c>
      <c r="K3123" t="s">
        <v>124</v>
      </c>
      <c r="L3123" t="s">
        <v>125</v>
      </c>
      <c r="M3123" t="s">
        <v>126</v>
      </c>
      <c r="N3123" s="1" t="s">
        <v>93</v>
      </c>
      <c r="O3123" s="1" t="s">
        <v>49</v>
      </c>
      <c r="P3123" s="1">
        <v>47</v>
      </c>
      <c r="Q3123" t="s">
        <v>1015</v>
      </c>
      <c r="R3123" s="1" t="s">
        <v>6230</v>
      </c>
      <c r="S3123" s="1" t="s">
        <v>19610</v>
      </c>
      <c r="T3123" s="1">
        <v>482</v>
      </c>
      <c r="U3123" s="1">
        <v>425</v>
      </c>
      <c r="V3123" s="1">
        <v>57</v>
      </c>
    </row>
    <row r="3124" spans="1:22" x14ac:dyDescent="0.35">
      <c r="A3124" s="2">
        <v>44849</v>
      </c>
      <c r="B3124" s="3" t="s">
        <v>344</v>
      </c>
      <c r="C3124" t="s">
        <v>141</v>
      </c>
      <c r="D3124" t="s">
        <v>345</v>
      </c>
      <c r="E3124" t="s">
        <v>346</v>
      </c>
      <c r="F3124" t="s">
        <v>19611</v>
      </c>
      <c r="H3124" t="s">
        <v>19612</v>
      </c>
      <c r="I3124" t="s">
        <v>19613</v>
      </c>
      <c r="J3124" s="1" t="s">
        <v>45</v>
      </c>
      <c r="K3124" t="s">
        <v>183</v>
      </c>
      <c r="L3124" t="s">
        <v>184</v>
      </c>
      <c r="M3124" t="s">
        <v>185</v>
      </c>
      <c r="N3124" s="1" t="s">
        <v>114</v>
      </c>
      <c r="O3124" s="1" t="s">
        <v>49</v>
      </c>
      <c r="P3124" s="1">
        <v>14</v>
      </c>
      <c r="Q3124" t="s">
        <v>716</v>
      </c>
      <c r="R3124" s="1" t="s">
        <v>19614</v>
      </c>
      <c r="S3124" s="1" t="s">
        <v>19615</v>
      </c>
      <c r="T3124" s="1">
        <v>391</v>
      </c>
      <c r="U3124" s="1">
        <v>78</v>
      </c>
      <c r="V3124" s="1">
        <v>313</v>
      </c>
    </row>
    <row r="3125" spans="1:22" x14ac:dyDescent="0.35">
      <c r="A3125" s="2">
        <v>44599</v>
      </c>
      <c r="B3125" s="3" t="s">
        <v>177</v>
      </c>
      <c r="C3125" t="s">
        <v>141</v>
      </c>
      <c r="D3125" t="s">
        <v>142</v>
      </c>
      <c r="E3125" t="s">
        <v>25</v>
      </c>
      <c r="F3125" t="s">
        <v>19616</v>
      </c>
      <c r="G3125" t="s">
        <v>19617</v>
      </c>
      <c r="H3125" t="s">
        <v>19618</v>
      </c>
      <c r="I3125" t="s">
        <v>19619</v>
      </c>
      <c r="J3125" s="1" t="s">
        <v>45</v>
      </c>
      <c r="K3125" t="s">
        <v>133</v>
      </c>
      <c r="L3125" t="s">
        <v>134</v>
      </c>
      <c r="M3125" t="s">
        <v>135</v>
      </c>
      <c r="N3125" s="1" t="s">
        <v>93</v>
      </c>
      <c r="O3125" s="1" t="s">
        <v>34</v>
      </c>
      <c r="P3125" s="1">
        <v>70</v>
      </c>
      <c r="Q3125" t="s">
        <v>7327</v>
      </c>
      <c r="R3125" s="1" t="s">
        <v>19620</v>
      </c>
      <c r="S3125" s="1" t="s">
        <v>19621</v>
      </c>
      <c r="T3125" s="1">
        <v>128</v>
      </c>
      <c r="U3125" s="1">
        <v>1</v>
      </c>
      <c r="V3125" s="1">
        <v>127</v>
      </c>
    </row>
    <row r="3126" spans="1:22" x14ac:dyDescent="0.35">
      <c r="A3126" s="2">
        <v>44743</v>
      </c>
      <c r="B3126" s="3" t="s">
        <v>53</v>
      </c>
      <c r="C3126" t="s">
        <v>276</v>
      </c>
      <c r="D3126" t="s">
        <v>55</v>
      </c>
      <c r="E3126" t="s">
        <v>56</v>
      </c>
      <c r="F3126" t="s">
        <v>19622</v>
      </c>
      <c r="G3126" t="s">
        <v>19623</v>
      </c>
      <c r="H3126" t="s">
        <v>19624</v>
      </c>
      <c r="I3126" t="s">
        <v>19625</v>
      </c>
      <c r="J3126" s="1" t="s">
        <v>170</v>
      </c>
      <c r="K3126" t="s">
        <v>270</v>
      </c>
      <c r="L3126" t="s">
        <v>271</v>
      </c>
      <c r="M3126" t="s">
        <v>559</v>
      </c>
      <c r="N3126" s="1" t="s">
        <v>48</v>
      </c>
      <c r="O3126" s="1" t="s">
        <v>49</v>
      </c>
      <c r="P3126" s="1">
        <v>55</v>
      </c>
      <c r="Q3126" t="s">
        <v>481</v>
      </c>
      <c r="R3126" s="1" t="s">
        <v>6952</v>
      </c>
      <c r="S3126" s="1" t="s">
        <v>19626</v>
      </c>
      <c r="T3126" s="1">
        <v>422</v>
      </c>
      <c r="U3126" s="1">
        <v>78</v>
      </c>
      <c r="V3126" s="1">
        <v>344</v>
      </c>
    </row>
    <row r="3127" spans="1:22" x14ac:dyDescent="0.35">
      <c r="A3127" s="2">
        <v>44889</v>
      </c>
      <c r="B3127" s="3" t="s">
        <v>238</v>
      </c>
      <c r="C3127" t="s">
        <v>23</v>
      </c>
      <c r="D3127" t="s">
        <v>98</v>
      </c>
      <c r="E3127" t="s">
        <v>239</v>
      </c>
      <c r="F3127" t="s">
        <v>19627</v>
      </c>
      <c r="G3127" t="s">
        <v>19628</v>
      </c>
      <c r="H3127" t="s">
        <v>19629</v>
      </c>
      <c r="I3127" t="s">
        <v>19630</v>
      </c>
      <c r="J3127" s="1" t="s">
        <v>170</v>
      </c>
      <c r="K3127" t="s">
        <v>270</v>
      </c>
      <c r="L3127" t="s">
        <v>271</v>
      </c>
      <c r="M3127" t="s">
        <v>559</v>
      </c>
      <c r="N3127" s="1" t="s">
        <v>114</v>
      </c>
      <c r="O3127" s="1" t="s">
        <v>63</v>
      </c>
      <c r="P3127" s="1">
        <v>91</v>
      </c>
      <c r="Q3127" t="s">
        <v>4136</v>
      </c>
      <c r="R3127" s="1" t="s">
        <v>19631</v>
      </c>
      <c r="S3127" s="1" t="s">
        <v>19632</v>
      </c>
      <c r="T3127" s="1">
        <v>461</v>
      </c>
      <c r="U3127" s="1">
        <v>396</v>
      </c>
      <c r="V3127" s="1">
        <v>65</v>
      </c>
    </row>
    <row r="3128" spans="1:22" x14ac:dyDescent="0.35">
      <c r="A3128" s="2">
        <v>44699</v>
      </c>
      <c r="B3128" s="3" t="s">
        <v>118</v>
      </c>
      <c r="C3128" t="s">
        <v>69</v>
      </c>
      <c r="D3128" t="s">
        <v>119</v>
      </c>
      <c r="E3128" t="s">
        <v>189</v>
      </c>
      <c r="F3128" t="s">
        <v>2785</v>
      </c>
      <c r="G3128" t="s">
        <v>19633</v>
      </c>
      <c r="H3128" t="s">
        <v>19634</v>
      </c>
      <c r="I3128" t="s">
        <v>19635</v>
      </c>
      <c r="J3128" s="1" t="s">
        <v>30</v>
      </c>
      <c r="K3128" t="s">
        <v>330</v>
      </c>
      <c r="L3128" t="s">
        <v>331</v>
      </c>
      <c r="M3128" t="s">
        <v>332</v>
      </c>
      <c r="N3128" s="1" t="s">
        <v>78</v>
      </c>
      <c r="O3128" s="1" t="s">
        <v>49</v>
      </c>
      <c r="P3128" s="1">
        <v>99</v>
      </c>
      <c r="Q3128" t="s">
        <v>11354</v>
      </c>
      <c r="R3128" s="1" t="s">
        <v>19636</v>
      </c>
      <c r="S3128" s="1" t="s">
        <v>19637</v>
      </c>
      <c r="T3128" s="1">
        <v>201</v>
      </c>
      <c r="U3128" s="1">
        <v>118</v>
      </c>
      <c r="V3128" s="1">
        <v>83</v>
      </c>
    </row>
    <row r="3129" spans="1:22" x14ac:dyDescent="0.35">
      <c r="A3129" s="2">
        <v>45138</v>
      </c>
      <c r="B3129" s="3" t="s">
        <v>344</v>
      </c>
      <c r="C3129" t="s">
        <v>141</v>
      </c>
      <c r="D3129" t="s">
        <v>345</v>
      </c>
      <c r="E3129" t="s">
        <v>346</v>
      </c>
      <c r="F3129" t="s">
        <v>19638</v>
      </c>
      <c r="G3129" t="s">
        <v>19639</v>
      </c>
      <c r="H3129" t="s">
        <v>19640</v>
      </c>
      <c r="I3129" t="s">
        <v>19641</v>
      </c>
      <c r="J3129" s="1" t="s">
        <v>45</v>
      </c>
      <c r="K3129" t="s">
        <v>330</v>
      </c>
      <c r="L3129" t="s">
        <v>331</v>
      </c>
      <c r="M3129" t="s">
        <v>332</v>
      </c>
      <c r="N3129" s="1" t="s">
        <v>33</v>
      </c>
      <c r="O3129" s="1" t="s">
        <v>49</v>
      </c>
      <c r="P3129" s="1">
        <v>33</v>
      </c>
      <c r="Q3129" t="s">
        <v>16406</v>
      </c>
      <c r="R3129" s="1" t="s">
        <v>19642</v>
      </c>
      <c r="S3129" s="1" t="s">
        <v>19643</v>
      </c>
      <c r="T3129" s="1">
        <v>112</v>
      </c>
      <c r="U3129" s="1">
        <v>25</v>
      </c>
      <c r="V3129" s="1">
        <v>87</v>
      </c>
    </row>
    <row r="3130" spans="1:22" x14ac:dyDescent="0.35">
      <c r="A3130" s="2">
        <v>44687</v>
      </c>
      <c r="B3130" s="3" t="s">
        <v>53</v>
      </c>
      <c r="C3130" t="s">
        <v>276</v>
      </c>
      <c r="D3130" t="s">
        <v>55</v>
      </c>
      <c r="E3130" t="s">
        <v>56</v>
      </c>
      <c r="F3130" t="s">
        <v>19644</v>
      </c>
      <c r="G3130" t="s">
        <v>19645</v>
      </c>
      <c r="H3130" t="s">
        <v>19646</v>
      </c>
      <c r="I3130" t="s">
        <v>19647</v>
      </c>
      <c r="J3130" s="1" t="s">
        <v>170</v>
      </c>
      <c r="K3130" t="s">
        <v>303</v>
      </c>
      <c r="L3130" t="s">
        <v>304</v>
      </c>
      <c r="M3130" t="s">
        <v>305</v>
      </c>
      <c r="N3130" s="1" t="s">
        <v>114</v>
      </c>
      <c r="O3130" s="1" t="s">
        <v>34</v>
      </c>
      <c r="P3130" s="1">
        <v>26</v>
      </c>
      <c r="Q3130" t="s">
        <v>13768</v>
      </c>
      <c r="R3130" s="1" t="s">
        <v>19648</v>
      </c>
      <c r="S3130" s="1" t="s">
        <v>19649</v>
      </c>
      <c r="T3130" s="1">
        <v>353</v>
      </c>
      <c r="U3130" s="1">
        <v>155</v>
      </c>
      <c r="V3130" s="1">
        <v>198</v>
      </c>
    </row>
    <row r="3131" spans="1:22" x14ac:dyDescent="0.35">
      <c r="A3131" s="2">
        <v>44558</v>
      </c>
      <c r="B3131" s="3" t="s">
        <v>238</v>
      </c>
      <c r="C3131" t="s">
        <v>23</v>
      </c>
      <c r="D3131" t="s">
        <v>98</v>
      </c>
      <c r="E3131" t="s">
        <v>377</v>
      </c>
      <c r="F3131" t="s">
        <v>19650</v>
      </c>
      <c r="G3131" t="s">
        <v>19651</v>
      </c>
      <c r="H3131" t="s">
        <v>19652</v>
      </c>
      <c r="I3131" t="s">
        <v>19653</v>
      </c>
      <c r="J3131" s="1" t="s">
        <v>30</v>
      </c>
      <c r="K3131" t="s">
        <v>61</v>
      </c>
      <c r="L3131" t="s">
        <v>62</v>
      </c>
      <c r="M3131">
        <f>1-588-750-7646</f>
        <v>-8983</v>
      </c>
      <c r="N3131" s="1" t="s">
        <v>33</v>
      </c>
      <c r="O3131" s="1" t="s">
        <v>49</v>
      </c>
      <c r="P3131" s="1">
        <v>57</v>
      </c>
      <c r="Q3131" t="s">
        <v>19654</v>
      </c>
      <c r="R3131" s="1" t="s">
        <v>19655</v>
      </c>
      <c r="S3131" s="1" t="s">
        <v>19656</v>
      </c>
      <c r="T3131" s="1">
        <v>441</v>
      </c>
      <c r="U3131" s="1">
        <v>343</v>
      </c>
      <c r="V3131" s="1">
        <v>98</v>
      </c>
    </row>
    <row r="3132" spans="1:22" x14ac:dyDescent="0.35">
      <c r="A3132" s="2">
        <v>44616</v>
      </c>
      <c r="B3132" s="3" t="s">
        <v>275</v>
      </c>
      <c r="C3132" t="s">
        <v>276</v>
      </c>
      <c r="D3132" t="s">
        <v>277</v>
      </c>
      <c r="E3132" t="s">
        <v>278</v>
      </c>
      <c r="F3132" t="s">
        <v>19657</v>
      </c>
      <c r="G3132" t="s">
        <v>19658</v>
      </c>
      <c r="H3132" t="s">
        <v>19659</v>
      </c>
      <c r="I3132" t="s">
        <v>19660</v>
      </c>
      <c r="J3132" s="1" t="s">
        <v>45</v>
      </c>
      <c r="K3132" t="s">
        <v>75</v>
      </c>
      <c r="L3132" t="s">
        <v>76</v>
      </c>
      <c r="M3132" t="s">
        <v>77</v>
      </c>
      <c r="N3132" s="1" t="s">
        <v>86</v>
      </c>
      <c r="O3132" s="1" t="s">
        <v>34</v>
      </c>
      <c r="P3132" s="1">
        <v>54</v>
      </c>
      <c r="Q3132" t="s">
        <v>17296</v>
      </c>
      <c r="R3132" s="1" t="s">
        <v>19661</v>
      </c>
      <c r="S3132" s="1" t="s">
        <v>19662</v>
      </c>
      <c r="T3132" s="1">
        <v>255</v>
      </c>
      <c r="U3132" s="1">
        <v>206</v>
      </c>
      <c r="V3132" s="1">
        <v>49</v>
      </c>
    </row>
    <row r="3133" spans="1:22" x14ac:dyDescent="0.35">
      <c r="A3133" s="2">
        <v>44702</v>
      </c>
      <c r="B3133" s="3" t="s">
        <v>38</v>
      </c>
      <c r="C3133" t="s">
        <v>141</v>
      </c>
      <c r="D3133" t="s">
        <v>223</v>
      </c>
      <c r="E3133" t="s">
        <v>189</v>
      </c>
      <c r="F3133" t="s">
        <v>19663</v>
      </c>
      <c r="G3133" t="s">
        <v>19664</v>
      </c>
      <c r="H3133" t="s">
        <v>19665</v>
      </c>
      <c r="I3133">
        <f>1-590-306-353</f>
        <v>-1248</v>
      </c>
      <c r="J3133" s="1" t="s">
        <v>170</v>
      </c>
      <c r="K3133" t="s">
        <v>133</v>
      </c>
      <c r="L3133" t="s">
        <v>134</v>
      </c>
      <c r="M3133" t="s">
        <v>135</v>
      </c>
      <c r="N3133" s="1" t="s">
        <v>86</v>
      </c>
      <c r="O3133" s="1" t="s">
        <v>34</v>
      </c>
      <c r="P3133" s="1">
        <v>86</v>
      </c>
      <c r="Q3133" t="s">
        <v>19666</v>
      </c>
      <c r="R3133" s="1" t="s">
        <v>19269</v>
      </c>
      <c r="S3133" s="1" t="s">
        <v>19667</v>
      </c>
      <c r="T3133" s="1">
        <v>59</v>
      </c>
      <c r="U3133" s="1">
        <v>23</v>
      </c>
      <c r="V3133" s="1">
        <v>36</v>
      </c>
    </row>
    <row r="3134" spans="1:22" x14ac:dyDescent="0.35">
      <c r="A3134" s="2">
        <v>45158</v>
      </c>
      <c r="B3134" s="3" t="s">
        <v>344</v>
      </c>
      <c r="C3134" t="s">
        <v>141</v>
      </c>
      <c r="D3134" t="s">
        <v>345</v>
      </c>
      <c r="E3134" t="s">
        <v>346</v>
      </c>
      <c r="F3134" t="s">
        <v>19668</v>
      </c>
      <c r="G3134" t="s">
        <v>19669</v>
      </c>
      <c r="H3134" t="s">
        <v>19670</v>
      </c>
      <c r="I3134" t="s">
        <v>19671</v>
      </c>
      <c r="J3134" s="1" t="s">
        <v>170</v>
      </c>
      <c r="K3134" t="s">
        <v>75</v>
      </c>
      <c r="L3134" t="s">
        <v>76</v>
      </c>
      <c r="M3134" t="s">
        <v>77</v>
      </c>
      <c r="N3134" s="1" t="s">
        <v>86</v>
      </c>
      <c r="O3134" s="1" t="s">
        <v>34</v>
      </c>
      <c r="P3134" s="1">
        <v>24</v>
      </c>
      <c r="Q3134" t="s">
        <v>15559</v>
      </c>
      <c r="R3134" s="1" t="s">
        <v>19672</v>
      </c>
      <c r="S3134" s="1" t="s">
        <v>19673</v>
      </c>
      <c r="T3134" s="1">
        <v>344</v>
      </c>
      <c r="U3134" s="1">
        <v>281</v>
      </c>
      <c r="V3134" s="1">
        <v>63</v>
      </c>
    </row>
    <row r="3135" spans="1:22" x14ac:dyDescent="0.35">
      <c r="A3135" s="2">
        <v>45167</v>
      </c>
      <c r="B3135" s="3" t="s">
        <v>177</v>
      </c>
      <c r="C3135" t="s">
        <v>141</v>
      </c>
      <c r="D3135" t="s">
        <v>142</v>
      </c>
      <c r="E3135" t="s">
        <v>178</v>
      </c>
      <c r="F3135" t="s">
        <v>19674</v>
      </c>
      <c r="G3135" t="s">
        <v>19675</v>
      </c>
      <c r="H3135" t="s">
        <v>19676</v>
      </c>
      <c r="I3135" t="s">
        <v>19677</v>
      </c>
      <c r="J3135" s="1" t="s">
        <v>30</v>
      </c>
      <c r="K3135" t="s">
        <v>270</v>
      </c>
      <c r="L3135" t="s">
        <v>271</v>
      </c>
      <c r="M3135" t="s">
        <v>559</v>
      </c>
      <c r="N3135" s="1" t="s">
        <v>33</v>
      </c>
      <c r="O3135" s="1" t="s">
        <v>49</v>
      </c>
      <c r="P3135" s="1">
        <v>59</v>
      </c>
      <c r="Q3135" t="s">
        <v>9619</v>
      </c>
      <c r="R3135" s="1" t="s">
        <v>19678</v>
      </c>
      <c r="S3135" s="1" t="s">
        <v>19679</v>
      </c>
      <c r="T3135" s="1">
        <v>471</v>
      </c>
      <c r="U3135" s="1">
        <v>166</v>
      </c>
      <c r="V3135" s="1">
        <v>305</v>
      </c>
    </row>
    <row r="3136" spans="1:22" x14ac:dyDescent="0.35">
      <c r="A3136" s="2">
        <v>44583</v>
      </c>
      <c r="B3136" s="3" t="s">
        <v>97</v>
      </c>
      <c r="C3136" t="s">
        <v>23</v>
      </c>
      <c r="D3136" t="s">
        <v>98</v>
      </c>
      <c r="E3136" t="s">
        <v>154</v>
      </c>
      <c r="F3136" t="s">
        <v>19680</v>
      </c>
      <c r="G3136" t="s">
        <v>19681</v>
      </c>
      <c r="H3136" t="s">
        <v>19682</v>
      </c>
      <c r="I3136" t="s">
        <v>19683</v>
      </c>
      <c r="J3136" s="1" t="s">
        <v>170</v>
      </c>
      <c r="K3136" t="s">
        <v>171</v>
      </c>
      <c r="L3136" t="s">
        <v>172</v>
      </c>
      <c r="N3136" s="1" t="s">
        <v>78</v>
      </c>
      <c r="O3136" s="1" t="s">
        <v>34</v>
      </c>
      <c r="P3136" s="1">
        <v>49</v>
      </c>
      <c r="Q3136" t="s">
        <v>3364</v>
      </c>
      <c r="R3136" s="1" t="s">
        <v>19684</v>
      </c>
      <c r="S3136" s="1" t="s">
        <v>19685</v>
      </c>
      <c r="T3136" s="1">
        <v>168</v>
      </c>
      <c r="U3136" s="1">
        <v>46</v>
      </c>
      <c r="V3136" s="1">
        <v>122</v>
      </c>
    </row>
    <row r="3137" spans="1:22" x14ac:dyDescent="0.35">
      <c r="A3137" s="2">
        <v>44788</v>
      </c>
      <c r="B3137" s="3" t="s">
        <v>418</v>
      </c>
      <c r="C3137" t="s">
        <v>69</v>
      </c>
      <c r="D3137" t="s">
        <v>419</v>
      </c>
      <c r="E3137" t="s">
        <v>521</v>
      </c>
      <c r="F3137" t="s">
        <v>19686</v>
      </c>
      <c r="G3137" t="s">
        <v>19687</v>
      </c>
      <c r="H3137" t="s">
        <v>19688</v>
      </c>
      <c r="I3137" t="s">
        <v>19689</v>
      </c>
      <c r="J3137" s="1" t="s">
        <v>30</v>
      </c>
      <c r="K3137" t="s">
        <v>133</v>
      </c>
      <c r="L3137" t="s">
        <v>134</v>
      </c>
      <c r="M3137" t="s">
        <v>135</v>
      </c>
      <c r="N3137" s="1" t="s">
        <v>86</v>
      </c>
      <c r="O3137" s="1" t="s">
        <v>63</v>
      </c>
      <c r="P3137" s="1">
        <v>24</v>
      </c>
      <c r="Q3137" t="s">
        <v>19690</v>
      </c>
      <c r="R3137" s="1" t="s">
        <v>19691</v>
      </c>
      <c r="S3137" s="1" t="s">
        <v>19692</v>
      </c>
      <c r="T3137" s="1">
        <v>232</v>
      </c>
      <c r="U3137" s="1">
        <v>217</v>
      </c>
      <c r="V3137" s="1">
        <v>15</v>
      </c>
    </row>
    <row r="3138" spans="1:22" x14ac:dyDescent="0.35">
      <c r="A3138" s="2">
        <v>44945</v>
      </c>
      <c r="B3138" s="3" t="s">
        <v>53</v>
      </c>
      <c r="C3138" t="s">
        <v>276</v>
      </c>
      <c r="D3138" t="s">
        <v>55</v>
      </c>
      <c r="E3138" t="s">
        <v>56</v>
      </c>
      <c r="F3138" t="s">
        <v>19693</v>
      </c>
      <c r="G3138" t="s">
        <v>19694</v>
      </c>
      <c r="H3138" t="s">
        <v>19695</v>
      </c>
      <c r="I3138" t="s">
        <v>19696</v>
      </c>
      <c r="J3138" s="1" t="s">
        <v>170</v>
      </c>
      <c r="K3138" t="s">
        <v>133</v>
      </c>
      <c r="L3138" t="s">
        <v>134</v>
      </c>
      <c r="M3138" t="s">
        <v>135</v>
      </c>
      <c r="N3138" s="1" t="s">
        <v>78</v>
      </c>
      <c r="O3138" s="1" t="s">
        <v>34</v>
      </c>
      <c r="P3138" s="1">
        <v>85</v>
      </c>
      <c r="Q3138" t="s">
        <v>4275</v>
      </c>
      <c r="R3138" s="1" t="s">
        <v>19697</v>
      </c>
      <c r="S3138" s="1" t="s">
        <v>19698</v>
      </c>
      <c r="T3138" s="1">
        <v>375</v>
      </c>
      <c r="U3138" s="1">
        <v>320</v>
      </c>
      <c r="V3138" s="1">
        <v>55</v>
      </c>
    </row>
    <row r="3139" spans="1:22" x14ac:dyDescent="0.35">
      <c r="A3139" s="2">
        <v>44676</v>
      </c>
      <c r="B3139" s="3" t="s">
        <v>118</v>
      </c>
      <c r="C3139" t="s">
        <v>69</v>
      </c>
      <c r="D3139" t="s">
        <v>119</v>
      </c>
      <c r="E3139" t="s">
        <v>120</v>
      </c>
      <c r="F3139" t="s">
        <v>2401</v>
      </c>
      <c r="G3139" t="s">
        <v>19699</v>
      </c>
      <c r="H3139" t="s">
        <v>19700</v>
      </c>
      <c r="I3139" t="s">
        <v>19701</v>
      </c>
      <c r="J3139" s="1" t="s">
        <v>170</v>
      </c>
      <c r="K3139" t="s">
        <v>46</v>
      </c>
      <c r="L3139" t="s">
        <v>47</v>
      </c>
      <c r="M3139" t="s">
        <v>261</v>
      </c>
      <c r="N3139" s="1" t="s">
        <v>114</v>
      </c>
      <c r="O3139" s="1" t="s">
        <v>49</v>
      </c>
      <c r="P3139" s="1">
        <v>38</v>
      </c>
      <c r="Q3139" t="s">
        <v>9087</v>
      </c>
      <c r="R3139" s="1" t="s">
        <v>19702</v>
      </c>
      <c r="S3139" s="1" t="s">
        <v>19703</v>
      </c>
      <c r="T3139" s="1">
        <v>377</v>
      </c>
      <c r="U3139" s="1">
        <v>10</v>
      </c>
      <c r="V3139" s="1">
        <v>367</v>
      </c>
    </row>
    <row r="3140" spans="1:22" x14ac:dyDescent="0.35">
      <c r="A3140" s="2">
        <v>44640</v>
      </c>
      <c r="B3140" s="3" t="s">
        <v>492</v>
      </c>
      <c r="C3140" t="s">
        <v>276</v>
      </c>
      <c r="D3140" t="s">
        <v>409</v>
      </c>
      <c r="E3140" t="s">
        <v>265</v>
      </c>
      <c r="F3140" t="s">
        <v>19704</v>
      </c>
      <c r="G3140" t="s">
        <v>19705</v>
      </c>
      <c r="H3140" t="s">
        <v>19706</v>
      </c>
      <c r="I3140" t="s">
        <v>19707</v>
      </c>
      <c r="J3140" s="1" t="s">
        <v>45</v>
      </c>
      <c r="K3140" t="s">
        <v>61</v>
      </c>
      <c r="L3140" t="s">
        <v>62</v>
      </c>
      <c r="M3140">
        <f>1-588-750-7646</f>
        <v>-8983</v>
      </c>
      <c r="N3140" s="1" t="s">
        <v>86</v>
      </c>
      <c r="O3140" s="1" t="s">
        <v>63</v>
      </c>
      <c r="P3140" s="1">
        <v>38</v>
      </c>
      <c r="Q3140" t="s">
        <v>12473</v>
      </c>
      <c r="R3140" s="1" t="s">
        <v>15620</v>
      </c>
      <c r="S3140" s="1" t="s">
        <v>19708</v>
      </c>
      <c r="T3140" s="1">
        <v>242</v>
      </c>
      <c r="U3140" s="1">
        <v>222</v>
      </c>
      <c r="V3140" s="1">
        <v>20</v>
      </c>
    </row>
    <row r="3141" spans="1:22" x14ac:dyDescent="0.35">
      <c r="A3141" s="2">
        <v>44597</v>
      </c>
      <c r="B3141" s="3" t="s">
        <v>214</v>
      </c>
      <c r="C3141" t="s">
        <v>23</v>
      </c>
      <c r="D3141" t="s">
        <v>98</v>
      </c>
      <c r="E3141" t="s">
        <v>215</v>
      </c>
      <c r="F3141" t="s">
        <v>12730</v>
      </c>
      <c r="G3141" t="s">
        <v>19709</v>
      </c>
      <c r="H3141" t="s">
        <v>19710</v>
      </c>
      <c r="I3141" t="s">
        <v>19711</v>
      </c>
      <c r="J3141" s="1" t="s">
        <v>45</v>
      </c>
      <c r="K3141" t="s">
        <v>31</v>
      </c>
      <c r="L3141" t="s">
        <v>32</v>
      </c>
      <c r="M3141">
        <v>6538306661</v>
      </c>
      <c r="N3141" s="1" t="s">
        <v>78</v>
      </c>
      <c r="O3141" s="1" t="s">
        <v>63</v>
      </c>
      <c r="P3141" s="1">
        <v>12</v>
      </c>
      <c r="Q3141" t="s">
        <v>1523</v>
      </c>
      <c r="R3141" s="1" t="s">
        <v>13930</v>
      </c>
      <c r="S3141" s="1" t="s">
        <v>19712</v>
      </c>
      <c r="T3141" s="1">
        <v>75</v>
      </c>
      <c r="U3141" s="1">
        <v>20</v>
      </c>
      <c r="V3141" s="1">
        <v>55</v>
      </c>
    </row>
    <row r="3142" spans="1:22" x14ac:dyDescent="0.35">
      <c r="A3142" s="2">
        <v>44718</v>
      </c>
      <c r="B3142" s="3" t="s">
        <v>529</v>
      </c>
      <c r="C3142" t="s">
        <v>23</v>
      </c>
      <c r="D3142" t="s">
        <v>98</v>
      </c>
      <c r="E3142" t="s">
        <v>530</v>
      </c>
      <c r="F3142" t="s">
        <v>19713</v>
      </c>
      <c r="G3142" t="s">
        <v>19714</v>
      </c>
      <c r="H3142" t="s">
        <v>19715</v>
      </c>
      <c r="I3142" t="s">
        <v>19716</v>
      </c>
      <c r="J3142" s="1" t="s">
        <v>45</v>
      </c>
      <c r="K3142" t="s">
        <v>171</v>
      </c>
      <c r="L3142" t="s">
        <v>172</v>
      </c>
      <c r="M3142" t="s">
        <v>173</v>
      </c>
      <c r="N3142" s="1" t="s">
        <v>86</v>
      </c>
      <c r="O3142" s="1" t="s">
        <v>49</v>
      </c>
      <c r="P3142" s="1">
        <v>2</v>
      </c>
      <c r="Q3142" t="s">
        <v>4767</v>
      </c>
      <c r="R3142" s="1" t="s">
        <v>19717</v>
      </c>
      <c r="S3142" s="1" t="s">
        <v>19718</v>
      </c>
      <c r="T3142" s="1">
        <v>195</v>
      </c>
      <c r="U3142" s="1">
        <v>54</v>
      </c>
      <c r="V3142" s="1">
        <v>141</v>
      </c>
    </row>
    <row r="3143" spans="1:22" x14ac:dyDescent="0.35">
      <c r="A3143" s="2">
        <v>45073</v>
      </c>
      <c r="B3143" s="3" t="s">
        <v>222</v>
      </c>
      <c r="C3143" t="s">
        <v>54</v>
      </c>
      <c r="D3143" t="s">
        <v>223</v>
      </c>
      <c r="E3143" t="s">
        <v>224</v>
      </c>
      <c r="F3143" t="s">
        <v>19719</v>
      </c>
      <c r="G3143" t="s">
        <v>19720</v>
      </c>
      <c r="H3143" t="s">
        <v>19721</v>
      </c>
      <c r="I3143" t="s">
        <v>19722</v>
      </c>
      <c r="J3143" s="1" t="s">
        <v>30</v>
      </c>
      <c r="K3143" t="s">
        <v>252</v>
      </c>
      <c r="L3143" t="s">
        <v>253</v>
      </c>
      <c r="M3143">
        <f>1-838-976-6137</f>
        <v>-7950</v>
      </c>
      <c r="N3143" s="1" t="s">
        <v>48</v>
      </c>
      <c r="O3143" s="1" t="s">
        <v>34</v>
      </c>
      <c r="P3143" s="1">
        <v>20</v>
      </c>
      <c r="Q3143" t="s">
        <v>1686</v>
      </c>
      <c r="R3143" s="1" t="s">
        <v>19723</v>
      </c>
      <c r="S3143" s="1" t="s">
        <v>19724</v>
      </c>
      <c r="T3143" s="1">
        <v>444</v>
      </c>
      <c r="U3143" s="1">
        <v>246</v>
      </c>
      <c r="V3143" s="1">
        <v>198</v>
      </c>
    </row>
    <row r="3144" spans="1:22" x14ac:dyDescent="0.35">
      <c r="A3144" s="2">
        <v>44562</v>
      </c>
      <c r="B3144" s="3" t="s">
        <v>207</v>
      </c>
      <c r="C3144" t="s">
        <v>23</v>
      </c>
      <c r="D3144" t="s">
        <v>39</v>
      </c>
      <c r="E3144" t="s">
        <v>40</v>
      </c>
      <c r="F3144" t="s">
        <v>19725</v>
      </c>
      <c r="G3144" t="s">
        <v>19726</v>
      </c>
      <c r="H3144" t="s">
        <v>19727</v>
      </c>
      <c r="I3144" t="s">
        <v>19728</v>
      </c>
      <c r="J3144" s="1" t="s">
        <v>45</v>
      </c>
      <c r="K3144" t="s">
        <v>566</v>
      </c>
      <c r="L3144" t="s">
        <v>567</v>
      </c>
      <c r="M3144" t="s">
        <v>568</v>
      </c>
      <c r="N3144" s="1" t="s">
        <v>48</v>
      </c>
      <c r="O3144" s="1" t="s">
        <v>49</v>
      </c>
      <c r="P3144" s="1">
        <v>69</v>
      </c>
      <c r="Q3144" t="s">
        <v>19729</v>
      </c>
      <c r="R3144" s="1" t="s">
        <v>19730</v>
      </c>
      <c r="S3144" s="1" t="s">
        <v>19731</v>
      </c>
      <c r="T3144" s="1">
        <v>330</v>
      </c>
      <c r="U3144" s="1">
        <v>137</v>
      </c>
      <c r="V3144" s="1">
        <v>193</v>
      </c>
    </row>
    <row r="3145" spans="1:22" x14ac:dyDescent="0.35">
      <c r="A3145" s="2">
        <v>45136</v>
      </c>
      <c r="B3145" s="3" t="s">
        <v>177</v>
      </c>
      <c r="C3145" t="s">
        <v>141</v>
      </c>
      <c r="D3145" t="s">
        <v>142</v>
      </c>
      <c r="E3145" t="s">
        <v>178</v>
      </c>
      <c r="F3145" t="s">
        <v>19732</v>
      </c>
      <c r="G3145" t="s">
        <v>19733</v>
      </c>
      <c r="H3145" t="s">
        <v>19734</v>
      </c>
      <c r="I3145" t="s">
        <v>19735</v>
      </c>
      <c r="J3145" s="1" t="s">
        <v>170</v>
      </c>
      <c r="K3145" t="s">
        <v>183</v>
      </c>
      <c r="L3145" t="s">
        <v>184</v>
      </c>
      <c r="N3145" s="1" t="s">
        <v>93</v>
      </c>
      <c r="O3145" s="1" t="s">
        <v>63</v>
      </c>
      <c r="P3145" s="1">
        <v>28</v>
      </c>
      <c r="Q3145" t="s">
        <v>19736</v>
      </c>
      <c r="R3145" s="1" t="s">
        <v>15227</v>
      </c>
      <c r="S3145" s="1" t="s">
        <v>19737</v>
      </c>
      <c r="T3145" s="1">
        <v>433</v>
      </c>
      <c r="U3145" s="1">
        <v>387</v>
      </c>
      <c r="V3145" s="1">
        <v>46</v>
      </c>
    </row>
    <row r="3146" spans="1:22" x14ac:dyDescent="0.35">
      <c r="A3146" s="2">
        <v>44840</v>
      </c>
      <c r="B3146" s="3" t="s">
        <v>53</v>
      </c>
      <c r="C3146" t="s">
        <v>276</v>
      </c>
      <c r="D3146" t="s">
        <v>55</v>
      </c>
      <c r="E3146" t="s">
        <v>56</v>
      </c>
      <c r="F3146" t="s">
        <v>19738</v>
      </c>
      <c r="G3146" t="s">
        <v>19739</v>
      </c>
      <c r="H3146" t="s">
        <v>19740</v>
      </c>
      <c r="I3146" t="s">
        <v>19741</v>
      </c>
      <c r="J3146" s="1" t="s">
        <v>30</v>
      </c>
      <c r="K3146" t="s">
        <v>61</v>
      </c>
      <c r="L3146" t="s">
        <v>62</v>
      </c>
      <c r="M3146">
        <f>1-588-750-7646</f>
        <v>-8983</v>
      </c>
      <c r="N3146" s="1" t="s">
        <v>114</v>
      </c>
      <c r="O3146" s="1" t="s">
        <v>34</v>
      </c>
      <c r="P3146" s="1">
        <v>70</v>
      </c>
      <c r="Q3146" t="s">
        <v>6513</v>
      </c>
      <c r="R3146" s="1" t="s">
        <v>19428</v>
      </c>
      <c r="S3146" s="1" t="s">
        <v>19742</v>
      </c>
      <c r="T3146" s="1">
        <v>397</v>
      </c>
      <c r="U3146" s="1">
        <v>317</v>
      </c>
      <c r="V3146" s="1">
        <v>80</v>
      </c>
    </row>
    <row r="3147" spans="1:22" x14ac:dyDescent="0.35">
      <c r="A3147" s="2">
        <v>44564</v>
      </c>
      <c r="B3147" s="3" t="s">
        <v>214</v>
      </c>
      <c r="C3147" t="s">
        <v>23</v>
      </c>
      <c r="D3147" t="s">
        <v>98</v>
      </c>
      <c r="E3147" t="s">
        <v>215</v>
      </c>
      <c r="F3147" t="s">
        <v>19743</v>
      </c>
      <c r="H3147" t="s">
        <v>19744</v>
      </c>
      <c r="I3147" t="s">
        <v>19745</v>
      </c>
      <c r="J3147" s="1" t="s">
        <v>170</v>
      </c>
      <c r="K3147" t="s">
        <v>159</v>
      </c>
      <c r="L3147" t="s">
        <v>160</v>
      </c>
      <c r="N3147" s="1" t="s">
        <v>48</v>
      </c>
      <c r="O3147" s="1" t="s">
        <v>63</v>
      </c>
      <c r="P3147" s="1">
        <v>19</v>
      </c>
      <c r="Q3147" t="s">
        <v>8460</v>
      </c>
      <c r="R3147" s="1" t="s">
        <v>19746</v>
      </c>
      <c r="S3147" s="1" t="s">
        <v>19747</v>
      </c>
      <c r="T3147" s="1">
        <v>148</v>
      </c>
      <c r="U3147" s="1">
        <v>51</v>
      </c>
      <c r="V3147" s="1">
        <v>97</v>
      </c>
    </row>
    <row r="3148" spans="1:22" x14ac:dyDescent="0.35">
      <c r="A3148" s="2">
        <v>44592</v>
      </c>
      <c r="B3148" s="3" t="s">
        <v>238</v>
      </c>
      <c r="C3148" t="s">
        <v>54</v>
      </c>
      <c r="D3148" t="s">
        <v>98</v>
      </c>
      <c r="E3148" t="s">
        <v>239</v>
      </c>
      <c r="F3148" t="s">
        <v>19748</v>
      </c>
      <c r="G3148" t="s">
        <v>19749</v>
      </c>
      <c r="H3148" t="s">
        <v>19750</v>
      </c>
      <c r="I3148" t="s">
        <v>19751</v>
      </c>
      <c r="J3148" s="1" t="s">
        <v>45</v>
      </c>
      <c r="K3148" t="s">
        <v>171</v>
      </c>
      <c r="L3148" t="s">
        <v>172</v>
      </c>
      <c r="M3148" t="s">
        <v>173</v>
      </c>
      <c r="N3148" s="1" t="s">
        <v>114</v>
      </c>
      <c r="O3148" s="1" t="s">
        <v>49</v>
      </c>
      <c r="P3148" s="1">
        <v>4</v>
      </c>
      <c r="Q3148" t="s">
        <v>7409</v>
      </c>
      <c r="R3148" s="1" t="s">
        <v>19752</v>
      </c>
      <c r="S3148" s="1" t="s">
        <v>19753</v>
      </c>
      <c r="T3148" s="1">
        <v>369</v>
      </c>
      <c r="U3148" s="1">
        <v>312</v>
      </c>
      <c r="V3148" s="1">
        <v>57</v>
      </c>
    </row>
    <row r="3149" spans="1:22" x14ac:dyDescent="0.35">
      <c r="A3149" s="2">
        <v>45194</v>
      </c>
      <c r="B3149" s="3" t="s">
        <v>140</v>
      </c>
      <c r="C3149" t="s">
        <v>141</v>
      </c>
      <c r="D3149" t="s">
        <v>142</v>
      </c>
      <c r="E3149" t="s">
        <v>361</v>
      </c>
      <c r="F3149" t="s">
        <v>19754</v>
      </c>
      <c r="G3149" t="s">
        <v>19755</v>
      </c>
      <c r="H3149" t="s">
        <v>19756</v>
      </c>
      <c r="I3149" t="s">
        <v>19757</v>
      </c>
      <c r="J3149" s="1" t="s">
        <v>30</v>
      </c>
      <c r="K3149" t="s">
        <v>124</v>
      </c>
      <c r="L3149" t="s">
        <v>125</v>
      </c>
      <c r="M3149" t="s">
        <v>126</v>
      </c>
      <c r="N3149" s="1" t="s">
        <v>114</v>
      </c>
      <c r="O3149" s="1" t="s">
        <v>34</v>
      </c>
      <c r="P3149" s="1">
        <v>12</v>
      </c>
      <c r="Q3149" t="s">
        <v>12787</v>
      </c>
      <c r="R3149" s="1" t="s">
        <v>19758</v>
      </c>
      <c r="S3149" s="1" t="s">
        <v>19759</v>
      </c>
      <c r="T3149" s="1">
        <v>218</v>
      </c>
      <c r="U3149" s="1">
        <v>144</v>
      </c>
      <c r="V3149" s="1">
        <v>74</v>
      </c>
    </row>
    <row r="3150" spans="1:22" x14ac:dyDescent="0.35">
      <c r="A3150" s="2">
        <v>44493</v>
      </c>
      <c r="B3150" s="3" t="s">
        <v>336</v>
      </c>
      <c r="C3150" t="s">
        <v>247</v>
      </c>
      <c r="D3150" t="s">
        <v>165</v>
      </c>
      <c r="E3150" t="s">
        <v>807</v>
      </c>
      <c r="F3150" t="s">
        <v>19760</v>
      </c>
      <c r="G3150" t="s">
        <v>19761</v>
      </c>
      <c r="H3150" t="s">
        <v>19762</v>
      </c>
      <c r="I3150" t="s">
        <v>19763</v>
      </c>
      <c r="J3150" s="1" t="s">
        <v>30</v>
      </c>
      <c r="K3150" t="s">
        <v>159</v>
      </c>
      <c r="L3150" t="s">
        <v>160</v>
      </c>
      <c r="M3150" t="s">
        <v>161</v>
      </c>
      <c r="N3150" s="1" t="s">
        <v>114</v>
      </c>
      <c r="O3150" s="1" t="s">
        <v>34</v>
      </c>
      <c r="P3150" s="1">
        <v>94</v>
      </c>
      <c r="Q3150" t="s">
        <v>9595</v>
      </c>
      <c r="R3150" s="1" t="s">
        <v>19764</v>
      </c>
      <c r="S3150" s="1" t="s">
        <v>19765</v>
      </c>
      <c r="T3150" s="1">
        <v>109</v>
      </c>
      <c r="U3150" s="1">
        <v>2</v>
      </c>
      <c r="V3150" s="1">
        <v>107</v>
      </c>
    </row>
    <row r="3151" spans="1:22" x14ac:dyDescent="0.35">
      <c r="A3151" s="2">
        <v>44326</v>
      </c>
      <c r="B3151" s="3" t="s">
        <v>222</v>
      </c>
      <c r="C3151" t="s">
        <v>141</v>
      </c>
      <c r="D3151" t="s">
        <v>223</v>
      </c>
      <c r="E3151" t="s">
        <v>224</v>
      </c>
      <c r="F3151" t="s">
        <v>19766</v>
      </c>
      <c r="G3151" t="s">
        <v>19767</v>
      </c>
      <c r="H3151" t="s">
        <v>19768</v>
      </c>
      <c r="I3151">
        <v>4093298759</v>
      </c>
      <c r="J3151" s="1" t="s">
        <v>170</v>
      </c>
      <c r="K3151" t="s">
        <v>159</v>
      </c>
      <c r="L3151" t="s">
        <v>160</v>
      </c>
      <c r="M3151" t="s">
        <v>161</v>
      </c>
      <c r="N3151" s="1" t="s">
        <v>114</v>
      </c>
      <c r="O3151" s="1" t="s">
        <v>63</v>
      </c>
      <c r="P3151" s="1">
        <v>79</v>
      </c>
      <c r="Q3151" t="s">
        <v>2649</v>
      </c>
      <c r="R3151" s="1" t="s">
        <v>11712</v>
      </c>
      <c r="S3151" s="1" t="s">
        <v>19769</v>
      </c>
      <c r="T3151" s="1">
        <v>114</v>
      </c>
      <c r="U3151" s="1">
        <v>85</v>
      </c>
      <c r="V3151" s="1">
        <v>29</v>
      </c>
    </row>
    <row r="3152" spans="1:22" x14ac:dyDescent="0.35">
      <c r="A3152" s="2">
        <v>44613</v>
      </c>
      <c r="B3152" s="3" t="s">
        <v>222</v>
      </c>
      <c r="C3152" t="s">
        <v>141</v>
      </c>
      <c r="D3152" t="s">
        <v>223</v>
      </c>
      <c r="E3152" t="s">
        <v>224</v>
      </c>
      <c r="F3152" t="s">
        <v>19770</v>
      </c>
      <c r="G3152" t="s">
        <v>19771</v>
      </c>
      <c r="H3152" t="s">
        <v>19772</v>
      </c>
      <c r="I3152" t="s">
        <v>19773</v>
      </c>
      <c r="J3152" s="1" t="s">
        <v>170</v>
      </c>
      <c r="K3152" t="s">
        <v>159</v>
      </c>
      <c r="L3152" t="s">
        <v>160</v>
      </c>
      <c r="M3152" t="s">
        <v>161</v>
      </c>
      <c r="N3152" s="1" t="s">
        <v>114</v>
      </c>
      <c r="O3152" s="1" t="s">
        <v>49</v>
      </c>
      <c r="P3152" s="1">
        <v>41</v>
      </c>
      <c r="Q3152" t="s">
        <v>4405</v>
      </c>
      <c r="R3152" s="1" t="s">
        <v>19774</v>
      </c>
      <c r="S3152" s="1" t="s">
        <v>19775</v>
      </c>
      <c r="T3152" s="1">
        <v>205</v>
      </c>
      <c r="U3152" s="1">
        <v>200</v>
      </c>
      <c r="V3152" s="1">
        <v>5</v>
      </c>
    </row>
    <row r="3153" spans="1:22" x14ac:dyDescent="0.35">
      <c r="A3153" s="2">
        <v>44539</v>
      </c>
      <c r="B3153" s="3" t="s">
        <v>238</v>
      </c>
      <c r="C3153" t="s">
        <v>23</v>
      </c>
      <c r="D3153" t="s">
        <v>98</v>
      </c>
      <c r="E3153" t="s">
        <v>239</v>
      </c>
      <c r="F3153" t="s">
        <v>19776</v>
      </c>
      <c r="H3153" t="s">
        <v>19777</v>
      </c>
      <c r="I3153" t="s">
        <v>19778</v>
      </c>
      <c r="J3153" s="1" t="s">
        <v>45</v>
      </c>
      <c r="K3153" t="s">
        <v>111</v>
      </c>
      <c r="L3153" t="s">
        <v>112</v>
      </c>
      <c r="M3153" t="s">
        <v>113</v>
      </c>
      <c r="N3153" s="1" t="s">
        <v>114</v>
      </c>
      <c r="O3153" s="1" t="s">
        <v>34</v>
      </c>
      <c r="P3153" s="1">
        <v>10</v>
      </c>
      <c r="Q3153" t="s">
        <v>18251</v>
      </c>
      <c r="R3153" s="1" t="s">
        <v>19779</v>
      </c>
      <c r="S3153" s="1" t="s">
        <v>19780</v>
      </c>
      <c r="T3153" s="1">
        <v>292</v>
      </c>
      <c r="U3153" s="1">
        <v>93</v>
      </c>
      <c r="V3153" s="1">
        <v>199</v>
      </c>
    </row>
    <row r="3154" spans="1:22" x14ac:dyDescent="0.35">
      <c r="A3154" s="2">
        <v>44814</v>
      </c>
      <c r="B3154" s="3" t="s">
        <v>257</v>
      </c>
      <c r="C3154" t="s">
        <v>141</v>
      </c>
      <c r="D3154" t="s">
        <v>223</v>
      </c>
      <c r="E3154" t="s">
        <v>309</v>
      </c>
      <c r="F3154" t="s">
        <v>19781</v>
      </c>
      <c r="G3154" t="s">
        <v>19782</v>
      </c>
      <c r="H3154" t="s">
        <v>19783</v>
      </c>
      <c r="I3154" t="s">
        <v>19784</v>
      </c>
      <c r="J3154" s="1" t="s">
        <v>30</v>
      </c>
      <c r="K3154" t="s">
        <v>424</v>
      </c>
      <c r="L3154" t="s">
        <v>425</v>
      </c>
      <c r="M3154">
        <v>7724600682</v>
      </c>
      <c r="N3154" s="1" t="s">
        <v>33</v>
      </c>
      <c r="O3154" s="1" t="s">
        <v>49</v>
      </c>
      <c r="P3154" s="1">
        <v>71</v>
      </c>
      <c r="Q3154" t="s">
        <v>5506</v>
      </c>
      <c r="R3154" s="1" t="s">
        <v>19785</v>
      </c>
      <c r="S3154" s="1" t="s">
        <v>19786</v>
      </c>
      <c r="T3154" s="1">
        <v>196</v>
      </c>
      <c r="U3154" s="1">
        <v>11</v>
      </c>
      <c r="V3154" s="1">
        <v>185</v>
      </c>
    </row>
    <row r="3155" spans="1:22" x14ac:dyDescent="0.35">
      <c r="A3155" s="1" t="s">
        <v>19787</v>
      </c>
      <c r="B3155" s="3" t="s">
        <v>207</v>
      </c>
      <c r="C3155" t="s">
        <v>23</v>
      </c>
      <c r="D3155" t="s">
        <v>39</v>
      </c>
      <c r="E3155" t="s">
        <v>25</v>
      </c>
      <c r="F3155" t="s">
        <v>19788</v>
      </c>
      <c r="G3155" t="s">
        <v>19789</v>
      </c>
      <c r="H3155" t="s">
        <v>19790</v>
      </c>
      <c r="I3155" t="s">
        <v>19791</v>
      </c>
      <c r="J3155" s="1" t="s">
        <v>30</v>
      </c>
      <c r="K3155" t="s">
        <v>61</v>
      </c>
      <c r="L3155" t="s">
        <v>62</v>
      </c>
      <c r="M3155">
        <f>1-588-750-7646</f>
        <v>-8983</v>
      </c>
      <c r="N3155" s="1" t="s">
        <v>114</v>
      </c>
      <c r="O3155" s="1" t="s">
        <v>34</v>
      </c>
      <c r="P3155" s="1">
        <v>99</v>
      </c>
      <c r="Q3155" t="s">
        <v>19792</v>
      </c>
      <c r="R3155" s="1" t="s">
        <v>19793</v>
      </c>
      <c r="S3155" s="1" t="s">
        <v>19794</v>
      </c>
      <c r="T3155" s="1">
        <v>416</v>
      </c>
      <c r="U3155" s="1">
        <v>190</v>
      </c>
      <c r="V3155" s="1">
        <v>226</v>
      </c>
    </row>
    <row r="3156" spans="1:22" x14ac:dyDescent="0.35">
      <c r="A3156" s="2">
        <v>45106</v>
      </c>
      <c r="B3156" s="3" t="s">
        <v>238</v>
      </c>
      <c r="C3156" t="s">
        <v>23</v>
      </c>
      <c r="D3156" t="s">
        <v>98</v>
      </c>
      <c r="E3156" t="s">
        <v>239</v>
      </c>
      <c r="F3156" t="s">
        <v>19795</v>
      </c>
      <c r="G3156" t="s">
        <v>19796</v>
      </c>
      <c r="H3156" t="s">
        <v>19797</v>
      </c>
      <c r="I3156" t="s">
        <v>19798</v>
      </c>
      <c r="J3156" s="1" t="s">
        <v>30</v>
      </c>
      <c r="K3156" t="s">
        <v>46</v>
      </c>
      <c r="L3156" t="s">
        <v>47</v>
      </c>
      <c r="M3156" t="s">
        <v>261</v>
      </c>
      <c r="N3156" s="1" t="s">
        <v>48</v>
      </c>
      <c r="O3156" s="1" t="s">
        <v>63</v>
      </c>
      <c r="P3156" s="1">
        <v>11</v>
      </c>
      <c r="Q3156" t="s">
        <v>19799</v>
      </c>
      <c r="R3156" s="1" t="s">
        <v>15166</v>
      </c>
      <c r="S3156" s="1" t="s">
        <v>19800</v>
      </c>
      <c r="T3156" s="1">
        <v>356</v>
      </c>
      <c r="U3156" s="1">
        <v>57</v>
      </c>
      <c r="V3156" s="1">
        <v>299</v>
      </c>
    </row>
    <row r="3157" spans="1:22" x14ac:dyDescent="0.35">
      <c r="A3157" s="2">
        <v>45183</v>
      </c>
      <c r="B3157" s="3" t="s">
        <v>207</v>
      </c>
      <c r="C3157" t="s">
        <v>23</v>
      </c>
      <c r="D3157" t="s">
        <v>39</v>
      </c>
      <c r="E3157" t="s">
        <v>40</v>
      </c>
      <c r="F3157" t="s">
        <v>19801</v>
      </c>
      <c r="H3157" t="s">
        <v>19802</v>
      </c>
      <c r="I3157" t="s">
        <v>19803</v>
      </c>
      <c r="J3157" s="1" t="s">
        <v>30</v>
      </c>
      <c r="K3157" t="s">
        <v>270</v>
      </c>
      <c r="L3157" t="s">
        <v>271</v>
      </c>
      <c r="M3157" t="s">
        <v>559</v>
      </c>
      <c r="N3157" s="1" t="s">
        <v>33</v>
      </c>
      <c r="O3157" s="1" t="s">
        <v>49</v>
      </c>
      <c r="P3157" s="1">
        <v>36</v>
      </c>
      <c r="Q3157" t="s">
        <v>13892</v>
      </c>
      <c r="R3157" s="1" t="s">
        <v>19804</v>
      </c>
      <c r="S3157" s="1" t="s">
        <v>19805</v>
      </c>
      <c r="T3157" s="1">
        <v>174</v>
      </c>
      <c r="U3157" s="1">
        <v>39</v>
      </c>
      <c r="V3157" s="1">
        <v>135</v>
      </c>
    </row>
    <row r="3158" spans="1:22" x14ac:dyDescent="0.35">
      <c r="A3158" s="2">
        <v>44469</v>
      </c>
      <c r="B3158" s="3" t="s">
        <v>418</v>
      </c>
      <c r="C3158" t="s">
        <v>69</v>
      </c>
      <c r="D3158" t="s">
        <v>419</v>
      </c>
      <c r="E3158" t="s">
        <v>521</v>
      </c>
      <c r="F3158" t="s">
        <v>19806</v>
      </c>
      <c r="G3158" t="s">
        <v>19807</v>
      </c>
      <c r="H3158" t="s">
        <v>19808</v>
      </c>
      <c r="I3158" t="s">
        <v>19809</v>
      </c>
      <c r="J3158" s="1" t="s">
        <v>30</v>
      </c>
      <c r="K3158" t="s">
        <v>330</v>
      </c>
      <c r="L3158" t="s">
        <v>331</v>
      </c>
      <c r="M3158" t="s">
        <v>332</v>
      </c>
      <c r="N3158" s="1" t="s">
        <v>86</v>
      </c>
      <c r="O3158" s="1" t="s">
        <v>49</v>
      </c>
      <c r="P3158" s="1">
        <v>93</v>
      </c>
      <c r="Q3158" t="s">
        <v>3522</v>
      </c>
      <c r="R3158" s="1" t="s">
        <v>19810</v>
      </c>
      <c r="S3158" s="1" t="s">
        <v>19811</v>
      </c>
      <c r="T3158" s="1">
        <v>267</v>
      </c>
      <c r="U3158" s="1">
        <v>237</v>
      </c>
      <c r="V3158" s="1">
        <v>30</v>
      </c>
    </row>
    <row r="3159" spans="1:22" x14ac:dyDescent="0.35">
      <c r="A3159" s="1" t="s">
        <v>19812</v>
      </c>
      <c r="B3159" s="3" t="s">
        <v>257</v>
      </c>
      <c r="C3159" t="s">
        <v>141</v>
      </c>
      <c r="D3159" t="s">
        <v>223</v>
      </c>
      <c r="E3159" t="s">
        <v>309</v>
      </c>
      <c r="F3159" t="s">
        <v>19813</v>
      </c>
      <c r="H3159" t="s">
        <v>19814</v>
      </c>
      <c r="I3159" t="s">
        <v>19815</v>
      </c>
      <c r="J3159" s="1" t="s">
        <v>45</v>
      </c>
      <c r="K3159" t="s">
        <v>252</v>
      </c>
      <c r="L3159" t="s">
        <v>253</v>
      </c>
      <c r="M3159">
        <f>1-838-976-6137</f>
        <v>-7950</v>
      </c>
      <c r="N3159" s="1" t="s">
        <v>93</v>
      </c>
      <c r="O3159" s="1" t="s">
        <v>63</v>
      </c>
      <c r="P3159" s="1">
        <v>35</v>
      </c>
      <c r="Q3159" t="s">
        <v>1043</v>
      </c>
      <c r="R3159" s="1" t="s">
        <v>19816</v>
      </c>
      <c r="S3159" s="1" t="s">
        <v>19817</v>
      </c>
      <c r="T3159" s="1">
        <v>178</v>
      </c>
      <c r="U3159" s="1">
        <v>24</v>
      </c>
      <c r="V3159" s="1">
        <v>154</v>
      </c>
    </row>
    <row r="3160" spans="1:22" x14ac:dyDescent="0.35">
      <c r="A3160" s="2">
        <v>45043</v>
      </c>
      <c r="B3160" s="3" t="s">
        <v>118</v>
      </c>
      <c r="C3160" t="s">
        <v>69</v>
      </c>
      <c r="D3160" t="s">
        <v>119</v>
      </c>
      <c r="E3160" t="s">
        <v>120</v>
      </c>
      <c r="F3160" t="s">
        <v>14731</v>
      </c>
      <c r="H3160" t="s">
        <v>19818</v>
      </c>
      <c r="I3160" t="s">
        <v>19819</v>
      </c>
      <c r="J3160" s="1" t="s">
        <v>170</v>
      </c>
      <c r="K3160" t="s">
        <v>61</v>
      </c>
      <c r="L3160" t="s">
        <v>62</v>
      </c>
      <c r="M3160">
        <f>1-588-750-7646</f>
        <v>-8983</v>
      </c>
      <c r="N3160" s="1" t="s">
        <v>33</v>
      </c>
      <c r="O3160" s="1" t="s">
        <v>63</v>
      </c>
      <c r="P3160" s="1">
        <v>85</v>
      </c>
      <c r="Q3160" t="s">
        <v>582</v>
      </c>
      <c r="R3160" s="1" t="s">
        <v>19820</v>
      </c>
      <c r="S3160" s="1" t="s">
        <v>19821</v>
      </c>
      <c r="T3160" s="1">
        <v>259</v>
      </c>
      <c r="U3160" s="1">
        <v>254</v>
      </c>
      <c r="V3160" s="1">
        <v>5</v>
      </c>
    </row>
    <row r="3161" spans="1:22" x14ac:dyDescent="0.35">
      <c r="A3161" s="2">
        <v>44481</v>
      </c>
      <c r="B3161" s="3" t="s">
        <v>53</v>
      </c>
      <c r="C3161" t="s">
        <v>54</v>
      </c>
      <c r="D3161" t="s">
        <v>55</v>
      </c>
      <c r="E3161" t="s">
        <v>56</v>
      </c>
      <c r="F3161" t="s">
        <v>19822</v>
      </c>
      <c r="G3161" t="s">
        <v>19823</v>
      </c>
      <c r="H3161" t="s">
        <v>19824</v>
      </c>
      <c r="I3161" t="s">
        <v>19825</v>
      </c>
      <c r="J3161" s="1" t="s">
        <v>170</v>
      </c>
      <c r="K3161" t="s">
        <v>171</v>
      </c>
      <c r="L3161" t="s">
        <v>172</v>
      </c>
      <c r="M3161" t="s">
        <v>173</v>
      </c>
      <c r="N3161" s="1" t="s">
        <v>48</v>
      </c>
      <c r="O3161" s="1" t="s">
        <v>34</v>
      </c>
      <c r="P3161" s="1">
        <v>76</v>
      </c>
      <c r="Q3161" t="s">
        <v>17546</v>
      </c>
      <c r="R3161" s="1" t="s">
        <v>19826</v>
      </c>
      <c r="S3161" s="1" t="s">
        <v>19827</v>
      </c>
      <c r="T3161" s="1">
        <v>499</v>
      </c>
      <c r="U3161" s="1">
        <v>69</v>
      </c>
      <c r="V3161" s="1">
        <v>430</v>
      </c>
    </row>
    <row r="3162" spans="1:22" x14ac:dyDescent="0.35">
      <c r="A3162" s="2">
        <v>45124</v>
      </c>
      <c r="B3162" s="3" t="s">
        <v>238</v>
      </c>
      <c r="C3162" t="s">
        <v>23</v>
      </c>
      <c r="D3162" t="s">
        <v>98</v>
      </c>
      <c r="E3162" t="s">
        <v>265</v>
      </c>
      <c r="F3162" t="s">
        <v>19828</v>
      </c>
      <c r="G3162" t="s">
        <v>19829</v>
      </c>
      <c r="H3162" t="s">
        <v>19830</v>
      </c>
      <c r="I3162" t="s">
        <v>19831</v>
      </c>
      <c r="J3162" s="1" t="s">
        <v>45</v>
      </c>
      <c r="K3162" t="s">
        <v>270</v>
      </c>
      <c r="L3162" t="s">
        <v>271</v>
      </c>
      <c r="M3162" t="s">
        <v>559</v>
      </c>
      <c r="N3162" s="1" t="s">
        <v>86</v>
      </c>
      <c r="O3162" s="1" t="s">
        <v>49</v>
      </c>
      <c r="P3162" s="1">
        <v>69</v>
      </c>
      <c r="Q3162" t="s">
        <v>9267</v>
      </c>
      <c r="R3162" s="1" t="s">
        <v>19832</v>
      </c>
      <c r="S3162" s="1" t="s">
        <v>19833</v>
      </c>
      <c r="T3162" s="1">
        <v>218</v>
      </c>
      <c r="U3162" s="1">
        <v>53</v>
      </c>
      <c r="V3162" s="1">
        <v>165</v>
      </c>
    </row>
    <row r="3163" spans="1:22" x14ac:dyDescent="0.35">
      <c r="A3163" s="2">
        <v>45169</v>
      </c>
      <c r="B3163" s="3" t="s">
        <v>222</v>
      </c>
      <c r="C3163" t="s">
        <v>141</v>
      </c>
      <c r="D3163" t="s">
        <v>223</v>
      </c>
      <c r="E3163" t="s">
        <v>224</v>
      </c>
      <c r="F3163" t="s">
        <v>19834</v>
      </c>
      <c r="G3163" t="s">
        <v>16765</v>
      </c>
      <c r="H3163" t="s">
        <v>19835</v>
      </c>
      <c r="I3163" t="s">
        <v>19836</v>
      </c>
      <c r="J3163" s="1" t="s">
        <v>170</v>
      </c>
      <c r="K3163" t="s">
        <v>330</v>
      </c>
      <c r="L3163" t="s">
        <v>331</v>
      </c>
      <c r="M3163" t="s">
        <v>332</v>
      </c>
      <c r="N3163" s="1" t="s">
        <v>86</v>
      </c>
      <c r="O3163" s="1" t="s">
        <v>34</v>
      </c>
      <c r="P3163" s="1">
        <v>68</v>
      </c>
      <c r="Q3163" t="s">
        <v>11230</v>
      </c>
      <c r="R3163" s="1" t="s">
        <v>19837</v>
      </c>
      <c r="S3163" s="1" t="s">
        <v>19838</v>
      </c>
      <c r="T3163" s="1">
        <v>254</v>
      </c>
      <c r="U3163" s="1">
        <v>58</v>
      </c>
      <c r="V3163" s="1">
        <v>196</v>
      </c>
    </row>
    <row r="3164" spans="1:22" x14ac:dyDescent="0.35">
      <c r="A3164" s="2">
        <v>44992</v>
      </c>
      <c r="B3164" s="3" t="s">
        <v>38</v>
      </c>
      <c r="C3164" t="s">
        <v>23</v>
      </c>
      <c r="D3164" t="s">
        <v>24</v>
      </c>
      <c r="E3164" t="s">
        <v>265</v>
      </c>
      <c r="F3164" t="s">
        <v>19839</v>
      </c>
      <c r="G3164" t="s">
        <v>19840</v>
      </c>
      <c r="H3164" t="s">
        <v>19841</v>
      </c>
      <c r="I3164" t="s">
        <v>19842</v>
      </c>
      <c r="J3164" s="1" t="s">
        <v>170</v>
      </c>
      <c r="K3164" t="s">
        <v>183</v>
      </c>
      <c r="L3164" t="s">
        <v>184</v>
      </c>
      <c r="M3164" t="s">
        <v>185</v>
      </c>
      <c r="N3164" s="1" t="s">
        <v>48</v>
      </c>
      <c r="O3164" s="1" t="s">
        <v>49</v>
      </c>
      <c r="P3164" s="1">
        <v>98</v>
      </c>
      <c r="Q3164" t="s">
        <v>5313</v>
      </c>
      <c r="R3164" s="1" t="s">
        <v>19843</v>
      </c>
      <c r="S3164" s="1" t="s">
        <v>19844</v>
      </c>
      <c r="T3164" s="1">
        <v>296</v>
      </c>
      <c r="U3164" s="1">
        <v>168</v>
      </c>
      <c r="V3164" s="1">
        <v>128</v>
      </c>
    </row>
    <row r="3165" spans="1:22" x14ac:dyDescent="0.35">
      <c r="A3165" s="2">
        <v>44854</v>
      </c>
      <c r="B3165" s="3" t="s">
        <v>492</v>
      </c>
      <c r="C3165" t="s">
        <v>54</v>
      </c>
      <c r="D3165" t="s">
        <v>409</v>
      </c>
      <c r="E3165" t="s">
        <v>410</v>
      </c>
      <c r="F3165" t="s">
        <v>19845</v>
      </c>
      <c r="H3165" t="s">
        <v>19846</v>
      </c>
      <c r="I3165" t="s">
        <v>19847</v>
      </c>
      <c r="J3165" s="1" t="s">
        <v>45</v>
      </c>
      <c r="K3165" t="s">
        <v>252</v>
      </c>
      <c r="L3165" t="s">
        <v>253</v>
      </c>
      <c r="M3165">
        <f>1-838-976-6137</f>
        <v>-7950</v>
      </c>
      <c r="N3165" s="1" t="s">
        <v>93</v>
      </c>
      <c r="O3165" s="1" t="s">
        <v>63</v>
      </c>
      <c r="P3165" s="1">
        <v>29</v>
      </c>
      <c r="Q3165" t="s">
        <v>19848</v>
      </c>
      <c r="R3165" s="1" t="s">
        <v>12434</v>
      </c>
      <c r="S3165" s="1" t="s">
        <v>19849</v>
      </c>
      <c r="T3165" s="1">
        <v>116</v>
      </c>
      <c r="U3165" s="1">
        <v>109</v>
      </c>
      <c r="V3165" s="1">
        <v>7</v>
      </c>
    </row>
    <row r="3166" spans="1:22" x14ac:dyDescent="0.35">
      <c r="A3166" s="2">
        <v>44629</v>
      </c>
      <c r="B3166" s="3" t="s">
        <v>222</v>
      </c>
      <c r="C3166" t="s">
        <v>141</v>
      </c>
      <c r="D3166" t="s">
        <v>223</v>
      </c>
      <c r="E3166" t="s">
        <v>224</v>
      </c>
      <c r="F3166" t="s">
        <v>19850</v>
      </c>
      <c r="G3166" t="s">
        <v>19851</v>
      </c>
      <c r="H3166" t="s">
        <v>19852</v>
      </c>
      <c r="I3166" t="s">
        <v>19853</v>
      </c>
      <c r="J3166" s="1" t="s">
        <v>45</v>
      </c>
      <c r="K3166" t="s">
        <v>111</v>
      </c>
      <c r="L3166" t="s">
        <v>112</v>
      </c>
      <c r="M3166" t="s">
        <v>113</v>
      </c>
      <c r="N3166" s="1" t="s">
        <v>48</v>
      </c>
      <c r="O3166" s="1" t="s">
        <v>49</v>
      </c>
      <c r="P3166" s="1">
        <v>6</v>
      </c>
      <c r="Q3166" t="s">
        <v>228</v>
      </c>
      <c r="R3166" s="1" t="s">
        <v>19854</v>
      </c>
      <c r="S3166" s="1" t="s">
        <v>19855</v>
      </c>
      <c r="T3166" s="1">
        <v>251</v>
      </c>
      <c r="U3166" s="1">
        <v>152</v>
      </c>
      <c r="V3166" s="1">
        <v>99</v>
      </c>
    </row>
    <row r="3167" spans="1:22" x14ac:dyDescent="0.35">
      <c r="A3167" s="2">
        <v>45033</v>
      </c>
      <c r="B3167" s="3" t="s">
        <v>529</v>
      </c>
      <c r="C3167" t="s">
        <v>23</v>
      </c>
      <c r="D3167" t="s">
        <v>98</v>
      </c>
      <c r="E3167" t="s">
        <v>265</v>
      </c>
      <c r="F3167" t="s">
        <v>19856</v>
      </c>
      <c r="G3167" t="s">
        <v>19857</v>
      </c>
      <c r="H3167" t="s">
        <v>19858</v>
      </c>
      <c r="I3167" t="s">
        <v>19859</v>
      </c>
      <c r="J3167" s="1" t="s">
        <v>30</v>
      </c>
      <c r="K3167" t="s">
        <v>534</v>
      </c>
      <c r="L3167" t="s">
        <v>535</v>
      </c>
      <c r="M3167" t="s">
        <v>536</v>
      </c>
      <c r="N3167" s="1" t="s">
        <v>78</v>
      </c>
      <c r="O3167" s="1" t="s">
        <v>34</v>
      </c>
      <c r="P3167" s="1">
        <v>38</v>
      </c>
      <c r="Q3167" t="s">
        <v>19860</v>
      </c>
      <c r="R3167" s="1" t="s">
        <v>19861</v>
      </c>
      <c r="S3167" s="1" t="s">
        <v>19862</v>
      </c>
      <c r="T3167" s="1">
        <v>303</v>
      </c>
      <c r="U3167" s="1">
        <v>149</v>
      </c>
      <c r="V3167" s="1">
        <v>154</v>
      </c>
    </row>
    <row r="3168" spans="1:22" x14ac:dyDescent="0.35">
      <c r="A3168" s="2">
        <v>45176</v>
      </c>
      <c r="B3168" s="3" t="s">
        <v>336</v>
      </c>
      <c r="C3168" t="s">
        <v>247</v>
      </c>
      <c r="D3168" t="s">
        <v>165</v>
      </c>
      <c r="E3168" t="s">
        <v>484</v>
      </c>
      <c r="F3168" t="s">
        <v>19863</v>
      </c>
      <c r="G3168" t="s">
        <v>19864</v>
      </c>
      <c r="H3168" t="s">
        <v>19865</v>
      </c>
      <c r="I3168" t="s">
        <v>19866</v>
      </c>
      <c r="J3168" s="1" t="s">
        <v>45</v>
      </c>
      <c r="K3168" t="s">
        <v>194</v>
      </c>
      <c r="L3168" t="s">
        <v>195</v>
      </c>
      <c r="M3168" t="s">
        <v>196</v>
      </c>
      <c r="N3168" s="1" t="s">
        <v>78</v>
      </c>
      <c r="O3168" s="1" t="s">
        <v>34</v>
      </c>
      <c r="P3168" s="1">
        <v>55</v>
      </c>
      <c r="Q3168" t="s">
        <v>695</v>
      </c>
      <c r="R3168" s="1" t="s">
        <v>19867</v>
      </c>
      <c r="S3168" s="1" t="s">
        <v>19868</v>
      </c>
      <c r="T3168" s="1">
        <v>236</v>
      </c>
      <c r="U3168" s="1">
        <v>57</v>
      </c>
      <c r="V3168" s="1">
        <v>179</v>
      </c>
    </row>
    <row r="3169" spans="1:22" x14ac:dyDescent="0.35">
      <c r="A3169" s="2">
        <v>44709</v>
      </c>
      <c r="B3169" s="3" t="s">
        <v>344</v>
      </c>
      <c r="C3169" t="s">
        <v>141</v>
      </c>
      <c r="D3169" t="s">
        <v>345</v>
      </c>
      <c r="E3169" t="s">
        <v>346</v>
      </c>
      <c r="F3169" t="s">
        <v>19869</v>
      </c>
      <c r="H3169" t="s">
        <v>19870</v>
      </c>
      <c r="I3169" t="s">
        <v>19871</v>
      </c>
      <c r="J3169" s="1" t="s">
        <v>30</v>
      </c>
      <c r="K3169" t="s">
        <v>159</v>
      </c>
      <c r="L3169" t="s">
        <v>160</v>
      </c>
      <c r="M3169" t="s">
        <v>161</v>
      </c>
      <c r="N3169" s="1" t="s">
        <v>48</v>
      </c>
      <c r="O3169" s="1" t="s">
        <v>49</v>
      </c>
      <c r="P3169" s="1">
        <v>58</v>
      </c>
      <c r="Q3169" t="s">
        <v>8739</v>
      </c>
      <c r="R3169" s="1" t="s">
        <v>1666</v>
      </c>
      <c r="S3169" s="1" t="s">
        <v>19872</v>
      </c>
      <c r="T3169" s="1">
        <v>103</v>
      </c>
      <c r="U3169" s="1">
        <v>7</v>
      </c>
      <c r="V3169" s="1">
        <v>96</v>
      </c>
    </row>
    <row r="3170" spans="1:22" x14ac:dyDescent="0.35">
      <c r="A3170" s="2">
        <v>45049</v>
      </c>
      <c r="B3170" s="3" t="s">
        <v>38</v>
      </c>
      <c r="C3170" t="s">
        <v>141</v>
      </c>
      <c r="D3170" t="s">
        <v>142</v>
      </c>
      <c r="E3170" t="s">
        <v>361</v>
      </c>
      <c r="F3170" t="s">
        <v>19873</v>
      </c>
      <c r="G3170" t="s">
        <v>19874</v>
      </c>
      <c r="H3170" t="s">
        <v>19875</v>
      </c>
      <c r="I3170" t="s">
        <v>19876</v>
      </c>
      <c r="J3170" s="1" t="s">
        <v>30</v>
      </c>
      <c r="K3170" t="s">
        <v>61</v>
      </c>
      <c r="L3170" t="s">
        <v>62</v>
      </c>
      <c r="M3170">
        <f>1-588-750-7646</f>
        <v>-8983</v>
      </c>
      <c r="N3170" s="1" t="s">
        <v>78</v>
      </c>
      <c r="O3170" s="1" t="s">
        <v>63</v>
      </c>
      <c r="P3170" s="1">
        <v>8</v>
      </c>
      <c r="Q3170" t="s">
        <v>16791</v>
      </c>
      <c r="R3170" s="1" t="s">
        <v>4874</v>
      </c>
      <c r="S3170" s="1" t="s">
        <v>19877</v>
      </c>
      <c r="T3170" s="1">
        <v>305</v>
      </c>
      <c r="U3170" s="1">
        <v>259</v>
      </c>
      <c r="V3170" s="1">
        <v>46</v>
      </c>
    </row>
    <row r="3171" spans="1:22" x14ac:dyDescent="0.35">
      <c r="A3171" s="2">
        <v>45145</v>
      </c>
      <c r="B3171" s="3" t="s">
        <v>275</v>
      </c>
      <c r="C3171" t="s">
        <v>276</v>
      </c>
      <c r="D3171" t="s">
        <v>277</v>
      </c>
      <c r="E3171" t="s">
        <v>278</v>
      </c>
      <c r="F3171" t="s">
        <v>19878</v>
      </c>
      <c r="G3171" t="s">
        <v>19879</v>
      </c>
      <c r="H3171" t="s">
        <v>19880</v>
      </c>
      <c r="I3171">
        <v>3255679582</v>
      </c>
      <c r="J3171" s="1" t="s">
        <v>30</v>
      </c>
      <c r="K3171" t="s">
        <v>148</v>
      </c>
      <c r="L3171" t="s">
        <v>149</v>
      </c>
      <c r="M3171" t="s">
        <v>150</v>
      </c>
      <c r="N3171" s="1" t="s">
        <v>93</v>
      </c>
      <c r="O3171" s="1" t="s">
        <v>34</v>
      </c>
      <c r="P3171" s="1">
        <v>23</v>
      </c>
      <c r="Q3171" t="s">
        <v>11163</v>
      </c>
      <c r="R3171" s="1" t="s">
        <v>19881</v>
      </c>
      <c r="S3171" s="1" t="s">
        <v>19882</v>
      </c>
      <c r="T3171" s="1">
        <v>358</v>
      </c>
      <c r="U3171" s="1">
        <v>9</v>
      </c>
      <c r="V3171" s="1">
        <v>349</v>
      </c>
    </row>
    <row r="3172" spans="1:22" x14ac:dyDescent="0.35">
      <c r="A3172" s="2">
        <v>45038</v>
      </c>
      <c r="B3172" s="3" t="s">
        <v>336</v>
      </c>
      <c r="C3172" t="s">
        <v>247</v>
      </c>
      <c r="D3172" t="s">
        <v>165</v>
      </c>
      <c r="E3172" t="s">
        <v>265</v>
      </c>
      <c r="F3172" t="s">
        <v>19883</v>
      </c>
      <c r="H3172" t="s">
        <v>19884</v>
      </c>
      <c r="I3172" t="s">
        <v>19885</v>
      </c>
      <c r="J3172" s="1" t="s">
        <v>45</v>
      </c>
      <c r="K3172" t="s">
        <v>171</v>
      </c>
      <c r="L3172" t="s">
        <v>172</v>
      </c>
      <c r="M3172" t="s">
        <v>173</v>
      </c>
      <c r="N3172" s="1" t="s">
        <v>48</v>
      </c>
      <c r="O3172" s="1" t="s">
        <v>34</v>
      </c>
      <c r="P3172" s="1">
        <v>11</v>
      </c>
      <c r="Q3172" t="s">
        <v>19886</v>
      </c>
      <c r="R3172" s="1" t="s">
        <v>13269</v>
      </c>
      <c r="S3172" s="1" t="s">
        <v>19887</v>
      </c>
      <c r="T3172" s="1">
        <v>263</v>
      </c>
      <c r="U3172" s="1">
        <v>21</v>
      </c>
      <c r="V3172" s="1">
        <v>242</v>
      </c>
    </row>
    <row r="3173" spans="1:22" x14ac:dyDescent="0.35">
      <c r="A3173" s="2">
        <v>44938</v>
      </c>
      <c r="B3173" s="3" t="s">
        <v>22</v>
      </c>
      <c r="C3173" t="s">
        <v>23</v>
      </c>
      <c r="D3173" t="s">
        <v>24</v>
      </c>
      <c r="E3173" t="s">
        <v>82</v>
      </c>
      <c r="F3173" t="s">
        <v>19888</v>
      </c>
      <c r="G3173" t="s">
        <v>19889</v>
      </c>
      <c r="H3173" t="s">
        <v>19890</v>
      </c>
      <c r="I3173" t="s">
        <v>19891</v>
      </c>
      <c r="J3173" s="1" t="s">
        <v>30</v>
      </c>
      <c r="K3173" t="s">
        <v>61</v>
      </c>
      <c r="L3173" t="s">
        <v>62</v>
      </c>
      <c r="M3173">
        <f>1-588-750-7646</f>
        <v>-8983</v>
      </c>
      <c r="N3173" s="1" t="s">
        <v>78</v>
      </c>
      <c r="O3173" s="1" t="s">
        <v>49</v>
      </c>
      <c r="P3173" s="1">
        <v>88</v>
      </c>
      <c r="Q3173" t="s">
        <v>19892</v>
      </c>
      <c r="R3173" s="1" t="s">
        <v>19893</v>
      </c>
      <c r="S3173" s="1" t="s">
        <v>19894</v>
      </c>
      <c r="T3173" s="1">
        <v>85</v>
      </c>
      <c r="U3173" s="1">
        <v>35</v>
      </c>
      <c r="V3173" s="1">
        <v>50</v>
      </c>
    </row>
    <row r="3174" spans="1:22" x14ac:dyDescent="0.35">
      <c r="A3174" s="2">
        <v>45174</v>
      </c>
      <c r="B3174" s="3" t="s">
        <v>238</v>
      </c>
      <c r="C3174" t="s">
        <v>23</v>
      </c>
      <c r="D3174" t="s">
        <v>98</v>
      </c>
      <c r="E3174" t="s">
        <v>239</v>
      </c>
      <c r="F3174" t="s">
        <v>19895</v>
      </c>
      <c r="G3174" t="s">
        <v>19896</v>
      </c>
      <c r="H3174" t="s">
        <v>19897</v>
      </c>
      <c r="I3174" t="s">
        <v>19898</v>
      </c>
      <c r="J3174" s="1" t="s">
        <v>170</v>
      </c>
      <c r="K3174" t="s">
        <v>148</v>
      </c>
      <c r="L3174" t="s">
        <v>149</v>
      </c>
      <c r="M3174" t="s">
        <v>150</v>
      </c>
      <c r="N3174" s="1" t="s">
        <v>33</v>
      </c>
      <c r="O3174" s="1" t="s">
        <v>34</v>
      </c>
      <c r="P3174" s="1">
        <v>56</v>
      </c>
      <c r="Q3174" t="s">
        <v>19899</v>
      </c>
      <c r="R3174" s="1" t="s">
        <v>19900</v>
      </c>
      <c r="S3174" s="1" t="s">
        <v>19901</v>
      </c>
      <c r="T3174" s="1">
        <v>372</v>
      </c>
      <c r="U3174" s="1">
        <v>199</v>
      </c>
      <c r="V3174" s="1">
        <v>173</v>
      </c>
    </row>
    <row r="3175" spans="1:22" x14ac:dyDescent="0.35">
      <c r="A3175" s="2">
        <v>45093</v>
      </c>
      <c r="B3175" s="3" t="s">
        <v>118</v>
      </c>
      <c r="C3175" t="s">
        <v>69</v>
      </c>
      <c r="D3175" t="s">
        <v>119</v>
      </c>
      <c r="E3175" t="s">
        <v>120</v>
      </c>
      <c r="F3175" t="s">
        <v>19902</v>
      </c>
      <c r="G3175" t="s">
        <v>19903</v>
      </c>
      <c r="H3175" t="s">
        <v>19904</v>
      </c>
      <c r="I3175" t="s">
        <v>19905</v>
      </c>
      <c r="J3175" s="1" t="s">
        <v>45</v>
      </c>
      <c r="K3175" t="s">
        <v>381</v>
      </c>
      <c r="L3175" t="s">
        <v>382</v>
      </c>
      <c r="M3175" t="s">
        <v>383</v>
      </c>
      <c r="N3175" s="1" t="s">
        <v>93</v>
      </c>
      <c r="O3175" s="1" t="s">
        <v>49</v>
      </c>
      <c r="P3175" s="1">
        <v>17</v>
      </c>
      <c r="Q3175" t="s">
        <v>518</v>
      </c>
      <c r="R3175" s="1" t="s">
        <v>5572</v>
      </c>
      <c r="S3175" s="1" t="s">
        <v>19906</v>
      </c>
      <c r="T3175" s="1">
        <v>341</v>
      </c>
      <c r="U3175" s="1">
        <v>92</v>
      </c>
      <c r="V3175" s="1">
        <v>249</v>
      </c>
    </row>
    <row r="3176" spans="1:22" x14ac:dyDescent="0.35">
      <c r="A3176" s="2">
        <v>44673</v>
      </c>
      <c r="B3176" s="3" t="s">
        <v>118</v>
      </c>
      <c r="C3176" t="s">
        <v>54</v>
      </c>
      <c r="D3176" t="s">
        <v>119</v>
      </c>
      <c r="E3176" t="s">
        <v>120</v>
      </c>
      <c r="F3176" t="s">
        <v>19907</v>
      </c>
      <c r="G3176" t="s">
        <v>19908</v>
      </c>
      <c r="H3176" t="s">
        <v>19909</v>
      </c>
      <c r="I3176" t="s">
        <v>19910</v>
      </c>
      <c r="J3176" s="1" t="s">
        <v>45</v>
      </c>
      <c r="K3176" t="s">
        <v>31</v>
      </c>
      <c r="L3176" t="s">
        <v>32</v>
      </c>
      <c r="M3176">
        <v>6538306661</v>
      </c>
      <c r="N3176" s="1" t="s">
        <v>78</v>
      </c>
      <c r="O3176" s="1" t="s">
        <v>63</v>
      </c>
      <c r="P3176" s="1">
        <v>52</v>
      </c>
      <c r="Q3176" t="s">
        <v>11640</v>
      </c>
      <c r="R3176" s="1" t="s">
        <v>6483</v>
      </c>
      <c r="S3176" s="1" t="s">
        <v>19911</v>
      </c>
      <c r="T3176" s="1">
        <v>119</v>
      </c>
      <c r="U3176" s="1">
        <v>6</v>
      </c>
      <c r="V3176" s="1">
        <v>113</v>
      </c>
    </row>
    <row r="3177" spans="1:22" x14ac:dyDescent="0.35">
      <c r="A3177" s="2">
        <v>44477</v>
      </c>
      <c r="B3177" s="3" t="s">
        <v>222</v>
      </c>
      <c r="C3177" t="s">
        <v>54</v>
      </c>
      <c r="D3177" t="s">
        <v>223</v>
      </c>
      <c r="E3177" t="s">
        <v>224</v>
      </c>
      <c r="F3177" t="s">
        <v>19912</v>
      </c>
      <c r="G3177" t="s">
        <v>19913</v>
      </c>
      <c r="H3177" t="s">
        <v>19914</v>
      </c>
      <c r="I3177" t="s">
        <v>19915</v>
      </c>
      <c r="J3177" s="1" t="s">
        <v>30</v>
      </c>
      <c r="K3177" t="s">
        <v>133</v>
      </c>
      <c r="L3177" t="s">
        <v>134</v>
      </c>
      <c r="M3177" t="s">
        <v>135</v>
      </c>
      <c r="N3177" s="1" t="s">
        <v>78</v>
      </c>
      <c r="O3177" s="1" t="s">
        <v>34</v>
      </c>
      <c r="P3177" s="1">
        <v>48</v>
      </c>
      <c r="Q3177" t="s">
        <v>19916</v>
      </c>
      <c r="R3177" s="1" t="s">
        <v>19917</v>
      </c>
      <c r="S3177" s="1" t="s">
        <v>19918</v>
      </c>
      <c r="T3177" s="1">
        <v>66</v>
      </c>
      <c r="U3177" s="1">
        <v>9</v>
      </c>
      <c r="V3177" s="1">
        <v>57</v>
      </c>
    </row>
    <row r="3178" spans="1:22" x14ac:dyDescent="0.35">
      <c r="A3178" s="2">
        <v>44682</v>
      </c>
      <c r="B3178" s="3" t="s">
        <v>336</v>
      </c>
      <c r="C3178" t="s">
        <v>247</v>
      </c>
      <c r="D3178" t="s">
        <v>165</v>
      </c>
      <c r="E3178" t="s">
        <v>484</v>
      </c>
      <c r="F3178" t="s">
        <v>19919</v>
      </c>
      <c r="G3178" t="s">
        <v>19920</v>
      </c>
      <c r="H3178" t="s">
        <v>19921</v>
      </c>
      <c r="I3178" t="s">
        <v>19922</v>
      </c>
      <c r="J3178" s="1" t="s">
        <v>45</v>
      </c>
      <c r="K3178" t="s">
        <v>534</v>
      </c>
      <c r="L3178" t="s">
        <v>535</v>
      </c>
      <c r="M3178" t="s">
        <v>536</v>
      </c>
      <c r="N3178" s="1" t="s">
        <v>33</v>
      </c>
      <c r="O3178" s="1" t="s">
        <v>34</v>
      </c>
      <c r="P3178" s="1">
        <v>63</v>
      </c>
      <c r="Q3178" t="s">
        <v>8925</v>
      </c>
      <c r="R3178" s="1" t="s">
        <v>19923</v>
      </c>
      <c r="S3178" s="1" t="s">
        <v>19924</v>
      </c>
      <c r="T3178" s="1">
        <v>399</v>
      </c>
      <c r="U3178" s="1">
        <v>116</v>
      </c>
      <c r="V3178" s="1">
        <v>283</v>
      </c>
    </row>
    <row r="3179" spans="1:22" x14ac:dyDescent="0.35">
      <c r="A3179" s="2">
        <v>44755</v>
      </c>
      <c r="B3179" s="3" t="s">
        <v>275</v>
      </c>
      <c r="C3179" t="s">
        <v>276</v>
      </c>
      <c r="D3179" t="s">
        <v>277</v>
      </c>
      <c r="E3179" t="s">
        <v>278</v>
      </c>
      <c r="F3179" t="s">
        <v>19925</v>
      </c>
      <c r="G3179" t="s">
        <v>19926</v>
      </c>
      <c r="H3179" t="s">
        <v>19927</v>
      </c>
      <c r="I3179" t="s">
        <v>19928</v>
      </c>
      <c r="J3179" s="1" t="s">
        <v>45</v>
      </c>
      <c r="K3179" t="s">
        <v>303</v>
      </c>
      <c r="L3179" t="s">
        <v>304</v>
      </c>
      <c r="M3179" t="s">
        <v>305</v>
      </c>
      <c r="N3179" s="1" t="s">
        <v>93</v>
      </c>
      <c r="O3179" s="1" t="s">
        <v>34</v>
      </c>
      <c r="P3179" s="1">
        <v>99</v>
      </c>
      <c r="Q3179" t="s">
        <v>7716</v>
      </c>
      <c r="R3179" s="1" t="s">
        <v>17486</v>
      </c>
      <c r="S3179" s="1" t="s">
        <v>19929</v>
      </c>
      <c r="T3179" s="1">
        <v>95</v>
      </c>
      <c r="U3179" s="1">
        <v>59</v>
      </c>
      <c r="V3179" s="1">
        <v>36</v>
      </c>
    </row>
    <row r="3180" spans="1:22" x14ac:dyDescent="0.35">
      <c r="A3180" s="2">
        <v>44900</v>
      </c>
      <c r="B3180" s="3" t="s">
        <v>22</v>
      </c>
      <c r="C3180" t="s">
        <v>23</v>
      </c>
      <c r="D3180" t="s">
        <v>24</v>
      </c>
      <c r="E3180" t="s">
        <v>82</v>
      </c>
      <c r="F3180" t="s">
        <v>19930</v>
      </c>
      <c r="H3180" t="s">
        <v>19931</v>
      </c>
      <c r="I3180">
        <v>8639168346</v>
      </c>
      <c r="J3180" s="1" t="s">
        <v>30</v>
      </c>
      <c r="K3180" t="s">
        <v>381</v>
      </c>
      <c r="L3180" t="s">
        <v>382</v>
      </c>
      <c r="N3180" s="1" t="s">
        <v>86</v>
      </c>
      <c r="O3180" s="1" t="s">
        <v>49</v>
      </c>
      <c r="P3180" s="1">
        <v>86</v>
      </c>
      <c r="Q3180" t="s">
        <v>19932</v>
      </c>
      <c r="R3180" s="1" t="s">
        <v>19933</v>
      </c>
      <c r="S3180" s="1" t="s">
        <v>19934</v>
      </c>
      <c r="T3180" s="1">
        <v>220</v>
      </c>
      <c r="U3180" s="1">
        <v>208</v>
      </c>
      <c r="V3180" s="1">
        <v>12</v>
      </c>
    </row>
    <row r="3181" spans="1:22" x14ac:dyDescent="0.35">
      <c r="A3181" s="2">
        <v>44787</v>
      </c>
      <c r="B3181" s="3" t="s">
        <v>207</v>
      </c>
      <c r="C3181" t="s">
        <v>23</v>
      </c>
      <c r="D3181" t="s">
        <v>39</v>
      </c>
      <c r="E3181" t="s">
        <v>40</v>
      </c>
      <c r="F3181" t="s">
        <v>19935</v>
      </c>
      <c r="G3181" t="s">
        <v>19936</v>
      </c>
      <c r="H3181" t="s">
        <v>19937</v>
      </c>
      <c r="I3181" t="s">
        <v>19938</v>
      </c>
      <c r="J3181" s="1" t="s">
        <v>45</v>
      </c>
      <c r="K3181" t="s">
        <v>133</v>
      </c>
      <c r="L3181" t="s">
        <v>134</v>
      </c>
      <c r="M3181" t="s">
        <v>135</v>
      </c>
      <c r="N3181" s="1" t="s">
        <v>78</v>
      </c>
      <c r="O3181" s="1" t="s">
        <v>34</v>
      </c>
      <c r="P3181" s="1">
        <v>38</v>
      </c>
      <c r="Q3181" t="s">
        <v>10416</v>
      </c>
      <c r="R3181" s="1" t="s">
        <v>19939</v>
      </c>
      <c r="S3181" s="1" t="s">
        <v>19940</v>
      </c>
      <c r="T3181" s="1">
        <v>363</v>
      </c>
      <c r="U3181" s="1">
        <v>339</v>
      </c>
      <c r="V3181" s="1">
        <v>24</v>
      </c>
    </row>
    <row r="3182" spans="1:22" x14ac:dyDescent="0.35">
      <c r="A3182" s="2">
        <v>44485</v>
      </c>
      <c r="B3182" s="3" t="s">
        <v>275</v>
      </c>
      <c r="C3182" t="s">
        <v>276</v>
      </c>
      <c r="D3182" t="s">
        <v>277</v>
      </c>
      <c r="E3182" t="s">
        <v>265</v>
      </c>
      <c r="F3182" t="s">
        <v>19941</v>
      </c>
      <c r="H3182" t="s">
        <v>19942</v>
      </c>
      <c r="I3182" t="s">
        <v>19943</v>
      </c>
      <c r="J3182" s="1" t="s">
        <v>45</v>
      </c>
      <c r="K3182" t="s">
        <v>270</v>
      </c>
      <c r="L3182" t="s">
        <v>271</v>
      </c>
      <c r="M3182" t="s">
        <v>559</v>
      </c>
      <c r="N3182" s="1" t="s">
        <v>48</v>
      </c>
      <c r="O3182" s="1" t="s">
        <v>63</v>
      </c>
      <c r="P3182" s="1">
        <v>75</v>
      </c>
      <c r="Q3182" t="s">
        <v>1869</v>
      </c>
      <c r="R3182" s="1" t="s">
        <v>19944</v>
      </c>
      <c r="S3182" s="1" t="s">
        <v>19945</v>
      </c>
      <c r="T3182" s="1">
        <v>120</v>
      </c>
      <c r="U3182" s="1">
        <v>69</v>
      </c>
      <c r="V3182" s="1">
        <v>51</v>
      </c>
    </row>
    <row r="3183" spans="1:22" x14ac:dyDescent="0.35">
      <c r="A3183" s="1" t="s">
        <v>19946</v>
      </c>
      <c r="B3183" s="3" t="s">
        <v>68</v>
      </c>
      <c r="C3183" t="s">
        <v>69</v>
      </c>
      <c r="D3183" t="s">
        <v>70</v>
      </c>
      <c r="E3183" t="s">
        <v>265</v>
      </c>
      <c r="F3183" t="s">
        <v>19947</v>
      </c>
      <c r="G3183" t="s">
        <v>19948</v>
      </c>
      <c r="H3183" t="s">
        <v>19949</v>
      </c>
      <c r="I3183" t="s">
        <v>19950</v>
      </c>
      <c r="J3183" s="1" t="s">
        <v>30</v>
      </c>
      <c r="K3183" t="s">
        <v>424</v>
      </c>
      <c r="L3183" t="s">
        <v>425</v>
      </c>
      <c r="N3183" s="1" t="s">
        <v>78</v>
      </c>
      <c r="O3183" s="1" t="s">
        <v>63</v>
      </c>
      <c r="P3183" s="1">
        <v>85</v>
      </c>
      <c r="Q3183" t="s">
        <v>15647</v>
      </c>
      <c r="R3183" s="1" t="s">
        <v>11886</v>
      </c>
      <c r="S3183" s="1" t="s">
        <v>19951</v>
      </c>
      <c r="T3183" s="1">
        <v>397</v>
      </c>
      <c r="U3183" s="1">
        <v>103</v>
      </c>
      <c r="V3183" s="1">
        <v>294</v>
      </c>
    </row>
    <row r="3184" spans="1:22" x14ac:dyDescent="0.35">
      <c r="A3184" s="1" t="s">
        <v>1430</v>
      </c>
      <c r="B3184" s="3" t="s">
        <v>140</v>
      </c>
      <c r="C3184" t="s">
        <v>141</v>
      </c>
      <c r="D3184" t="s">
        <v>142</v>
      </c>
      <c r="E3184" t="s">
        <v>361</v>
      </c>
      <c r="F3184" t="s">
        <v>19952</v>
      </c>
      <c r="G3184" t="s">
        <v>19953</v>
      </c>
      <c r="H3184" t="s">
        <v>19954</v>
      </c>
      <c r="I3184" t="s">
        <v>19955</v>
      </c>
      <c r="J3184" s="1" t="s">
        <v>45</v>
      </c>
      <c r="K3184" t="s">
        <v>566</v>
      </c>
      <c r="L3184" t="s">
        <v>567</v>
      </c>
      <c r="M3184" t="s">
        <v>568</v>
      </c>
      <c r="N3184" s="1" t="s">
        <v>114</v>
      </c>
      <c r="O3184" s="1" t="s">
        <v>49</v>
      </c>
      <c r="P3184" s="1">
        <v>69</v>
      </c>
      <c r="Q3184" t="s">
        <v>1398</v>
      </c>
      <c r="R3184" s="1" t="s">
        <v>19956</v>
      </c>
      <c r="S3184" s="1" t="s">
        <v>19957</v>
      </c>
      <c r="T3184" s="1">
        <v>211</v>
      </c>
      <c r="U3184" s="1">
        <v>81</v>
      </c>
      <c r="V3184" s="1">
        <v>130</v>
      </c>
    </row>
    <row r="3185" spans="1:22" x14ac:dyDescent="0.35">
      <c r="A3185" s="2">
        <v>44902</v>
      </c>
      <c r="B3185" s="3" t="s">
        <v>164</v>
      </c>
      <c r="C3185" t="s">
        <v>247</v>
      </c>
      <c r="D3185" t="s">
        <v>165</v>
      </c>
      <c r="E3185" t="s">
        <v>166</v>
      </c>
      <c r="F3185" t="s">
        <v>19958</v>
      </c>
      <c r="G3185" t="s">
        <v>19959</v>
      </c>
      <c r="H3185" t="s">
        <v>19960</v>
      </c>
      <c r="I3185" t="s">
        <v>19961</v>
      </c>
      <c r="J3185" s="1" t="s">
        <v>45</v>
      </c>
      <c r="K3185" t="s">
        <v>330</v>
      </c>
      <c r="L3185" t="s">
        <v>331</v>
      </c>
      <c r="M3185" t="s">
        <v>332</v>
      </c>
      <c r="N3185" s="1" t="s">
        <v>78</v>
      </c>
      <c r="O3185" s="1" t="s">
        <v>49</v>
      </c>
      <c r="P3185" s="1">
        <v>79</v>
      </c>
      <c r="Q3185" t="s">
        <v>19962</v>
      </c>
      <c r="R3185" s="1" t="s">
        <v>19963</v>
      </c>
      <c r="S3185" s="1" t="s">
        <v>19964</v>
      </c>
      <c r="T3185" s="1">
        <v>104</v>
      </c>
      <c r="U3185" s="1">
        <v>98</v>
      </c>
      <c r="V3185" s="1">
        <v>6</v>
      </c>
    </row>
    <row r="3186" spans="1:22" x14ac:dyDescent="0.35">
      <c r="A3186" s="2">
        <v>44615</v>
      </c>
      <c r="B3186" s="3" t="s">
        <v>214</v>
      </c>
      <c r="C3186" t="s">
        <v>23</v>
      </c>
      <c r="D3186" t="s">
        <v>98</v>
      </c>
      <c r="E3186" t="s">
        <v>326</v>
      </c>
      <c r="F3186" t="s">
        <v>15639</v>
      </c>
      <c r="G3186" t="s">
        <v>19965</v>
      </c>
      <c r="H3186" t="s">
        <v>19966</v>
      </c>
      <c r="I3186" t="s">
        <v>19967</v>
      </c>
      <c r="J3186" s="1" t="s">
        <v>30</v>
      </c>
      <c r="K3186" t="s">
        <v>252</v>
      </c>
      <c r="L3186" t="s">
        <v>253</v>
      </c>
      <c r="M3186">
        <f>1-838-976-6137</f>
        <v>-7950</v>
      </c>
      <c r="N3186" s="1" t="s">
        <v>78</v>
      </c>
      <c r="O3186" s="1" t="s">
        <v>63</v>
      </c>
      <c r="P3186" s="1">
        <v>8</v>
      </c>
      <c r="Q3186" t="s">
        <v>8950</v>
      </c>
      <c r="R3186" s="1" t="s">
        <v>10203</v>
      </c>
      <c r="S3186" s="1" t="s">
        <v>19968</v>
      </c>
      <c r="T3186" s="1">
        <v>382</v>
      </c>
      <c r="U3186" s="1">
        <v>39</v>
      </c>
      <c r="V3186" s="1">
        <v>343</v>
      </c>
    </row>
    <row r="3187" spans="1:22" x14ac:dyDescent="0.35">
      <c r="A3187" s="2">
        <v>44842</v>
      </c>
      <c r="B3187" s="3" t="s">
        <v>257</v>
      </c>
      <c r="C3187" t="s">
        <v>141</v>
      </c>
      <c r="D3187" t="s">
        <v>223</v>
      </c>
      <c r="E3187" t="s">
        <v>309</v>
      </c>
      <c r="F3187" t="s">
        <v>19969</v>
      </c>
      <c r="G3187" t="s">
        <v>19970</v>
      </c>
      <c r="H3187" t="s">
        <v>19971</v>
      </c>
      <c r="I3187" t="s">
        <v>19972</v>
      </c>
      <c r="J3187" s="1" t="s">
        <v>170</v>
      </c>
      <c r="K3187" t="s">
        <v>303</v>
      </c>
      <c r="L3187" t="s">
        <v>304</v>
      </c>
      <c r="M3187" t="s">
        <v>305</v>
      </c>
      <c r="N3187" s="1" t="s">
        <v>86</v>
      </c>
      <c r="O3187" s="1" t="s">
        <v>34</v>
      </c>
      <c r="P3187" s="1">
        <v>32</v>
      </c>
      <c r="Q3187" t="s">
        <v>19973</v>
      </c>
      <c r="R3187" s="1" t="s">
        <v>19974</v>
      </c>
      <c r="S3187" s="1" t="s">
        <v>19975</v>
      </c>
      <c r="T3187" s="1">
        <v>493</v>
      </c>
      <c r="U3187" s="1">
        <v>167</v>
      </c>
      <c r="V3187" s="1">
        <v>326</v>
      </c>
    </row>
    <row r="3188" spans="1:22" x14ac:dyDescent="0.35">
      <c r="A3188" s="2">
        <v>44774</v>
      </c>
      <c r="B3188" s="3" t="s">
        <v>418</v>
      </c>
      <c r="C3188" t="s">
        <v>69</v>
      </c>
      <c r="D3188" t="s">
        <v>419</v>
      </c>
      <c r="E3188" t="s">
        <v>521</v>
      </c>
      <c r="F3188" t="s">
        <v>19976</v>
      </c>
      <c r="G3188" t="s">
        <v>19977</v>
      </c>
      <c r="H3188" t="s">
        <v>19978</v>
      </c>
      <c r="I3188" t="s">
        <v>19979</v>
      </c>
      <c r="J3188" s="1" t="s">
        <v>30</v>
      </c>
      <c r="K3188" t="s">
        <v>303</v>
      </c>
      <c r="L3188" t="s">
        <v>304</v>
      </c>
      <c r="M3188" t="s">
        <v>305</v>
      </c>
      <c r="N3188" s="1" t="s">
        <v>33</v>
      </c>
      <c r="O3188" s="1" t="s">
        <v>63</v>
      </c>
      <c r="P3188" s="1">
        <v>81</v>
      </c>
      <c r="Q3188" t="s">
        <v>1835</v>
      </c>
      <c r="R3188" s="1" t="s">
        <v>19980</v>
      </c>
      <c r="S3188" s="1" t="s">
        <v>19981</v>
      </c>
      <c r="T3188" s="1">
        <v>341</v>
      </c>
      <c r="U3188" s="1">
        <v>133</v>
      </c>
      <c r="V3188" s="1">
        <v>208</v>
      </c>
    </row>
    <row r="3189" spans="1:22" x14ac:dyDescent="0.35">
      <c r="A3189" s="2">
        <v>44711</v>
      </c>
      <c r="B3189" s="3" t="s">
        <v>336</v>
      </c>
      <c r="C3189" t="s">
        <v>247</v>
      </c>
      <c r="D3189" t="s">
        <v>165</v>
      </c>
      <c r="E3189" t="s">
        <v>484</v>
      </c>
      <c r="F3189" t="s">
        <v>19982</v>
      </c>
      <c r="G3189" t="s">
        <v>19983</v>
      </c>
      <c r="H3189" t="s">
        <v>19984</v>
      </c>
      <c r="I3189">
        <v>7975993852</v>
      </c>
      <c r="J3189" s="1" t="s">
        <v>45</v>
      </c>
      <c r="K3189" t="s">
        <v>252</v>
      </c>
      <c r="L3189" t="s">
        <v>253</v>
      </c>
      <c r="M3189">
        <f>1-838-976-6137</f>
        <v>-7950</v>
      </c>
      <c r="N3189" s="1" t="s">
        <v>114</v>
      </c>
      <c r="O3189" s="1" t="s">
        <v>63</v>
      </c>
      <c r="P3189" s="1">
        <v>34</v>
      </c>
      <c r="Q3189" t="s">
        <v>19985</v>
      </c>
      <c r="R3189" s="1" t="s">
        <v>19986</v>
      </c>
      <c r="S3189" s="1" t="s">
        <v>19987</v>
      </c>
      <c r="T3189" s="1">
        <v>454</v>
      </c>
      <c r="U3189" s="1">
        <v>429</v>
      </c>
      <c r="V3189" s="1">
        <v>25</v>
      </c>
    </row>
    <row r="3190" spans="1:22" x14ac:dyDescent="0.35">
      <c r="A3190" s="2">
        <v>45094</v>
      </c>
      <c r="B3190" s="3" t="s">
        <v>418</v>
      </c>
      <c r="C3190" t="s">
        <v>69</v>
      </c>
      <c r="D3190" t="s">
        <v>419</v>
      </c>
      <c r="E3190" t="s">
        <v>521</v>
      </c>
      <c r="F3190" t="s">
        <v>19988</v>
      </c>
      <c r="G3190" t="s">
        <v>19989</v>
      </c>
      <c r="H3190" t="s">
        <v>19990</v>
      </c>
      <c r="I3190" t="s">
        <v>19991</v>
      </c>
      <c r="J3190" s="1" t="s">
        <v>170</v>
      </c>
      <c r="K3190" t="s">
        <v>171</v>
      </c>
      <c r="L3190" t="s">
        <v>172</v>
      </c>
      <c r="M3190" t="s">
        <v>173</v>
      </c>
      <c r="N3190" s="1" t="s">
        <v>33</v>
      </c>
      <c r="O3190" s="1" t="s">
        <v>34</v>
      </c>
      <c r="P3190" s="1">
        <v>31</v>
      </c>
      <c r="Q3190" t="s">
        <v>19992</v>
      </c>
      <c r="R3190" s="1" t="s">
        <v>19993</v>
      </c>
      <c r="S3190" s="1" t="s">
        <v>19994</v>
      </c>
      <c r="T3190" s="1">
        <v>302</v>
      </c>
      <c r="U3190" s="1">
        <v>2</v>
      </c>
      <c r="V3190" s="1">
        <v>300</v>
      </c>
    </row>
    <row r="3191" spans="1:22" x14ac:dyDescent="0.35">
      <c r="A3191" s="1" t="s">
        <v>19995</v>
      </c>
      <c r="B3191" s="3" t="s">
        <v>38</v>
      </c>
      <c r="C3191" t="s">
        <v>23</v>
      </c>
      <c r="D3191" t="s">
        <v>98</v>
      </c>
      <c r="E3191" t="s">
        <v>154</v>
      </c>
      <c r="F3191" t="s">
        <v>19996</v>
      </c>
      <c r="G3191" t="s">
        <v>19997</v>
      </c>
      <c r="H3191" t="s">
        <v>19998</v>
      </c>
      <c r="I3191" t="s">
        <v>19999</v>
      </c>
      <c r="J3191" s="1" t="s">
        <v>30</v>
      </c>
      <c r="K3191" t="s">
        <v>252</v>
      </c>
      <c r="L3191" t="s">
        <v>253</v>
      </c>
      <c r="M3191">
        <f>1-838-976-6137</f>
        <v>-7950</v>
      </c>
      <c r="N3191" s="1" t="s">
        <v>93</v>
      </c>
      <c r="O3191" s="1" t="s">
        <v>34</v>
      </c>
      <c r="P3191" s="1">
        <v>80</v>
      </c>
      <c r="Q3191" t="s">
        <v>2231</v>
      </c>
      <c r="R3191" s="1" t="s">
        <v>8857</v>
      </c>
      <c r="S3191" s="1" t="s">
        <v>20000</v>
      </c>
      <c r="T3191" s="1">
        <v>277</v>
      </c>
      <c r="U3191" s="1">
        <v>200</v>
      </c>
      <c r="V3191" s="1">
        <v>77</v>
      </c>
    </row>
    <row r="3192" spans="1:22" x14ac:dyDescent="0.35">
      <c r="A3192" s="2">
        <v>45032</v>
      </c>
      <c r="B3192" s="3" t="s">
        <v>97</v>
      </c>
      <c r="C3192" t="s">
        <v>23</v>
      </c>
      <c r="D3192" t="s">
        <v>98</v>
      </c>
      <c r="E3192" t="s">
        <v>154</v>
      </c>
      <c r="F3192" t="s">
        <v>20001</v>
      </c>
      <c r="G3192" t="s">
        <v>20002</v>
      </c>
      <c r="H3192" t="s">
        <v>20003</v>
      </c>
      <c r="I3192" t="s">
        <v>20004</v>
      </c>
      <c r="J3192" s="1" t="s">
        <v>170</v>
      </c>
      <c r="K3192" t="s">
        <v>534</v>
      </c>
      <c r="L3192" t="s">
        <v>535</v>
      </c>
      <c r="M3192" t="s">
        <v>536</v>
      </c>
      <c r="N3192" s="1" t="s">
        <v>33</v>
      </c>
      <c r="O3192" s="1" t="s">
        <v>49</v>
      </c>
      <c r="P3192" s="1">
        <v>28</v>
      </c>
      <c r="Q3192" t="s">
        <v>10451</v>
      </c>
      <c r="R3192" s="1" t="s">
        <v>20005</v>
      </c>
      <c r="S3192" s="1" t="s">
        <v>20006</v>
      </c>
      <c r="T3192" s="1">
        <v>300</v>
      </c>
      <c r="U3192" s="1">
        <v>124</v>
      </c>
      <c r="V3192" s="1">
        <v>176</v>
      </c>
    </row>
    <row r="3193" spans="1:22" x14ac:dyDescent="0.35">
      <c r="A3193" s="2">
        <v>45076</v>
      </c>
      <c r="B3193" s="3" t="s">
        <v>238</v>
      </c>
      <c r="C3193" t="s">
        <v>23</v>
      </c>
      <c r="D3193" t="s">
        <v>98</v>
      </c>
      <c r="E3193" t="s">
        <v>239</v>
      </c>
      <c r="F3193" t="s">
        <v>20007</v>
      </c>
      <c r="H3193" t="s">
        <v>20008</v>
      </c>
      <c r="I3193" t="s">
        <v>20009</v>
      </c>
      <c r="J3193" s="1" t="s">
        <v>45</v>
      </c>
      <c r="K3193" t="s">
        <v>31</v>
      </c>
      <c r="L3193" t="s">
        <v>32</v>
      </c>
      <c r="M3193">
        <v>6538306661</v>
      </c>
      <c r="N3193" s="1" t="s">
        <v>33</v>
      </c>
      <c r="O3193" s="1" t="s">
        <v>49</v>
      </c>
      <c r="P3193" s="1">
        <v>16</v>
      </c>
      <c r="Q3193" t="s">
        <v>14880</v>
      </c>
      <c r="R3193" s="1" t="s">
        <v>18032</v>
      </c>
      <c r="S3193" s="1" t="s">
        <v>20010</v>
      </c>
      <c r="T3193" s="1">
        <v>236</v>
      </c>
      <c r="U3193" s="1">
        <v>39</v>
      </c>
      <c r="V3193" s="1">
        <v>197</v>
      </c>
    </row>
    <row r="3194" spans="1:22" x14ac:dyDescent="0.35">
      <c r="A3194" s="1" t="s">
        <v>14784</v>
      </c>
      <c r="B3194" s="3" t="s">
        <v>492</v>
      </c>
      <c r="C3194" t="s">
        <v>276</v>
      </c>
      <c r="D3194" t="s">
        <v>409</v>
      </c>
      <c r="E3194" t="s">
        <v>25</v>
      </c>
      <c r="F3194" t="s">
        <v>20011</v>
      </c>
      <c r="G3194" t="s">
        <v>20012</v>
      </c>
      <c r="H3194" t="s">
        <v>20013</v>
      </c>
      <c r="I3194" t="s">
        <v>20014</v>
      </c>
      <c r="J3194" s="1" t="s">
        <v>170</v>
      </c>
      <c r="K3194" t="s">
        <v>330</v>
      </c>
      <c r="L3194" t="s">
        <v>331</v>
      </c>
      <c r="M3194" t="s">
        <v>332</v>
      </c>
      <c r="N3194" s="1" t="s">
        <v>33</v>
      </c>
      <c r="O3194" s="1" t="s">
        <v>63</v>
      </c>
      <c r="P3194" s="1">
        <v>14</v>
      </c>
      <c r="Q3194" t="s">
        <v>6917</v>
      </c>
      <c r="R3194" s="1" t="s">
        <v>20015</v>
      </c>
      <c r="S3194" s="1" t="s">
        <v>20016</v>
      </c>
      <c r="T3194" s="1">
        <v>159</v>
      </c>
      <c r="U3194" s="1">
        <v>16</v>
      </c>
      <c r="V3194" s="1">
        <v>143</v>
      </c>
    </row>
    <row r="3195" spans="1:22" x14ac:dyDescent="0.35">
      <c r="A3195" s="1" t="s">
        <v>14010</v>
      </c>
      <c r="B3195" s="3" t="s">
        <v>336</v>
      </c>
      <c r="C3195" t="s">
        <v>247</v>
      </c>
      <c r="D3195" t="s">
        <v>165</v>
      </c>
      <c r="E3195" t="s">
        <v>484</v>
      </c>
      <c r="F3195" t="s">
        <v>20017</v>
      </c>
      <c r="G3195" t="s">
        <v>20018</v>
      </c>
      <c r="H3195" t="s">
        <v>20019</v>
      </c>
      <c r="I3195" t="s">
        <v>20020</v>
      </c>
      <c r="J3195" s="1" t="s">
        <v>170</v>
      </c>
      <c r="K3195" t="s">
        <v>303</v>
      </c>
      <c r="L3195" t="s">
        <v>304</v>
      </c>
      <c r="M3195" t="s">
        <v>305</v>
      </c>
      <c r="N3195" s="1" t="s">
        <v>86</v>
      </c>
      <c r="O3195" s="1" t="s">
        <v>34</v>
      </c>
      <c r="P3195" s="1">
        <v>99</v>
      </c>
      <c r="Q3195" t="s">
        <v>2330</v>
      </c>
      <c r="R3195" s="1" t="s">
        <v>20021</v>
      </c>
      <c r="S3195" s="1" t="s">
        <v>20022</v>
      </c>
      <c r="T3195" s="1">
        <v>440</v>
      </c>
      <c r="U3195" s="1">
        <v>42</v>
      </c>
      <c r="V3195" s="1">
        <v>398</v>
      </c>
    </row>
    <row r="3196" spans="1:22" x14ac:dyDescent="0.35">
      <c r="A3196" s="2">
        <v>44733</v>
      </c>
      <c r="B3196" s="3" t="s">
        <v>207</v>
      </c>
      <c r="C3196" t="s">
        <v>23</v>
      </c>
      <c r="D3196" t="s">
        <v>39</v>
      </c>
      <c r="E3196" t="s">
        <v>40</v>
      </c>
      <c r="F3196" t="s">
        <v>20023</v>
      </c>
      <c r="G3196" t="s">
        <v>20024</v>
      </c>
      <c r="H3196" t="s">
        <v>20025</v>
      </c>
      <c r="I3196" t="s">
        <v>20026</v>
      </c>
      <c r="J3196" s="1" t="s">
        <v>30</v>
      </c>
      <c r="K3196" t="s">
        <v>159</v>
      </c>
      <c r="L3196" t="s">
        <v>160</v>
      </c>
      <c r="M3196" t="s">
        <v>161</v>
      </c>
      <c r="N3196" s="1" t="s">
        <v>93</v>
      </c>
      <c r="O3196" s="1" t="s">
        <v>49</v>
      </c>
      <c r="P3196" s="1">
        <v>38</v>
      </c>
      <c r="Q3196" t="s">
        <v>10416</v>
      </c>
      <c r="R3196" s="1" t="s">
        <v>20027</v>
      </c>
      <c r="S3196" s="1" t="s">
        <v>20028</v>
      </c>
      <c r="T3196" s="1">
        <v>261</v>
      </c>
      <c r="U3196" s="1">
        <v>106</v>
      </c>
      <c r="V3196" s="1">
        <v>155</v>
      </c>
    </row>
    <row r="3197" spans="1:22" x14ac:dyDescent="0.35">
      <c r="A3197" s="1" t="s">
        <v>20029</v>
      </c>
      <c r="B3197" s="3" t="s">
        <v>336</v>
      </c>
      <c r="C3197" t="s">
        <v>247</v>
      </c>
      <c r="D3197" t="s">
        <v>165</v>
      </c>
      <c r="E3197" t="s">
        <v>25</v>
      </c>
      <c r="F3197" t="s">
        <v>20030</v>
      </c>
      <c r="G3197" t="s">
        <v>20031</v>
      </c>
      <c r="H3197" t="s">
        <v>20032</v>
      </c>
      <c r="I3197" t="s">
        <v>20033</v>
      </c>
      <c r="J3197" s="1" t="s">
        <v>30</v>
      </c>
      <c r="K3197" t="s">
        <v>183</v>
      </c>
      <c r="L3197" t="s">
        <v>184</v>
      </c>
      <c r="M3197" t="s">
        <v>185</v>
      </c>
      <c r="N3197" s="1" t="s">
        <v>78</v>
      </c>
      <c r="O3197" s="1" t="s">
        <v>34</v>
      </c>
      <c r="P3197" s="1">
        <v>26</v>
      </c>
      <c r="Q3197" t="s">
        <v>12188</v>
      </c>
      <c r="R3197" s="1" t="s">
        <v>20034</v>
      </c>
      <c r="S3197" s="1" t="s">
        <v>20035</v>
      </c>
      <c r="T3197" s="1">
        <v>148</v>
      </c>
      <c r="U3197" s="1">
        <v>27</v>
      </c>
      <c r="V3197" s="1">
        <v>121</v>
      </c>
    </row>
    <row r="3198" spans="1:22" x14ac:dyDescent="0.35">
      <c r="A3198" s="2">
        <v>45172</v>
      </c>
      <c r="B3198" s="3" t="s">
        <v>53</v>
      </c>
      <c r="C3198" t="s">
        <v>276</v>
      </c>
      <c r="D3198" t="s">
        <v>55</v>
      </c>
      <c r="E3198" t="s">
        <v>56</v>
      </c>
      <c r="F3198" t="s">
        <v>20036</v>
      </c>
      <c r="G3198" t="s">
        <v>20037</v>
      </c>
      <c r="H3198" t="s">
        <v>20038</v>
      </c>
      <c r="I3198" t="s">
        <v>20039</v>
      </c>
      <c r="J3198" s="1" t="s">
        <v>170</v>
      </c>
      <c r="K3198" t="s">
        <v>159</v>
      </c>
      <c r="L3198" t="s">
        <v>160</v>
      </c>
      <c r="M3198" t="s">
        <v>161</v>
      </c>
      <c r="N3198" s="1" t="s">
        <v>114</v>
      </c>
      <c r="O3198" s="1" t="s">
        <v>49</v>
      </c>
      <c r="P3198" s="1">
        <v>54</v>
      </c>
      <c r="Q3198" t="s">
        <v>4924</v>
      </c>
      <c r="R3198" s="1" t="s">
        <v>20040</v>
      </c>
      <c r="S3198" s="1" t="s">
        <v>20041</v>
      </c>
      <c r="T3198" s="1">
        <v>457</v>
      </c>
      <c r="U3198" s="1">
        <v>377</v>
      </c>
      <c r="V3198" s="1">
        <v>80</v>
      </c>
    </row>
    <row r="3199" spans="1:22" x14ac:dyDescent="0.35">
      <c r="A3199" s="2">
        <v>44915</v>
      </c>
      <c r="B3199" s="3" t="s">
        <v>344</v>
      </c>
      <c r="C3199" t="s">
        <v>141</v>
      </c>
      <c r="D3199" t="s">
        <v>345</v>
      </c>
      <c r="E3199" t="s">
        <v>346</v>
      </c>
      <c r="F3199" t="s">
        <v>20042</v>
      </c>
      <c r="G3199" t="s">
        <v>20043</v>
      </c>
      <c r="H3199" t="s">
        <v>20044</v>
      </c>
      <c r="I3199" t="s">
        <v>20045</v>
      </c>
      <c r="J3199" s="1" t="s">
        <v>170</v>
      </c>
      <c r="K3199" t="s">
        <v>183</v>
      </c>
      <c r="L3199" t="s">
        <v>184</v>
      </c>
      <c r="M3199" t="s">
        <v>185</v>
      </c>
      <c r="N3199" s="1" t="s">
        <v>78</v>
      </c>
      <c r="O3199" s="1" t="s">
        <v>49</v>
      </c>
      <c r="P3199" s="1">
        <v>80</v>
      </c>
      <c r="Q3199" t="s">
        <v>8198</v>
      </c>
      <c r="R3199" s="1" t="s">
        <v>6140</v>
      </c>
      <c r="S3199" s="1" t="s">
        <v>20046</v>
      </c>
      <c r="T3199" s="1">
        <v>343</v>
      </c>
      <c r="U3199" s="1">
        <v>94</v>
      </c>
      <c r="V3199" s="1">
        <v>249</v>
      </c>
    </row>
    <row r="3200" spans="1:22" x14ac:dyDescent="0.35">
      <c r="A3200" s="2">
        <v>44868</v>
      </c>
      <c r="B3200" s="3" t="s">
        <v>492</v>
      </c>
      <c r="C3200" t="s">
        <v>276</v>
      </c>
      <c r="D3200" t="s">
        <v>409</v>
      </c>
      <c r="E3200" t="s">
        <v>410</v>
      </c>
      <c r="F3200" t="s">
        <v>20047</v>
      </c>
      <c r="G3200" t="s">
        <v>20048</v>
      </c>
      <c r="H3200" t="s">
        <v>20049</v>
      </c>
      <c r="I3200" t="s">
        <v>20050</v>
      </c>
      <c r="J3200" s="1" t="s">
        <v>30</v>
      </c>
      <c r="K3200" t="s">
        <v>194</v>
      </c>
      <c r="L3200" t="s">
        <v>195</v>
      </c>
      <c r="N3200" s="1" t="s">
        <v>86</v>
      </c>
      <c r="O3200" s="1" t="s">
        <v>34</v>
      </c>
      <c r="P3200" s="1">
        <v>43</v>
      </c>
      <c r="Q3200" t="s">
        <v>20051</v>
      </c>
      <c r="R3200" s="1" t="s">
        <v>20052</v>
      </c>
      <c r="S3200" s="1" t="s">
        <v>20053</v>
      </c>
      <c r="T3200" s="1">
        <v>406</v>
      </c>
      <c r="U3200" s="1">
        <v>2</v>
      </c>
      <c r="V3200" s="1">
        <v>404</v>
      </c>
    </row>
    <row r="3201" spans="1:22" x14ac:dyDescent="0.35">
      <c r="A3201" s="2">
        <v>44748</v>
      </c>
      <c r="B3201" s="3" t="s">
        <v>207</v>
      </c>
      <c r="C3201" t="s">
        <v>54</v>
      </c>
      <c r="D3201" t="s">
        <v>39</v>
      </c>
      <c r="E3201" t="s">
        <v>189</v>
      </c>
      <c r="F3201" t="s">
        <v>20054</v>
      </c>
      <c r="H3201" t="s">
        <v>20055</v>
      </c>
      <c r="I3201" t="s">
        <v>20056</v>
      </c>
      <c r="J3201" s="1" t="s">
        <v>170</v>
      </c>
      <c r="K3201" t="s">
        <v>252</v>
      </c>
      <c r="L3201" t="s">
        <v>253</v>
      </c>
      <c r="M3201">
        <f>1-838-976-6137</f>
        <v>-7950</v>
      </c>
      <c r="N3201" s="1" t="s">
        <v>33</v>
      </c>
      <c r="O3201" s="1" t="s">
        <v>34</v>
      </c>
      <c r="P3201" s="1">
        <v>93</v>
      </c>
      <c r="Q3201" t="s">
        <v>20057</v>
      </c>
      <c r="R3201" s="1" t="s">
        <v>20058</v>
      </c>
      <c r="S3201" s="1" t="s">
        <v>20059</v>
      </c>
      <c r="T3201" s="1">
        <v>472</v>
      </c>
      <c r="U3201" s="1">
        <v>308</v>
      </c>
      <c r="V3201" s="1">
        <v>164</v>
      </c>
    </row>
    <row r="3202" spans="1:22" x14ac:dyDescent="0.35">
      <c r="A3202" s="2">
        <v>44781</v>
      </c>
      <c r="B3202" s="3" t="s">
        <v>529</v>
      </c>
      <c r="C3202" t="s">
        <v>23</v>
      </c>
      <c r="D3202" t="s">
        <v>98</v>
      </c>
      <c r="E3202" t="s">
        <v>530</v>
      </c>
      <c r="F3202" t="s">
        <v>20060</v>
      </c>
      <c r="G3202" t="s">
        <v>20061</v>
      </c>
      <c r="H3202" t="s">
        <v>20062</v>
      </c>
      <c r="I3202" t="s">
        <v>20063</v>
      </c>
      <c r="J3202" s="1" t="s">
        <v>45</v>
      </c>
      <c r="K3202" t="s">
        <v>111</v>
      </c>
      <c r="L3202" t="s">
        <v>112</v>
      </c>
      <c r="M3202" t="s">
        <v>113</v>
      </c>
      <c r="N3202" s="1" t="s">
        <v>86</v>
      </c>
      <c r="O3202" s="1" t="s">
        <v>34</v>
      </c>
      <c r="P3202" s="1">
        <v>50</v>
      </c>
      <c r="Q3202" t="s">
        <v>3977</v>
      </c>
      <c r="R3202" s="1" t="s">
        <v>20064</v>
      </c>
      <c r="S3202" s="1" t="s">
        <v>20065</v>
      </c>
      <c r="T3202" s="1">
        <v>217</v>
      </c>
      <c r="U3202" s="1">
        <v>120</v>
      </c>
      <c r="V3202" s="1">
        <v>97</v>
      </c>
    </row>
    <row r="3203" spans="1:22" x14ac:dyDescent="0.35">
      <c r="A3203" s="2">
        <v>44900</v>
      </c>
      <c r="B3203" s="3" t="s">
        <v>257</v>
      </c>
      <c r="C3203" t="s">
        <v>141</v>
      </c>
      <c r="D3203" t="s">
        <v>223</v>
      </c>
      <c r="E3203" t="s">
        <v>309</v>
      </c>
      <c r="F3203" t="s">
        <v>20066</v>
      </c>
      <c r="G3203" t="s">
        <v>20067</v>
      </c>
      <c r="H3203" t="s">
        <v>20068</v>
      </c>
      <c r="I3203" t="s">
        <v>20069</v>
      </c>
      <c r="J3203" s="1" t="s">
        <v>45</v>
      </c>
      <c r="K3203" t="s">
        <v>31</v>
      </c>
      <c r="L3203" t="s">
        <v>32</v>
      </c>
      <c r="M3203">
        <v>6538306661</v>
      </c>
      <c r="N3203" s="1" t="s">
        <v>93</v>
      </c>
      <c r="O3203" s="1" t="s">
        <v>63</v>
      </c>
      <c r="P3203" s="1">
        <v>61</v>
      </c>
      <c r="Q3203" t="s">
        <v>314</v>
      </c>
      <c r="R3203" s="1" t="s">
        <v>20070</v>
      </c>
      <c r="S3203" s="1" t="s">
        <v>20071</v>
      </c>
      <c r="T3203" s="1">
        <v>267</v>
      </c>
      <c r="U3203" s="1">
        <v>146</v>
      </c>
      <c r="V3203" s="1">
        <v>121</v>
      </c>
    </row>
    <row r="3204" spans="1:22" x14ac:dyDescent="0.35">
      <c r="A3204" s="2">
        <v>44955</v>
      </c>
      <c r="B3204" s="3" t="s">
        <v>344</v>
      </c>
      <c r="C3204" t="s">
        <v>141</v>
      </c>
      <c r="D3204" t="s">
        <v>345</v>
      </c>
      <c r="E3204" t="s">
        <v>346</v>
      </c>
      <c r="F3204" t="s">
        <v>20072</v>
      </c>
      <c r="G3204" t="s">
        <v>20073</v>
      </c>
      <c r="H3204" t="s">
        <v>20074</v>
      </c>
      <c r="I3204" t="s">
        <v>20075</v>
      </c>
      <c r="J3204" s="1" t="s">
        <v>170</v>
      </c>
      <c r="K3204" t="s">
        <v>330</v>
      </c>
      <c r="L3204" t="s">
        <v>331</v>
      </c>
      <c r="M3204" t="s">
        <v>332</v>
      </c>
      <c r="N3204" s="1" t="s">
        <v>93</v>
      </c>
      <c r="O3204" s="1" t="s">
        <v>63</v>
      </c>
      <c r="P3204" s="1">
        <v>63</v>
      </c>
      <c r="Q3204" t="s">
        <v>9973</v>
      </c>
      <c r="R3204" s="1" t="s">
        <v>20076</v>
      </c>
      <c r="S3204" s="1" t="s">
        <v>20077</v>
      </c>
      <c r="T3204" s="1">
        <v>345</v>
      </c>
      <c r="U3204" s="1">
        <v>245</v>
      </c>
      <c r="V3204" s="1">
        <v>100</v>
      </c>
    </row>
    <row r="3205" spans="1:22" x14ac:dyDescent="0.35">
      <c r="A3205" s="2">
        <v>44860</v>
      </c>
      <c r="B3205" s="3" t="s">
        <v>344</v>
      </c>
      <c r="C3205" t="s">
        <v>54</v>
      </c>
      <c r="D3205" t="s">
        <v>345</v>
      </c>
      <c r="E3205" t="s">
        <v>346</v>
      </c>
      <c r="F3205" t="s">
        <v>20078</v>
      </c>
      <c r="G3205" t="s">
        <v>9932</v>
      </c>
      <c r="H3205" t="s">
        <v>20079</v>
      </c>
      <c r="I3205" t="s">
        <v>20080</v>
      </c>
      <c r="J3205" s="1" t="s">
        <v>45</v>
      </c>
      <c r="K3205" t="s">
        <v>194</v>
      </c>
      <c r="L3205" t="s">
        <v>195</v>
      </c>
      <c r="M3205" t="s">
        <v>196</v>
      </c>
      <c r="N3205" s="1" t="s">
        <v>78</v>
      </c>
      <c r="O3205" s="1" t="s">
        <v>63</v>
      </c>
      <c r="P3205" s="1">
        <v>11</v>
      </c>
      <c r="Q3205" t="s">
        <v>20081</v>
      </c>
      <c r="R3205" s="1" t="s">
        <v>20082</v>
      </c>
      <c r="S3205" s="1" t="s">
        <v>20083</v>
      </c>
      <c r="T3205" s="1">
        <v>400</v>
      </c>
      <c r="U3205" s="1">
        <v>155</v>
      </c>
      <c r="V3205" s="1">
        <v>245</v>
      </c>
    </row>
    <row r="3206" spans="1:22" x14ac:dyDescent="0.35">
      <c r="A3206" s="2">
        <v>44848</v>
      </c>
      <c r="B3206" s="3" t="s">
        <v>38</v>
      </c>
      <c r="C3206" t="s">
        <v>276</v>
      </c>
      <c r="D3206" t="s">
        <v>409</v>
      </c>
      <c r="E3206" t="s">
        <v>410</v>
      </c>
      <c r="F3206" t="s">
        <v>20084</v>
      </c>
      <c r="G3206" t="s">
        <v>20085</v>
      </c>
      <c r="H3206" t="s">
        <v>20086</v>
      </c>
      <c r="I3206" t="s">
        <v>20087</v>
      </c>
      <c r="J3206" s="1" t="s">
        <v>45</v>
      </c>
      <c r="K3206" t="s">
        <v>381</v>
      </c>
      <c r="L3206" t="s">
        <v>382</v>
      </c>
      <c r="M3206" t="s">
        <v>383</v>
      </c>
      <c r="N3206" s="1" t="s">
        <v>114</v>
      </c>
      <c r="O3206" s="1" t="s">
        <v>34</v>
      </c>
      <c r="P3206" s="1">
        <v>42</v>
      </c>
      <c r="Q3206" t="s">
        <v>6452</v>
      </c>
      <c r="R3206" s="1" t="s">
        <v>20088</v>
      </c>
      <c r="S3206" s="1" t="s">
        <v>20089</v>
      </c>
      <c r="T3206" s="1">
        <v>435</v>
      </c>
      <c r="U3206" s="1">
        <v>37</v>
      </c>
      <c r="V3206" s="1">
        <v>398</v>
      </c>
    </row>
    <row r="3207" spans="1:22" x14ac:dyDescent="0.35">
      <c r="A3207" s="2">
        <v>44668</v>
      </c>
      <c r="B3207" s="3" t="s">
        <v>164</v>
      </c>
      <c r="C3207" t="s">
        <v>247</v>
      </c>
      <c r="D3207" t="s">
        <v>165</v>
      </c>
      <c r="E3207" t="s">
        <v>166</v>
      </c>
      <c r="F3207" t="s">
        <v>20090</v>
      </c>
      <c r="G3207" t="s">
        <v>20091</v>
      </c>
      <c r="H3207" t="s">
        <v>20092</v>
      </c>
      <c r="I3207" t="s">
        <v>20093</v>
      </c>
      <c r="J3207" s="1" t="s">
        <v>45</v>
      </c>
      <c r="K3207" t="s">
        <v>330</v>
      </c>
      <c r="L3207" t="s">
        <v>331</v>
      </c>
      <c r="M3207" t="s">
        <v>332</v>
      </c>
      <c r="N3207" s="1" t="s">
        <v>93</v>
      </c>
      <c r="O3207" s="1" t="s">
        <v>63</v>
      </c>
      <c r="P3207" s="1">
        <v>53</v>
      </c>
      <c r="Q3207" t="s">
        <v>4110</v>
      </c>
      <c r="R3207" s="1" t="s">
        <v>20094</v>
      </c>
      <c r="S3207" s="1" t="s">
        <v>20095</v>
      </c>
      <c r="T3207" s="1">
        <v>229</v>
      </c>
      <c r="U3207" s="1">
        <v>160</v>
      </c>
      <c r="V3207" s="1">
        <v>69</v>
      </c>
    </row>
    <row r="3208" spans="1:22" x14ac:dyDescent="0.35">
      <c r="A3208" s="2">
        <v>44849</v>
      </c>
      <c r="B3208" s="3" t="s">
        <v>118</v>
      </c>
      <c r="C3208" t="s">
        <v>69</v>
      </c>
      <c r="D3208" t="s">
        <v>119</v>
      </c>
      <c r="E3208" t="s">
        <v>120</v>
      </c>
      <c r="F3208" t="s">
        <v>20096</v>
      </c>
      <c r="G3208" t="s">
        <v>20097</v>
      </c>
      <c r="H3208" t="s">
        <v>20098</v>
      </c>
      <c r="I3208" t="s">
        <v>20099</v>
      </c>
      <c r="J3208" s="1" t="s">
        <v>30</v>
      </c>
      <c r="K3208" t="s">
        <v>534</v>
      </c>
      <c r="L3208" t="s">
        <v>535</v>
      </c>
      <c r="M3208" t="s">
        <v>536</v>
      </c>
      <c r="N3208" s="1" t="s">
        <v>86</v>
      </c>
      <c r="O3208" s="1" t="s">
        <v>63</v>
      </c>
      <c r="P3208" s="1">
        <v>96</v>
      </c>
      <c r="Q3208" t="s">
        <v>20100</v>
      </c>
      <c r="R3208" s="1" t="s">
        <v>6196</v>
      </c>
      <c r="S3208" s="1" t="s">
        <v>20101</v>
      </c>
      <c r="T3208" s="1">
        <v>181</v>
      </c>
      <c r="U3208" s="1">
        <v>162</v>
      </c>
      <c r="V3208" s="1">
        <v>19</v>
      </c>
    </row>
    <row r="3209" spans="1:22" x14ac:dyDescent="0.35">
      <c r="A3209" s="2">
        <v>45020</v>
      </c>
      <c r="B3209" s="3" t="s">
        <v>22</v>
      </c>
      <c r="C3209" t="s">
        <v>23</v>
      </c>
      <c r="D3209" t="s">
        <v>24</v>
      </c>
      <c r="E3209" t="s">
        <v>82</v>
      </c>
      <c r="F3209" t="s">
        <v>20102</v>
      </c>
      <c r="G3209" t="s">
        <v>20103</v>
      </c>
      <c r="H3209" t="s">
        <v>20104</v>
      </c>
      <c r="I3209" t="s">
        <v>20105</v>
      </c>
      <c r="J3209" s="1" t="s">
        <v>30</v>
      </c>
      <c r="K3209" t="s">
        <v>31</v>
      </c>
      <c r="L3209" t="s">
        <v>32</v>
      </c>
      <c r="M3209">
        <v>6538306661</v>
      </c>
      <c r="N3209" s="1" t="s">
        <v>48</v>
      </c>
      <c r="O3209" s="1" t="s">
        <v>49</v>
      </c>
      <c r="P3209" s="1">
        <v>56</v>
      </c>
      <c r="Q3209" t="s">
        <v>2059</v>
      </c>
      <c r="R3209" s="1" t="s">
        <v>20106</v>
      </c>
      <c r="S3209" s="1" t="s">
        <v>20107</v>
      </c>
      <c r="T3209" s="1">
        <v>211</v>
      </c>
      <c r="U3209" s="1">
        <v>192</v>
      </c>
      <c r="V3209" s="1">
        <v>19</v>
      </c>
    </row>
    <row r="3210" spans="1:22" x14ac:dyDescent="0.35">
      <c r="A3210" s="2">
        <v>45172</v>
      </c>
      <c r="B3210" s="3" t="s">
        <v>140</v>
      </c>
      <c r="C3210" t="s">
        <v>141</v>
      </c>
      <c r="D3210" t="s">
        <v>142</v>
      </c>
      <c r="E3210" t="s">
        <v>361</v>
      </c>
      <c r="F3210" t="s">
        <v>20108</v>
      </c>
      <c r="G3210" t="s">
        <v>20109</v>
      </c>
      <c r="H3210" t="s">
        <v>20110</v>
      </c>
      <c r="I3210" t="s">
        <v>20111</v>
      </c>
      <c r="J3210" s="1" t="s">
        <v>30</v>
      </c>
      <c r="K3210" t="s">
        <v>133</v>
      </c>
      <c r="L3210" t="s">
        <v>134</v>
      </c>
      <c r="M3210" t="s">
        <v>135</v>
      </c>
      <c r="N3210" s="1" t="s">
        <v>78</v>
      </c>
      <c r="O3210" s="1" t="s">
        <v>49</v>
      </c>
      <c r="P3210" s="1">
        <v>55</v>
      </c>
      <c r="Q3210" t="s">
        <v>9020</v>
      </c>
      <c r="R3210" s="1" t="s">
        <v>20112</v>
      </c>
      <c r="S3210" s="1" t="s">
        <v>20113</v>
      </c>
      <c r="T3210" s="1">
        <v>136</v>
      </c>
      <c r="U3210" s="1">
        <v>22</v>
      </c>
      <c r="V3210" s="1">
        <v>114</v>
      </c>
    </row>
    <row r="3211" spans="1:22" x14ac:dyDescent="0.35">
      <c r="A3211" s="2">
        <v>45141</v>
      </c>
      <c r="B3211" s="3" t="s">
        <v>222</v>
      </c>
      <c r="C3211" t="s">
        <v>141</v>
      </c>
      <c r="D3211" t="s">
        <v>223</v>
      </c>
      <c r="E3211" t="s">
        <v>224</v>
      </c>
      <c r="F3211" t="s">
        <v>20114</v>
      </c>
      <c r="G3211" t="s">
        <v>20115</v>
      </c>
      <c r="H3211" t="s">
        <v>20116</v>
      </c>
      <c r="I3211">
        <v>8327815883</v>
      </c>
      <c r="J3211" s="1" t="s">
        <v>45</v>
      </c>
      <c r="K3211" t="s">
        <v>159</v>
      </c>
      <c r="L3211" t="s">
        <v>160</v>
      </c>
      <c r="N3211" s="1" t="s">
        <v>93</v>
      </c>
      <c r="O3211" s="1" t="s">
        <v>63</v>
      </c>
      <c r="P3211" s="1">
        <v>72</v>
      </c>
      <c r="Q3211" t="s">
        <v>17237</v>
      </c>
      <c r="R3211" s="1" t="s">
        <v>20117</v>
      </c>
      <c r="S3211" s="1" t="s">
        <v>20118</v>
      </c>
      <c r="T3211" s="1">
        <v>144</v>
      </c>
      <c r="U3211" s="1">
        <v>28</v>
      </c>
      <c r="V3211" s="1">
        <v>116</v>
      </c>
    </row>
    <row r="3212" spans="1:22" x14ac:dyDescent="0.35">
      <c r="A3212" s="2">
        <v>44640</v>
      </c>
      <c r="B3212" s="3" t="s">
        <v>68</v>
      </c>
      <c r="C3212" t="s">
        <v>69</v>
      </c>
      <c r="D3212" t="s">
        <v>70</v>
      </c>
      <c r="E3212" t="s">
        <v>71</v>
      </c>
      <c r="F3212" t="s">
        <v>20119</v>
      </c>
      <c r="G3212" t="s">
        <v>20120</v>
      </c>
      <c r="H3212" t="s">
        <v>20121</v>
      </c>
      <c r="I3212" t="s">
        <v>20122</v>
      </c>
      <c r="J3212" s="1" t="s">
        <v>170</v>
      </c>
      <c r="K3212" t="s">
        <v>183</v>
      </c>
      <c r="L3212" t="s">
        <v>184</v>
      </c>
      <c r="M3212" t="s">
        <v>185</v>
      </c>
      <c r="N3212" s="1" t="s">
        <v>93</v>
      </c>
      <c r="O3212" s="1" t="s">
        <v>34</v>
      </c>
      <c r="P3212" s="1">
        <v>21</v>
      </c>
      <c r="Q3212" t="s">
        <v>4601</v>
      </c>
      <c r="R3212" s="1" t="s">
        <v>20123</v>
      </c>
      <c r="S3212" s="1" t="s">
        <v>20124</v>
      </c>
      <c r="T3212" s="1">
        <v>62</v>
      </c>
      <c r="U3212" s="1">
        <v>14</v>
      </c>
      <c r="V3212" s="1">
        <v>48</v>
      </c>
    </row>
    <row r="3213" spans="1:22" x14ac:dyDescent="0.35">
      <c r="A3213" s="2">
        <v>45139</v>
      </c>
      <c r="B3213" s="3" t="s">
        <v>177</v>
      </c>
      <c r="C3213" t="s">
        <v>141</v>
      </c>
      <c r="D3213" t="s">
        <v>142</v>
      </c>
      <c r="E3213" t="s">
        <v>178</v>
      </c>
      <c r="F3213" t="s">
        <v>20125</v>
      </c>
      <c r="G3213" t="s">
        <v>20126</v>
      </c>
      <c r="H3213" t="s">
        <v>20127</v>
      </c>
      <c r="I3213" t="s">
        <v>20128</v>
      </c>
      <c r="J3213" s="1" t="s">
        <v>170</v>
      </c>
      <c r="K3213" t="s">
        <v>159</v>
      </c>
      <c r="L3213" t="s">
        <v>160</v>
      </c>
      <c r="M3213" t="s">
        <v>161</v>
      </c>
      <c r="N3213" s="1" t="s">
        <v>33</v>
      </c>
      <c r="O3213" s="1" t="s">
        <v>63</v>
      </c>
      <c r="P3213" s="1">
        <v>31</v>
      </c>
      <c r="Q3213" t="s">
        <v>6229</v>
      </c>
      <c r="R3213" s="1" t="s">
        <v>20129</v>
      </c>
      <c r="S3213" s="1" t="s">
        <v>20130</v>
      </c>
      <c r="T3213" s="1">
        <v>171</v>
      </c>
      <c r="U3213" s="1">
        <v>131</v>
      </c>
      <c r="V3213" s="1">
        <v>40</v>
      </c>
    </row>
    <row r="3214" spans="1:22" x14ac:dyDescent="0.35">
      <c r="A3214" s="2">
        <v>44553</v>
      </c>
      <c r="B3214" s="3" t="s">
        <v>22</v>
      </c>
      <c r="C3214" t="s">
        <v>23</v>
      </c>
      <c r="D3214" t="s">
        <v>24</v>
      </c>
      <c r="E3214" t="s">
        <v>189</v>
      </c>
      <c r="F3214" t="s">
        <v>20131</v>
      </c>
      <c r="G3214" t="s">
        <v>20132</v>
      </c>
      <c r="H3214" t="s">
        <v>20133</v>
      </c>
      <c r="I3214" t="s">
        <v>20134</v>
      </c>
      <c r="J3214" s="1" t="s">
        <v>45</v>
      </c>
      <c r="K3214" t="s">
        <v>46</v>
      </c>
      <c r="L3214" t="s">
        <v>47</v>
      </c>
      <c r="M3214" t="s">
        <v>261</v>
      </c>
      <c r="N3214" s="1" t="s">
        <v>93</v>
      </c>
      <c r="O3214" s="1" t="s">
        <v>34</v>
      </c>
      <c r="P3214" s="1">
        <v>80</v>
      </c>
      <c r="Q3214" t="s">
        <v>2842</v>
      </c>
      <c r="R3214" s="1" t="s">
        <v>8857</v>
      </c>
      <c r="S3214" s="1" t="s">
        <v>20135</v>
      </c>
      <c r="T3214" s="1">
        <v>209</v>
      </c>
      <c r="U3214" s="1">
        <v>190</v>
      </c>
      <c r="V3214" s="1">
        <v>19</v>
      </c>
    </row>
    <row r="3215" spans="1:22" x14ac:dyDescent="0.35">
      <c r="A3215" s="2">
        <v>44685</v>
      </c>
      <c r="B3215" s="3" t="s">
        <v>38</v>
      </c>
      <c r="C3215" t="s">
        <v>23</v>
      </c>
      <c r="D3215" t="s">
        <v>98</v>
      </c>
      <c r="E3215" t="s">
        <v>25</v>
      </c>
      <c r="F3215" t="s">
        <v>20136</v>
      </c>
      <c r="G3215" t="s">
        <v>20137</v>
      </c>
      <c r="H3215" t="s">
        <v>20138</v>
      </c>
      <c r="I3215" t="s">
        <v>20139</v>
      </c>
      <c r="J3215" s="1" t="s">
        <v>170</v>
      </c>
      <c r="K3215" t="s">
        <v>330</v>
      </c>
      <c r="L3215" t="s">
        <v>331</v>
      </c>
      <c r="M3215" t="s">
        <v>332</v>
      </c>
      <c r="N3215" s="1" t="s">
        <v>86</v>
      </c>
      <c r="O3215" s="1" t="s">
        <v>63</v>
      </c>
      <c r="P3215" s="1">
        <v>67</v>
      </c>
      <c r="Q3215" t="s">
        <v>453</v>
      </c>
      <c r="R3215" s="1" t="s">
        <v>20140</v>
      </c>
      <c r="S3215" s="1" t="s">
        <v>20141</v>
      </c>
      <c r="T3215" s="1">
        <v>368</v>
      </c>
      <c r="U3215" s="1">
        <v>103</v>
      </c>
      <c r="V3215" s="1">
        <v>265</v>
      </c>
    </row>
    <row r="3216" spans="1:22" x14ac:dyDescent="0.35">
      <c r="A3216" s="2">
        <v>44759</v>
      </c>
      <c r="B3216" s="3" t="s">
        <v>529</v>
      </c>
      <c r="C3216" t="s">
        <v>23</v>
      </c>
      <c r="D3216" t="s">
        <v>98</v>
      </c>
      <c r="E3216" t="s">
        <v>25</v>
      </c>
      <c r="F3216" t="s">
        <v>20142</v>
      </c>
      <c r="G3216" t="s">
        <v>20143</v>
      </c>
      <c r="H3216" t="s">
        <v>20144</v>
      </c>
      <c r="I3216" t="s">
        <v>20145</v>
      </c>
      <c r="J3216" s="1" t="s">
        <v>170</v>
      </c>
      <c r="K3216" t="s">
        <v>381</v>
      </c>
      <c r="L3216" t="s">
        <v>382</v>
      </c>
      <c r="M3216" t="s">
        <v>383</v>
      </c>
      <c r="N3216" s="1" t="s">
        <v>86</v>
      </c>
      <c r="O3216" s="1" t="s">
        <v>34</v>
      </c>
      <c r="P3216" s="1">
        <v>66</v>
      </c>
      <c r="Q3216" t="s">
        <v>18496</v>
      </c>
      <c r="R3216" s="1" t="s">
        <v>20146</v>
      </c>
      <c r="S3216" s="1" t="s">
        <v>20147</v>
      </c>
      <c r="T3216" s="1">
        <v>130</v>
      </c>
      <c r="U3216" s="1">
        <v>30</v>
      </c>
      <c r="V3216" s="1">
        <v>100</v>
      </c>
    </row>
    <row r="3217" spans="1:22" x14ac:dyDescent="0.35">
      <c r="A3217" s="2">
        <v>44533</v>
      </c>
      <c r="B3217" s="3" t="s">
        <v>118</v>
      </c>
      <c r="C3217" t="s">
        <v>69</v>
      </c>
      <c r="D3217" t="s">
        <v>119</v>
      </c>
      <c r="E3217" t="s">
        <v>120</v>
      </c>
      <c r="F3217" t="s">
        <v>20148</v>
      </c>
      <c r="G3217" t="s">
        <v>20149</v>
      </c>
      <c r="H3217" t="s">
        <v>20150</v>
      </c>
      <c r="I3217" t="s">
        <v>20151</v>
      </c>
      <c r="J3217" s="1" t="s">
        <v>30</v>
      </c>
      <c r="K3217" t="s">
        <v>330</v>
      </c>
      <c r="L3217" t="s">
        <v>331</v>
      </c>
      <c r="M3217" t="s">
        <v>332</v>
      </c>
      <c r="N3217" s="1" t="s">
        <v>114</v>
      </c>
      <c r="O3217" s="1" t="s">
        <v>34</v>
      </c>
      <c r="P3217" s="1">
        <v>10</v>
      </c>
      <c r="Q3217" t="s">
        <v>12459</v>
      </c>
      <c r="R3217" s="1" t="s">
        <v>20152</v>
      </c>
      <c r="S3217" s="1" t="s">
        <v>20153</v>
      </c>
      <c r="T3217" s="1">
        <v>307</v>
      </c>
      <c r="U3217" s="1">
        <v>220</v>
      </c>
      <c r="V3217" s="1">
        <v>87</v>
      </c>
    </row>
    <row r="3218" spans="1:22" x14ac:dyDescent="0.35">
      <c r="A3218" s="2">
        <v>44836</v>
      </c>
      <c r="B3218" s="3" t="s">
        <v>418</v>
      </c>
      <c r="C3218" t="s">
        <v>69</v>
      </c>
      <c r="D3218" t="s">
        <v>419</v>
      </c>
      <c r="E3218" t="s">
        <v>265</v>
      </c>
      <c r="F3218" t="s">
        <v>20154</v>
      </c>
      <c r="G3218" t="s">
        <v>20155</v>
      </c>
      <c r="H3218" t="s">
        <v>20156</v>
      </c>
      <c r="I3218">
        <f>1-247-420-7090</f>
        <v>-7756</v>
      </c>
      <c r="J3218" s="1" t="s">
        <v>170</v>
      </c>
      <c r="K3218" t="s">
        <v>566</v>
      </c>
      <c r="L3218" t="s">
        <v>567</v>
      </c>
      <c r="M3218" t="s">
        <v>568</v>
      </c>
      <c r="N3218" s="1" t="s">
        <v>48</v>
      </c>
      <c r="O3218" s="1" t="s">
        <v>34</v>
      </c>
      <c r="P3218" s="1">
        <v>54</v>
      </c>
      <c r="Q3218" t="s">
        <v>18526</v>
      </c>
      <c r="R3218" s="1" t="s">
        <v>20157</v>
      </c>
      <c r="S3218" s="1" t="s">
        <v>20158</v>
      </c>
      <c r="T3218" s="1">
        <v>448</v>
      </c>
      <c r="U3218" s="1">
        <v>285</v>
      </c>
      <c r="V3218" s="1">
        <v>163</v>
      </c>
    </row>
    <row r="3219" spans="1:22" x14ac:dyDescent="0.35">
      <c r="A3219" s="2">
        <v>44765</v>
      </c>
      <c r="B3219" s="3" t="s">
        <v>238</v>
      </c>
      <c r="C3219" t="s">
        <v>54</v>
      </c>
      <c r="D3219" t="s">
        <v>98</v>
      </c>
      <c r="E3219" t="s">
        <v>239</v>
      </c>
      <c r="F3219" t="s">
        <v>20159</v>
      </c>
      <c r="G3219" t="s">
        <v>20160</v>
      </c>
      <c r="H3219" t="s">
        <v>20161</v>
      </c>
      <c r="I3219" t="s">
        <v>20162</v>
      </c>
      <c r="J3219" s="1" t="s">
        <v>45</v>
      </c>
      <c r="K3219" t="s">
        <v>424</v>
      </c>
      <c r="L3219" t="s">
        <v>425</v>
      </c>
      <c r="M3219">
        <v>7724600682</v>
      </c>
      <c r="N3219" s="1" t="s">
        <v>33</v>
      </c>
      <c r="O3219" s="1" t="s">
        <v>49</v>
      </c>
      <c r="P3219" s="1">
        <v>66</v>
      </c>
      <c r="Q3219" t="s">
        <v>17030</v>
      </c>
      <c r="R3219" s="1" t="s">
        <v>7495</v>
      </c>
      <c r="S3219" s="1" t="s">
        <v>20163</v>
      </c>
      <c r="T3219" s="1">
        <v>184</v>
      </c>
      <c r="U3219" s="1">
        <v>67</v>
      </c>
      <c r="V3219" s="1">
        <v>117</v>
      </c>
    </row>
    <row r="3220" spans="1:22" x14ac:dyDescent="0.35">
      <c r="A3220" s="2">
        <v>44624</v>
      </c>
      <c r="B3220" s="3" t="s">
        <v>140</v>
      </c>
      <c r="C3220" t="s">
        <v>54</v>
      </c>
      <c r="D3220" t="s">
        <v>142</v>
      </c>
      <c r="E3220" t="s">
        <v>361</v>
      </c>
      <c r="F3220" t="s">
        <v>20164</v>
      </c>
      <c r="G3220" t="s">
        <v>20165</v>
      </c>
      <c r="H3220" t="s">
        <v>20166</v>
      </c>
      <c r="I3220" t="s">
        <v>20167</v>
      </c>
      <c r="J3220" s="1" t="s">
        <v>30</v>
      </c>
      <c r="K3220" t="s">
        <v>330</v>
      </c>
      <c r="L3220" t="s">
        <v>331</v>
      </c>
      <c r="N3220" s="1" t="s">
        <v>33</v>
      </c>
      <c r="O3220" s="1" t="s">
        <v>63</v>
      </c>
      <c r="P3220" s="1">
        <v>83</v>
      </c>
      <c r="Q3220" t="s">
        <v>20168</v>
      </c>
      <c r="R3220" s="1" t="s">
        <v>20169</v>
      </c>
      <c r="S3220" s="1" t="s">
        <v>20170</v>
      </c>
      <c r="T3220" s="1">
        <v>138</v>
      </c>
      <c r="U3220" s="1">
        <v>29</v>
      </c>
      <c r="V3220" s="1">
        <v>109</v>
      </c>
    </row>
    <row r="3221" spans="1:22" x14ac:dyDescent="0.35">
      <c r="A3221" s="2">
        <v>44931</v>
      </c>
      <c r="B3221" s="3" t="s">
        <v>492</v>
      </c>
      <c r="C3221" t="s">
        <v>276</v>
      </c>
      <c r="D3221" t="s">
        <v>409</v>
      </c>
      <c r="E3221" t="s">
        <v>410</v>
      </c>
      <c r="F3221" t="s">
        <v>20171</v>
      </c>
      <c r="G3221" t="s">
        <v>20172</v>
      </c>
      <c r="H3221" t="s">
        <v>20173</v>
      </c>
      <c r="I3221" t="s">
        <v>20174</v>
      </c>
      <c r="J3221" s="1" t="s">
        <v>30</v>
      </c>
      <c r="K3221" t="s">
        <v>61</v>
      </c>
      <c r="L3221" t="s">
        <v>62</v>
      </c>
      <c r="M3221">
        <f>1-588-750-7646</f>
        <v>-8983</v>
      </c>
      <c r="N3221" s="1" t="s">
        <v>33</v>
      </c>
      <c r="O3221" s="1" t="s">
        <v>63</v>
      </c>
      <c r="P3221" s="1">
        <v>85</v>
      </c>
      <c r="Q3221" t="s">
        <v>11046</v>
      </c>
      <c r="R3221" s="1" t="s">
        <v>20175</v>
      </c>
      <c r="S3221" s="1" t="s">
        <v>20176</v>
      </c>
      <c r="T3221" s="1">
        <v>167</v>
      </c>
      <c r="U3221" s="1">
        <v>162</v>
      </c>
      <c r="V3221" s="1">
        <v>5</v>
      </c>
    </row>
    <row r="3222" spans="1:22" x14ac:dyDescent="0.35">
      <c r="A3222" s="2">
        <v>44591</v>
      </c>
      <c r="B3222" s="3" t="s">
        <v>177</v>
      </c>
      <c r="C3222" t="s">
        <v>141</v>
      </c>
      <c r="D3222" t="s">
        <v>142</v>
      </c>
      <c r="E3222" t="s">
        <v>178</v>
      </c>
      <c r="F3222" t="s">
        <v>20177</v>
      </c>
      <c r="G3222" t="s">
        <v>20178</v>
      </c>
      <c r="H3222" t="s">
        <v>20179</v>
      </c>
      <c r="I3222" t="s">
        <v>20180</v>
      </c>
      <c r="J3222" s="1" t="s">
        <v>170</v>
      </c>
      <c r="K3222" t="s">
        <v>303</v>
      </c>
      <c r="L3222" t="s">
        <v>304</v>
      </c>
      <c r="M3222" t="s">
        <v>305</v>
      </c>
      <c r="N3222" s="1" t="s">
        <v>93</v>
      </c>
      <c r="O3222" s="1" t="s">
        <v>34</v>
      </c>
      <c r="P3222" s="1">
        <v>39</v>
      </c>
      <c r="Q3222" t="s">
        <v>7957</v>
      </c>
      <c r="R3222" s="1" t="s">
        <v>20181</v>
      </c>
      <c r="S3222" s="1" t="s">
        <v>20182</v>
      </c>
      <c r="T3222" s="1">
        <v>430</v>
      </c>
      <c r="U3222" s="1">
        <v>408</v>
      </c>
      <c r="V3222" s="1">
        <v>22</v>
      </c>
    </row>
    <row r="3223" spans="1:22" x14ac:dyDescent="0.35">
      <c r="A3223" s="2">
        <v>44709</v>
      </c>
      <c r="B3223" s="3" t="s">
        <v>118</v>
      </c>
      <c r="C3223" t="s">
        <v>69</v>
      </c>
      <c r="D3223" t="s">
        <v>119</v>
      </c>
      <c r="E3223" t="s">
        <v>120</v>
      </c>
      <c r="F3223" t="s">
        <v>20183</v>
      </c>
      <c r="G3223" t="s">
        <v>20184</v>
      </c>
      <c r="H3223" t="s">
        <v>20185</v>
      </c>
      <c r="I3223" t="s">
        <v>20186</v>
      </c>
      <c r="J3223" s="1" t="s">
        <v>170</v>
      </c>
      <c r="K3223" t="s">
        <v>303</v>
      </c>
      <c r="L3223" t="s">
        <v>304</v>
      </c>
      <c r="M3223" t="s">
        <v>305</v>
      </c>
      <c r="N3223" s="1" t="s">
        <v>33</v>
      </c>
      <c r="O3223" s="1" t="s">
        <v>63</v>
      </c>
      <c r="P3223" s="1">
        <v>55</v>
      </c>
      <c r="Q3223" t="s">
        <v>4076</v>
      </c>
      <c r="R3223" s="1" t="s">
        <v>20187</v>
      </c>
      <c r="S3223" s="1" t="s">
        <v>20188</v>
      </c>
      <c r="T3223" s="1">
        <v>202</v>
      </c>
      <c r="U3223" s="1">
        <v>50</v>
      </c>
      <c r="V3223" s="1">
        <v>152</v>
      </c>
    </row>
    <row r="3224" spans="1:22" x14ac:dyDescent="0.35">
      <c r="A3224" s="2">
        <v>44563</v>
      </c>
      <c r="B3224" s="3" t="s">
        <v>336</v>
      </c>
      <c r="C3224" t="s">
        <v>247</v>
      </c>
      <c r="D3224" t="s">
        <v>165</v>
      </c>
      <c r="E3224" t="s">
        <v>265</v>
      </c>
      <c r="F3224" t="s">
        <v>20189</v>
      </c>
      <c r="G3224" t="s">
        <v>20190</v>
      </c>
      <c r="H3224" t="s">
        <v>20191</v>
      </c>
      <c r="I3224" t="s">
        <v>20192</v>
      </c>
      <c r="J3224" s="1" t="s">
        <v>170</v>
      </c>
      <c r="K3224" t="s">
        <v>133</v>
      </c>
      <c r="L3224" t="s">
        <v>134</v>
      </c>
      <c r="M3224" t="s">
        <v>135</v>
      </c>
      <c r="N3224" s="1" t="s">
        <v>114</v>
      </c>
      <c r="O3224" s="1" t="s">
        <v>49</v>
      </c>
      <c r="P3224" s="1">
        <v>1</v>
      </c>
      <c r="Q3224" t="s">
        <v>484</v>
      </c>
      <c r="R3224" s="1" t="s">
        <v>9354</v>
      </c>
      <c r="S3224" s="1" t="s">
        <v>20193</v>
      </c>
      <c r="T3224" s="1">
        <v>264</v>
      </c>
      <c r="U3224" s="1">
        <v>163</v>
      </c>
      <c r="V3224" s="1">
        <v>101</v>
      </c>
    </row>
    <row r="3225" spans="1:22" x14ac:dyDescent="0.35">
      <c r="A3225" s="2">
        <v>44555</v>
      </c>
      <c r="B3225" s="3" t="s">
        <v>257</v>
      </c>
      <c r="C3225" t="s">
        <v>141</v>
      </c>
      <c r="D3225" t="s">
        <v>223</v>
      </c>
      <c r="E3225" t="s">
        <v>309</v>
      </c>
      <c r="F3225" t="s">
        <v>20194</v>
      </c>
      <c r="G3225" t="s">
        <v>20195</v>
      </c>
      <c r="H3225" t="s">
        <v>20196</v>
      </c>
      <c r="I3225" t="s">
        <v>20197</v>
      </c>
      <c r="J3225" s="1" t="s">
        <v>170</v>
      </c>
      <c r="K3225" t="s">
        <v>46</v>
      </c>
      <c r="L3225" t="s">
        <v>47</v>
      </c>
      <c r="M3225" t="s">
        <v>261</v>
      </c>
      <c r="N3225" s="1" t="s">
        <v>114</v>
      </c>
      <c r="O3225" s="1" t="s">
        <v>34</v>
      </c>
      <c r="P3225" s="1">
        <v>39</v>
      </c>
      <c r="Q3225" t="s">
        <v>15506</v>
      </c>
      <c r="R3225" s="1" t="s">
        <v>20198</v>
      </c>
      <c r="S3225" s="1" t="s">
        <v>20199</v>
      </c>
      <c r="T3225" s="1">
        <v>118</v>
      </c>
      <c r="U3225" s="1">
        <v>24</v>
      </c>
      <c r="V3225" s="1">
        <v>94</v>
      </c>
    </row>
    <row r="3226" spans="1:22" x14ac:dyDescent="0.35">
      <c r="A3226" s="2">
        <v>44731</v>
      </c>
      <c r="B3226" s="3" t="s">
        <v>38</v>
      </c>
      <c r="C3226" t="s">
        <v>54</v>
      </c>
      <c r="D3226" t="s">
        <v>165</v>
      </c>
      <c r="E3226" t="s">
        <v>807</v>
      </c>
      <c r="F3226" t="s">
        <v>20200</v>
      </c>
      <c r="G3226" t="s">
        <v>20201</v>
      </c>
      <c r="H3226" t="s">
        <v>20202</v>
      </c>
      <c r="I3226" t="s">
        <v>20203</v>
      </c>
      <c r="J3226" s="1" t="s">
        <v>30</v>
      </c>
      <c r="K3226" t="s">
        <v>183</v>
      </c>
      <c r="L3226" t="s">
        <v>184</v>
      </c>
      <c r="M3226" t="s">
        <v>185</v>
      </c>
      <c r="N3226" s="1" t="s">
        <v>114</v>
      </c>
      <c r="O3226" s="1" t="s">
        <v>63</v>
      </c>
      <c r="P3226" s="1">
        <v>77</v>
      </c>
      <c r="Q3226" t="s">
        <v>954</v>
      </c>
      <c r="R3226" s="1" t="s">
        <v>20204</v>
      </c>
      <c r="S3226" s="1" t="s">
        <v>20205</v>
      </c>
      <c r="T3226" s="1">
        <v>414</v>
      </c>
      <c r="U3226" s="1">
        <v>66</v>
      </c>
      <c r="V3226" s="1">
        <v>348</v>
      </c>
    </row>
    <row r="3227" spans="1:22" x14ac:dyDescent="0.35">
      <c r="A3227" s="2">
        <v>44741</v>
      </c>
      <c r="B3227" s="3" t="s">
        <v>38</v>
      </c>
      <c r="C3227" t="s">
        <v>141</v>
      </c>
      <c r="D3227" t="s">
        <v>223</v>
      </c>
      <c r="E3227" t="s">
        <v>309</v>
      </c>
      <c r="F3227" t="s">
        <v>20206</v>
      </c>
      <c r="G3227" t="s">
        <v>20207</v>
      </c>
      <c r="H3227" t="s">
        <v>20208</v>
      </c>
      <c r="I3227" t="s">
        <v>20209</v>
      </c>
      <c r="J3227" s="1" t="s">
        <v>170</v>
      </c>
      <c r="K3227" t="s">
        <v>194</v>
      </c>
      <c r="L3227" t="s">
        <v>195</v>
      </c>
      <c r="M3227" t="s">
        <v>196</v>
      </c>
      <c r="N3227" s="1" t="s">
        <v>33</v>
      </c>
      <c r="O3227" s="1" t="s">
        <v>63</v>
      </c>
      <c r="P3227" s="1">
        <v>22</v>
      </c>
      <c r="Q3227" t="s">
        <v>20210</v>
      </c>
      <c r="R3227" s="1" t="s">
        <v>20211</v>
      </c>
      <c r="S3227" s="1" t="s">
        <v>20212</v>
      </c>
      <c r="T3227" s="1">
        <v>488</v>
      </c>
      <c r="U3227" s="1">
        <v>485</v>
      </c>
      <c r="V3227" s="1">
        <v>3</v>
      </c>
    </row>
    <row r="3228" spans="1:22" x14ac:dyDescent="0.35">
      <c r="A3228" s="2">
        <v>44683</v>
      </c>
      <c r="B3228" s="3" t="s">
        <v>53</v>
      </c>
      <c r="C3228" t="s">
        <v>276</v>
      </c>
      <c r="D3228" t="s">
        <v>55</v>
      </c>
      <c r="E3228" t="s">
        <v>56</v>
      </c>
      <c r="F3228" t="s">
        <v>20213</v>
      </c>
      <c r="H3228" t="s">
        <v>20214</v>
      </c>
      <c r="I3228" t="s">
        <v>20215</v>
      </c>
      <c r="J3228" s="1" t="s">
        <v>170</v>
      </c>
      <c r="K3228" t="s">
        <v>252</v>
      </c>
      <c r="L3228" t="s">
        <v>253</v>
      </c>
      <c r="N3228" s="1" t="s">
        <v>114</v>
      </c>
      <c r="O3228" s="1" t="s">
        <v>63</v>
      </c>
      <c r="P3228" s="1">
        <v>88</v>
      </c>
      <c r="Q3228" t="s">
        <v>744</v>
      </c>
      <c r="R3228" s="1" t="s">
        <v>20216</v>
      </c>
      <c r="S3228" s="1" t="s">
        <v>20217</v>
      </c>
      <c r="T3228" s="1">
        <v>244</v>
      </c>
      <c r="U3228" s="1">
        <v>189</v>
      </c>
      <c r="V3228" s="1">
        <v>55</v>
      </c>
    </row>
    <row r="3229" spans="1:22" x14ac:dyDescent="0.35">
      <c r="A3229" s="2">
        <v>45133</v>
      </c>
      <c r="B3229" s="3" t="s">
        <v>68</v>
      </c>
      <c r="C3229" t="s">
        <v>69</v>
      </c>
      <c r="D3229" t="s">
        <v>70</v>
      </c>
      <c r="E3229" t="s">
        <v>71</v>
      </c>
      <c r="F3229" t="s">
        <v>20218</v>
      </c>
      <c r="G3229" t="s">
        <v>20219</v>
      </c>
      <c r="H3229" t="s">
        <v>20220</v>
      </c>
      <c r="I3229" t="s">
        <v>20221</v>
      </c>
      <c r="J3229" s="1" t="s">
        <v>170</v>
      </c>
      <c r="K3229" t="s">
        <v>31</v>
      </c>
      <c r="L3229" t="s">
        <v>32</v>
      </c>
      <c r="M3229">
        <v>6538306661</v>
      </c>
      <c r="N3229" s="1" t="s">
        <v>86</v>
      </c>
      <c r="O3229" s="1" t="s">
        <v>34</v>
      </c>
      <c r="P3229" s="1">
        <v>72</v>
      </c>
      <c r="Q3229" t="s">
        <v>20222</v>
      </c>
      <c r="R3229" s="1" t="s">
        <v>20223</v>
      </c>
      <c r="S3229" s="1" t="s">
        <v>20224</v>
      </c>
      <c r="T3229" s="1">
        <v>324</v>
      </c>
      <c r="U3229" s="1">
        <v>179</v>
      </c>
      <c r="V3229" s="1">
        <v>145</v>
      </c>
    </row>
    <row r="3230" spans="1:22" x14ac:dyDescent="0.35">
      <c r="A3230" s="2">
        <v>45017</v>
      </c>
      <c r="B3230" s="3" t="s">
        <v>207</v>
      </c>
      <c r="C3230" t="s">
        <v>23</v>
      </c>
      <c r="D3230" t="s">
        <v>39</v>
      </c>
      <c r="E3230" t="s">
        <v>40</v>
      </c>
      <c r="F3230" t="s">
        <v>20225</v>
      </c>
      <c r="G3230" t="s">
        <v>20226</v>
      </c>
      <c r="H3230" t="s">
        <v>20227</v>
      </c>
      <c r="I3230">
        <f>1-771-675-3089</f>
        <v>-4534</v>
      </c>
      <c r="J3230" s="1" t="s">
        <v>30</v>
      </c>
      <c r="K3230" t="s">
        <v>46</v>
      </c>
      <c r="L3230" t="s">
        <v>47</v>
      </c>
      <c r="N3230" s="1" t="s">
        <v>86</v>
      </c>
      <c r="O3230" s="1" t="s">
        <v>63</v>
      </c>
      <c r="P3230" s="1">
        <v>88</v>
      </c>
      <c r="Q3230" t="s">
        <v>10916</v>
      </c>
      <c r="R3230" s="1" t="s">
        <v>20228</v>
      </c>
      <c r="S3230" s="1" t="s">
        <v>20229</v>
      </c>
      <c r="T3230" s="1">
        <v>369</v>
      </c>
      <c r="U3230" s="1">
        <v>35</v>
      </c>
      <c r="V3230" s="1">
        <v>334</v>
      </c>
    </row>
    <row r="3231" spans="1:22" x14ac:dyDescent="0.35">
      <c r="A3231" s="2">
        <v>45177</v>
      </c>
      <c r="B3231" s="3" t="s">
        <v>118</v>
      </c>
      <c r="C3231" t="s">
        <v>69</v>
      </c>
      <c r="D3231" t="s">
        <v>119</v>
      </c>
      <c r="E3231" t="s">
        <v>120</v>
      </c>
      <c r="F3231" t="s">
        <v>20230</v>
      </c>
      <c r="G3231" t="s">
        <v>20231</v>
      </c>
      <c r="H3231" t="s">
        <v>20232</v>
      </c>
      <c r="I3231" t="s">
        <v>20233</v>
      </c>
      <c r="J3231" s="1" t="s">
        <v>170</v>
      </c>
      <c r="K3231" t="s">
        <v>148</v>
      </c>
      <c r="L3231" t="s">
        <v>149</v>
      </c>
      <c r="M3231" t="s">
        <v>150</v>
      </c>
      <c r="N3231" s="1" t="s">
        <v>33</v>
      </c>
      <c r="O3231" s="1" t="s">
        <v>34</v>
      </c>
      <c r="P3231" s="1">
        <v>92</v>
      </c>
      <c r="Q3231" t="s">
        <v>127</v>
      </c>
      <c r="R3231" s="1" t="s">
        <v>20234</v>
      </c>
      <c r="S3231" s="1" t="s">
        <v>20235</v>
      </c>
      <c r="T3231" s="1">
        <v>484</v>
      </c>
      <c r="U3231" s="1">
        <v>359</v>
      </c>
      <c r="V3231" s="1">
        <v>125</v>
      </c>
    </row>
    <row r="3232" spans="1:22" x14ac:dyDescent="0.35">
      <c r="A3232" s="2">
        <v>44724</v>
      </c>
      <c r="B3232" s="3" t="s">
        <v>68</v>
      </c>
      <c r="C3232" t="s">
        <v>69</v>
      </c>
      <c r="D3232" t="s">
        <v>70</v>
      </c>
      <c r="E3232" t="s">
        <v>71</v>
      </c>
      <c r="F3232" t="s">
        <v>20236</v>
      </c>
      <c r="G3232" t="s">
        <v>20237</v>
      </c>
      <c r="H3232" t="s">
        <v>20238</v>
      </c>
      <c r="I3232" t="s">
        <v>20239</v>
      </c>
      <c r="J3232" s="1" t="s">
        <v>45</v>
      </c>
      <c r="K3232" t="s">
        <v>270</v>
      </c>
      <c r="L3232" t="s">
        <v>271</v>
      </c>
      <c r="M3232" t="s">
        <v>559</v>
      </c>
      <c r="N3232" s="1" t="s">
        <v>33</v>
      </c>
      <c r="O3232" s="1" t="s">
        <v>34</v>
      </c>
      <c r="P3232" s="1">
        <v>20</v>
      </c>
      <c r="Q3232" t="s">
        <v>2177</v>
      </c>
      <c r="R3232" s="1" t="s">
        <v>20240</v>
      </c>
      <c r="S3232" s="1" t="s">
        <v>20241</v>
      </c>
      <c r="T3232" s="1">
        <v>243</v>
      </c>
      <c r="U3232" s="1">
        <v>212</v>
      </c>
      <c r="V3232" s="1">
        <v>31</v>
      </c>
    </row>
    <row r="3233" spans="1:22" x14ac:dyDescent="0.35">
      <c r="A3233" s="2">
        <v>44837</v>
      </c>
      <c r="B3233" s="3" t="s">
        <v>492</v>
      </c>
      <c r="C3233" t="s">
        <v>54</v>
      </c>
      <c r="D3233" t="s">
        <v>409</v>
      </c>
      <c r="E3233" t="s">
        <v>410</v>
      </c>
      <c r="F3233" t="s">
        <v>20242</v>
      </c>
      <c r="G3233" t="s">
        <v>20243</v>
      </c>
      <c r="H3233" t="s">
        <v>20244</v>
      </c>
      <c r="I3233">
        <v>8809856431</v>
      </c>
      <c r="J3233" s="1" t="s">
        <v>45</v>
      </c>
      <c r="K3233" t="s">
        <v>194</v>
      </c>
      <c r="L3233" t="s">
        <v>195</v>
      </c>
      <c r="M3233" t="s">
        <v>196</v>
      </c>
      <c r="N3233" s="1" t="s">
        <v>48</v>
      </c>
      <c r="O3233" s="1" t="s">
        <v>49</v>
      </c>
      <c r="P3233" s="1">
        <v>50</v>
      </c>
      <c r="Q3233" t="s">
        <v>14020</v>
      </c>
      <c r="R3233" s="1" t="s">
        <v>20245</v>
      </c>
      <c r="S3233" s="1" t="s">
        <v>20246</v>
      </c>
      <c r="T3233" s="1">
        <v>479</v>
      </c>
      <c r="U3233" s="1">
        <v>201</v>
      </c>
      <c r="V3233" s="1">
        <v>278</v>
      </c>
    </row>
    <row r="3234" spans="1:22" x14ac:dyDescent="0.35">
      <c r="A3234" s="2">
        <v>44914</v>
      </c>
      <c r="B3234" s="3" t="s">
        <v>257</v>
      </c>
      <c r="C3234" t="s">
        <v>141</v>
      </c>
      <c r="D3234" t="s">
        <v>223</v>
      </c>
      <c r="E3234" t="s">
        <v>309</v>
      </c>
      <c r="F3234" t="s">
        <v>20247</v>
      </c>
      <c r="H3234" t="s">
        <v>20248</v>
      </c>
      <c r="I3234" t="s">
        <v>20249</v>
      </c>
      <c r="J3234" s="1" t="s">
        <v>45</v>
      </c>
      <c r="K3234" t="s">
        <v>330</v>
      </c>
      <c r="L3234" t="s">
        <v>331</v>
      </c>
      <c r="M3234" t="s">
        <v>332</v>
      </c>
      <c r="N3234" s="1" t="s">
        <v>93</v>
      </c>
      <c r="O3234" s="1" t="s">
        <v>63</v>
      </c>
      <c r="P3234" s="1">
        <v>100</v>
      </c>
      <c r="Q3234" t="s">
        <v>5713</v>
      </c>
      <c r="R3234" s="1" t="s">
        <v>20250</v>
      </c>
      <c r="S3234" s="1" t="s">
        <v>20251</v>
      </c>
      <c r="T3234" s="1">
        <v>235</v>
      </c>
      <c r="U3234" s="1">
        <v>23</v>
      </c>
      <c r="V3234" s="1">
        <v>212</v>
      </c>
    </row>
    <row r="3235" spans="1:22" x14ac:dyDescent="0.35">
      <c r="A3235" s="1" t="s">
        <v>20252</v>
      </c>
      <c r="B3235" s="3" t="s">
        <v>214</v>
      </c>
      <c r="C3235" t="s">
        <v>23</v>
      </c>
      <c r="D3235" t="s">
        <v>98</v>
      </c>
      <c r="E3235" t="s">
        <v>326</v>
      </c>
      <c r="F3235" t="s">
        <v>20253</v>
      </c>
      <c r="G3235" t="s">
        <v>20254</v>
      </c>
      <c r="H3235" t="s">
        <v>20255</v>
      </c>
      <c r="I3235" t="s">
        <v>20256</v>
      </c>
      <c r="J3235" s="1" t="s">
        <v>45</v>
      </c>
      <c r="K3235" t="s">
        <v>194</v>
      </c>
      <c r="L3235" t="s">
        <v>195</v>
      </c>
      <c r="M3235" t="s">
        <v>196</v>
      </c>
      <c r="N3235" s="1" t="s">
        <v>33</v>
      </c>
      <c r="O3235" s="1" t="s">
        <v>49</v>
      </c>
      <c r="P3235" s="1">
        <v>27</v>
      </c>
      <c r="Q3235" t="s">
        <v>20257</v>
      </c>
      <c r="R3235" s="1" t="s">
        <v>12842</v>
      </c>
      <c r="S3235" s="1" t="s">
        <v>20258</v>
      </c>
      <c r="T3235" s="1">
        <v>194</v>
      </c>
      <c r="U3235" s="1">
        <v>141</v>
      </c>
      <c r="V3235" s="1">
        <v>53</v>
      </c>
    </row>
    <row r="3236" spans="1:22" x14ac:dyDescent="0.35">
      <c r="A3236" s="2">
        <v>45180</v>
      </c>
      <c r="B3236" s="3" t="s">
        <v>275</v>
      </c>
      <c r="C3236" t="s">
        <v>276</v>
      </c>
      <c r="D3236" t="s">
        <v>277</v>
      </c>
      <c r="E3236" t="s">
        <v>189</v>
      </c>
      <c r="F3236" t="s">
        <v>20259</v>
      </c>
      <c r="G3236" t="s">
        <v>20260</v>
      </c>
      <c r="H3236" t="s">
        <v>20261</v>
      </c>
      <c r="I3236" t="s">
        <v>20262</v>
      </c>
      <c r="J3236" s="1" t="s">
        <v>30</v>
      </c>
      <c r="K3236" t="s">
        <v>159</v>
      </c>
      <c r="L3236" t="s">
        <v>160</v>
      </c>
      <c r="M3236" t="s">
        <v>161</v>
      </c>
      <c r="N3236" s="1" t="s">
        <v>86</v>
      </c>
      <c r="O3236" s="1" t="s">
        <v>49</v>
      </c>
      <c r="P3236" s="1">
        <v>48</v>
      </c>
      <c r="Q3236" t="s">
        <v>18645</v>
      </c>
      <c r="R3236" s="1" t="s">
        <v>20263</v>
      </c>
      <c r="S3236" s="1" t="s">
        <v>20264</v>
      </c>
      <c r="T3236" s="1">
        <v>447</v>
      </c>
      <c r="U3236" s="1">
        <v>258</v>
      </c>
      <c r="V3236" s="1">
        <v>189</v>
      </c>
    </row>
    <row r="3237" spans="1:22" x14ac:dyDescent="0.35">
      <c r="A3237" s="2">
        <v>45147</v>
      </c>
      <c r="B3237" s="3" t="s">
        <v>53</v>
      </c>
      <c r="C3237" t="s">
        <v>276</v>
      </c>
      <c r="D3237" t="s">
        <v>55</v>
      </c>
      <c r="E3237" t="s">
        <v>56</v>
      </c>
      <c r="F3237" t="s">
        <v>20265</v>
      </c>
      <c r="G3237" t="s">
        <v>20266</v>
      </c>
      <c r="H3237" t="s">
        <v>20267</v>
      </c>
      <c r="I3237" t="s">
        <v>20268</v>
      </c>
      <c r="J3237" s="1" t="s">
        <v>45</v>
      </c>
      <c r="K3237" t="s">
        <v>534</v>
      </c>
      <c r="L3237" t="s">
        <v>535</v>
      </c>
      <c r="M3237" t="s">
        <v>536</v>
      </c>
      <c r="N3237" s="1" t="s">
        <v>93</v>
      </c>
      <c r="O3237" s="1" t="s">
        <v>49</v>
      </c>
      <c r="P3237" s="1">
        <v>75</v>
      </c>
      <c r="Q3237" t="s">
        <v>4664</v>
      </c>
      <c r="R3237" s="1" t="s">
        <v>16829</v>
      </c>
      <c r="S3237" s="1" t="s">
        <v>20269</v>
      </c>
      <c r="T3237" s="1">
        <v>64</v>
      </c>
      <c r="U3237" s="1">
        <v>37</v>
      </c>
      <c r="V3237" s="1">
        <v>27</v>
      </c>
    </row>
    <row r="3238" spans="1:22" x14ac:dyDescent="0.35">
      <c r="A3238" s="2">
        <v>45103</v>
      </c>
      <c r="B3238" s="3" t="s">
        <v>164</v>
      </c>
      <c r="C3238" t="s">
        <v>247</v>
      </c>
      <c r="D3238" t="s">
        <v>165</v>
      </c>
      <c r="E3238" t="s">
        <v>166</v>
      </c>
      <c r="F3238" t="s">
        <v>20270</v>
      </c>
      <c r="G3238" t="s">
        <v>20271</v>
      </c>
      <c r="H3238" t="s">
        <v>20272</v>
      </c>
      <c r="I3238" t="s">
        <v>20273</v>
      </c>
      <c r="J3238" s="1" t="s">
        <v>30</v>
      </c>
      <c r="K3238" t="s">
        <v>111</v>
      </c>
      <c r="L3238" t="s">
        <v>112</v>
      </c>
      <c r="M3238" t="s">
        <v>113</v>
      </c>
      <c r="N3238" s="1" t="s">
        <v>114</v>
      </c>
      <c r="O3238" s="1" t="s">
        <v>49</v>
      </c>
      <c r="P3238" s="1">
        <v>41</v>
      </c>
      <c r="Q3238" t="s">
        <v>1384</v>
      </c>
      <c r="R3238" s="1" t="s">
        <v>12133</v>
      </c>
      <c r="S3238" s="1" t="s">
        <v>20274</v>
      </c>
      <c r="T3238" s="1">
        <v>293</v>
      </c>
      <c r="U3238" s="1">
        <v>32</v>
      </c>
      <c r="V3238" s="1">
        <v>261</v>
      </c>
    </row>
    <row r="3239" spans="1:22" x14ac:dyDescent="0.35">
      <c r="A3239" s="2">
        <v>45008</v>
      </c>
      <c r="B3239" s="3" t="s">
        <v>222</v>
      </c>
      <c r="C3239" t="s">
        <v>141</v>
      </c>
      <c r="D3239" t="s">
        <v>223</v>
      </c>
      <c r="E3239" t="s">
        <v>224</v>
      </c>
      <c r="F3239" t="s">
        <v>20275</v>
      </c>
      <c r="G3239" t="s">
        <v>16199</v>
      </c>
      <c r="H3239" t="s">
        <v>20276</v>
      </c>
      <c r="I3239" t="s">
        <v>20277</v>
      </c>
      <c r="J3239" s="1" t="s">
        <v>30</v>
      </c>
      <c r="K3239" t="s">
        <v>194</v>
      </c>
      <c r="L3239" t="s">
        <v>195</v>
      </c>
      <c r="N3239" s="1" t="s">
        <v>48</v>
      </c>
      <c r="O3239" s="1" t="s">
        <v>63</v>
      </c>
      <c r="P3239" s="1">
        <v>17</v>
      </c>
      <c r="Q3239" t="s">
        <v>6305</v>
      </c>
      <c r="R3239" s="1" t="s">
        <v>20278</v>
      </c>
      <c r="S3239" s="1" t="s">
        <v>20279</v>
      </c>
      <c r="T3239" s="1">
        <v>334</v>
      </c>
      <c r="U3239" s="1">
        <v>23</v>
      </c>
      <c r="V3239" s="1">
        <v>311</v>
      </c>
    </row>
    <row r="3240" spans="1:22" x14ac:dyDescent="0.35">
      <c r="A3240" s="2">
        <v>45131</v>
      </c>
      <c r="B3240" s="3" t="s">
        <v>336</v>
      </c>
      <c r="C3240" t="s">
        <v>247</v>
      </c>
      <c r="D3240" t="s">
        <v>165</v>
      </c>
      <c r="E3240" t="s">
        <v>807</v>
      </c>
      <c r="F3240" t="s">
        <v>20280</v>
      </c>
      <c r="G3240" t="s">
        <v>20281</v>
      </c>
      <c r="H3240" t="s">
        <v>20282</v>
      </c>
      <c r="I3240" t="s">
        <v>20283</v>
      </c>
      <c r="J3240" s="1" t="s">
        <v>45</v>
      </c>
      <c r="K3240" t="s">
        <v>124</v>
      </c>
      <c r="L3240" t="s">
        <v>125</v>
      </c>
      <c r="M3240" t="s">
        <v>126</v>
      </c>
      <c r="N3240" s="1" t="s">
        <v>33</v>
      </c>
      <c r="O3240" s="1" t="s">
        <v>49</v>
      </c>
      <c r="P3240" s="1">
        <v>40</v>
      </c>
      <c r="Q3240" t="s">
        <v>3074</v>
      </c>
      <c r="R3240" s="1" t="s">
        <v>20284</v>
      </c>
      <c r="S3240" s="1" t="s">
        <v>20285</v>
      </c>
      <c r="T3240" s="1">
        <v>496</v>
      </c>
      <c r="U3240" s="1">
        <v>336</v>
      </c>
      <c r="V3240" s="1">
        <v>160</v>
      </c>
    </row>
    <row r="3241" spans="1:22" x14ac:dyDescent="0.35">
      <c r="A3241" s="2">
        <v>44687</v>
      </c>
      <c r="B3241" s="3" t="s">
        <v>344</v>
      </c>
      <c r="C3241" t="s">
        <v>54</v>
      </c>
      <c r="D3241" t="s">
        <v>345</v>
      </c>
      <c r="E3241" t="s">
        <v>346</v>
      </c>
      <c r="F3241" t="s">
        <v>20286</v>
      </c>
      <c r="G3241" t="s">
        <v>20287</v>
      </c>
      <c r="H3241" t="s">
        <v>20288</v>
      </c>
      <c r="I3241" t="s">
        <v>20289</v>
      </c>
      <c r="J3241" s="1" t="s">
        <v>45</v>
      </c>
      <c r="K3241" t="s">
        <v>194</v>
      </c>
      <c r="L3241" t="s">
        <v>195</v>
      </c>
      <c r="M3241" t="s">
        <v>196</v>
      </c>
      <c r="N3241" s="1" t="s">
        <v>48</v>
      </c>
      <c r="O3241" s="1" t="s">
        <v>34</v>
      </c>
      <c r="P3241" s="1">
        <v>75</v>
      </c>
      <c r="Q3241" t="s">
        <v>7792</v>
      </c>
      <c r="R3241" s="1" t="s">
        <v>20290</v>
      </c>
      <c r="S3241" s="1" t="s">
        <v>20291</v>
      </c>
      <c r="T3241" s="1">
        <v>302</v>
      </c>
      <c r="U3241" s="1">
        <v>189</v>
      </c>
      <c r="V3241" s="1">
        <v>113</v>
      </c>
    </row>
    <row r="3242" spans="1:22" x14ac:dyDescent="0.35">
      <c r="A3242" s="2">
        <v>44974</v>
      </c>
      <c r="B3242" s="3" t="s">
        <v>317</v>
      </c>
      <c r="C3242" t="s">
        <v>23</v>
      </c>
      <c r="D3242" t="s">
        <v>98</v>
      </c>
      <c r="E3242" t="s">
        <v>318</v>
      </c>
      <c r="F3242" t="s">
        <v>20292</v>
      </c>
      <c r="G3242" t="s">
        <v>20293</v>
      </c>
      <c r="H3242" t="s">
        <v>20294</v>
      </c>
      <c r="I3242" t="s">
        <v>20295</v>
      </c>
      <c r="J3242" s="1" t="s">
        <v>170</v>
      </c>
      <c r="K3242" t="s">
        <v>61</v>
      </c>
      <c r="L3242" t="s">
        <v>62</v>
      </c>
      <c r="M3242">
        <f>1-588-750-7646</f>
        <v>-8983</v>
      </c>
      <c r="N3242" s="1" t="s">
        <v>33</v>
      </c>
      <c r="O3242" s="1" t="s">
        <v>34</v>
      </c>
      <c r="P3242" s="1">
        <v>37</v>
      </c>
      <c r="Q3242" t="s">
        <v>1008</v>
      </c>
      <c r="R3242" s="1" t="s">
        <v>20296</v>
      </c>
      <c r="S3242" s="1" t="s">
        <v>20297</v>
      </c>
      <c r="T3242" s="1">
        <v>422</v>
      </c>
      <c r="U3242" s="1">
        <v>108</v>
      </c>
      <c r="V3242" s="1">
        <v>314</v>
      </c>
    </row>
    <row r="3243" spans="1:22" x14ac:dyDescent="0.35">
      <c r="A3243" s="2">
        <v>45085</v>
      </c>
      <c r="B3243" s="3" t="s">
        <v>344</v>
      </c>
      <c r="C3243" t="s">
        <v>141</v>
      </c>
      <c r="D3243" t="s">
        <v>345</v>
      </c>
      <c r="E3243" t="s">
        <v>346</v>
      </c>
      <c r="F3243" t="s">
        <v>20298</v>
      </c>
      <c r="G3243" t="s">
        <v>20299</v>
      </c>
      <c r="H3243" t="s">
        <v>20300</v>
      </c>
      <c r="I3243" t="s">
        <v>20301</v>
      </c>
      <c r="J3243" s="1" t="s">
        <v>170</v>
      </c>
      <c r="K3243" t="s">
        <v>133</v>
      </c>
      <c r="L3243" t="s">
        <v>134</v>
      </c>
      <c r="M3243" t="s">
        <v>135</v>
      </c>
      <c r="N3243" s="1" t="s">
        <v>78</v>
      </c>
      <c r="O3243" s="1" t="s">
        <v>63</v>
      </c>
      <c r="P3243" s="1">
        <v>42</v>
      </c>
      <c r="Q3243" t="s">
        <v>20302</v>
      </c>
      <c r="R3243" s="1" t="s">
        <v>20303</v>
      </c>
      <c r="S3243" s="1" t="s">
        <v>20304</v>
      </c>
      <c r="T3243" s="1">
        <v>228</v>
      </c>
      <c r="U3243" s="1">
        <v>52</v>
      </c>
      <c r="V3243" s="1">
        <v>176</v>
      </c>
    </row>
    <row r="3244" spans="1:22" x14ac:dyDescent="0.35">
      <c r="A3244" s="2">
        <v>45062</v>
      </c>
      <c r="B3244" s="3" t="s">
        <v>344</v>
      </c>
      <c r="C3244" t="s">
        <v>141</v>
      </c>
      <c r="D3244" t="s">
        <v>345</v>
      </c>
      <c r="E3244" t="s">
        <v>346</v>
      </c>
      <c r="F3244" t="s">
        <v>20305</v>
      </c>
      <c r="G3244" t="s">
        <v>20306</v>
      </c>
      <c r="H3244" t="s">
        <v>20307</v>
      </c>
      <c r="I3244" t="s">
        <v>20308</v>
      </c>
      <c r="J3244" s="1" t="s">
        <v>45</v>
      </c>
      <c r="K3244" t="s">
        <v>148</v>
      </c>
      <c r="L3244" t="s">
        <v>149</v>
      </c>
      <c r="M3244" t="s">
        <v>150</v>
      </c>
      <c r="N3244" s="1" t="s">
        <v>48</v>
      </c>
      <c r="O3244" s="1" t="s">
        <v>63</v>
      </c>
      <c r="P3244" s="1">
        <v>43</v>
      </c>
      <c r="Q3244" t="s">
        <v>6668</v>
      </c>
      <c r="R3244" s="1" t="s">
        <v>10574</v>
      </c>
      <c r="S3244" s="1" t="s">
        <v>20309</v>
      </c>
      <c r="T3244" s="1">
        <v>198</v>
      </c>
      <c r="U3244" s="1">
        <v>138</v>
      </c>
      <c r="V3244" s="1">
        <v>60</v>
      </c>
    </row>
    <row r="3245" spans="1:22" x14ac:dyDescent="0.35">
      <c r="A3245" s="2">
        <v>44687</v>
      </c>
      <c r="B3245" s="3" t="s">
        <v>238</v>
      </c>
      <c r="C3245" t="s">
        <v>23</v>
      </c>
      <c r="D3245" t="s">
        <v>98</v>
      </c>
      <c r="E3245" t="s">
        <v>265</v>
      </c>
      <c r="F3245" t="s">
        <v>20310</v>
      </c>
      <c r="G3245" t="s">
        <v>20311</v>
      </c>
      <c r="H3245" t="s">
        <v>20312</v>
      </c>
      <c r="I3245" t="s">
        <v>20313</v>
      </c>
      <c r="J3245" s="1" t="s">
        <v>170</v>
      </c>
      <c r="K3245" t="s">
        <v>159</v>
      </c>
      <c r="L3245" t="s">
        <v>160</v>
      </c>
      <c r="M3245" t="s">
        <v>161</v>
      </c>
      <c r="N3245" s="1" t="s">
        <v>48</v>
      </c>
      <c r="O3245" s="1" t="s">
        <v>34</v>
      </c>
      <c r="P3245" s="1">
        <v>26</v>
      </c>
      <c r="Q3245" t="s">
        <v>3744</v>
      </c>
      <c r="R3245" s="1" t="s">
        <v>20314</v>
      </c>
      <c r="S3245" s="1" t="s">
        <v>20315</v>
      </c>
      <c r="T3245" s="1">
        <v>244</v>
      </c>
      <c r="U3245" s="1">
        <v>57</v>
      </c>
      <c r="V3245" s="1">
        <v>187</v>
      </c>
    </row>
    <row r="3246" spans="1:22" x14ac:dyDescent="0.35">
      <c r="A3246" s="2">
        <v>44503</v>
      </c>
      <c r="B3246" s="3" t="s">
        <v>275</v>
      </c>
      <c r="C3246" t="s">
        <v>276</v>
      </c>
      <c r="D3246" t="s">
        <v>277</v>
      </c>
      <c r="E3246" t="s">
        <v>265</v>
      </c>
      <c r="F3246" t="s">
        <v>20316</v>
      </c>
      <c r="H3246" t="s">
        <v>20317</v>
      </c>
      <c r="I3246" t="s">
        <v>20318</v>
      </c>
      <c r="J3246" s="1" t="s">
        <v>45</v>
      </c>
      <c r="K3246" t="s">
        <v>159</v>
      </c>
      <c r="L3246" t="s">
        <v>160</v>
      </c>
      <c r="M3246" t="s">
        <v>161</v>
      </c>
      <c r="N3246" s="1" t="s">
        <v>48</v>
      </c>
      <c r="O3246" s="1" t="s">
        <v>63</v>
      </c>
      <c r="P3246" s="1">
        <v>70</v>
      </c>
      <c r="Q3246" t="s">
        <v>18414</v>
      </c>
      <c r="R3246" s="1" t="s">
        <v>20319</v>
      </c>
      <c r="S3246" s="1" t="s">
        <v>20320</v>
      </c>
      <c r="T3246" s="1">
        <v>270</v>
      </c>
      <c r="U3246" s="1">
        <v>104</v>
      </c>
      <c r="V3246" s="1">
        <v>166</v>
      </c>
    </row>
    <row r="3247" spans="1:22" x14ac:dyDescent="0.35">
      <c r="A3247" s="2">
        <v>44545</v>
      </c>
      <c r="B3247" s="3" t="s">
        <v>222</v>
      </c>
      <c r="C3247" t="s">
        <v>141</v>
      </c>
      <c r="D3247" t="s">
        <v>223</v>
      </c>
      <c r="E3247" t="s">
        <v>1332</v>
      </c>
      <c r="F3247" t="s">
        <v>20321</v>
      </c>
      <c r="G3247" t="s">
        <v>20322</v>
      </c>
      <c r="H3247" t="s">
        <v>20323</v>
      </c>
      <c r="I3247" t="s">
        <v>20324</v>
      </c>
      <c r="J3247" s="1" t="s">
        <v>170</v>
      </c>
      <c r="K3247" t="s">
        <v>75</v>
      </c>
      <c r="L3247" t="s">
        <v>76</v>
      </c>
      <c r="M3247" t="s">
        <v>77</v>
      </c>
      <c r="N3247" s="1" t="s">
        <v>93</v>
      </c>
      <c r="O3247" s="1" t="s">
        <v>34</v>
      </c>
      <c r="P3247" s="1">
        <v>71</v>
      </c>
      <c r="Q3247" t="s">
        <v>8336</v>
      </c>
      <c r="R3247" s="1" t="s">
        <v>6784</v>
      </c>
      <c r="S3247" s="1" t="s">
        <v>20325</v>
      </c>
      <c r="T3247" s="1">
        <v>408</v>
      </c>
      <c r="U3247" s="1">
        <v>139</v>
      </c>
      <c r="V3247" s="1">
        <v>269</v>
      </c>
    </row>
    <row r="3248" spans="1:22" x14ac:dyDescent="0.35">
      <c r="A3248" s="2">
        <v>44533</v>
      </c>
      <c r="B3248" s="3" t="s">
        <v>492</v>
      </c>
      <c r="C3248" t="s">
        <v>276</v>
      </c>
      <c r="D3248" t="s">
        <v>409</v>
      </c>
      <c r="E3248" t="s">
        <v>410</v>
      </c>
      <c r="F3248" t="s">
        <v>20326</v>
      </c>
      <c r="H3248" t="s">
        <v>20327</v>
      </c>
      <c r="I3248" t="s">
        <v>20328</v>
      </c>
      <c r="J3248" s="1" t="s">
        <v>45</v>
      </c>
      <c r="K3248" t="s">
        <v>46</v>
      </c>
      <c r="L3248" t="s">
        <v>47</v>
      </c>
      <c r="M3248" t="s">
        <v>261</v>
      </c>
      <c r="N3248" s="1" t="s">
        <v>114</v>
      </c>
      <c r="O3248" s="1" t="s">
        <v>34</v>
      </c>
      <c r="P3248" s="1">
        <v>86</v>
      </c>
      <c r="Q3248" t="s">
        <v>1050</v>
      </c>
      <c r="R3248" s="1" t="s">
        <v>4077</v>
      </c>
      <c r="S3248" s="1" t="s">
        <v>20329</v>
      </c>
      <c r="T3248" s="1">
        <v>386</v>
      </c>
      <c r="U3248" s="1">
        <v>20</v>
      </c>
      <c r="V3248" s="1">
        <v>366</v>
      </c>
    </row>
    <row r="3249" spans="1:22" x14ac:dyDescent="0.35">
      <c r="A3249" s="2">
        <v>45130</v>
      </c>
      <c r="B3249" s="3" t="s">
        <v>222</v>
      </c>
      <c r="C3249" t="s">
        <v>141</v>
      </c>
      <c r="D3249" t="s">
        <v>223</v>
      </c>
      <c r="E3249" t="s">
        <v>224</v>
      </c>
      <c r="F3249" t="s">
        <v>20330</v>
      </c>
      <c r="G3249" t="s">
        <v>20331</v>
      </c>
      <c r="H3249" t="s">
        <v>20332</v>
      </c>
      <c r="I3249" t="s">
        <v>20333</v>
      </c>
      <c r="J3249" s="1" t="s">
        <v>30</v>
      </c>
      <c r="K3249" t="s">
        <v>330</v>
      </c>
      <c r="L3249" t="s">
        <v>331</v>
      </c>
      <c r="M3249" t="s">
        <v>332</v>
      </c>
      <c r="N3249" s="1" t="s">
        <v>114</v>
      </c>
      <c r="O3249" s="1" t="s">
        <v>34</v>
      </c>
      <c r="P3249" s="1">
        <v>2</v>
      </c>
      <c r="Q3249" t="s">
        <v>5649</v>
      </c>
      <c r="R3249" s="1" t="s">
        <v>20334</v>
      </c>
      <c r="S3249" s="1" t="s">
        <v>20335</v>
      </c>
      <c r="T3249" s="1">
        <v>88</v>
      </c>
      <c r="U3249" s="1">
        <v>86</v>
      </c>
      <c r="V3249" s="1">
        <v>2</v>
      </c>
    </row>
    <row r="3250" spans="1:22" x14ac:dyDescent="0.35">
      <c r="A3250" s="2">
        <v>45081</v>
      </c>
      <c r="B3250" s="3" t="s">
        <v>529</v>
      </c>
      <c r="C3250" t="s">
        <v>54</v>
      </c>
      <c r="D3250" t="s">
        <v>98</v>
      </c>
      <c r="E3250" t="s">
        <v>530</v>
      </c>
      <c r="F3250" t="s">
        <v>20336</v>
      </c>
      <c r="G3250" t="s">
        <v>20337</v>
      </c>
      <c r="H3250" t="s">
        <v>20338</v>
      </c>
      <c r="I3250" t="s">
        <v>20339</v>
      </c>
      <c r="J3250" s="1" t="s">
        <v>170</v>
      </c>
      <c r="K3250" t="s">
        <v>46</v>
      </c>
      <c r="L3250" t="s">
        <v>47</v>
      </c>
      <c r="N3250" s="1" t="s">
        <v>93</v>
      </c>
      <c r="O3250" s="1" t="s">
        <v>49</v>
      </c>
      <c r="P3250" s="1">
        <v>96</v>
      </c>
      <c r="Q3250" t="s">
        <v>1210</v>
      </c>
      <c r="R3250" s="1" t="s">
        <v>20340</v>
      </c>
      <c r="S3250" s="1" t="s">
        <v>20341</v>
      </c>
      <c r="T3250" s="1">
        <v>147</v>
      </c>
      <c r="U3250" s="1">
        <v>100</v>
      </c>
      <c r="V3250" s="1">
        <v>47</v>
      </c>
    </row>
    <row r="3251" spans="1:22" x14ac:dyDescent="0.35">
      <c r="A3251" s="2">
        <v>44569</v>
      </c>
      <c r="B3251" s="3" t="s">
        <v>214</v>
      </c>
      <c r="C3251" t="s">
        <v>23</v>
      </c>
      <c r="D3251" t="s">
        <v>98</v>
      </c>
      <c r="E3251" t="s">
        <v>326</v>
      </c>
      <c r="F3251" t="s">
        <v>17306</v>
      </c>
      <c r="G3251" t="s">
        <v>20342</v>
      </c>
      <c r="H3251" t="s">
        <v>20343</v>
      </c>
      <c r="I3251" t="s">
        <v>20344</v>
      </c>
      <c r="J3251" s="1" t="s">
        <v>45</v>
      </c>
      <c r="K3251" t="s">
        <v>424</v>
      </c>
      <c r="L3251" t="s">
        <v>425</v>
      </c>
      <c r="M3251">
        <v>7724600682</v>
      </c>
      <c r="N3251" s="1" t="s">
        <v>93</v>
      </c>
      <c r="O3251" s="1" t="s">
        <v>34</v>
      </c>
      <c r="P3251" s="1">
        <v>93</v>
      </c>
      <c r="Q3251" t="s">
        <v>12869</v>
      </c>
      <c r="R3251" s="1" t="s">
        <v>5259</v>
      </c>
      <c r="S3251" s="1" t="s">
        <v>20345</v>
      </c>
      <c r="T3251" s="1">
        <v>302</v>
      </c>
      <c r="U3251" s="1">
        <v>50</v>
      </c>
      <c r="V3251" s="1">
        <v>252</v>
      </c>
    </row>
    <row r="3252" spans="1:22" x14ac:dyDescent="0.35">
      <c r="A3252" s="2">
        <v>44693</v>
      </c>
      <c r="B3252" s="3" t="s">
        <v>68</v>
      </c>
      <c r="C3252" t="s">
        <v>69</v>
      </c>
      <c r="D3252" t="s">
        <v>70</v>
      </c>
      <c r="E3252" t="s">
        <v>71</v>
      </c>
      <c r="F3252" t="s">
        <v>20346</v>
      </c>
      <c r="G3252" t="s">
        <v>20347</v>
      </c>
      <c r="H3252" t="s">
        <v>20348</v>
      </c>
      <c r="I3252" t="s">
        <v>20349</v>
      </c>
      <c r="J3252" s="1" t="s">
        <v>30</v>
      </c>
      <c r="K3252" t="s">
        <v>270</v>
      </c>
      <c r="L3252" t="s">
        <v>271</v>
      </c>
      <c r="M3252" t="s">
        <v>559</v>
      </c>
      <c r="N3252" s="1" t="s">
        <v>33</v>
      </c>
      <c r="O3252" s="1" t="s">
        <v>34</v>
      </c>
      <c r="P3252" s="1">
        <v>29</v>
      </c>
      <c r="Q3252" t="s">
        <v>2053</v>
      </c>
      <c r="R3252" s="1" t="s">
        <v>20350</v>
      </c>
      <c r="S3252" s="1" t="s">
        <v>20351</v>
      </c>
      <c r="T3252" s="1">
        <v>199</v>
      </c>
      <c r="U3252" s="1">
        <v>41</v>
      </c>
      <c r="V3252" s="1">
        <v>158</v>
      </c>
    </row>
    <row r="3253" spans="1:22" x14ac:dyDescent="0.35">
      <c r="A3253" s="2">
        <v>44743</v>
      </c>
      <c r="B3253" s="3" t="s">
        <v>222</v>
      </c>
      <c r="C3253" t="s">
        <v>141</v>
      </c>
      <c r="D3253" t="s">
        <v>223</v>
      </c>
      <c r="E3253" t="s">
        <v>224</v>
      </c>
      <c r="F3253" t="s">
        <v>20352</v>
      </c>
      <c r="G3253" t="s">
        <v>20353</v>
      </c>
      <c r="H3253" t="s">
        <v>20354</v>
      </c>
      <c r="I3253">
        <v>4224139774</v>
      </c>
      <c r="J3253" s="1" t="s">
        <v>30</v>
      </c>
      <c r="K3253" t="s">
        <v>330</v>
      </c>
      <c r="L3253" t="s">
        <v>331</v>
      </c>
      <c r="M3253" t="s">
        <v>332</v>
      </c>
      <c r="N3253" s="1" t="s">
        <v>93</v>
      </c>
      <c r="O3253" s="1" t="s">
        <v>34</v>
      </c>
      <c r="P3253" s="1">
        <v>63</v>
      </c>
      <c r="Q3253" t="s">
        <v>20355</v>
      </c>
      <c r="R3253" s="1" t="s">
        <v>20356</v>
      </c>
      <c r="S3253" s="1" t="s">
        <v>20357</v>
      </c>
      <c r="T3253" s="1">
        <v>236</v>
      </c>
      <c r="U3253" s="1">
        <v>152</v>
      </c>
      <c r="V3253" s="1">
        <v>84</v>
      </c>
    </row>
    <row r="3254" spans="1:22" x14ac:dyDescent="0.35">
      <c r="A3254" s="2">
        <v>44569</v>
      </c>
      <c r="B3254" s="3" t="s">
        <v>53</v>
      </c>
      <c r="C3254" t="s">
        <v>276</v>
      </c>
      <c r="D3254" t="s">
        <v>55</v>
      </c>
      <c r="E3254" t="s">
        <v>56</v>
      </c>
      <c r="F3254" t="s">
        <v>20358</v>
      </c>
      <c r="G3254" t="s">
        <v>20359</v>
      </c>
      <c r="H3254" t="s">
        <v>20360</v>
      </c>
      <c r="I3254" t="s">
        <v>20361</v>
      </c>
      <c r="J3254" s="1" t="s">
        <v>30</v>
      </c>
      <c r="K3254" t="s">
        <v>566</v>
      </c>
      <c r="L3254" t="s">
        <v>567</v>
      </c>
      <c r="M3254" t="s">
        <v>568</v>
      </c>
      <c r="N3254" s="1" t="s">
        <v>114</v>
      </c>
      <c r="O3254" s="1" t="s">
        <v>63</v>
      </c>
      <c r="P3254" s="1">
        <v>8</v>
      </c>
      <c r="Q3254" t="s">
        <v>4123</v>
      </c>
      <c r="R3254" s="1" t="s">
        <v>20362</v>
      </c>
      <c r="S3254" s="1" t="s">
        <v>20363</v>
      </c>
      <c r="T3254" s="1">
        <v>102</v>
      </c>
      <c r="U3254" s="1">
        <v>87</v>
      </c>
      <c r="V3254" s="1">
        <v>15</v>
      </c>
    </row>
    <row r="3255" spans="1:22" x14ac:dyDescent="0.35">
      <c r="A3255" s="2">
        <v>44492</v>
      </c>
      <c r="B3255" s="3" t="s">
        <v>164</v>
      </c>
      <c r="C3255" t="s">
        <v>247</v>
      </c>
      <c r="D3255" t="s">
        <v>165</v>
      </c>
      <c r="E3255" t="s">
        <v>166</v>
      </c>
      <c r="F3255" t="s">
        <v>684</v>
      </c>
      <c r="G3255" t="s">
        <v>20364</v>
      </c>
      <c r="H3255" t="s">
        <v>20365</v>
      </c>
      <c r="I3255" t="s">
        <v>20366</v>
      </c>
      <c r="J3255" s="1" t="s">
        <v>45</v>
      </c>
      <c r="K3255" t="s">
        <v>330</v>
      </c>
      <c r="L3255" t="s">
        <v>331</v>
      </c>
      <c r="M3255" t="s">
        <v>332</v>
      </c>
      <c r="N3255" s="1" t="s">
        <v>78</v>
      </c>
      <c r="O3255" s="1" t="s">
        <v>34</v>
      </c>
      <c r="P3255" s="1">
        <v>36</v>
      </c>
      <c r="Q3255" t="s">
        <v>5126</v>
      </c>
      <c r="R3255" s="1" t="s">
        <v>20367</v>
      </c>
      <c r="S3255" s="1" t="s">
        <v>20368</v>
      </c>
      <c r="T3255" s="1">
        <v>335</v>
      </c>
      <c r="U3255" s="1">
        <v>42</v>
      </c>
      <c r="V3255" s="1">
        <v>293</v>
      </c>
    </row>
    <row r="3256" spans="1:22" x14ac:dyDescent="0.35">
      <c r="A3256" s="2">
        <v>44565</v>
      </c>
      <c r="B3256" s="3" t="s">
        <v>97</v>
      </c>
      <c r="C3256" t="s">
        <v>23</v>
      </c>
      <c r="D3256" t="s">
        <v>98</v>
      </c>
      <c r="E3256" t="s">
        <v>154</v>
      </c>
      <c r="F3256" t="s">
        <v>20369</v>
      </c>
      <c r="G3256" t="s">
        <v>20370</v>
      </c>
      <c r="H3256" t="s">
        <v>20371</v>
      </c>
      <c r="I3256" t="s">
        <v>20372</v>
      </c>
      <c r="J3256" s="1" t="s">
        <v>30</v>
      </c>
      <c r="K3256" t="s">
        <v>330</v>
      </c>
      <c r="L3256" t="s">
        <v>331</v>
      </c>
      <c r="M3256" t="s">
        <v>332</v>
      </c>
      <c r="N3256" s="1" t="s">
        <v>33</v>
      </c>
      <c r="O3256" s="1" t="s">
        <v>34</v>
      </c>
      <c r="P3256" s="1">
        <v>43</v>
      </c>
      <c r="Q3256" t="s">
        <v>2297</v>
      </c>
      <c r="R3256" s="1" t="s">
        <v>20373</v>
      </c>
      <c r="S3256" s="1" t="s">
        <v>20374</v>
      </c>
      <c r="T3256" s="1">
        <v>180</v>
      </c>
      <c r="U3256" s="1">
        <v>101</v>
      </c>
      <c r="V3256" s="1">
        <v>79</v>
      </c>
    </row>
    <row r="3257" spans="1:22" x14ac:dyDescent="0.35">
      <c r="A3257" s="2">
        <v>45052</v>
      </c>
      <c r="B3257" s="3" t="s">
        <v>38</v>
      </c>
      <c r="C3257" t="s">
        <v>276</v>
      </c>
      <c r="D3257" t="s">
        <v>277</v>
      </c>
      <c r="E3257" t="s">
        <v>278</v>
      </c>
      <c r="F3257" t="s">
        <v>20375</v>
      </c>
      <c r="G3257" t="s">
        <v>20376</v>
      </c>
      <c r="H3257" t="s">
        <v>20377</v>
      </c>
      <c r="I3257" t="s">
        <v>20378</v>
      </c>
      <c r="J3257" s="1" t="s">
        <v>45</v>
      </c>
      <c r="K3257" t="s">
        <v>270</v>
      </c>
      <c r="L3257" t="s">
        <v>271</v>
      </c>
      <c r="N3257" s="1" t="s">
        <v>93</v>
      </c>
      <c r="O3257" s="1" t="s">
        <v>34</v>
      </c>
      <c r="P3257" s="1">
        <v>51</v>
      </c>
      <c r="Q3257" t="s">
        <v>16773</v>
      </c>
      <c r="R3257" s="1" t="s">
        <v>20379</v>
      </c>
      <c r="S3257" s="1" t="s">
        <v>20380</v>
      </c>
      <c r="T3257" s="1">
        <v>196</v>
      </c>
      <c r="U3257" s="1">
        <v>29</v>
      </c>
      <c r="V3257" s="1">
        <v>167</v>
      </c>
    </row>
    <row r="3258" spans="1:22" x14ac:dyDescent="0.35">
      <c r="A3258" s="2">
        <v>44771</v>
      </c>
      <c r="B3258" s="3" t="s">
        <v>38</v>
      </c>
      <c r="C3258" t="s">
        <v>23</v>
      </c>
      <c r="D3258" t="s">
        <v>98</v>
      </c>
      <c r="E3258" t="s">
        <v>530</v>
      </c>
      <c r="F3258" t="s">
        <v>20381</v>
      </c>
      <c r="G3258" t="s">
        <v>20382</v>
      </c>
      <c r="H3258" t="s">
        <v>20383</v>
      </c>
      <c r="I3258" t="s">
        <v>20384</v>
      </c>
      <c r="J3258" s="1" t="s">
        <v>170</v>
      </c>
      <c r="K3258" t="s">
        <v>148</v>
      </c>
      <c r="L3258" t="s">
        <v>149</v>
      </c>
      <c r="M3258" t="s">
        <v>150</v>
      </c>
      <c r="N3258" s="1" t="s">
        <v>33</v>
      </c>
      <c r="O3258" s="1" t="s">
        <v>63</v>
      </c>
      <c r="P3258" s="1">
        <v>91</v>
      </c>
      <c r="Q3258" t="s">
        <v>4069</v>
      </c>
      <c r="R3258" s="1" t="s">
        <v>20385</v>
      </c>
      <c r="S3258" s="1" t="s">
        <v>20386</v>
      </c>
      <c r="T3258" s="1">
        <v>401</v>
      </c>
      <c r="U3258" s="1">
        <v>159</v>
      </c>
      <c r="V3258" s="1">
        <v>242</v>
      </c>
    </row>
    <row r="3259" spans="1:22" x14ac:dyDescent="0.35">
      <c r="A3259" s="2">
        <v>45088</v>
      </c>
      <c r="B3259" s="3" t="s">
        <v>317</v>
      </c>
      <c r="C3259" t="s">
        <v>23</v>
      </c>
      <c r="D3259" t="s">
        <v>98</v>
      </c>
      <c r="E3259" t="s">
        <v>265</v>
      </c>
      <c r="F3259" t="s">
        <v>20387</v>
      </c>
      <c r="G3259" t="s">
        <v>20388</v>
      </c>
      <c r="H3259" t="s">
        <v>20389</v>
      </c>
      <c r="I3259" t="s">
        <v>20390</v>
      </c>
      <c r="J3259" s="1" t="s">
        <v>45</v>
      </c>
      <c r="K3259" t="s">
        <v>381</v>
      </c>
      <c r="L3259" t="s">
        <v>382</v>
      </c>
      <c r="M3259" t="s">
        <v>383</v>
      </c>
      <c r="N3259" s="1" t="s">
        <v>33</v>
      </c>
      <c r="O3259" s="1" t="s">
        <v>34</v>
      </c>
      <c r="P3259" s="1">
        <v>75</v>
      </c>
      <c r="Q3259" t="s">
        <v>20391</v>
      </c>
      <c r="R3259" s="1" t="s">
        <v>20392</v>
      </c>
      <c r="S3259" s="1" t="s">
        <v>20393</v>
      </c>
      <c r="T3259" s="1">
        <v>219</v>
      </c>
      <c r="U3259" s="1">
        <v>48</v>
      </c>
      <c r="V3259" s="1">
        <v>171</v>
      </c>
    </row>
    <row r="3260" spans="1:22" x14ac:dyDescent="0.35">
      <c r="A3260" s="2">
        <v>45186</v>
      </c>
      <c r="B3260" s="3" t="s">
        <v>344</v>
      </c>
      <c r="C3260" t="s">
        <v>141</v>
      </c>
      <c r="D3260" t="s">
        <v>345</v>
      </c>
      <c r="E3260" t="s">
        <v>346</v>
      </c>
      <c r="F3260" t="s">
        <v>20394</v>
      </c>
      <c r="G3260" t="s">
        <v>20395</v>
      </c>
      <c r="H3260" t="s">
        <v>20396</v>
      </c>
      <c r="I3260">
        <v>2193560814</v>
      </c>
      <c r="J3260" s="1" t="s">
        <v>30</v>
      </c>
      <c r="K3260" t="s">
        <v>534</v>
      </c>
      <c r="L3260" t="s">
        <v>535</v>
      </c>
      <c r="M3260" t="s">
        <v>536</v>
      </c>
      <c r="N3260" s="1" t="s">
        <v>78</v>
      </c>
      <c r="O3260" s="1" t="s">
        <v>49</v>
      </c>
      <c r="P3260" s="1">
        <v>82</v>
      </c>
      <c r="Q3260" t="s">
        <v>20397</v>
      </c>
      <c r="R3260" s="1" t="s">
        <v>20398</v>
      </c>
      <c r="S3260" s="1" t="s">
        <v>20399</v>
      </c>
      <c r="T3260" s="1">
        <v>355</v>
      </c>
      <c r="U3260" s="1">
        <v>212</v>
      </c>
      <c r="V3260" s="1">
        <v>143</v>
      </c>
    </row>
    <row r="3261" spans="1:22" x14ac:dyDescent="0.35">
      <c r="A3261" s="1" t="s">
        <v>20400</v>
      </c>
      <c r="B3261" s="3" t="s">
        <v>68</v>
      </c>
      <c r="C3261" t="s">
        <v>69</v>
      </c>
      <c r="D3261" t="s">
        <v>70</v>
      </c>
      <c r="E3261" t="s">
        <v>71</v>
      </c>
      <c r="F3261" t="s">
        <v>20401</v>
      </c>
      <c r="H3261" t="s">
        <v>20402</v>
      </c>
      <c r="I3261" t="s">
        <v>20403</v>
      </c>
      <c r="J3261" s="1" t="s">
        <v>45</v>
      </c>
      <c r="K3261" t="s">
        <v>46</v>
      </c>
      <c r="L3261" t="s">
        <v>47</v>
      </c>
      <c r="M3261" t="s">
        <v>261</v>
      </c>
      <c r="N3261" s="1" t="s">
        <v>33</v>
      </c>
      <c r="O3261" s="1" t="s">
        <v>49</v>
      </c>
      <c r="P3261" s="1">
        <v>77</v>
      </c>
      <c r="Q3261" t="s">
        <v>20404</v>
      </c>
      <c r="R3261" s="1" t="s">
        <v>20405</v>
      </c>
      <c r="S3261" s="1" t="s">
        <v>20406</v>
      </c>
      <c r="T3261" s="1">
        <v>188</v>
      </c>
      <c r="U3261" s="1">
        <v>151</v>
      </c>
      <c r="V3261" s="1">
        <v>37</v>
      </c>
    </row>
    <row r="3262" spans="1:22" x14ac:dyDescent="0.35">
      <c r="A3262" s="2">
        <v>44994</v>
      </c>
      <c r="B3262" s="3" t="s">
        <v>140</v>
      </c>
      <c r="C3262" t="s">
        <v>141</v>
      </c>
      <c r="D3262" t="s">
        <v>142</v>
      </c>
      <c r="E3262" t="s">
        <v>361</v>
      </c>
      <c r="F3262" t="s">
        <v>20407</v>
      </c>
      <c r="G3262" t="s">
        <v>20408</v>
      </c>
      <c r="H3262" t="s">
        <v>20409</v>
      </c>
      <c r="I3262">
        <v>5744356230</v>
      </c>
      <c r="J3262" s="1" t="s">
        <v>30</v>
      </c>
      <c r="K3262" t="s">
        <v>252</v>
      </c>
      <c r="L3262" t="s">
        <v>253</v>
      </c>
      <c r="M3262">
        <f>1-838-976-6137</f>
        <v>-7950</v>
      </c>
      <c r="N3262" s="1" t="s">
        <v>114</v>
      </c>
      <c r="O3262" s="1" t="s">
        <v>49</v>
      </c>
      <c r="P3262" s="1">
        <v>94</v>
      </c>
      <c r="Q3262" t="s">
        <v>4780</v>
      </c>
      <c r="R3262" s="1" t="s">
        <v>20410</v>
      </c>
      <c r="S3262" s="1" t="s">
        <v>20411</v>
      </c>
      <c r="T3262" s="1">
        <v>272</v>
      </c>
      <c r="U3262" s="1">
        <v>119</v>
      </c>
      <c r="V3262" s="1">
        <v>153</v>
      </c>
    </row>
    <row r="3263" spans="1:22" x14ac:dyDescent="0.35">
      <c r="A3263" s="2">
        <v>44764</v>
      </c>
      <c r="B3263" s="3" t="s">
        <v>38</v>
      </c>
      <c r="C3263" t="s">
        <v>54</v>
      </c>
      <c r="D3263" t="s">
        <v>277</v>
      </c>
      <c r="E3263" t="s">
        <v>278</v>
      </c>
      <c r="F3263" t="s">
        <v>20412</v>
      </c>
      <c r="G3263" t="s">
        <v>20413</v>
      </c>
      <c r="H3263" t="s">
        <v>20414</v>
      </c>
      <c r="I3263">
        <v>7134229947</v>
      </c>
      <c r="J3263" s="1" t="s">
        <v>45</v>
      </c>
      <c r="K3263" t="s">
        <v>75</v>
      </c>
      <c r="L3263" t="s">
        <v>76</v>
      </c>
      <c r="M3263" t="s">
        <v>77</v>
      </c>
      <c r="N3263" s="1" t="s">
        <v>78</v>
      </c>
      <c r="O3263" s="1" t="s">
        <v>34</v>
      </c>
      <c r="P3263" s="1">
        <v>45</v>
      </c>
      <c r="Q3263" t="s">
        <v>13328</v>
      </c>
      <c r="R3263" s="1" t="s">
        <v>20415</v>
      </c>
      <c r="S3263" s="1" t="s">
        <v>20416</v>
      </c>
      <c r="T3263" s="1">
        <v>423</v>
      </c>
      <c r="U3263" s="1">
        <v>412</v>
      </c>
      <c r="V3263" s="1">
        <v>11</v>
      </c>
    </row>
    <row r="3264" spans="1:22" x14ac:dyDescent="0.35">
      <c r="A3264" s="2">
        <v>44892</v>
      </c>
      <c r="B3264" s="3" t="s">
        <v>275</v>
      </c>
      <c r="C3264" t="s">
        <v>276</v>
      </c>
      <c r="D3264" t="s">
        <v>277</v>
      </c>
      <c r="E3264" t="s">
        <v>278</v>
      </c>
      <c r="F3264" t="s">
        <v>16118</v>
      </c>
      <c r="G3264" t="s">
        <v>20417</v>
      </c>
      <c r="H3264" t="s">
        <v>20418</v>
      </c>
      <c r="I3264" t="s">
        <v>20419</v>
      </c>
      <c r="J3264" s="1" t="s">
        <v>30</v>
      </c>
      <c r="K3264" t="s">
        <v>183</v>
      </c>
      <c r="L3264" t="s">
        <v>184</v>
      </c>
      <c r="M3264" t="s">
        <v>185</v>
      </c>
      <c r="N3264" s="1" t="s">
        <v>78</v>
      </c>
      <c r="O3264" s="1" t="s">
        <v>49</v>
      </c>
      <c r="P3264" s="1">
        <v>89</v>
      </c>
      <c r="Q3264" t="s">
        <v>20420</v>
      </c>
      <c r="R3264" s="1" t="s">
        <v>20421</v>
      </c>
      <c r="S3264" s="1" t="s">
        <v>20422</v>
      </c>
      <c r="T3264" s="1">
        <v>344</v>
      </c>
      <c r="U3264" s="1">
        <v>198</v>
      </c>
      <c r="V3264" s="1">
        <v>146</v>
      </c>
    </row>
    <row r="3265" spans="1:22" x14ac:dyDescent="0.35">
      <c r="A3265" s="2">
        <v>44605</v>
      </c>
      <c r="B3265" s="3" t="s">
        <v>418</v>
      </c>
      <c r="C3265" t="s">
        <v>69</v>
      </c>
      <c r="D3265" t="s">
        <v>419</v>
      </c>
      <c r="E3265" t="s">
        <v>25</v>
      </c>
      <c r="F3265" t="s">
        <v>20423</v>
      </c>
      <c r="G3265" t="s">
        <v>20424</v>
      </c>
      <c r="H3265" t="s">
        <v>20425</v>
      </c>
      <c r="I3265" t="s">
        <v>20426</v>
      </c>
      <c r="J3265" s="1" t="s">
        <v>30</v>
      </c>
      <c r="K3265" t="s">
        <v>133</v>
      </c>
      <c r="L3265" t="s">
        <v>134</v>
      </c>
      <c r="M3265" t="s">
        <v>135</v>
      </c>
      <c r="N3265" s="1" t="s">
        <v>33</v>
      </c>
      <c r="O3265" s="1" t="s">
        <v>49</v>
      </c>
      <c r="P3265" s="1">
        <v>77</v>
      </c>
      <c r="Q3265" t="s">
        <v>9013</v>
      </c>
      <c r="R3265" s="1" t="s">
        <v>20427</v>
      </c>
      <c r="S3265" s="1" t="s">
        <v>20428</v>
      </c>
      <c r="T3265" s="1">
        <v>92</v>
      </c>
      <c r="U3265" s="1">
        <v>82</v>
      </c>
      <c r="V3265" s="1">
        <v>10</v>
      </c>
    </row>
    <row r="3266" spans="1:22" x14ac:dyDescent="0.35">
      <c r="A3266" s="2">
        <v>44899</v>
      </c>
      <c r="B3266" s="3" t="s">
        <v>492</v>
      </c>
      <c r="C3266" t="s">
        <v>276</v>
      </c>
      <c r="D3266" t="s">
        <v>409</v>
      </c>
      <c r="E3266" t="s">
        <v>410</v>
      </c>
      <c r="F3266" t="s">
        <v>20429</v>
      </c>
      <c r="G3266" t="s">
        <v>20430</v>
      </c>
      <c r="H3266" t="s">
        <v>20431</v>
      </c>
      <c r="I3266" t="s">
        <v>20432</v>
      </c>
      <c r="J3266" s="1" t="s">
        <v>170</v>
      </c>
      <c r="K3266" t="s">
        <v>381</v>
      </c>
      <c r="L3266" t="s">
        <v>382</v>
      </c>
      <c r="M3266" t="s">
        <v>383</v>
      </c>
      <c r="N3266" s="1" t="s">
        <v>114</v>
      </c>
      <c r="O3266" s="1" t="s">
        <v>49</v>
      </c>
      <c r="P3266" s="1">
        <v>3</v>
      </c>
      <c r="Q3266" t="s">
        <v>8855</v>
      </c>
      <c r="R3266" s="1" t="s">
        <v>4225</v>
      </c>
      <c r="S3266" s="1" t="s">
        <v>20433</v>
      </c>
      <c r="T3266" s="1">
        <v>496</v>
      </c>
      <c r="U3266" s="1">
        <v>429</v>
      </c>
      <c r="V3266" s="1">
        <v>67</v>
      </c>
    </row>
    <row r="3267" spans="1:22" x14ac:dyDescent="0.35">
      <c r="A3267" s="1" t="s">
        <v>20434</v>
      </c>
      <c r="B3267" s="3" t="s">
        <v>22</v>
      </c>
      <c r="C3267" t="s">
        <v>23</v>
      </c>
      <c r="D3267" t="s">
        <v>24</v>
      </c>
      <c r="E3267" t="s">
        <v>387</v>
      </c>
      <c r="F3267" t="s">
        <v>20435</v>
      </c>
      <c r="G3267" t="s">
        <v>20436</v>
      </c>
      <c r="H3267" t="s">
        <v>20437</v>
      </c>
      <c r="I3267" t="s">
        <v>20438</v>
      </c>
      <c r="J3267" s="1" t="s">
        <v>30</v>
      </c>
      <c r="K3267" t="s">
        <v>534</v>
      </c>
      <c r="L3267" t="s">
        <v>535</v>
      </c>
      <c r="M3267" t="s">
        <v>536</v>
      </c>
      <c r="N3267" s="1" t="s">
        <v>86</v>
      </c>
      <c r="O3267" s="1" t="s">
        <v>34</v>
      </c>
      <c r="P3267" s="1">
        <v>12</v>
      </c>
      <c r="Q3267" t="s">
        <v>13941</v>
      </c>
      <c r="R3267" s="1" t="s">
        <v>20439</v>
      </c>
      <c r="S3267" s="1" t="s">
        <v>20440</v>
      </c>
      <c r="T3267" s="1">
        <v>372</v>
      </c>
      <c r="U3267" s="1">
        <v>327</v>
      </c>
      <c r="V3267" s="1">
        <v>45</v>
      </c>
    </row>
    <row r="3268" spans="1:22" x14ac:dyDescent="0.35">
      <c r="A3268" s="2">
        <v>45074</v>
      </c>
      <c r="B3268" s="3" t="s">
        <v>22</v>
      </c>
      <c r="C3268" t="s">
        <v>23</v>
      </c>
      <c r="D3268" t="s">
        <v>24</v>
      </c>
      <c r="E3268" t="s">
        <v>82</v>
      </c>
      <c r="F3268" t="s">
        <v>20441</v>
      </c>
      <c r="G3268" t="s">
        <v>20442</v>
      </c>
      <c r="H3268" t="s">
        <v>20443</v>
      </c>
      <c r="I3268" t="s">
        <v>20444</v>
      </c>
      <c r="J3268" s="1" t="s">
        <v>45</v>
      </c>
      <c r="K3268" t="s">
        <v>424</v>
      </c>
      <c r="L3268" t="s">
        <v>425</v>
      </c>
      <c r="M3268">
        <v>7724600682</v>
      </c>
      <c r="N3268" s="1" t="s">
        <v>114</v>
      </c>
      <c r="O3268" s="1" t="s">
        <v>63</v>
      </c>
      <c r="P3268" s="1">
        <v>89</v>
      </c>
      <c r="Q3268" t="s">
        <v>20445</v>
      </c>
      <c r="R3268" s="1" t="s">
        <v>20446</v>
      </c>
      <c r="S3268" s="1" t="s">
        <v>20447</v>
      </c>
      <c r="T3268" s="1">
        <v>257</v>
      </c>
      <c r="U3268" s="1">
        <v>126</v>
      </c>
      <c r="V3268" s="1">
        <v>131</v>
      </c>
    </row>
    <row r="3269" spans="1:22" x14ac:dyDescent="0.35">
      <c r="A3269" s="2">
        <v>44989</v>
      </c>
      <c r="B3269" s="3" t="s">
        <v>38</v>
      </c>
      <c r="C3269" t="s">
        <v>141</v>
      </c>
      <c r="D3269" t="s">
        <v>345</v>
      </c>
      <c r="E3269" t="s">
        <v>711</v>
      </c>
      <c r="F3269" t="s">
        <v>9781</v>
      </c>
      <c r="G3269" t="s">
        <v>20448</v>
      </c>
      <c r="H3269" t="s">
        <v>20449</v>
      </c>
      <c r="I3269" t="s">
        <v>20450</v>
      </c>
      <c r="J3269" s="1" t="s">
        <v>170</v>
      </c>
      <c r="K3269" t="s">
        <v>424</v>
      </c>
      <c r="L3269" t="s">
        <v>425</v>
      </c>
      <c r="M3269">
        <v>7724600682</v>
      </c>
      <c r="N3269" s="1" t="s">
        <v>114</v>
      </c>
      <c r="O3269" s="1" t="s">
        <v>34</v>
      </c>
      <c r="P3269" s="1">
        <v>97</v>
      </c>
      <c r="Q3269" t="s">
        <v>2893</v>
      </c>
      <c r="R3269" s="1" t="s">
        <v>20451</v>
      </c>
      <c r="S3269" s="1" t="s">
        <v>20452</v>
      </c>
      <c r="T3269" s="1">
        <v>406</v>
      </c>
      <c r="U3269" s="1">
        <v>163</v>
      </c>
      <c r="V3269" s="1">
        <v>243</v>
      </c>
    </row>
    <row r="3270" spans="1:22" x14ac:dyDescent="0.35">
      <c r="A3270" s="2">
        <v>44577</v>
      </c>
      <c r="B3270" s="3" t="s">
        <v>214</v>
      </c>
      <c r="C3270" t="s">
        <v>23</v>
      </c>
      <c r="D3270" t="s">
        <v>98</v>
      </c>
      <c r="E3270" t="s">
        <v>189</v>
      </c>
      <c r="F3270" t="s">
        <v>20453</v>
      </c>
      <c r="G3270" t="s">
        <v>20454</v>
      </c>
      <c r="H3270" t="s">
        <v>20455</v>
      </c>
      <c r="I3270" t="s">
        <v>20456</v>
      </c>
      <c r="J3270" s="1" t="s">
        <v>170</v>
      </c>
      <c r="K3270" t="s">
        <v>534</v>
      </c>
      <c r="L3270" t="s">
        <v>535</v>
      </c>
      <c r="M3270" t="s">
        <v>536</v>
      </c>
      <c r="N3270" s="1" t="s">
        <v>78</v>
      </c>
      <c r="O3270" s="1" t="s">
        <v>49</v>
      </c>
      <c r="P3270" s="1">
        <v>62</v>
      </c>
      <c r="Q3270" t="s">
        <v>19146</v>
      </c>
      <c r="R3270" s="1" t="s">
        <v>20457</v>
      </c>
      <c r="S3270" s="1" t="s">
        <v>20458</v>
      </c>
      <c r="T3270" s="1">
        <v>57</v>
      </c>
      <c r="U3270" s="1">
        <v>39</v>
      </c>
      <c r="V3270" s="1">
        <v>18</v>
      </c>
    </row>
    <row r="3271" spans="1:22" x14ac:dyDescent="0.35">
      <c r="A3271" s="2">
        <v>44928</v>
      </c>
      <c r="B3271" s="3" t="s">
        <v>222</v>
      </c>
      <c r="C3271" t="s">
        <v>141</v>
      </c>
      <c r="D3271" t="s">
        <v>223</v>
      </c>
      <c r="E3271" t="s">
        <v>224</v>
      </c>
      <c r="F3271" t="s">
        <v>20459</v>
      </c>
      <c r="G3271" t="s">
        <v>20460</v>
      </c>
      <c r="H3271" t="s">
        <v>20461</v>
      </c>
      <c r="I3271" t="s">
        <v>20462</v>
      </c>
      <c r="J3271" s="1" t="s">
        <v>45</v>
      </c>
      <c r="K3271" t="s">
        <v>61</v>
      </c>
      <c r="L3271" t="s">
        <v>62</v>
      </c>
      <c r="M3271">
        <f>1-588-750-7646</f>
        <v>-8983</v>
      </c>
      <c r="N3271" s="1" t="s">
        <v>93</v>
      </c>
      <c r="O3271" s="1" t="s">
        <v>63</v>
      </c>
      <c r="P3271" s="1">
        <v>75</v>
      </c>
      <c r="Q3271" t="s">
        <v>20463</v>
      </c>
      <c r="R3271" s="1" t="s">
        <v>20464</v>
      </c>
      <c r="S3271" s="1" t="s">
        <v>20465</v>
      </c>
      <c r="T3271" s="1">
        <v>444</v>
      </c>
      <c r="U3271" s="1">
        <v>12</v>
      </c>
      <c r="V3271" s="1">
        <v>432</v>
      </c>
    </row>
    <row r="3272" spans="1:22" x14ac:dyDescent="0.35">
      <c r="A3272" s="2">
        <v>45014</v>
      </c>
      <c r="B3272" s="3" t="s">
        <v>118</v>
      </c>
      <c r="C3272" t="s">
        <v>69</v>
      </c>
      <c r="D3272" t="s">
        <v>119</v>
      </c>
      <c r="E3272" t="s">
        <v>120</v>
      </c>
      <c r="F3272" t="s">
        <v>20466</v>
      </c>
      <c r="G3272" t="s">
        <v>20467</v>
      </c>
      <c r="H3272" t="s">
        <v>20468</v>
      </c>
      <c r="I3272" t="s">
        <v>20469</v>
      </c>
      <c r="J3272" s="1" t="s">
        <v>170</v>
      </c>
      <c r="K3272" t="s">
        <v>424</v>
      </c>
      <c r="L3272" t="s">
        <v>425</v>
      </c>
      <c r="M3272">
        <v>7724600682</v>
      </c>
      <c r="N3272" s="1" t="s">
        <v>86</v>
      </c>
      <c r="O3272" s="1" t="s">
        <v>63</v>
      </c>
      <c r="P3272" s="1">
        <v>5</v>
      </c>
      <c r="Q3272" t="s">
        <v>10273</v>
      </c>
      <c r="R3272" s="1" t="s">
        <v>20470</v>
      </c>
      <c r="S3272" s="1" t="s">
        <v>20471</v>
      </c>
      <c r="T3272" s="1">
        <v>354</v>
      </c>
      <c r="U3272" s="1">
        <v>142</v>
      </c>
      <c r="V3272" s="1">
        <v>212</v>
      </c>
    </row>
    <row r="3273" spans="1:22" x14ac:dyDescent="0.35">
      <c r="A3273" s="2">
        <v>44562</v>
      </c>
      <c r="B3273" s="3" t="s">
        <v>118</v>
      </c>
      <c r="C3273" t="s">
        <v>69</v>
      </c>
      <c r="D3273" t="s">
        <v>119</v>
      </c>
      <c r="E3273" t="s">
        <v>120</v>
      </c>
      <c r="F3273" t="s">
        <v>20472</v>
      </c>
      <c r="G3273" t="s">
        <v>20473</v>
      </c>
      <c r="H3273" t="s">
        <v>20474</v>
      </c>
      <c r="I3273" t="s">
        <v>20475</v>
      </c>
      <c r="J3273" s="1" t="s">
        <v>45</v>
      </c>
      <c r="K3273" t="s">
        <v>46</v>
      </c>
      <c r="L3273" t="s">
        <v>47</v>
      </c>
      <c r="M3273" t="s">
        <v>261</v>
      </c>
      <c r="N3273" s="1" t="s">
        <v>48</v>
      </c>
      <c r="O3273" s="1" t="s">
        <v>49</v>
      </c>
      <c r="P3273" s="1">
        <v>67</v>
      </c>
      <c r="Q3273" t="s">
        <v>3397</v>
      </c>
      <c r="R3273" s="1" t="s">
        <v>20476</v>
      </c>
      <c r="S3273" s="1" t="s">
        <v>20477</v>
      </c>
      <c r="T3273" s="1">
        <v>137</v>
      </c>
      <c r="U3273" s="1">
        <v>10</v>
      </c>
      <c r="V3273" s="1">
        <v>127</v>
      </c>
    </row>
    <row r="3274" spans="1:22" x14ac:dyDescent="0.35">
      <c r="A3274" s="2">
        <v>44584</v>
      </c>
      <c r="B3274" s="3" t="s">
        <v>418</v>
      </c>
      <c r="C3274" t="s">
        <v>69</v>
      </c>
      <c r="D3274" t="s">
        <v>419</v>
      </c>
      <c r="E3274" t="s">
        <v>521</v>
      </c>
      <c r="F3274" t="s">
        <v>20478</v>
      </c>
      <c r="G3274" t="s">
        <v>20479</v>
      </c>
      <c r="H3274" t="s">
        <v>20480</v>
      </c>
      <c r="I3274" t="s">
        <v>20481</v>
      </c>
      <c r="J3274" s="1" t="s">
        <v>45</v>
      </c>
      <c r="K3274" t="s">
        <v>183</v>
      </c>
      <c r="L3274" t="s">
        <v>184</v>
      </c>
      <c r="M3274" t="s">
        <v>185</v>
      </c>
      <c r="N3274" s="1" t="s">
        <v>33</v>
      </c>
      <c r="O3274" s="1" t="s">
        <v>63</v>
      </c>
      <c r="P3274" s="1">
        <v>5</v>
      </c>
      <c r="Q3274" t="s">
        <v>2796</v>
      </c>
      <c r="R3274" s="1" t="s">
        <v>20482</v>
      </c>
      <c r="S3274" s="1" t="s">
        <v>20483</v>
      </c>
      <c r="T3274" s="1">
        <v>257</v>
      </c>
      <c r="U3274" s="1">
        <v>61</v>
      </c>
      <c r="V3274" s="1">
        <v>196</v>
      </c>
    </row>
    <row r="3275" spans="1:22" x14ac:dyDescent="0.35">
      <c r="A3275" s="2">
        <v>44867</v>
      </c>
      <c r="B3275" s="3" t="s">
        <v>344</v>
      </c>
      <c r="C3275" t="s">
        <v>141</v>
      </c>
      <c r="D3275" t="s">
        <v>345</v>
      </c>
      <c r="E3275" t="s">
        <v>346</v>
      </c>
      <c r="F3275" t="s">
        <v>20484</v>
      </c>
      <c r="G3275" t="s">
        <v>20485</v>
      </c>
      <c r="H3275" t="s">
        <v>20486</v>
      </c>
      <c r="I3275" t="s">
        <v>20487</v>
      </c>
      <c r="J3275" s="1" t="s">
        <v>170</v>
      </c>
      <c r="K3275" t="s">
        <v>424</v>
      </c>
      <c r="L3275" t="s">
        <v>425</v>
      </c>
      <c r="M3275">
        <v>7724600682</v>
      </c>
      <c r="N3275" s="1" t="s">
        <v>78</v>
      </c>
      <c r="O3275" s="1" t="s">
        <v>34</v>
      </c>
      <c r="P3275" s="1">
        <v>72</v>
      </c>
      <c r="Q3275" t="s">
        <v>10202</v>
      </c>
      <c r="R3275" s="1" t="s">
        <v>20488</v>
      </c>
      <c r="S3275" s="1" t="s">
        <v>20489</v>
      </c>
      <c r="T3275" s="1">
        <v>117</v>
      </c>
      <c r="U3275" s="1">
        <v>28</v>
      </c>
      <c r="V3275" s="1">
        <v>89</v>
      </c>
    </row>
    <row r="3276" spans="1:22" x14ac:dyDescent="0.35">
      <c r="A3276" s="2">
        <v>44618</v>
      </c>
      <c r="B3276" s="3" t="s">
        <v>529</v>
      </c>
      <c r="C3276" t="s">
        <v>54</v>
      </c>
      <c r="D3276" t="s">
        <v>98</v>
      </c>
      <c r="E3276" t="s">
        <v>530</v>
      </c>
      <c r="F3276" t="s">
        <v>20490</v>
      </c>
      <c r="G3276" t="s">
        <v>20491</v>
      </c>
      <c r="H3276" t="s">
        <v>20492</v>
      </c>
      <c r="I3276" t="s">
        <v>20493</v>
      </c>
      <c r="J3276" s="1" t="s">
        <v>170</v>
      </c>
      <c r="K3276" t="s">
        <v>252</v>
      </c>
      <c r="L3276" t="s">
        <v>253</v>
      </c>
      <c r="M3276">
        <f>1-838-976-6137</f>
        <v>-7950</v>
      </c>
      <c r="N3276" s="1" t="s">
        <v>86</v>
      </c>
      <c r="O3276" s="1" t="s">
        <v>63</v>
      </c>
      <c r="P3276" s="1">
        <v>61</v>
      </c>
      <c r="Q3276" t="s">
        <v>7139</v>
      </c>
      <c r="R3276" s="1" t="s">
        <v>18876</v>
      </c>
      <c r="S3276" s="1" t="s">
        <v>20494</v>
      </c>
      <c r="T3276" s="1">
        <v>293</v>
      </c>
      <c r="U3276" s="1">
        <v>111</v>
      </c>
      <c r="V3276" s="1">
        <v>182</v>
      </c>
    </row>
    <row r="3277" spans="1:22" x14ac:dyDescent="0.35">
      <c r="A3277" s="2">
        <v>45094</v>
      </c>
      <c r="B3277" s="3" t="s">
        <v>214</v>
      </c>
      <c r="C3277" t="s">
        <v>23</v>
      </c>
      <c r="D3277" t="s">
        <v>98</v>
      </c>
      <c r="E3277" t="s">
        <v>326</v>
      </c>
      <c r="F3277" t="s">
        <v>20495</v>
      </c>
      <c r="G3277" t="s">
        <v>20496</v>
      </c>
      <c r="H3277" t="s">
        <v>20497</v>
      </c>
      <c r="I3277" t="s">
        <v>20498</v>
      </c>
      <c r="J3277" s="1" t="s">
        <v>170</v>
      </c>
      <c r="K3277" t="s">
        <v>148</v>
      </c>
      <c r="L3277" t="s">
        <v>149</v>
      </c>
      <c r="M3277" t="s">
        <v>150</v>
      </c>
      <c r="N3277" s="1" t="s">
        <v>48</v>
      </c>
      <c r="O3277" s="1" t="s">
        <v>63</v>
      </c>
      <c r="P3277" s="1">
        <v>75</v>
      </c>
      <c r="Q3277" t="s">
        <v>1781</v>
      </c>
      <c r="R3277" s="1" t="s">
        <v>20499</v>
      </c>
      <c r="S3277" s="1" t="s">
        <v>20500</v>
      </c>
      <c r="T3277" s="1">
        <v>335</v>
      </c>
      <c r="U3277" s="1">
        <v>245</v>
      </c>
      <c r="V3277" s="1">
        <v>90</v>
      </c>
    </row>
    <row r="3278" spans="1:22" x14ac:dyDescent="0.35">
      <c r="A3278" s="2">
        <v>44505</v>
      </c>
      <c r="B3278" s="3" t="s">
        <v>164</v>
      </c>
      <c r="C3278" t="s">
        <v>247</v>
      </c>
      <c r="D3278" t="s">
        <v>165</v>
      </c>
      <c r="E3278" t="s">
        <v>189</v>
      </c>
      <c r="F3278" t="s">
        <v>20501</v>
      </c>
      <c r="G3278" t="s">
        <v>20502</v>
      </c>
      <c r="H3278" t="s">
        <v>20503</v>
      </c>
      <c r="I3278">
        <v>9513060284</v>
      </c>
      <c r="J3278" s="1" t="s">
        <v>30</v>
      </c>
      <c r="K3278" t="s">
        <v>194</v>
      </c>
      <c r="L3278" t="s">
        <v>195</v>
      </c>
      <c r="M3278" t="s">
        <v>196</v>
      </c>
      <c r="N3278" s="1" t="s">
        <v>86</v>
      </c>
      <c r="O3278" s="1" t="s">
        <v>34</v>
      </c>
      <c r="P3278" s="1">
        <v>69</v>
      </c>
      <c r="Q3278" t="s">
        <v>14505</v>
      </c>
      <c r="R3278" s="1" t="s">
        <v>10671</v>
      </c>
      <c r="S3278" s="1" t="s">
        <v>20504</v>
      </c>
      <c r="T3278" s="1">
        <v>488</v>
      </c>
      <c r="U3278" s="1">
        <v>254</v>
      </c>
      <c r="V3278" s="1">
        <v>234</v>
      </c>
    </row>
    <row r="3279" spans="1:22" x14ac:dyDescent="0.35">
      <c r="A3279" s="2">
        <v>44468</v>
      </c>
      <c r="B3279" s="3" t="s">
        <v>22</v>
      </c>
      <c r="C3279" t="s">
        <v>23</v>
      </c>
      <c r="D3279" t="s">
        <v>24</v>
      </c>
      <c r="E3279" t="s">
        <v>82</v>
      </c>
      <c r="F3279" t="s">
        <v>20505</v>
      </c>
      <c r="H3279" t="s">
        <v>20506</v>
      </c>
      <c r="I3279" t="s">
        <v>20507</v>
      </c>
      <c r="J3279" s="1" t="s">
        <v>170</v>
      </c>
      <c r="K3279" t="s">
        <v>133</v>
      </c>
      <c r="L3279" t="s">
        <v>134</v>
      </c>
      <c r="M3279" t="s">
        <v>135</v>
      </c>
      <c r="N3279" s="1" t="s">
        <v>33</v>
      </c>
      <c r="O3279" s="1" t="s">
        <v>34</v>
      </c>
      <c r="P3279" s="1">
        <v>21</v>
      </c>
      <c r="Q3279" t="s">
        <v>646</v>
      </c>
      <c r="R3279" s="1" t="s">
        <v>20508</v>
      </c>
      <c r="S3279" s="1" t="s">
        <v>20509</v>
      </c>
      <c r="T3279" s="1">
        <v>170</v>
      </c>
      <c r="U3279" s="1">
        <v>101</v>
      </c>
      <c r="V3279" s="1">
        <v>69</v>
      </c>
    </row>
    <row r="3280" spans="1:22" x14ac:dyDescent="0.35">
      <c r="A3280" s="2">
        <v>45056</v>
      </c>
      <c r="B3280" s="3" t="s">
        <v>38</v>
      </c>
      <c r="C3280" t="s">
        <v>69</v>
      </c>
      <c r="D3280" t="s">
        <v>419</v>
      </c>
      <c r="E3280" t="s">
        <v>265</v>
      </c>
      <c r="F3280" t="s">
        <v>20510</v>
      </c>
      <c r="G3280" t="s">
        <v>20511</v>
      </c>
      <c r="H3280" t="s">
        <v>20512</v>
      </c>
      <c r="I3280" t="s">
        <v>20513</v>
      </c>
      <c r="J3280" s="1" t="s">
        <v>30</v>
      </c>
      <c r="K3280" t="s">
        <v>183</v>
      </c>
      <c r="L3280" t="s">
        <v>184</v>
      </c>
      <c r="M3280" t="s">
        <v>185</v>
      </c>
      <c r="N3280" s="1" t="s">
        <v>48</v>
      </c>
      <c r="O3280" s="1" t="s">
        <v>49</v>
      </c>
      <c r="P3280" s="1">
        <v>66</v>
      </c>
      <c r="Q3280" t="s">
        <v>20514</v>
      </c>
      <c r="R3280" s="1" t="s">
        <v>20515</v>
      </c>
      <c r="S3280" s="1" t="s">
        <v>20516</v>
      </c>
      <c r="T3280" s="1">
        <v>104</v>
      </c>
      <c r="U3280" s="1">
        <v>103</v>
      </c>
      <c r="V3280" s="1">
        <v>1</v>
      </c>
    </row>
    <row r="3281" spans="1:22" x14ac:dyDescent="0.35">
      <c r="A3281" s="1" t="s">
        <v>20517</v>
      </c>
      <c r="B3281" s="3" t="s">
        <v>68</v>
      </c>
      <c r="C3281" t="s">
        <v>54</v>
      </c>
      <c r="D3281" t="s">
        <v>70</v>
      </c>
      <c r="E3281" t="s">
        <v>71</v>
      </c>
      <c r="F3281" t="s">
        <v>20518</v>
      </c>
      <c r="H3281" t="s">
        <v>20519</v>
      </c>
      <c r="I3281" t="s">
        <v>20520</v>
      </c>
      <c r="J3281" s="1" t="s">
        <v>30</v>
      </c>
      <c r="K3281" t="s">
        <v>46</v>
      </c>
      <c r="L3281" t="s">
        <v>47</v>
      </c>
      <c r="M3281" t="s">
        <v>261</v>
      </c>
      <c r="N3281" s="1" t="s">
        <v>48</v>
      </c>
      <c r="O3281" s="1" t="s">
        <v>63</v>
      </c>
      <c r="P3281" s="1">
        <v>86</v>
      </c>
      <c r="Q3281" t="s">
        <v>6958</v>
      </c>
      <c r="R3281" s="1" t="s">
        <v>20521</v>
      </c>
      <c r="S3281" s="1" t="s">
        <v>20522</v>
      </c>
      <c r="T3281" s="1">
        <v>241</v>
      </c>
      <c r="U3281" s="1">
        <v>203</v>
      </c>
      <c r="V3281" s="1">
        <v>38</v>
      </c>
    </row>
    <row r="3282" spans="1:22" x14ac:dyDescent="0.35">
      <c r="A3282" s="2">
        <v>44521</v>
      </c>
      <c r="B3282" s="3" t="s">
        <v>207</v>
      </c>
      <c r="C3282" t="s">
        <v>23</v>
      </c>
      <c r="D3282" t="s">
        <v>39</v>
      </c>
      <c r="E3282" t="s">
        <v>40</v>
      </c>
      <c r="F3282" t="s">
        <v>20523</v>
      </c>
      <c r="G3282" t="s">
        <v>20524</v>
      </c>
      <c r="H3282" t="s">
        <v>20525</v>
      </c>
      <c r="I3282" t="s">
        <v>20526</v>
      </c>
      <c r="J3282" s="1" t="s">
        <v>30</v>
      </c>
      <c r="K3282" t="s">
        <v>303</v>
      </c>
      <c r="L3282" t="s">
        <v>304</v>
      </c>
      <c r="M3282" t="s">
        <v>305</v>
      </c>
      <c r="N3282" s="1" t="s">
        <v>78</v>
      </c>
      <c r="O3282" s="1" t="s">
        <v>63</v>
      </c>
      <c r="P3282" s="1">
        <v>22</v>
      </c>
      <c r="Q3282" t="s">
        <v>7589</v>
      </c>
      <c r="R3282" s="1" t="s">
        <v>20527</v>
      </c>
      <c r="S3282" s="1" t="s">
        <v>20528</v>
      </c>
      <c r="T3282" s="1">
        <v>486</v>
      </c>
      <c r="U3282" s="1">
        <v>159</v>
      </c>
      <c r="V3282" s="1">
        <v>327</v>
      </c>
    </row>
    <row r="3283" spans="1:22" x14ac:dyDescent="0.35">
      <c r="A3283" s="2">
        <v>44918</v>
      </c>
      <c r="B3283" s="3" t="s">
        <v>97</v>
      </c>
      <c r="C3283" t="s">
        <v>23</v>
      </c>
      <c r="D3283" t="s">
        <v>98</v>
      </c>
      <c r="E3283" t="s">
        <v>154</v>
      </c>
      <c r="F3283" t="s">
        <v>20529</v>
      </c>
      <c r="G3283" t="s">
        <v>20530</v>
      </c>
      <c r="H3283" t="s">
        <v>20531</v>
      </c>
      <c r="I3283" t="s">
        <v>20532</v>
      </c>
      <c r="J3283" s="1" t="s">
        <v>170</v>
      </c>
      <c r="K3283" t="s">
        <v>133</v>
      </c>
      <c r="L3283" t="s">
        <v>134</v>
      </c>
      <c r="M3283" t="s">
        <v>135</v>
      </c>
      <c r="N3283" s="1" t="s">
        <v>33</v>
      </c>
      <c r="O3283" s="1" t="s">
        <v>63</v>
      </c>
      <c r="P3283" s="1">
        <v>2</v>
      </c>
      <c r="Q3283" t="s">
        <v>5168</v>
      </c>
      <c r="R3283" s="1" t="s">
        <v>20533</v>
      </c>
      <c r="S3283" s="1" t="s">
        <v>20534</v>
      </c>
      <c r="T3283" s="1">
        <v>392</v>
      </c>
      <c r="U3283" s="1">
        <v>290</v>
      </c>
      <c r="V3283" s="1">
        <v>102</v>
      </c>
    </row>
    <row r="3284" spans="1:22" x14ac:dyDescent="0.35">
      <c r="A3284" s="2">
        <v>45027</v>
      </c>
      <c r="B3284" s="3" t="s">
        <v>214</v>
      </c>
      <c r="C3284" t="s">
        <v>23</v>
      </c>
      <c r="D3284" t="s">
        <v>98</v>
      </c>
      <c r="E3284" t="s">
        <v>326</v>
      </c>
      <c r="F3284" t="s">
        <v>20535</v>
      </c>
      <c r="G3284" t="s">
        <v>20536</v>
      </c>
      <c r="H3284" t="s">
        <v>20537</v>
      </c>
      <c r="I3284" t="s">
        <v>20538</v>
      </c>
      <c r="J3284" s="1" t="s">
        <v>45</v>
      </c>
      <c r="K3284" t="s">
        <v>194</v>
      </c>
      <c r="L3284" t="s">
        <v>195</v>
      </c>
      <c r="M3284" t="s">
        <v>196</v>
      </c>
      <c r="N3284" s="1" t="s">
        <v>93</v>
      </c>
      <c r="O3284" s="1" t="s">
        <v>49</v>
      </c>
      <c r="P3284" s="1">
        <v>40</v>
      </c>
      <c r="Q3284" t="s">
        <v>6290</v>
      </c>
      <c r="R3284" s="1" t="s">
        <v>20539</v>
      </c>
      <c r="S3284" s="1" t="s">
        <v>20540</v>
      </c>
      <c r="T3284" s="1">
        <v>151</v>
      </c>
      <c r="U3284" s="1">
        <v>101</v>
      </c>
      <c r="V3284" s="1">
        <v>50</v>
      </c>
    </row>
    <row r="3285" spans="1:22" x14ac:dyDescent="0.35">
      <c r="A3285" s="2">
        <v>44632</v>
      </c>
      <c r="B3285" s="3" t="s">
        <v>275</v>
      </c>
      <c r="C3285" t="s">
        <v>276</v>
      </c>
      <c r="D3285" t="s">
        <v>277</v>
      </c>
      <c r="E3285" t="s">
        <v>278</v>
      </c>
      <c r="F3285" t="s">
        <v>20541</v>
      </c>
      <c r="H3285" t="s">
        <v>20542</v>
      </c>
      <c r="I3285" t="s">
        <v>20543</v>
      </c>
      <c r="J3285" s="1" t="s">
        <v>45</v>
      </c>
      <c r="K3285" t="s">
        <v>566</v>
      </c>
      <c r="L3285" t="s">
        <v>567</v>
      </c>
      <c r="M3285" t="s">
        <v>568</v>
      </c>
      <c r="N3285" s="1" t="s">
        <v>78</v>
      </c>
      <c r="O3285" s="1" t="s">
        <v>63</v>
      </c>
      <c r="P3285" s="1">
        <v>96</v>
      </c>
      <c r="Q3285" t="s">
        <v>15607</v>
      </c>
      <c r="R3285" s="1" t="s">
        <v>20544</v>
      </c>
      <c r="S3285" s="1" t="s">
        <v>20545</v>
      </c>
      <c r="T3285" s="1">
        <v>115</v>
      </c>
      <c r="U3285" s="1">
        <v>60</v>
      </c>
      <c r="V3285" s="1">
        <v>55</v>
      </c>
    </row>
    <row r="3286" spans="1:22" x14ac:dyDescent="0.35">
      <c r="A3286" s="2">
        <v>45019</v>
      </c>
      <c r="B3286" s="3" t="s">
        <v>53</v>
      </c>
      <c r="C3286" t="s">
        <v>276</v>
      </c>
      <c r="D3286" t="s">
        <v>55</v>
      </c>
      <c r="E3286" t="s">
        <v>56</v>
      </c>
      <c r="F3286" t="s">
        <v>20546</v>
      </c>
      <c r="G3286" t="s">
        <v>20547</v>
      </c>
      <c r="H3286" t="s">
        <v>20548</v>
      </c>
      <c r="I3286">
        <v>7789222516</v>
      </c>
      <c r="J3286" s="1" t="s">
        <v>170</v>
      </c>
      <c r="K3286" t="s">
        <v>194</v>
      </c>
      <c r="L3286" t="s">
        <v>195</v>
      </c>
      <c r="M3286" t="s">
        <v>196</v>
      </c>
      <c r="N3286" s="1" t="s">
        <v>33</v>
      </c>
      <c r="O3286" s="1" t="s">
        <v>63</v>
      </c>
      <c r="P3286" s="1">
        <v>55</v>
      </c>
      <c r="Q3286" t="s">
        <v>481</v>
      </c>
      <c r="R3286" s="1" t="s">
        <v>20549</v>
      </c>
      <c r="S3286" s="1" t="s">
        <v>20550</v>
      </c>
      <c r="T3286" s="1">
        <v>453</v>
      </c>
      <c r="U3286" s="1">
        <v>371</v>
      </c>
      <c r="V3286" s="1">
        <v>82</v>
      </c>
    </row>
    <row r="3287" spans="1:22" x14ac:dyDescent="0.35">
      <c r="A3287" s="2">
        <v>44823</v>
      </c>
      <c r="B3287" s="3" t="s">
        <v>222</v>
      </c>
      <c r="C3287" t="s">
        <v>141</v>
      </c>
      <c r="D3287" t="s">
        <v>223</v>
      </c>
      <c r="E3287" t="s">
        <v>224</v>
      </c>
      <c r="F3287" t="s">
        <v>20551</v>
      </c>
      <c r="G3287" t="s">
        <v>20552</v>
      </c>
      <c r="H3287" t="s">
        <v>20553</v>
      </c>
      <c r="I3287" t="s">
        <v>20554</v>
      </c>
      <c r="J3287" s="1" t="s">
        <v>170</v>
      </c>
      <c r="K3287" t="s">
        <v>148</v>
      </c>
      <c r="L3287" t="s">
        <v>149</v>
      </c>
      <c r="M3287" t="s">
        <v>150</v>
      </c>
      <c r="N3287" s="1" t="s">
        <v>114</v>
      </c>
      <c r="O3287" s="1" t="s">
        <v>63</v>
      </c>
      <c r="P3287" s="1">
        <v>66</v>
      </c>
      <c r="Q3287" t="s">
        <v>19140</v>
      </c>
      <c r="R3287" s="1" t="s">
        <v>20555</v>
      </c>
      <c r="S3287" s="1" t="s">
        <v>20556</v>
      </c>
      <c r="T3287" s="1">
        <v>217</v>
      </c>
      <c r="U3287" s="1">
        <v>28</v>
      </c>
      <c r="V3287" s="1">
        <v>189</v>
      </c>
    </row>
    <row r="3288" spans="1:22" x14ac:dyDescent="0.35">
      <c r="A3288" s="2">
        <v>44862</v>
      </c>
      <c r="B3288" s="3" t="s">
        <v>418</v>
      </c>
      <c r="C3288" t="s">
        <v>69</v>
      </c>
      <c r="D3288" t="s">
        <v>419</v>
      </c>
      <c r="E3288" t="s">
        <v>521</v>
      </c>
      <c r="F3288" t="s">
        <v>20557</v>
      </c>
      <c r="G3288" t="s">
        <v>20558</v>
      </c>
      <c r="H3288" t="s">
        <v>20559</v>
      </c>
      <c r="I3288" t="s">
        <v>20560</v>
      </c>
      <c r="J3288" s="1" t="s">
        <v>30</v>
      </c>
      <c r="K3288" t="s">
        <v>171</v>
      </c>
      <c r="L3288" t="s">
        <v>172</v>
      </c>
      <c r="M3288" t="s">
        <v>173</v>
      </c>
      <c r="N3288" s="1" t="s">
        <v>114</v>
      </c>
      <c r="O3288" s="1" t="s">
        <v>63</v>
      </c>
      <c r="P3288" s="1">
        <v>32</v>
      </c>
      <c r="Q3288" t="s">
        <v>17605</v>
      </c>
      <c r="R3288" s="1" t="s">
        <v>2681</v>
      </c>
      <c r="S3288" s="1" t="s">
        <v>20561</v>
      </c>
      <c r="T3288" s="1">
        <v>212</v>
      </c>
      <c r="U3288" s="1">
        <v>101</v>
      </c>
      <c r="V3288" s="1">
        <v>111</v>
      </c>
    </row>
    <row r="3289" spans="1:22" x14ac:dyDescent="0.35">
      <c r="A3289" s="2">
        <v>44518</v>
      </c>
      <c r="B3289" s="3" t="s">
        <v>214</v>
      </c>
      <c r="C3289" t="s">
        <v>23</v>
      </c>
      <c r="D3289" t="s">
        <v>98</v>
      </c>
      <c r="E3289" t="s">
        <v>25</v>
      </c>
      <c r="F3289" t="s">
        <v>20562</v>
      </c>
      <c r="G3289" t="s">
        <v>20563</v>
      </c>
      <c r="H3289" t="s">
        <v>20564</v>
      </c>
      <c r="I3289" t="s">
        <v>20565</v>
      </c>
      <c r="J3289" s="1" t="s">
        <v>30</v>
      </c>
      <c r="K3289" t="s">
        <v>46</v>
      </c>
      <c r="L3289" t="s">
        <v>47</v>
      </c>
      <c r="M3289" t="s">
        <v>261</v>
      </c>
      <c r="N3289" s="1" t="s">
        <v>86</v>
      </c>
      <c r="O3289" s="1" t="s">
        <v>63</v>
      </c>
      <c r="P3289" s="1">
        <v>56</v>
      </c>
      <c r="Q3289" t="s">
        <v>19522</v>
      </c>
      <c r="R3289" s="1" t="s">
        <v>20566</v>
      </c>
      <c r="S3289" s="1" t="s">
        <v>20567</v>
      </c>
      <c r="T3289" s="1">
        <v>500</v>
      </c>
      <c r="U3289" s="1">
        <v>260</v>
      </c>
      <c r="V3289" s="1">
        <v>240</v>
      </c>
    </row>
    <row r="3290" spans="1:22" x14ac:dyDescent="0.35">
      <c r="A3290" s="1" t="s">
        <v>20568</v>
      </c>
      <c r="B3290" s="3" t="s">
        <v>207</v>
      </c>
      <c r="C3290" t="s">
        <v>23</v>
      </c>
      <c r="D3290" t="s">
        <v>39</v>
      </c>
      <c r="E3290" t="s">
        <v>265</v>
      </c>
      <c r="F3290" t="s">
        <v>20569</v>
      </c>
      <c r="G3290" t="s">
        <v>20570</v>
      </c>
      <c r="H3290" t="s">
        <v>20571</v>
      </c>
      <c r="I3290" t="s">
        <v>20572</v>
      </c>
      <c r="J3290" s="1" t="s">
        <v>45</v>
      </c>
      <c r="K3290" t="s">
        <v>566</v>
      </c>
      <c r="L3290" t="s">
        <v>567</v>
      </c>
      <c r="M3290" t="s">
        <v>568</v>
      </c>
      <c r="N3290" s="1" t="s">
        <v>93</v>
      </c>
      <c r="O3290" s="1" t="s">
        <v>63</v>
      </c>
      <c r="P3290" s="1">
        <v>82</v>
      </c>
      <c r="Q3290" t="s">
        <v>12047</v>
      </c>
      <c r="R3290" s="1" t="s">
        <v>20573</v>
      </c>
      <c r="S3290" s="1" t="s">
        <v>20574</v>
      </c>
      <c r="T3290" s="1">
        <v>391</v>
      </c>
      <c r="U3290" s="1">
        <v>306</v>
      </c>
      <c r="V3290" s="1">
        <v>85</v>
      </c>
    </row>
    <row r="3291" spans="1:22" x14ac:dyDescent="0.35">
      <c r="A3291" s="2">
        <v>44883</v>
      </c>
      <c r="B3291" s="3" t="s">
        <v>336</v>
      </c>
      <c r="C3291" t="s">
        <v>247</v>
      </c>
      <c r="D3291" t="s">
        <v>165</v>
      </c>
      <c r="E3291" t="s">
        <v>484</v>
      </c>
      <c r="F3291" t="s">
        <v>20575</v>
      </c>
      <c r="G3291" t="s">
        <v>20576</v>
      </c>
      <c r="H3291" t="s">
        <v>20577</v>
      </c>
      <c r="I3291" t="s">
        <v>20578</v>
      </c>
      <c r="J3291" s="1" t="s">
        <v>45</v>
      </c>
      <c r="K3291" t="s">
        <v>133</v>
      </c>
      <c r="L3291" t="s">
        <v>134</v>
      </c>
      <c r="M3291" t="s">
        <v>135</v>
      </c>
      <c r="N3291" s="1" t="s">
        <v>93</v>
      </c>
      <c r="O3291" s="1" t="s">
        <v>49</v>
      </c>
      <c r="P3291" s="1">
        <v>32</v>
      </c>
      <c r="Q3291" t="s">
        <v>489</v>
      </c>
      <c r="R3291" s="1" t="s">
        <v>20579</v>
      </c>
      <c r="S3291" s="1" t="s">
        <v>20580</v>
      </c>
      <c r="T3291" s="1">
        <v>165</v>
      </c>
      <c r="U3291" s="1">
        <v>114</v>
      </c>
      <c r="V3291" s="1">
        <v>51</v>
      </c>
    </row>
    <row r="3292" spans="1:22" x14ac:dyDescent="0.35">
      <c r="A3292" s="2">
        <v>44716</v>
      </c>
      <c r="B3292" s="3" t="s">
        <v>222</v>
      </c>
      <c r="C3292" t="s">
        <v>141</v>
      </c>
      <c r="D3292" t="s">
        <v>223</v>
      </c>
      <c r="E3292" t="s">
        <v>224</v>
      </c>
      <c r="F3292" t="s">
        <v>20581</v>
      </c>
      <c r="G3292" t="s">
        <v>20582</v>
      </c>
      <c r="H3292" t="s">
        <v>20583</v>
      </c>
      <c r="I3292">
        <v>8086625663</v>
      </c>
      <c r="J3292" s="1" t="s">
        <v>170</v>
      </c>
      <c r="K3292" t="s">
        <v>303</v>
      </c>
      <c r="L3292" t="s">
        <v>304</v>
      </c>
      <c r="M3292" t="s">
        <v>305</v>
      </c>
      <c r="N3292" s="1" t="s">
        <v>86</v>
      </c>
      <c r="O3292" s="1" t="s">
        <v>34</v>
      </c>
      <c r="P3292" s="1">
        <v>20</v>
      </c>
      <c r="Q3292" t="s">
        <v>1686</v>
      </c>
      <c r="R3292" s="1" t="s">
        <v>20584</v>
      </c>
      <c r="S3292" s="1" t="s">
        <v>20585</v>
      </c>
      <c r="T3292" s="1">
        <v>366</v>
      </c>
      <c r="U3292" s="1">
        <v>109</v>
      </c>
      <c r="V3292" s="1">
        <v>257</v>
      </c>
    </row>
    <row r="3293" spans="1:22" x14ac:dyDescent="0.35">
      <c r="A3293" s="2">
        <v>44855</v>
      </c>
      <c r="B3293" s="3" t="s">
        <v>38</v>
      </c>
      <c r="C3293" t="s">
        <v>141</v>
      </c>
      <c r="D3293" t="s">
        <v>142</v>
      </c>
      <c r="E3293" t="s">
        <v>361</v>
      </c>
      <c r="F3293" t="s">
        <v>20586</v>
      </c>
      <c r="H3293" t="s">
        <v>20587</v>
      </c>
      <c r="I3293" t="s">
        <v>20588</v>
      </c>
      <c r="J3293" s="1" t="s">
        <v>45</v>
      </c>
      <c r="K3293" t="s">
        <v>270</v>
      </c>
      <c r="L3293" t="s">
        <v>271</v>
      </c>
      <c r="M3293" t="s">
        <v>559</v>
      </c>
      <c r="N3293" s="1" t="s">
        <v>33</v>
      </c>
      <c r="O3293" s="1" t="s">
        <v>34</v>
      </c>
      <c r="P3293" s="1">
        <v>3</v>
      </c>
      <c r="Q3293" t="s">
        <v>4309</v>
      </c>
      <c r="R3293" s="1" t="s">
        <v>20589</v>
      </c>
      <c r="S3293" s="1" t="s">
        <v>20590</v>
      </c>
      <c r="T3293" s="1">
        <v>136</v>
      </c>
      <c r="U3293" s="1">
        <v>86</v>
      </c>
      <c r="V3293" s="1">
        <v>50</v>
      </c>
    </row>
    <row r="3294" spans="1:22" x14ac:dyDescent="0.35">
      <c r="A3294" s="2">
        <v>45197</v>
      </c>
      <c r="B3294" s="3" t="s">
        <v>164</v>
      </c>
      <c r="C3294" t="s">
        <v>247</v>
      </c>
      <c r="D3294" t="s">
        <v>165</v>
      </c>
      <c r="E3294" t="s">
        <v>265</v>
      </c>
      <c r="F3294" t="s">
        <v>20591</v>
      </c>
      <c r="G3294" t="s">
        <v>20592</v>
      </c>
      <c r="H3294" t="s">
        <v>20593</v>
      </c>
      <c r="I3294" t="s">
        <v>20594</v>
      </c>
      <c r="J3294" s="1" t="s">
        <v>170</v>
      </c>
      <c r="K3294" t="s">
        <v>171</v>
      </c>
      <c r="L3294" t="s">
        <v>172</v>
      </c>
      <c r="M3294" t="s">
        <v>173</v>
      </c>
      <c r="N3294" s="1" t="s">
        <v>33</v>
      </c>
      <c r="O3294" s="1" t="s">
        <v>49</v>
      </c>
      <c r="P3294" s="1">
        <v>16</v>
      </c>
      <c r="Q3294" t="s">
        <v>20595</v>
      </c>
      <c r="R3294" s="1" t="s">
        <v>20596</v>
      </c>
      <c r="S3294" s="1" t="s">
        <v>20597</v>
      </c>
      <c r="T3294" s="1">
        <v>208</v>
      </c>
      <c r="U3294" s="1">
        <v>117</v>
      </c>
      <c r="V3294" s="1">
        <v>91</v>
      </c>
    </row>
    <row r="3295" spans="1:22" x14ac:dyDescent="0.35">
      <c r="A3295" s="2">
        <v>44640</v>
      </c>
      <c r="B3295" s="3" t="s">
        <v>238</v>
      </c>
      <c r="C3295" t="s">
        <v>23</v>
      </c>
      <c r="D3295" t="s">
        <v>98</v>
      </c>
      <c r="E3295" t="s">
        <v>239</v>
      </c>
      <c r="F3295" t="s">
        <v>20598</v>
      </c>
      <c r="G3295" t="s">
        <v>20599</v>
      </c>
      <c r="H3295" t="s">
        <v>20600</v>
      </c>
      <c r="I3295" t="s">
        <v>20601</v>
      </c>
      <c r="J3295" s="1" t="s">
        <v>170</v>
      </c>
      <c r="K3295" t="s">
        <v>381</v>
      </c>
      <c r="L3295" t="s">
        <v>382</v>
      </c>
      <c r="M3295" t="s">
        <v>383</v>
      </c>
      <c r="N3295" s="1" t="s">
        <v>33</v>
      </c>
      <c r="O3295" s="1" t="s">
        <v>63</v>
      </c>
      <c r="P3295" s="1">
        <v>40</v>
      </c>
      <c r="Q3295" t="s">
        <v>6422</v>
      </c>
      <c r="R3295" s="1" t="s">
        <v>20602</v>
      </c>
      <c r="S3295" s="1" t="s">
        <v>20603</v>
      </c>
      <c r="T3295" s="1">
        <v>80</v>
      </c>
      <c r="U3295" s="1">
        <v>64</v>
      </c>
      <c r="V3295" s="1">
        <v>16</v>
      </c>
    </row>
    <row r="3296" spans="1:22" x14ac:dyDescent="0.35">
      <c r="A3296" s="2">
        <v>44813</v>
      </c>
      <c r="B3296" s="3" t="s">
        <v>257</v>
      </c>
      <c r="C3296" t="s">
        <v>141</v>
      </c>
      <c r="D3296" t="s">
        <v>223</v>
      </c>
      <c r="E3296" t="s">
        <v>5713</v>
      </c>
      <c r="F3296" t="s">
        <v>20604</v>
      </c>
      <c r="G3296" t="s">
        <v>20605</v>
      </c>
      <c r="H3296" t="s">
        <v>20606</v>
      </c>
      <c r="I3296" t="s">
        <v>20607</v>
      </c>
      <c r="J3296" s="1" t="s">
        <v>170</v>
      </c>
      <c r="K3296" t="s">
        <v>303</v>
      </c>
      <c r="L3296" t="s">
        <v>304</v>
      </c>
      <c r="M3296" t="s">
        <v>305</v>
      </c>
      <c r="N3296" s="1" t="s">
        <v>33</v>
      </c>
      <c r="O3296" s="1" t="s">
        <v>49</v>
      </c>
      <c r="P3296" s="1">
        <v>80</v>
      </c>
      <c r="Q3296" t="s">
        <v>6202</v>
      </c>
      <c r="R3296" s="1" t="s">
        <v>20608</v>
      </c>
      <c r="S3296" s="1" t="s">
        <v>20609</v>
      </c>
      <c r="T3296" s="1">
        <v>487</v>
      </c>
      <c r="U3296" s="1">
        <v>281</v>
      </c>
      <c r="V3296" s="1">
        <v>206</v>
      </c>
    </row>
    <row r="3297" spans="1:22" x14ac:dyDescent="0.35">
      <c r="A3297" s="2">
        <v>45119</v>
      </c>
      <c r="B3297" s="3" t="s">
        <v>418</v>
      </c>
      <c r="C3297" t="s">
        <v>54</v>
      </c>
      <c r="D3297" t="s">
        <v>419</v>
      </c>
      <c r="E3297" t="s">
        <v>521</v>
      </c>
      <c r="F3297" t="s">
        <v>20610</v>
      </c>
      <c r="G3297" t="s">
        <v>20611</v>
      </c>
      <c r="H3297" t="s">
        <v>20612</v>
      </c>
      <c r="I3297" t="s">
        <v>20613</v>
      </c>
      <c r="J3297" s="1" t="s">
        <v>170</v>
      </c>
      <c r="K3297" t="s">
        <v>534</v>
      </c>
      <c r="L3297" t="s">
        <v>535</v>
      </c>
      <c r="M3297" t="s">
        <v>536</v>
      </c>
      <c r="N3297" s="1" t="s">
        <v>86</v>
      </c>
      <c r="O3297" s="1" t="s">
        <v>34</v>
      </c>
      <c r="P3297" s="1">
        <v>22</v>
      </c>
      <c r="Q3297" t="s">
        <v>6771</v>
      </c>
      <c r="R3297" s="1" t="s">
        <v>18724</v>
      </c>
      <c r="S3297" s="1" t="s">
        <v>20614</v>
      </c>
      <c r="T3297" s="1">
        <v>288</v>
      </c>
      <c r="U3297" s="1">
        <v>23</v>
      </c>
      <c r="V3297" s="1">
        <v>265</v>
      </c>
    </row>
    <row r="3298" spans="1:22" x14ac:dyDescent="0.35">
      <c r="A3298" s="2">
        <v>45078</v>
      </c>
      <c r="B3298" s="3" t="s">
        <v>118</v>
      </c>
      <c r="C3298" t="s">
        <v>69</v>
      </c>
      <c r="D3298" t="s">
        <v>119</v>
      </c>
      <c r="E3298" t="s">
        <v>120</v>
      </c>
      <c r="F3298" t="s">
        <v>20615</v>
      </c>
      <c r="G3298" t="s">
        <v>20616</v>
      </c>
      <c r="H3298" t="s">
        <v>20617</v>
      </c>
      <c r="I3298" t="s">
        <v>20618</v>
      </c>
      <c r="J3298" s="1" t="s">
        <v>30</v>
      </c>
      <c r="K3298" t="s">
        <v>330</v>
      </c>
      <c r="L3298" t="s">
        <v>331</v>
      </c>
      <c r="M3298" t="s">
        <v>332</v>
      </c>
      <c r="N3298" s="1" t="s">
        <v>93</v>
      </c>
      <c r="O3298" s="1" t="s">
        <v>63</v>
      </c>
      <c r="P3298" s="1">
        <v>91</v>
      </c>
      <c r="Q3298" t="s">
        <v>20619</v>
      </c>
      <c r="R3298" s="1" t="s">
        <v>20620</v>
      </c>
      <c r="S3298" s="1" t="s">
        <v>20621</v>
      </c>
      <c r="T3298" s="1">
        <v>404</v>
      </c>
      <c r="U3298" s="1">
        <v>40</v>
      </c>
      <c r="V3298" s="1">
        <v>364</v>
      </c>
    </row>
    <row r="3299" spans="1:22" x14ac:dyDescent="0.35">
      <c r="A3299" s="2">
        <v>44995</v>
      </c>
      <c r="B3299" s="3" t="s">
        <v>118</v>
      </c>
      <c r="C3299" t="s">
        <v>69</v>
      </c>
      <c r="D3299" t="s">
        <v>119</v>
      </c>
      <c r="E3299" t="s">
        <v>120</v>
      </c>
      <c r="F3299" t="s">
        <v>20622</v>
      </c>
      <c r="G3299" t="s">
        <v>20623</v>
      </c>
      <c r="H3299" t="s">
        <v>20624</v>
      </c>
      <c r="I3299" t="s">
        <v>20625</v>
      </c>
      <c r="J3299" s="1" t="s">
        <v>30</v>
      </c>
      <c r="K3299" t="s">
        <v>124</v>
      </c>
      <c r="L3299" t="s">
        <v>125</v>
      </c>
      <c r="M3299" t="s">
        <v>126</v>
      </c>
      <c r="N3299" s="1" t="s">
        <v>48</v>
      </c>
      <c r="O3299" s="1" t="s">
        <v>49</v>
      </c>
      <c r="P3299" s="1">
        <v>79</v>
      </c>
      <c r="Q3299" t="s">
        <v>858</v>
      </c>
      <c r="R3299" s="1" t="s">
        <v>20626</v>
      </c>
      <c r="S3299" s="1" t="s">
        <v>20627</v>
      </c>
      <c r="T3299" s="1">
        <v>291</v>
      </c>
      <c r="U3299" s="1">
        <v>195</v>
      </c>
      <c r="V3299" s="1">
        <v>96</v>
      </c>
    </row>
    <row r="3300" spans="1:22" x14ac:dyDescent="0.35">
      <c r="A3300" s="2">
        <v>45023</v>
      </c>
      <c r="B3300" s="3" t="s">
        <v>68</v>
      </c>
      <c r="C3300" t="s">
        <v>69</v>
      </c>
      <c r="D3300" t="s">
        <v>70</v>
      </c>
      <c r="E3300" t="s">
        <v>1634</v>
      </c>
      <c r="F3300" t="s">
        <v>20628</v>
      </c>
      <c r="G3300" t="s">
        <v>20629</v>
      </c>
      <c r="H3300" t="s">
        <v>20630</v>
      </c>
      <c r="I3300">
        <v>9745725932</v>
      </c>
      <c r="J3300" s="1" t="s">
        <v>30</v>
      </c>
      <c r="K3300" t="s">
        <v>75</v>
      </c>
      <c r="L3300" t="s">
        <v>76</v>
      </c>
      <c r="M3300" t="s">
        <v>77</v>
      </c>
      <c r="N3300" s="1" t="s">
        <v>48</v>
      </c>
      <c r="O3300" s="1" t="s">
        <v>34</v>
      </c>
      <c r="P3300" s="1">
        <v>39</v>
      </c>
      <c r="Q3300" t="s">
        <v>1481</v>
      </c>
      <c r="R3300" s="1" t="s">
        <v>20631</v>
      </c>
      <c r="S3300" s="1" t="s">
        <v>20632</v>
      </c>
      <c r="T3300" s="1">
        <v>453</v>
      </c>
      <c r="U3300" s="1">
        <v>56</v>
      </c>
      <c r="V3300" s="1">
        <v>397</v>
      </c>
    </row>
    <row r="3301" spans="1:22" x14ac:dyDescent="0.35">
      <c r="A3301" s="2">
        <v>44651</v>
      </c>
      <c r="B3301" s="3" t="s">
        <v>344</v>
      </c>
      <c r="C3301" t="s">
        <v>141</v>
      </c>
      <c r="D3301" t="s">
        <v>345</v>
      </c>
      <c r="E3301" t="s">
        <v>711</v>
      </c>
      <c r="F3301" t="s">
        <v>20633</v>
      </c>
      <c r="G3301" t="s">
        <v>20634</v>
      </c>
      <c r="H3301" t="s">
        <v>20635</v>
      </c>
      <c r="I3301" t="s">
        <v>20636</v>
      </c>
      <c r="J3301" s="1" t="s">
        <v>170</v>
      </c>
      <c r="K3301" t="s">
        <v>381</v>
      </c>
      <c r="L3301" t="s">
        <v>382</v>
      </c>
      <c r="M3301" t="s">
        <v>383</v>
      </c>
      <c r="N3301" s="1" t="s">
        <v>48</v>
      </c>
      <c r="O3301" s="1" t="s">
        <v>63</v>
      </c>
      <c r="P3301" s="1">
        <v>40</v>
      </c>
      <c r="Q3301" t="s">
        <v>12082</v>
      </c>
      <c r="R3301" s="1" t="s">
        <v>20637</v>
      </c>
      <c r="S3301" s="1" t="s">
        <v>20638</v>
      </c>
      <c r="T3301" s="1">
        <v>193</v>
      </c>
      <c r="U3301" s="1">
        <v>34</v>
      </c>
      <c r="V3301" s="1">
        <v>159</v>
      </c>
    </row>
    <row r="3302" spans="1:22" x14ac:dyDescent="0.35">
      <c r="A3302" s="2">
        <v>44733</v>
      </c>
      <c r="B3302" s="3" t="s">
        <v>275</v>
      </c>
      <c r="C3302" t="s">
        <v>276</v>
      </c>
      <c r="D3302" t="s">
        <v>277</v>
      </c>
      <c r="E3302" t="s">
        <v>278</v>
      </c>
      <c r="F3302" t="s">
        <v>20639</v>
      </c>
      <c r="G3302" t="s">
        <v>20640</v>
      </c>
      <c r="H3302" t="s">
        <v>20641</v>
      </c>
      <c r="I3302" t="s">
        <v>20642</v>
      </c>
      <c r="J3302" s="1" t="s">
        <v>170</v>
      </c>
      <c r="K3302" t="s">
        <v>31</v>
      </c>
      <c r="L3302" t="s">
        <v>32</v>
      </c>
      <c r="N3302" s="1" t="s">
        <v>33</v>
      </c>
      <c r="O3302" s="1" t="s">
        <v>63</v>
      </c>
      <c r="P3302" s="1">
        <v>82</v>
      </c>
      <c r="Q3302" t="s">
        <v>5810</v>
      </c>
      <c r="R3302" s="1" t="s">
        <v>4011</v>
      </c>
      <c r="S3302" s="1" t="s">
        <v>20643</v>
      </c>
      <c r="T3302" s="1">
        <v>482</v>
      </c>
      <c r="U3302" s="1">
        <v>214</v>
      </c>
      <c r="V3302" s="1">
        <v>268</v>
      </c>
    </row>
    <row r="3303" spans="1:22" x14ac:dyDescent="0.35">
      <c r="A3303" s="2">
        <v>44961</v>
      </c>
      <c r="B3303" s="3" t="s">
        <v>418</v>
      </c>
      <c r="C3303" t="s">
        <v>69</v>
      </c>
      <c r="D3303" t="s">
        <v>419</v>
      </c>
      <c r="E3303" t="s">
        <v>265</v>
      </c>
      <c r="F3303" t="s">
        <v>20644</v>
      </c>
      <c r="G3303" t="s">
        <v>20645</v>
      </c>
      <c r="H3303" t="s">
        <v>20646</v>
      </c>
      <c r="I3303" t="s">
        <v>20647</v>
      </c>
      <c r="J3303" s="1" t="s">
        <v>30</v>
      </c>
      <c r="K3303" t="s">
        <v>424</v>
      </c>
      <c r="L3303" t="s">
        <v>425</v>
      </c>
      <c r="N3303" s="1" t="s">
        <v>33</v>
      </c>
      <c r="O3303" s="1" t="s">
        <v>63</v>
      </c>
      <c r="P3303" s="1">
        <v>74</v>
      </c>
      <c r="Q3303" t="s">
        <v>17822</v>
      </c>
      <c r="R3303" s="1" t="s">
        <v>20648</v>
      </c>
      <c r="S3303" s="1" t="s">
        <v>20649</v>
      </c>
      <c r="T3303" s="1">
        <v>77</v>
      </c>
      <c r="U3303" s="1">
        <v>11</v>
      </c>
      <c r="V3303" s="1">
        <v>66</v>
      </c>
    </row>
    <row r="3304" spans="1:22" x14ac:dyDescent="0.35">
      <c r="A3304" s="2">
        <v>44884</v>
      </c>
      <c r="B3304" s="3" t="s">
        <v>97</v>
      </c>
      <c r="C3304" t="s">
        <v>23</v>
      </c>
      <c r="D3304" t="s">
        <v>98</v>
      </c>
      <c r="E3304" t="s">
        <v>154</v>
      </c>
      <c r="F3304" t="s">
        <v>20650</v>
      </c>
      <c r="G3304" t="s">
        <v>20651</v>
      </c>
      <c r="H3304" t="s">
        <v>20652</v>
      </c>
      <c r="I3304" t="s">
        <v>20653</v>
      </c>
      <c r="J3304" s="1" t="s">
        <v>45</v>
      </c>
      <c r="K3304" t="s">
        <v>424</v>
      </c>
      <c r="L3304" t="s">
        <v>425</v>
      </c>
      <c r="M3304">
        <v>7724600682</v>
      </c>
      <c r="N3304" s="1" t="s">
        <v>86</v>
      </c>
      <c r="O3304" s="1" t="s">
        <v>63</v>
      </c>
      <c r="P3304" s="1">
        <v>56</v>
      </c>
      <c r="Q3304" t="s">
        <v>967</v>
      </c>
      <c r="R3304" s="1" t="s">
        <v>20654</v>
      </c>
      <c r="S3304" s="1" t="s">
        <v>20655</v>
      </c>
      <c r="T3304" s="1">
        <v>207</v>
      </c>
      <c r="U3304" s="1">
        <v>55</v>
      </c>
      <c r="V3304" s="1">
        <v>152</v>
      </c>
    </row>
    <row r="3305" spans="1:22" x14ac:dyDescent="0.35">
      <c r="A3305" s="2">
        <v>45100</v>
      </c>
      <c r="B3305" s="3" t="s">
        <v>164</v>
      </c>
      <c r="C3305" t="s">
        <v>54</v>
      </c>
      <c r="D3305" t="s">
        <v>165</v>
      </c>
      <c r="E3305" t="s">
        <v>166</v>
      </c>
      <c r="F3305" t="s">
        <v>20656</v>
      </c>
      <c r="G3305" t="s">
        <v>20657</v>
      </c>
      <c r="H3305" t="s">
        <v>20658</v>
      </c>
      <c r="I3305" t="s">
        <v>20659</v>
      </c>
      <c r="J3305" s="1" t="s">
        <v>45</v>
      </c>
      <c r="K3305" t="s">
        <v>159</v>
      </c>
      <c r="L3305" t="s">
        <v>160</v>
      </c>
      <c r="M3305" t="s">
        <v>161</v>
      </c>
      <c r="N3305" s="1" t="s">
        <v>33</v>
      </c>
      <c r="O3305" s="1" t="s">
        <v>34</v>
      </c>
      <c r="P3305" s="1">
        <v>45</v>
      </c>
      <c r="Q3305" t="s">
        <v>4918</v>
      </c>
      <c r="R3305" s="1" t="s">
        <v>20660</v>
      </c>
      <c r="S3305" s="1" t="s">
        <v>20661</v>
      </c>
      <c r="T3305" s="1">
        <v>268</v>
      </c>
      <c r="U3305" s="1">
        <v>202</v>
      </c>
      <c r="V3305" s="1">
        <v>66</v>
      </c>
    </row>
    <row r="3306" spans="1:22" x14ac:dyDescent="0.35">
      <c r="A3306" s="2">
        <v>45119</v>
      </c>
      <c r="B3306" s="3" t="s">
        <v>68</v>
      </c>
      <c r="C3306" t="s">
        <v>69</v>
      </c>
      <c r="D3306" t="s">
        <v>70</v>
      </c>
      <c r="E3306" t="s">
        <v>71</v>
      </c>
      <c r="F3306" t="s">
        <v>20662</v>
      </c>
      <c r="G3306" t="s">
        <v>20663</v>
      </c>
      <c r="H3306" t="s">
        <v>20664</v>
      </c>
      <c r="I3306" t="s">
        <v>20665</v>
      </c>
      <c r="J3306" s="1" t="s">
        <v>30</v>
      </c>
      <c r="K3306" t="s">
        <v>424</v>
      </c>
      <c r="L3306" t="s">
        <v>425</v>
      </c>
      <c r="M3306">
        <v>7724600682</v>
      </c>
      <c r="N3306" s="1" t="s">
        <v>86</v>
      </c>
      <c r="O3306" s="1" t="s">
        <v>63</v>
      </c>
      <c r="P3306" s="1">
        <v>98</v>
      </c>
      <c r="Q3306" t="s">
        <v>13566</v>
      </c>
      <c r="R3306" s="1" t="s">
        <v>20666</v>
      </c>
      <c r="S3306" s="1" t="s">
        <v>20667</v>
      </c>
      <c r="T3306" s="1">
        <v>386</v>
      </c>
      <c r="U3306" s="1">
        <v>325</v>
      </c>
      <c r="V3306" s="1">
        <v>61</v>
      </c>
    </row>
    <row r="3307" spans="1:22" x14ac:dyDescent="0.35">
      <c r="A3307" s="2">
        <v>44773</v>
      </c>
      <c r="B3307" s="3" t="s">
        <v>492</v>
      </c>
      <c r="C3307" t="s">
        <v>276</v>
      </c>
      <c r="D3307" t="s">
        <v>409</v>
      </c>
      <c r="E3307" t="s">
        <v>410</v>
      </c>
      <c r="F3307" t="s">
        <v>20668</v>
      </c>
      <c r="G3307" t="s">
        <v>20669</v>
      </c>
      <c r="H3307" t="s">
        <v>20670</v>
      </c>
      <c r="I3307" t="s">
        <v>20671</v>
      </c>
      <c r="J3307" s="1" t="s">
        <v>170</v>
      </c>
      <c r="K3307" t="s">
        <v>330</v>
      </c>
      <c r="L3307" t="s">
        <v>331</v>
      </c>
      <c r="M3307" t="s">
        <v>332</v>
      </c>
      <c r="N3307" s="1" t="s">
        <v>93</v>
      </c>
      <c r="O3307" s="1" t="s">
        <v>63</v>
      </c>
      <c r="P3307" s="1">
        <v>59</v>
      </c>
      <c r="Q3307" t="s">
        <v>3627</v>
      </c>
      <c r="R3307" s="1" t="s">
        <v>20672</v>
      </c>
      <c r="S3307" s="1" t="s">
        <v>20673</v>
      </c>
      <c r="T3307" s="1">
        <v>71</v>
      </c>
      <c r="U3307" s="1">
        <v>27</v>
      </c>
      <c r="V3307" s="1">
        <v>44</v>
      </c>
    </row>
    <row r="3308" spans="1:22" x14ac:dyDescent="0.35">
      <c r="A3308" s="2">
        <v>44676</v>
      </c>
      <c r="B3308" s="3" t="s">
        <v>68</v>
      </c>
      <c r="C3308" t="s">
        <v>69</v>
      </c>
      <c r="D3308" t="s">
        <v>70</v>
      </c>
      <c r="E3308" t="s">
        <v>71</v>
      </c>
      <c r="F3308" t="s">
        <v>20674</v>
      </c>
      <c r="G3308" t="s">
        <v>20675</v>
      </c>
      <c r="H3308" t="s">
        <v>20676</v>
      </c>
      <c r="I3308" t="s">
        <v>20677</v>
      </c>
      <c r="J3308" s="1" t="s">
        <v>170</v>
      </c>
      <c r="K3308" t="s">
        <v>61</v>
      </c>
      <c r="L3308" t="s">
        <v>62</v>
      </c>
      <c r="N3308" s="1" t="s">
        <v>93</v>
      </c>
      <c r="O3308" s="1" t="s">
        <v>34</v>
      </c>
      <c r="P3308" s="1">
        <v>76</v>
      </c>
      <c r="Q3308" t="s">
        <v>1639</v>
      </c>
      <c r="R3308" s="1" t="s">
        <v>20678</v>
      </c>
      <c r="S3308" s="1" t="s">
        <v>20679</v>
      </c>
      <c r="T3308" s="1">
        <v>447</v>
      </c>
      <c r="U3308" s="1">
        <v>307</v>
      </c>
      <c r="V3308" s="1">
        <v>140</v>
      </c>
    </row>
    <row r="3309" spans="1:22" x14ac:dyDescent="0.35">
      <c r="A3309" s="2">
        <v>45154</v>
      </c>
      <c r="B3309" s="3" t="s">
        <v>492</v>
      </c>
      <c r="C3309" t="s">
        <v>276</v>
      </c>
      <c r="D3309" t="s">
        <v>409</v>
      </c>
      <c r="E3309" t="s">
        <v>410</v>
      </c>
      <c r="F3309" t="s">
        <v>20680</v>
      </c>
      <c r="G3309" t="s">
        <v>20681</v>
      </c>
      <c r="H3309" t="s">
        <v>20682</v>
      </c>
      <c r="I3309">
        <f>1-615-327-2886</f>
        <v>-3827</v>
      </c>
      <c r="J3309" s="1" t="s">
        <v>45</v>
      </c>
      <c r="K3309" t="s">
        <v>566</v>
      </c>
      <c r="L3309" t="s">
        <v>567</v>
      </c>
      <c r="M3309" t="s">
        <v>568</v>
      </c>
      <c r="N3309" s="1" t="s">
        <v>78</v>
      </c>
      <c r="O3309" s="1" t="s">
        <v>34</v>
      </c>
      <c r="P3309" s="1">
        <v>80</v>
      </c>
      <c r="Q3309" t="s">
        <v>9452</v>
      </c>
      <c r="R3309" s="1" t="s">
        <v>11956</v>
      </c>
      <c r="S3309" s="1" t="s">
        <v>20683</v>
      </c>
      <c r="T3309" s="1">
        <v>135</v>
      </c>
      <c r="U3309" s="1">
        <v>63</v>
      </c>
      <c r="V3309" s="1">
        <v>72</v>
      </c>
    </row>
    <row r="3310" spans="1:22" x14ac:dyDescent="0.35">
      <c r="A3310" s="2">
        <v>44780</v>
      </c>
      <c r="B3310" s="3" t="s">
        <v>207</v>
      </c>
      <c r="C3310" t="s">
        <v>23</v>
      </c>
      <c r="D3310" t="s">
        <v>39</v>
      </c>
      <c r="E3310" t="s">
        <v>541</v>
      </c>
      <c r="F3310" t="s">
        <v>20684</v>
      </c>
      <c r="G3310" t="s">
        <v>20685</v>
      </c>
      <c r="H3310" t="s">
        <v>20686</v>
      </c>
      <c r="I3310" t="s">
        <v>20687</v>
      </c>
      <c r="J3310" s="1" t="s">
        <v>170</v>
      </c>
      <c r="K3310" t="s">
        <v>252</v>
      </c>
      <c r="L3310" t="s">
        <v>253</v>
      </c>
      <c r="M3310">
        <f>1-838-976-6137</f>
        <v>-7950</v>
      </c>
      <c r="N3310" s="1" t="s">
        <v>33</v>
      </c>
      <c r="O3310" s="1" t="s">
        <v>63</v>
      </c>
      <c r="P3310" s="1">
        <v>64</v>
      </c>
      <c r="Q3310" t="s">
        <v>3952</v>
      </c>
      <c r="R3310" s="1" t="s">
        <v>20688</v>
      </c>
      <c r="S3310" s="1" t="s">
        <v>20689</v>
      </c>
      <c r="T3310" s="1">
        <v>378</v>
      </c>
      <c r="U3310" s="1">
        <v>157</v>
      </c>
      <c r="V3310" s="1">
        <v>221</v>
      </c>
    </row>
    <row r="3311" spans="1:22" x14ac:dyDescent="0.35">
      <c r="A3311" s="2">
        <v>44611</v>
      </c>
      <c r="B3311" s="3" t="s">
        <v>53</v>
      </c>
      <c r="C3311" t="s">
        <v>276</v>
      </c>
      <c r="D3311" t="s">
        <v>55</v>
      </c>
      <c r="E3311" t="s">
        <v>56</v>
      </c>
      <c r="F3311" t="s">
        <v>20690</v>
      </c>
      <c r="G3311" t="s">
        <v>20691</v>
      </c>
      <c r="H3311" t="s">
        <v>20692</v>
      </c>
      <c r="I3311" t="s">
        <v>20693</v>
      </c>
      <c r="J3311" s="1" t="s">
        <v>45</v>
      </c>
      <c r="K3311" t="s">
        <v>171</v>
      </c>
      <c r="L3311" t="s">
        <v>172</v>
      </c>
      <c r="M3311" t="s">
        <v>173</v>
      </c>
      <c r="N3311" s="1" t="s">
        <v>93</v>
      </c>
      <c r="O3311" s="1" t="s">
        <v>34</v>
      </c>
      <c r="P3311" s="1">
        <v>35</v>
      </c>
      <c r="Q3311" t="s">
        <v>20694</v>
      </c>
      <c r="R3311" s="1" t="s">
        <v>220</v>
      </c>
      <c r="S3311" s="1" t="s">
        <v>20695</v>
      </c>
      <c r="T3311" s="1">
        <v>403</v>
      </c>
      <c r="U3311" s="1">
        <v>353</v>
      </c>
      <c r="V3311" s="1">
        <v>50</v>
      </c>
    </row>
    <row r="3312" spans="1:22" x14ac:dyDescent="0.35">
      <c r="A3312" s="2">
        <v>44760</v>
      </c>
      <c r="B3312" s="3" t="s">
        <v>177</v>
      </c>
      <c r="C3312" t="s">
        <v>141</v>
      </c>
      <c r="D3312" t="s">
        <v>142</v>
      </c>
      <c r="E3312" t="s">
        <v>178</v>
      </c>
      <c r="F3312" t="s">
        <v>20696</v>
      </c>
      <c r="G3312" t="s">
        <v>20697</v>
      </c>
      <c r="H3312" t="s">
        <v>20698</v>
      </c>
      <c r="I3312">
        <v>7755254403</v>
      </c>
      <c r="J3312" s="1" t="s">
        <v>45</v>
      </c>
      <c r="K3312" t="s">
        <v>194</v>
      </c>
      <c r="L3312" t="s">
        <v>195</v>
      </c>
      <c r="M3312" t="s">
        <v>196</v>
      </c>
      <c r="N3312" s="1" t="s">
        <v>86</v>
      </c>
      <c r="O3312" s="1" t="s">
        <v>34</v>
      </c>
      <c r="P3312" s="1">
        <v>47</v>
      </c>
      <c r="Q3312" t="s">
        <v>12727</v>
      </c>
      <c r="R3312" s="1" t="s">
        <v>20699</v>
      </c>
      <c r="S3312" s="1" t="s">
        <v>20700</v>
      </c>
      <c r="T3312" s="1">
        <v>347</v>
      </c>
      <c r="U3312" s="1">
        <v>289</v>
      </c>
      <c r="V3312" s="1">
        <v>58</v>
      </c>
    </row>
    <row r="3313" spans="1:22" x14ac:dyDescent="0.35">
      <c r="A3313" s="1" t="s">
        <v>3163</v>
      </c>
      <c r="B3313" s="3" t="s">
        <v>22</v>
      </c>
      <c r="C3313" t="s">
        <v>54</v>
      </c>
      <c r="D3313" t="s">
        <v>24</v>
      </c>
      <c r="E3313" t="s">
        <v>387</v>
      </c>
      <c r="F3313" t="s">
        <v>20701</v>
      </c>
      <c r="G3313" t="s">
        <v>20702</v>
      </c>
      <c r="H3313" t="s">
        <v>20703</v>
      </c>
      <c r="I3313" t="s">
        <v>20704</v>
      </c>
      <c r="J3313" s="1" t="s">
        <v>170</v>
      </c>
      <c r="K3313" t="s">
        <v>111</v>
      </c>
      <c r="L3313" t="s">
        <v>112</v>
      </c>
      <c r="M3313" t="s">
        <v>113</v>
      </c>
      <c r="N3313" s="1" t="s">
        <v>114</v>
      </c>
      <c r="O3313" s="1" t="s">
        <v>63</v>
      </c>
      <c r="P3313" s="1">
        <v>34</v>
      </c>
      <c r="Q3313" t="s">
        <v>20705</v>
      </c>
      <c r="R3313" s="1" t="s">
        <v>20706</v>
      </c>
      <c r="S3313" s="1" t="s">
        <v>20707</v>
      </c>
      <c r="T3313" s="1">
        <v>328</v>
      </c>
      <c r="U3313" s="1">
        <v>168</v>
      </c>
      <c r="V3313" s="1">
        <v>160</v>
      </c>
    </row>
    <row r="3314" spans="1:22" x14ac:dyDescent="0.35">
      <c r="A3314" s="2">
        <v>44876</v>
      </c>
      <c r="B3314" s="3" t="s">
        <v>118</v>
      </c>
      <c r="C3314" t="s">
        <v>69</v>
      </c>
      <c r="D3314" t="s">
        <v>119</v>
      </c>
      <c r="E3314" t="s">
        <v>120</v>
      </c>
      <c r="F3314" t="s">
        <v>20708</v>
      </c>
      <c r="G3314" t="s">
        <v>20709</v>
      </c>
      <c r="H3314" t="s">
        <v>20710</v>
      </c>
      <c r="I3314" t="s">
        <v>20711</v>
      </c>
      <c r="J3314" s="1" t="s">
        <v>45</v>
      </c>
      <c r="K3314" t="s">
        <v>424</v>
      </c>
      <c r="L3314" t="s">
        <v>425</v>
      </c>
      <c r="M3314">
        <v>7724600682</v>
      </c>
      <c r="N3314" s="1" t="s">
        <v>114</v>
      </c>
      <c r="O3314" s="1" t="s">
        <v>63</v>
      </c>
      <c r="P3314" s="1">
        <v>33</v>
      </c>
      <c r="Q3314" t="s">
        <v>20712</v>
      </c>
      <c r="R3314" s="1" t="s">
        <v>16094</v>
      </c>
      <c r="S3314" s="1" t="s">
        <v>20713</v>
      </c>
      <c r="T3314" s="1">
        <v>93</v>
      </c>
      <c r="U3314" s="1">
        <v>68</v>
      </c>
      <c r="V3314" s="1">
        <v>25</v>
      </c>
    </row>
    <row r="3315" spans="1:22" x14ac:dyDescent="0.35">
      <c r="A3315" s="2">
        <v>44776</v>
      </c>
      <c r="B3315" s="3" t="s">
        <v>53</v>
      </c>
      <c r="C3315" t="s">
        <v>276</v>
      </c>
      <c r="D3315" t="s">
        <v>55</v>
      </c>
      <c r="E3315" t="s">
        <v>56</v>
      </c>
      <c r="F3315" t="s">
        <v>20714</v>
      </c>
      <c r="H3315" t="s">
        <v>20715</v>
      </c>
      <c r="I3315" t="s">
        <v>20716</v>
      </c>
      <c r="J3315" s="1" t="s">
        <v>30</v>
      </c>
      <c r="K3315" t="s">
        <v>252</v>
      </c>
      <c r="L3315" t="s">
        <v>253</v>
      </c>
      <c r="M3315">
        <f>1-838-976-6137</f>
        <v>-7950</v>
      </c>
      <c r="N3315" s="1" t="s">
        <v>86</v>
      </c>
      <c r="O3315" s="1" t="s">
        <v>49</v>
      </c>
      <c r="P3315" s="1">
        <v>75</v>
      </c>
      <c r="Q3315" t="s">
        <v>4664</v>
      </c>
      <c r="R3315" s="1" t="s">
        <v>20717</v>
      </c>
      <c r="S3315" s="1" t="s">
        <v>20718</v>
      </c>
      <c r="T3315" s="1">
        <v>450</v>
      </c>
      <c r="U3315" s="1">
        <v>292</v>
      </c>
      <c r="V3315" s="1">
        <v>158</v>
      </c>
    </row>
    <row r="3316" spans="1:22" x14ac:dyDescent="0.35">
      <c r="A3316" s="2">
        <v>45175</v>
      </c>
      <c r="B3316" s="3" t="s">
        <v>22</v>
      </c>
      <c r="C3316" t="s">
        <v>23</v>
      </c>
      <c r="D3316" t="s">
        <v>24</v>
      </c>
      <c r="E3316" t="s">
        <v>82</v>
      </c>
      <c r="F3316" t="s">
        <v>20719</v>
      </c>
      <c r="H3316" t="s">
        <v>20720</v>
      </c>
      <c r="I3316" t="s">
        <v>20721</v>
      </c>
      <c r="J3316" s="1" t="s">
        <v>45</v>
      </c>
      <c r="K3316" t="s">
        <v>124</v>
      </c>
      <c r="L3316" t="s">
        <v>125</v>
      </c>
      <c r="M3316" t="s">
        <v>126</v>
      </c>
      <c r="N3316" s="1" t="s">
        <v>33</v>
      </c>
      <c r="O3316" s="1" t="s">
        <v>63</v>
      </c>
      <c r="P3316" s="1">
        <v>38</v>
      </c>
      <c r="Q3316" t="s">
        <v>20722</v>
      </c>
      <c r="R3316" s="1" t="s">
        <v>20723</v>
      </c>
      <c r="S3316" s="1" t="s">
        <v>20724</v>
      </c>
      <c r="T3316" s="1">
        <v>447</v>
      </c>
      <c r="U3316" s="1">
        <v>230</v>
      </c>
      <c r="V3316" s="1">
        <v>217</v>
      </c>
    </row>
    <row r="3317" spans="1:22" x14ac:dyDescent="0.35">
      <c r="A3317" s="2">
        <v>44615</v>
      </c>
      <c r="B3317" s="3" t="s">
        <v>418</v>
      </c>
      <c r="C3317" t="s">
        <v>69</v>
      </c>
      <c r="D3317" t="s">
        <v>419</v>
      </c>
      <c r="E3317" t="s">
        <v>521</v>
      </c>
      <c r="F3317" t="s">
        <v>20725</v>
      </c>
      <c r="G3317" t="s">
        <v>20726</v>
      </c>
      <c r="H3317" t="s">
        <v>20727</v>
      </c>
      <c r="I3317" t="s">
        <v>20728</v>
      </c>
      <c r="J3317" s="1" t="s">
        <v>170</v>
      </c>
      <c r="K3317" t="s">
        <v>133</v>
      </c>
      <c r="L3317" t="s">
        <v>134</v>
      </c>
      <c r="M3317" t="s">
        <v>135</v>
      </c>
      <c r="N3317" s="1" t="s">
        <v>86</v>
      </c>
      <c r="O3317" s="1" t="s">
        <v>49</v>
      </c>
      <c r="P3317" s="1">
        <v>83</v>
      </c>
      <c r="Q3317" t="s">
        <v>947</v>
      </c>
      <c r="R3317" s="1" t="s">
        <v>20729</v>
      </c>
      <c r="S3317" s="1" t="s">
        <v>20730</v>
      </c>
      <c r="T3317" s="1">
        <v>279</v>
      </c>
      <c r="U3317" s="1">
        <v>17</v>
      </c>
      <c r="V3317" s="1">
        <v>262</v>
      </c>
    </row>
    <row r="3318" spans="1:22" x14ac:dyDescent="0.35">
      <c r="A3318" s="2">
        <v>45035</v>
      </c>
      <c r="B3318" s="3" t="s">
        <v>140</v>
      </c>
      <c r="C3318" t="s">
        <v>141</v>
      </c>
      <c r="D3318" t="s">
        <v>142</v>
      </c>
      <c r="E3318" t="s">
        <v>361</v>
      </c>
      <c r="F3318" t="s">
        <v>20731</v>
      </c>
      <c r="G3318" t="s">
        <v>20732</v>
      </c>
      <c r="H3318" t="s">
        <v>20733</v>
      </c>
      <c r="I3318" t="s">
        <v>20734</v>
      </c>
      <c r="J3318" s="1" t="s">
        <v>170</v>
      </c>
      <c r="K3318" t="s">
        <v>303</v>
      </c>
      <c r="L3318" t="s">
        <v>304</v>
      </c>
      <c r="M3318" t="s">
        <v>305</v>
      </c>
      <c r="N3318" s="1" t="s">
        <v>48</v>
      </c>
      <c r="O3318" s="1" t="s">
        <v>49</v>
      </c>
      <c r="P3318" s="1">
        <v>1</v>
      </c>
      <c r="Q3318" t="s">
        <v>361</v>
      </c>
      <c r="R3318" s="1" t="s">
        <v>20735</v>
      </c>
      <c r="S3318" s="1" t="s">
        <v>20736</v>
      </c>
      <c r="T3318" s="1">
        <v>235</v>
      </c>
      <c r="U3318" s="1">
        <v>90</v>
      </c>
      <c r="V3318" s="1">
        <v>145</v>
      </c>
    </row>
    <row r="3319" spans="1:22" x14ac:dyDescent="0.35">
      <c r="A3319" s="2">
        <v>44498</v>
      </c>
      <c r="B3319" s="3" t="s">
        <v>275</v>
      </c>
      <c r="C3319" t="s">
        <v>276</v>
      </c>
      <c r="D3319" t="s">
        <v>277</v>
      </c>
      <c r="E3319" t="s">
        <v>278</v>
      </c>
      <c r="F3319" t="s">
        <v>20737</v>
      </c>
      <c r="H3319" t="s">
        <v>20738</v>
      </c>
      <c r="I3319" t="s">
        <v>20739</v>
      </c>
      <c r="J3319" s="1" t="s">
        <v>45</v>
      </c>
      <c r="K3319" t="s">
        <v>159</v>
      </c>
      <c r="L3319" t="s">
        <v>160</v>
      </c>
      <c r="M3319" t="s">
        <v>161</v>
      </c>
      <c r="N3319" s="1" t="s">
        <v>33</v>
      </c>
      <c r="O3319" s="1" t="s">
        <v>63</v>
      </c>
      <c r="P3319" s="1">
        <v>34</v>
      </c>
      <c r="Q3319" t="s">
        <v>8530</v>
      </c>
      <c r="R3319" s="1" t="s">
        <v>20740</v>
      </c>
      <c r="S3319" s="1" t="s">
        <v>20741</v>
      </c>
      <c r="T3319" s="1">
        <v>56</v>
      </c>
      <c r="U3319" s="1">
        <v>39</v>
      </c>
      <c r="V3319" s="1">
        <v>17</v>
      </c>
    </row>
    <row r="3320" spans="1:22" x14ac:dyDescent="0.35">
      <c r="A3320" s="2">
        <v>44794</v>
      </c>
      <c r="B3320" s="3" t="s">
        <v>317</v>
      </c>
      <c r="C3320" t="s">
        <v>54</v>
      </c>
      <c r="D3320" t="s">
        <v>98</v>
      </c>
      <c r="E3320" t="s">
        <v>318</v>
      </c>
      <c r="F3320" t="s">
        <v>20742</v>
      </c>
      <c r="G3320" t="s">
        <v>20743</v>
      </c>
      <c r="H3320" t="s">
        <v>20744</v>
      </c>
      <c r="I3320">
        <f>1-802-448-9418</f>
        <v>-10667</v>
      </c>
      <c r="J3320" s="1" t="s">
        <v>30</v>
      </c>
      <c r="K3320" t="s">
        <v>303</v>
      </c>
      <c r="L3320" t="s">
        <v>304</v>
      </c>
      <c r="M3320" t="s">
        <v>305</v>
      </c>
      <c r="N3320" s="1" t="s">
        <v>48</v>
      </c>
      <c r="O3320" s="1" t="s">
        <v>63</v>
      </c>
      <c r="P3320" s="1">
        <v>53</v>
      </c>
      <c r="Q3320" t="s">
        <v>1544</v>
      </c>
      <c r="R3320" s="1" t="s">
        <v>20745</v>
      </c>
      <c r="S3320" s="1" t="s">
        <v>20746</v>
      </c>
      <c r="T3320" s="1">
        <v>416</v>
      </c>
      <c r="U3320" s="1">
        <v>80</v>
      </c>
      <c r="V3320" s="1">
        <v>336</v>
      </c>
    </row>
    <row r="3321" spans="1:22" x14ac:dyDescent="0.35">
      <c r="A3321" s="2">
        <v>44622</v>
      </c>
      <c r="B3321" s="3" t="s">
        <v>164</v>
      </c>
      <c r="C3321" t="s">
        <v>247</v>
      </c>
      <c r="D3321" t="s">
        <v>165</v>
      </c>
      <c r="E3321" t="s">
        <v>166</v>
      </c>
      <c r="F3321" t="s">
        <v>20747</v>
      </c>
      <c r="H3321" t="s">
        <v>20748</v>
      </c>
      <c r="I3321" t="s">
        <v>20749</v>
      </c>
      <c r="J3321" s="1" t="s">
        <v>170</v>
      </c>
      <c r="K3321" t="s">
        <v>566</v>
      </c>
      <c r="L3321" t="s">
        <v>567</v>
      </c>
      <c r="M3321" t="s">
        <v>568</v>
      </c>
      <c r="N3321" s="1" t="s">
        <v>33</v>
      </c>
      <c r="O3321" s="1" t="s">
        <v>49</v>
      </c>
      <c r="P3321" s="1">
        <v>62</v>
      </c>
      <c r="Q3321" t="s">
        <v>15868</v>
      </c>
      <c r="R3321" s="1" t="s">
        <v>20750</v>
      </c>
      <c r="S3321" s="1" t="s">
        <v>20751</v>
      </c>
      <c r="T3321" s="1">
        <v>247</v>
      </c>
      <c r="U3321" s="1">
        <v>244</v>
      </c>
      <c r="V3321" s="1">
        <v>3</v>
      </c>
    </row>
    <row r="3322" spans="1:22" x14ac:dyDescent="0.35">
      <c r="A3322" s="2">
        <v>44869</v>
      </c>
      <c r="B3322" s="3" t="s">
        <v>22</v>
      </c>
      <c r="C3322" t="s">
        <v>23</v>
      </c>
      <c r="D3322" t="s">
        <v>24</v>
      </c>
      <c r="E3322" t="s">
        <v>82</v>
      </c>
      <c r="F3322" t="s">
        <v>20752</v>
      </c>
      <c r="G3322" t="s">
        <v>20753</v>
      </c>
      <c r="H3322" t="s">
        <v>20754</v>
      </c>
      <c r="I3322" t="s">
        <v>20755</v>
      </c>
      <c r="J3322" s="1" t="s">
        <v>45</v>
      </c>
      <c r="K3322" t="s">
        <v>381</v>
      </c>
      <c r="L3322" t="s">
        <v>382</v>
      </c>
      <c r="M3322" t="s">
        <v>383</v>
      </c>
      <c r="N3322" s="1" t="s">
        <v>78</v>
      </c>
      <c r="O3322" s="1" t="s">
        <v>34</v>
      </c>
      <c r="P3322" s="1">
        <v>91</v>
      </c>
      <c r="Q3322" t="s">
        <v>10396</v>
      </c>
      <c r="R3322" s="1" t="s">
        <v>20756</v>
      </c>
      <c r="S3322" s="1" t="s">
        <v>20757</v>
      </c>
      <c r="T3322" s="1">
        <v>234</v>
      </c>
      <c r="U3322" s="1">
        <v>41</v>
      </c>
      <c r="V3322" s="1">
        <v>193</v>
      </c>
    </row>
    <row r="3323" spans="1:22" x14ac:dyDescent="0.35">
      <c r="A3323" s="2">
        <v>44492</v>
      </c>
      <c r="B3323" s="3" t="s">
        <v>207</v>
      </c>
      <c r="C3323" t="s">
        <v>23</v>
      </c>
      <c r="D3323" t="s">
        <v>39</v>
      </c>
      <c r="E3323" t="s">
        <v>541</v>
      </c>
      <c r="F3323" t="s">
        <v>20758</v>
      </c>
      <c r="G3323" t="s">
        <v>20759</v>
      </c>
      <c r="H3323" t="s">
        <v>20760</v>
      </c>
      <c r="I3323">
        <f>1-250-832-4830</f>
        <v>-5911</v>
      </c>
      <c r="J3323" s="1" t="s">
        <v>45</v>
      </c>
      <c r="K3323" t="s">
        <v>330</v>
      </c>
      <c r="L3323" t="s">
        <v>331</v>
      </c>
      <c r="M3323" t="s">
        <v>332</v>
      </c>
      <c r="N3323" s="1" t="s">
        <v>86</v>
      </c>
      <c r="O3323" s="1" t="s">
        <v>49</v>
      </c>
      <c r="P3323" s="1">
        <v>22</v>
      </c>
      <c r="Q3323" t="s">
        <v>7589</v>
      </c>
      <c r="R3323" s="1" t="s">
        <v>20761</v>
      </c>
      <c r="S3323" s="1" t="s">
        <v>20762</v>
      </c>
      <c r="T3323" s="1">
        <v>231</v>
      </c>
      <c r="U3323" s="1">
        <v>168</v>
      </c>
      <c r="V3323" s="1">
        <v>63</v>
      </c>
    </row>
    <row r="3324" spans="1:22" x14ac:dyDescent="0.35">
      <c r="A3324" s="2">
        <v>44765</v>
      </c>
      <c r="B3324" s="3" t="s">
        <v>492</v>
      </c>
      <c r="C3324" t="s">
        <v>276</v>
      </c>
      <c r="D3324" t="s">
        <v>409</v>
      </c>
      <c r="E3324" t="s">
        <v>265</v>
      </c>
      <c r="F3324" t="s">
        <v>20763</v>
      </c>
      <c r="G3324" t="s">
        <v>20764</v>
      </c>
      <c r="H3324" t="s">
        <v>20765</v>
      </c>
      <c r="I3324" t="s">
        <v>20766</v>
      </c>
      <c r="J3324" s="1" t="s">
        <v>45</v>
      </c>
      <c r="K3324" t="s">
        <v>381</v>
      </c>
      <c r="L3324" t="s">
        <v>382</v>
      </c>
      <c r="M3324" t="s">
        <v>383</v>
      </c>
      <c r="N3324" s="1" t="s">
        <v>86</v>
      </c>
      <c r="O3324" s="1" t="s">
        <v>34</v>
      </c>
      <c r="P3324" s="1">
        <v>74</v>
      </c>
      <c r="Q3324" t="s">
        <v>2379</v>
      </c>
      <c r="R3324" s="1" t="s">
        <v>20767</v>
      </c>
      <c r="S3324" s="1" t="s">
        <v>20768</v>
      </c>
      <c r="T3324" s="1">
        <v>104</v>
      </c>
      <c r="U3324" s="1">
        <v>38</v>
      </c>
      <c r="V3324" s="1">
        <v>66</v>
      </c>
    </row>
    <row r="3325" spans="1:22" x14ac:dyDescent="0.35">
      <c r="A3325" s="2">
        <v>45052</v>
      </c>
      <c r="B3325" s="3" t="s">
        <v>275</v>
      </c>
      <c r="C3325" t="s">
        <v>276</v>
      </c>
      <c r="D3325" t="s">
        <v>277</v>
      </c>
      <c r="E3325" t="s">
        <v>278</v>
      </c>
      <c r="F3325" t="s">
        <v>20769</v>
      </c>
      <c r="H3325" t="s">
        <v>20770</v>
      </c>
      <c r="I3325" t="s">
        <v>20771</v>
      </c>
      <c r="J3325" s="1" t="s">
        <v>170</v>
      </c>
      <c r="K3325" t="s">
        <v>111</v>
      </c>
      <c r="L3325" t="s">
        <v>112</v>
      </c>
      <c r="M3325" t="s">
        <v>113</v>
      </c>
      <c r="N3325" s="1" t="s">
        <v>93</v>
      </c>
      <c r="O3325" s="1" t="s">
        <v>63</v>
      </c>
      <c r="P3325" s="1">
        <v>68</v>
      </c>
      <c r="Q3325" t="s">
        <v>3575</v>
      </c>
      <c r="R3325" s="1" t="s">
        <v>20476</v>
      </c>
      <c r="S3325" s="1" t="s">
        <v>20772</v>
      </c>
      <c r="T3325" s="1">
        <v>399</v>
      </c>
      <c r="U3325" s="1">
        <v>164</v>
      </c>
      <c r="V3325" s="1">
        <v>235</v>
      </c>
    </row>
    <row r="3326" spans="1:22" x14ac:dyDescent="0.35">
      <c r="A3326" s="2">
        <v>44922</v>
      </c>
      <c r="B3326" s="3" t="s">
        <v>492</v>
      </c>
      <c r="C3326" t="s">
        <v>276</v>
      </c>
      <c r="D3326" t="s">
        <v>409</v>
      </c>
      <c r="E3326" t="s">
        <v>265</v>
      </c>
      <c r="F3326" t="s">
        <v>20773</v>
      </c>
      <c r="G3326" t="s">
        <v>20774</v>
      </c>
      <c r="H3326" t="s">
        <v>20775</v>
      </c>
      <c r="I3326" t="s">
        <v>20776</v>
      </c>
      <c r="J3326" s="1" t="s">
        <v>45</v>
      </c>
      <c r="K3326" t="s">
        <v>194</v>
      </c>
      <c r="L3326" t="s">
        <v>195</v>
      </c>
      <c r="M3326" t="s">
        <v>196</v>
      </c>
      <c r="N3326" s="1" t="s">
        <v>33</v>
      </c>
      <c r="O3326" s="1" t="s">
        <v>49</v>
      </c>
      <c r="P3326" s="1">
        <v>76</v>
      </c>
      <c r="Q3326" t="s">
        <v>3442</v>
      </c>
      <c r="R3326" s="1" t="s">
        <v>17076</v>
      </c>
      <c r="S3326" s="1" t="s">
        <v>20777</v>
      </c>
      <c r="T3326" s="1">
        <v>290</v>
      </c>
      <c r="U3326" s="1">
        <v>219</v>
      </c>
      <c r="V3326" s="1">
        <v>71</v>
      </c>
    </row>
    <row r="3327" spans="1:22" x14ac:dyDescent="0.35">
      <c r="A3327" s="2">
        <v>44896</v>
      </c>
      <c r="B3327" s="3" t="s">
        <v>214</v>
      </c>
      <c r="C3327" t="s">
        <v>23</v>
      </c>
      <c r="D3327" t="s">
        <v>98</v>
      </c>
      <c r="E3327" t="s">
        <v>326</v>
      </c>
      <c r="F3327" t="s">
        <v>20778</v>
      </c>
      <c r="G3327" t="s">
        <v>20779</v>
      </c>
      <c r="H3327" t="s">
        <v>20780</v>
      </c>
      <c r="I3327" t="s">
        <v>20781</v>
      </c>
      <c r="J3327" s="1" t="s">
        <v>45</v>
      </c>
      <c r="K3327" t="s">
        <v>46</v>
      </c>
      <c r="L3327" t="s">
        <v>47</v>
      </c>
      <c r="N3327" s="1" t="s">
        <v>93</v>
      </c>
      <c r="O3327" s="1" t="s">
        <v>49</v>
      </c>
      <c r="P3327" s="1">
        <v>50</v>
      </c>
      <c r="Q3327" t="s">
        <v>20782</v>
      </c>
      <c r="R3327" s="1" t="s">
        <v>20783</v>
      </c>
      <c r="S3327" s="1" t="s">
        <v>20784</v>
      </c>
      <c r="T3327" s="1">
        <v>443</v>
      </c>
      <c r="U3327" s="1">
        <v>220</v>
      </c>
      <c r="V3327" s="1">
        <v>223</v>
      </c>
    </row>
    <row r="3328" spans="1:22" x14ac:dyDescent="0.35">
      <c r="A3328" s="2">
        <v>45110</v>
      </c>
      <c r="B3328" s="3" t="s">
        <v>38</v>
      </c>
      <c r="C3328" t="s">
        <v>141</v>
      </c>
      <c r="D3328" t="s">
        <v>223</v>
      </c>
      <c r="E3328" t="s">
        <v>1332</v>
      </c>
      <c r="F3328" t="s">
        <v>20785</v>
      </c>
      <c r="H3328" t="s">
        <v>20786</v>
      </c>
      <c r="I3328" t="s">
        <v>20787</v>
      </c>
      <c r="J3328" s="1" t="s">
        <v>170</v>
      </c>
      <c r="K3328" t="s">
        <v>252</v>
      </c>
      <c r="L3328" t="s">
        <v>253</v>
      </c>
      <c r="M3328">
        <f>1-838-976-6137</f>
        <v>-7950</v>
      </c>
      <c r="N3328" s="1" t="s">
        <v>114</v>
      </c>
      <c r="O3328" s="1" t="s">
        <v>49</v>
      </c>
      <c r="P3328" s="1">
        <v>46</v>
      </c>
      <c r="Q3328" t="s">
        <v>6606</v>
      </c>
      <c r="R3328" s="1" t="s">
        <v>20788</v>
      </c>
      <c r="S3328" s="1" t="s">
        <v>20789</v>
      </c>
      <c r="T3328" s="1">
        <v>395</v>
      </c>
      <c r="U3328" s="1">
        <v>229</v>
      </c>
      <c r="V3328" s="1">
        <v>166</v>
      </c>
    </row>
    <row r="3329" spans="1:22" x14ac:dyDescent="0.35">
      <c r="A3329" s="2">
        <v>44921</v>
      </c>
      <c r="B3329" s="3" t="s">
        <v>317</v>
      </c>
      <c r="C3329" t="s">
        <v>23</v>
      </c>
      <c r="D3329" t="s">
        <v>98</v>
      </c>
      <c r="E3329" t="s">
        <v>25</v>
      </c>
      <c r="F3329" t="s">
        <v>20790</v>
      </c>
      <c r="G3329" t="s">
        <v>20791</v>
      </c>
      <c r="H3329" t="s">
        <v>20792</v>
      </c>
      <c r="I3329" t="s">
        <v>20793</v>
      </c>
      <c r="J3329" s="1" t="s">
        <v>30</v>
      </c>
      <c r="K3329" t="s">
        <v>424</v>
      </c>
      <c r="L3329" t="s">
        <v>425</v>
      </c>
      <c r="M3329">
        <v>7724600682</v>
      </c>
      <c r="N3329" s="1" t="s">
        <v>78</v>
      </c>
      <c r="O3329" s="1" t="s">
        <v>63</v>
      </c>
      <c r="P3329" s="1">
        <v>93</v>
      </c>
      <c r="Q3329" t="s">
        <v>3456</v>
      </c>
      <c r="R3329" s="1" t="s">
        <v>20794</v>
      </c>
      <c r="S3329" s="1" t="s">
        <v>20795</v>
      </c>
      <c r="T3329" s="1">
        <v>76</v>
      </c>
      <c r="U3329" s="1">
        <v>12</v>
      </c>
      <c r="V3329" s="1">
        <v>64</v>
      </c>
    </row>
    <row r="3330" spans="1:22" x14ac:dyDescent="0.35">
      <c r="A3330" s="2">
        <v>44965</v>
      </c>
      <c r="B3330" s="3" t="s">
        <v>164</v>
      </c>
      <c r="C3330" t="s">
        <v>247</v>
      </c>
      <c r="D3330" t="s">
        <v>165</v>
      </c>
      <c r="E3330" t="s">
        <v>166</v>
      </c>
      <c r="F3330" t="s">
        <v>20796</v>
      </c>
      <c r="G3330" t="s">
        <v>20797</v>
      </c>
      <c r="H3330" t="s">
        <v>20798</v>
      </c>
      <c r="I3330" t="s">
        <v>20799</v>
      </c>
      <c r="J3330" s="1" t="s">
        <v>170</v>
      </c>
      <c r="K3330" t="s">
        <v>566</v>
      </c>
      <c r="L3330" t="s">
        <v>567</v>
      </c>
      <c r="M3330" t="s">
        <v>568</v>
      </c>
      <c r="N3330" s="1" t="s">
        <v>33</v>
      </c>
      <c r="O3330" s="1" t="s">
        <v>49</v>
      </c>
      <c r="P3330" s="1">
        <v>7</v>
      </c>
      <c r="Q3330" t="s">
        <v>7550</v>
      </c>
      <c r="R3330" s="1" t="s">
        <v>20800</v>
      </c>
      <c r="S3330" s="1" t="s">
        <v>20801</v>
      </c>
      <c r="T3330" s="1">
        <v>451</v>
      </c>
      <c r="U3330" s="1">
        <v>135</v>
      </c>
      <c r="V3330" s="1">
        <v>316</v>
      </c>
    </row>
    <row r="3331" spans="1:22" x14ac:dyDescent="0.35">
      <c r="A3331" s="2">
        <v>44608</v>
      </c>
      <c r="B3331" s="3" t="s">
        <v>529</v>
      </c>
      <c r="C3331" t="s">
        <v>23</v>
      </c>
      <c r="D3331" t="s">
        <v>98</v>
      </c>
      <c r="E3331" t="s">
        <v>530</v>
      </c>
      <c r="F3331" t="s">
        <v>20802</v>
      </c>
      <c r="G3331" t="s">
        <v>20803</v>
      </c>
      <c r="H3331" t="s">
        <v>20804</v>
      </c>
      <c r="I3331" t="s">
        <v>20805</v>
      </c>
      <c r="J3331" s="1" t="s">
        <v>45</v>
      </c>
      <c r="K3331" t="s">
        <v>566</v>
      </c>
      <c r="L3331" t="s">
        <v>567</v>
      </c>
      <c r="M3331" t="s">
        <v>568</v>
      </c>
      <c r="N3331" s="1" t="s">
        <v>114</v>
      </c>
      <c r="O3331" s="1" t="s">
        <v>63</v>
      </c>
      <c r="P3331" s="1">
        <v>70</v>
      </c>
      <c r="Q3331" t="s">
        <v>9438</v>
      </c>
      <c r="R3331" s="1" t="s">
        <v>20806</v>
      </c>
      <c r="S3331" s="1" t="s">
        <v>20807</v>
      </c>
      <c r="T3331" s="1">
        <v>437</v>
      </c>
      <c r="U3331" s="1">
        <v>40</v>
      </c>
      <c r="V3331" s="1">
        <v>397</v>
      </c>
    </row>
    <row r="3332" spans="1:22" x14ac:dyDescent="0.35">
      <c r="A3332" s="2">
        <v>44494</v>
      </c>
      <c r="B3332" s="3" t="s">
        <v>222</v>
      </c>
      <c r="C3332" t="s">
        <v>141</v>
      </c>
      <c r="D3332" t="s">
        <v>223</v>
      </c>
      <c r="E3332" t="s">
        <v>224</v>
      </c>
      <c r="F3332" t="s">
        <v>20808</v>
      </c>
      <c r="G3332" t="s">
        <v>20809</v>
      </c>
      <c r="H3332" t="s">
        <v>20810</v>
      </c>
      <c r="I3332" t="s">
        <v>20811</v>
      </c>
      <c r="J3332" s="1" t="s">
        <v>170</v>
      </c>
      <c r="K3332" t="s">
        <v>111</v>
      </c>
      <c r="L3332" t="s">
        <v>112</v>
      </c>
      <c r="M3332" t="s">
        <v>113</v>
      </c>
      <c r="N3332" s="1" t="s">
        <v>33</v>
      </c>
      <c r="O3332" s="1" t="s">
        <v>49</v>
      </c>
      <c r="P3332" s="1">
        <v>84</v>
      </c>
      <c r="Q3332" t="s">
        <v>14794</v>
      </c>
      <c r="R3332" s="1" t="s">
        <v>6260</v>
      </c>
      <c r="S3332" s="1" t="s">
        <v>20812</v>
      </c>
      <c r="T3332" s="1">
        <v>89</v>
      </c>
      <c r="U3332" s="1">
        <v>42</v>
      </c>
      <c r="V3332" s="1">
        <v>47</v>
      </c>
    </row>
    <row r="3333" spans="1:22" x14ac:dyDescent="0.35">
      <c r="A3333" s="2">
        <v>44793</v>
      </c>
      <c r="B3333" s="3" t="s">
        <v>22</v>
      </c>
      <c r="C3333" t="s">
        <v>23</v>
      </c>
      <c r="D3333" t="s">
        <v>24</v>
      </c>
      <c r="E3333" t="s">
        <v>82</v>
      </c>
      <c r="F3333" t="s">
        <v>20813</v>
      </c>
      <c r="G3333" t="s">
        <v>20814</v>
      </c>
      <c r="H3333" t="s">
        <v>20815</v>
      </c>
      <c r="I3333" t="s">
        <v>20816</v>
      </c>
      <c r="J3333" s="1" t="s">
        <v>30</v>
      </c>
      <c r="K3333" t="s">
        <v>171</v>
      </c>
      <c r="L3333" t="s">
        <v>172</v>
      </c>
      <c r="M3333" t="s">
        <v>173</v>
      </c>
      <c r="N3333" s="1" t="s">
        <v>114</v>
      </c>
      <c r="O3333" s="1" t="s">
        <v>49</v>
      </c>
      <c r="P3333" s="1">
        <v>86</v>
      </c>
      <c r="Q3333" t="s">
        <v>19932</v>
      </c>
      <c r="R3333" s="1" t="s">
        <v>20817</v>
      </c>
      <c r="S3333" s="1" t="s">
        <v>20818</v>
      </c>
      <c r="T3333" s="1">
        <v>93</v>
      </c>
      <c r="U3333" s="1">
        <v>64</v>
      </c>
      <c r="V3333" s="1">
        <v>29</v>
      </c>
    </row>
    <row r="3334" spans="1:22" x14ac:dyDescent="0.35">
      <c r="A3334" s="2">
        <v>45106</v>
      </c>
      <c r="B3334" s="3" t="s">
        <v>38</v>
      </c>
      <c r="C3334" t="s">
        <v>276</v>
      </c>
      <c r="D3334" t="s">
        <v>409</v>
      </c>
      <c r="E3334" t="s">
        <v>410</v>
      </c>
      <c r="F3334" t="s">
        <v>20819</v>
      </c>
      <c r="G3334" t="s">
        <v>20820</v>
      </c>
      <c r="H3334" t="s">
        <v>20821</v>
      </c>
      <c r="I3334" t="s">
        <v>20822</v>
      </c>
      <c r="J3334" s="1" t="s">
        <v>45</v>
      </c>
      <c r="K3334" t="s">
        <v>270</v>
      </c>
      <c r="L3334" t="s">
        <v>271</v>
      </c>
      <c r="M3334" t="s">
        <v>559</v>
      </c>
      <c r="N3334" s="1" t="s">
        <v>86</v>
      </c>
      <c r="O3334" s="1" t="s">
        <v>63</v>
      </c>
      <c r="P3334" s="1">
        <v>76</v>
      </c>
      <c r="Q3334" t="s">
        <v>3442</v>
      </c>
      <c r="R3334" s="1" t="s">
        <v>20823</v>
      </c>
      <c r="S3334" s="1" t="s">
        <v>20824</v>
      </c>
      <c r="T3334" s="1">
        <v>224</v>
      </c>
      <c r="U3334" s="1">
        <v>171</v>
      </c>
      <c r="V3334" s="1">
        <v>53</v>
      </c>
    </row>
    <row r="3335" spans="1:22" x14ac:dyDescent="0.35">
      <c r="A3335" s="2">
        <v>45181</v>
      </c>
      <c r="B3335" s="3" t="s">
        <v>214</v>
      </c>
      <c r="C3335" t="s">
        <v>23</v>
      </c>
      <c r="D3335" t="s">
        <v>98</v>
      </c>
      <c r="E3335" t="s">
        <v>326</v>
      </c>
      <c r="F3335" t="s">
        <v>20825</v>
      </c>
      <c r="G3335" t="s">
        <v>20826</v>
      </c>
      <c r="H3335" t="s">
        <v>20827</v>
      </c>
      <c r="I3335" t="s">
        <v>20828</v>
      </c>
      <c r="J3335" s="1" t="s">
        <v>170</v>
      </c>
      <c r="K3335" t="s">
        <v>194</v>
      </c>
      <c r="L3335" t="s">
        <v>195</v>
      </c>
      <c r="M3335" t="s">
        <v>196</v>
      </c>
      <c r="N3335" s="1" t="s">
        <v>86</v>
      </c>
      <c r="O3335" s="1" t="s">
        <v>49</v>
      </c>
      <c r="P3335" s="1">
        <v>44</v>
      </c>
      <c r="Q3335" t="s">
        <v>20829</v>
      </c>
      <c r="R3335" s="1" t="s">
        <v>20830</v>
      </c>
      <c r="S3335" s="1" t="s">
        <v>20831</v>
      </c>
      <c r="T3335" s="1">
        <v>148</v>
      </c>
      <c r="U3335" s="1">
        <v>12</v>
      </c>
      <c r="V3335" s="1">
        <v>136</v>
      </c>
    </row>
    <row r="3336" spans="1:22" x14ac:dyDescent="0.35">
      <c r="A3336" s="2">
        <v>44908</v>
      </c>
      <c r="B3336" s="3" t="s">
        <v>317</v>
      </c>
      <c r="C3336" t="s">
        <v>23</v>
      </c>
      <c r="D3336" t="s">
        <v>98</v>
      </c>
      <c r="E3336" t="s">
        <v>318</v>
      </c>
      <c r="F3336" t="s">
        <v>20832</v>
      </c>
      <c r="G3336" t="s">
        <v>20833</v>
      </c>
      <c r="H3336" t="s">
        <v>20834</v>
      </c>
      <c r="I3336" t="s">
        <v>20835</v>
      </c>
      <c r="J3336" s="1" t="s">
        <v>30</v>
      </c>
      <c r="K3336" t="s">
        <v>270</v>
      </c>
      <c r="L3336" t="s">
        <v>271</v>
      </c>
      <c r="M3336" t="s">
        <v>559</v>
      </c>
      <c r="N3336" s="1" t="s">
        <v>114</v>
      </c>
      <c r="O3336" s="1" t="s">
        <v>34</v>
      </c>
      <c r="P3336" s="1">
        <v>9</v>
      </c>
      <c r="Q3336" t="s">
        <v>10004</v>
      </c>
      <c r="R3336" s="1" t="s">
        <v>20836</v>
      </c>
      <c r="S3336" s="1" t="s">
        <v>20837</v>
      </c>
      <c r="T3336" s="1">
        <v>119</v>
      </c>
      <c r="U3336" s="1">
        <v>23</v>
      </c>
      <c r="V3336" s="1">
        <v>96</v>
      </c>
    </row>
    <row r="3337" spans="1:22" x14ac:dyDescent="0.35">
      <c r="A3337" s="2">
        <v>44839</v>
      </c>
      <c r="B3337" s="3" t="s">
        <v>97</v>
      </c>
      <c r="C3337" t="s">
        <v>23</v>
      </c>
      <c r="D3337" t="s">
        <v>98</v>
      </c>
      <c r="E3337" t="s">
        <v>154</v>
      </c>
      <c r="F3337" t="s">
        <v>20838</v>
      </c>
      <c r="H3337" t="s">
        <v>20839</v>
      </c>
      <c r="I3337" t="s">
        <v>20840</v>
      </c>
      <c r="J3337" s="1" t="s">
        <v>30</v>
      </c>
      <c r="K3337" t="s">
        <v>270</v>
      </c>
      <c r="L3337" t="s">
        <v>271</v>
      </c>
      <c r="M3337" t="s">
        <v>559</v>
      </c>
      <c r="N3337" s="1" t="s">
        <v>33</v>
      </c>
      <c r="O3337" s="1" t="s">
        <v>63</v>
      </c>
      <c r="P3337" s="1">
        <v>96</v>
      </c>
      <c r="Q3337" t="s">
        <v>1169</v>
      </c>
      <c r="R3337" s="1" t="s">
        <v>12601</v>
      </c>
      <c r="S3337" s="1" t="s">
        <v>20841</v>
      </c>
      <c r="T3337" s="1">
        <v>387</v>
      </c>
      <c r="U3337" s="1">
        <v>365</v>
      </c>
      <c r="V3337" s="1">
        <v>22</v>
      </c>
    </row>
    <row r="3338" spans="1:22" x14ac:dyDescent="0.35">
      <c r="A3338" s="2">
        <v>45145</v>
      </c>
      <c r="B3338" s="3" t="s">
        <v>492</v>
      </c>
      <c r="C3338" t="s">
        <v>276</v>
      </c>
      <c r="D3338" t="s">
        <v>409</v>
      </c>
      <c r="E3338" t="s">
        <v>410</v>
      </c>
      <c r="F3338" t="s">
        <v>20842</v>
      </c>
      <c r="G3338" t="s">
        <v>20843</v>
      </c>
      <c r="H3338" t="s">
        <v>20844</v>
      </c>
      <c r="I3338" t="s">
        <v>20845</v>
      </c>
      <c r="J3338" s="1" t="s">
        <v>30</v>
      </c>
      <c r="K3338" t="s">
        <v>148</v>
      </c>
      <c r="L3338" t="s">
        <v>149</v>
      </c>
      <c r="M3338" t="s">
        <v>150</v>
      </c>
      <c r="N3338" s="1" t="s">
        <v>48</v>
      </c>
      <c r="O3338" s="1" t="s">
        <v>49</v>
      </c>
      <c r="P3338" s="1">
        <v>16</v>
      </c>
      <c r="Q3338" t="s">
        <v>3017</v>
      </c>
      <c r="R3338" s="1" t="s">
        <v>7781</v>
      </c>
      <c r="S3338" s="1" t="s">
        <v>20846</v>
      </c>
      <c r="T3338" s="1">
        <v>185</v>
      </c>
      <c r="U3338" s="1">
        <v>27</v>
      </c>
      <c r="V3338" s="1">
        <v>158</v>
      </c>
    </row>
    <row r="3339" spans="1:22" x14ac:dyDescent="0.35">
      <c r="A3339" s="2">
        <v>44718</v>
      </c>
      <c r="B3339" s="3" t="s">
        <v>97</v>
      </c>
      <c r="C3339" t="s">
        <v>23</v>
      </c>
      <c r="D3339" t="s">
        <v>98</v>
      </c>
      <c r="E3339" t="s">
        <v>265</v>
      </c>
      <c r="F3339" t="s">
        <v>20847</v>
      </c>
      <c r="G3339" t="s">
        <v>20848</v>
      </c>
      <c r="H3339" t="s">
        <v>20849</v>
      </c>
      <c r="I3339" t="s">
        <v>20850</v>
      </c>
      <c r="J3339" s="1" t="s">
        <v>30</v>
      </c>
      <c r="K3339" t="s">
        <v>133</v>
      </c>
      <c r="L3339" t="s">
        <v>134</v>
      </c>
      <c r="M3339" t="s">
        <v>135</v>
      </c>
      <c r="N3339" s="1" t="s">
        <v>33</v>
      </c>
      <c r="O3339" s="1" t="s">
        <v>63</v>
      </c>
      <c r="P3339" s="1">
        <v>63</v>
      </c>
      <c r="Q3339" t="s">
        <v>20851</v>
      </c>
      <c r="R3339" s="1" t="s">
        <v>20852</v>
      </c>
      <c r="S3339" s="1" t="s">
        <v>20853</v>
      </c>
      <c r="T3339" s="1">
        <v>483</v>
      </c>
      <c r="U3339" s="1">
        <v>435</v>
      </c>
      <c r="V3339" s="1">
        <v>48</v>
      </c>
    </row>
    <row r="3340" spans="1:22" x14ac:dyDescent="0.35">
      <c r="A3340" s="2">
        <v>45042</v>
      </c>
      <c r="B3340" s="3" t="s">
        <v>317</v>
      </c>
      <c r="C3340" t="s">
        <v>23</v>
      </c>
      <c r="D3340" t="s">
        <v>98</v>
      </c>
      <c r="E3340" t="s">
        <v>318</v>
      </c>
      <c r="F3340" t="s">
        <v>20854</v>
      </c>
      <c r="G3340" t="s">
        <v>20855</v>
      </c>
      <c r="H3340" t="s">
        <v>20856</v>
      </c>
      <c r="I3340" t="s">
        <v>20857</v>
      </c>
      <c r="J3340" s="1" t="s">
        <v>170</v>
      </c>
      <c r="K3340" t="s">
        <v>424</v>
      </c>
      <c r="L3340" t="s">
        <v>425</v>
      </c>
      <c r="M3340">
        <v>7724600682</v>
      </c>
      <c r="N3340" s="1" t="s">
        <v>93</v>
      </c>
      <c r="O3340" s="1" t="s">
        <v>34</v>
      </c>
      <c r="P3340" s="1">
        <v>69</v>
      </c>
      <c r="Q3340" t="s">
        <v>20858</v>
      </c>
      <c r="R3340" s="1" t="s">
        <v>20859</v>
      </c>
      <c r="S3340" s="1" t="s">
        <v>20860</v>
      </c>
      <c r="T3340" s="1">
        <v>328</v>
      </c>
      <c r="U3340" s="1">
        <v>328</v>
      </c>
      <c r="V3340" s="1">
        <v>0</v>
      </c>
    </row>
    <row r="3341" spans="1:22" x14ac:dyDescent="0.35">
      <c r="A3341" s="2">
        <v>44817</v>
      </c>
      <c r="B3341" s="3" t="s">
        <v>38</v>
      </c>
      <c r="C3341" t="s">
        <v>23</v>
      </c>
      <c r="D3341" t="s">
        <v>24</v>
      </c>
      <c r="E3341" t="s">
        <v>82</v>
      </c>
      <c r="F3341" t="s">
        <v>20861</v>
      </c>
      <c r="G3341" t="s">
        <v>20862</v>
      </c>
      <c r="H3341" t="s">
        <v>20863</v>
      </c>
      <c r="I3341" t="s">
        <v>20864</v>
      </c>
      <c r="J3341" s="1" t="s">
        <v>170</v>
      </c>
      <c r="K3341" t="s">
        <v>111</v>
      </c>
      <c r="L3341" t="s">
        <v>112</v>
      </c>
      <c r="N3341" s="1" t="s">
        <v>48</v>
      </c>
      <c r="O3341" s="1" t="s">
        <v>63</v>
      </c>
      <c r="P3341" s="1">
        <v>22</v>
      </c>
      <c r="Q3341" t="s">
        <v>20865</v>
      </c>
      <c r="R3341" s="1" t="s">
        <v>20866</v>
      </c>
      <c r="S3341" s="1" t="s">
        <v>20867</v>
      </c>
      <c r="T3341" s="1">
        <v>487</v>
      </c>
      <c r="U3341" s="1">
        <v>32</v>
      </c>
      <c r="V3341" s="1">
        <v>455</v>
      </c>
    </row>
    <row r="3342" spans="1:22" x14ac:dyDescent="0.35">
      <c r="A3342" s="2">
        <v>44899</v>
      </c>
      <c r="B3342" s="3" t="s">
        <v>529</v>
      </c>
      <c r="C3342" t="s">
        <v>23</v>
      </c>
      <c r="D3342" t="s">
        <v>98</v>
      </c>
      <c r="E3342" t="s">
        <v>530</v>
      </c>
      <c r="F3342" t="s">
        <v>20868</v>
      </c>
      <c r="G3342" t="s">
        <v>20869</v>
      </c>
      <c r="H3342" t="s">
        <v>20870</v>
      </c>
      <c r="I3342" t="s">
        <v>20871</v>
      </c>
      <c r="J3342" s="1" t="s">
        <v>30</v>
      </c>
      <c r="K3342" t="s">
        <v>194</v>
      </c>
      <c r="L3342" t="s">
        <v>195</v>
      </c>
      <c r="M3342" t="s">
        <v>196</v>
      </c>
      <c r="N3342" s="1" t="s">
        <v>78</v>
      </c>
      <c r="O3342" s="1" t="s">
        <v>49</v>
      </c>
      <c r="P3342" s="1">
        <v>96</v>
      </c>
      <c r="Q3342" t="s">
        <v>1210</v>
      </c>
      <c r="R3342" s="1" t="s">
        <v>3614</v>
      </c>
      <c r="S3342" s="1" t="s">
        <v>20872</v>
      </c>
      <c r="T3342" s="1">
        <v>344</v>
      </c>
      <c r="U3342" s="1">
        <v>214</v>
      </c>
      <c r="V3342" s="1">
        <v>130</v>
      </c>
    </row>
    <row r="3343" spans="1:22" x14ac:dyDescent="0.35">
      <c r="A3343" s="2">
        <v>44888</v>
      </c>
      <c r="B3343" s="3" t="s">
        <v>140</v>
      </c>
      <c r="C3343" t="s">
        <v>141</v>
      </c>
      <c r="D3343" t="s">
        <v>142</v>
      </c>
      <c r="E3343" t="s">
        <v>361</v>
      </c>
      <c r="F3343" t="s">
        <v>20873</v>
      </c>
      <c r="G3343" t="s">
        <v>14424</v>
      </c>
      <c r="H3343" t="s">
        <v>20874</v>
      </c>
      <c r="I3343" t="s">
        <v>20875</v>
      </c>
      <c r="J3343" s="1" t="s">
        <v>45</v>
      </c>
      <c r="K3343" t="s">
        <v>534</v>
      </c>
      <c r="L3343" t="s">
        <v>535</v>
      </c>
      <c r="M3343" t="s">
        <v>536</v>
      </c>
      <c r="N3343" s="1" t="s">
        <v>33</v>
      </c>
      <c r="O3343" s="1" t="s">
        <v>63</v>
      </c>
      <c r="P3343" s="1">
        <v>49</v>
      </c>
      <c r="Q3343" t="s">
        <v>18850</v>
      </c>
      <c r="R3343" s="1" t="s">
        <v>20876</v>
      </c>
      <c r="S3343" s="1" t="s">
        <v>20877</v>
      </c>
      <c r="T3343" s="1">
        <v>319</v>
      </c>
      <c r="U3343" s="1">
        <v>19</v>
      </c>
      <c r="V3343" s="1">
        <v>300</v>
      </c>
    </row>
    <row r="3344" spans="1:22" x14ac:dyDescent="0.35">
      <c r="A3344" s="2">
        <v>44581</v>
      </c>
      <c r="B3344" s="3" t="s">
        <v>257</v>
      </c>
      <c r="C3344" t="s">
        <v>141</v>
      </c>
      <c r="D3344" t="s">
        <v>223</v>
      </c>
      <c r="E3344" t="s">
        <v>309</v>
      </c>
      <c r="F3344" t="s">
        <v>20878</v>
      </c>
      <c r="G3344" t="s">
        <v>20879</v>
      </c>
      <c r="H3344" t="s">
        <v>20880</v>
      </c>
      <c r="I3344">
        <f>1-924-605-463</f>
        <v>-1991</v>
      </c>
      <c r="J3344" s="1" t="s">
        <v>45</v>
      </c>
      <c r="K3344" t="s">
        <v>303</v>
      </c>
      <c r="L3344" t="s">
        <v>304</v>
      </c>
      <c r="M3344" t="s">
        <v>305</v>
      </c>
      <c r="N3344" s="1" t="s">
        <v>86</v>
      </c>
      <c r="O3344" s="1" t="s">
        <v>63</v>
      </c>
      <c r="P3344" s="1">
        <v>49</v>
      </c>
      <c r="Q3344" t="s">
        <v>15354</v>
      </c>
      <c r="R3344" s="1" t="s">
        <v>20881</v>
      </c>
      <c r="S3344" s="1" t="s">
        <v>20882</v>
      </c>
      <c r="T3344" s="1">
        <v>260</v>
      </c>
      <c r="U3344" s="1">
        <v>116</v>
      </c>
      <c r="V3344" s="1">
        <v>144</v>
      </c>
    </row>
    <row r="3345" spans="1:22" x14ac:dyDescent="0.35">
      <c r="A3345" s="2">
        <v>44857</v>
      </c>
      <c r="B3345" s="3" t="s">
        <v>97</v>
      </c>
      <c r="C3345" t="s">
        <v>23</v>
      </c>
      <c r="D3345" t="s">
        <v>98</v>
      </c>
      <c r="E3345" t="s">
        <v>154</v>
      </c>
      <c r="F3345" t="s">
        <v>20883</v>
      </c>
      <c r="G3345" t="s">
        <v>20884</v>
      </c>
      <c r="H3345" t="s">
        <v>20885</v>
      </c>
      <c r="I3345" t="s">
        <v>20886</v>
      </c>
      <c r="J3345" s="1" t="s">
        <v>30</v>
      </c>
      <c r="K3345" t="s">
        <v>159</v>
      </c>
      <c r="L3345" t="s">
        <v>160</v>
      </c>
      <c r="M3345" t="s">
        <v>161</v>
      </c>
      <c r="N3345" s="1" t="s">
        <v>48</v>
      </c>
      <c r="O3345" s="1" t="s">
        <v>63</v>
      </c>
      <c r="P3345" s="1">
        <v>57</v>
      </c>
      <c r="Q3345" t="s">
        <v>1358</v>
      </c>
      <c r="R3345" s="1" t="s">
        <v>20887</v>
      </c>
      <c r="S3345" s="1" t="s">
        <v>20888</v>
      </c>
      <c r="T3345" s="1">
        <v>213</v>
      </c>
      <c r="U3345" s="1">
        <v>90</v>
      </c>
      <c r="V3345" s="1">
        <v>123</v>
      </c>
    </row>
    <row r="3346" spans="1:22" x14ac:dyDescent="0.35">
      <c r="A3346" s="2">
        <v>44815</v>
      </c>
      <c r="B3346" s="3" t="s">
        <v>344</v>
      </c>
      <c r="C3346" t="s">
        <v>141</v>
      </c>
      <c r="D3346" t="s">
        <v>345</v>
      </c>
      <c r="E3346" t="s">
        <v>346</v>
      </c>
      <c r="F3346" t="s">
        <v>20889</v>
      </c>
      <c r="G3346" t="s">
        <v>20890</v>
      </c>
      <c r="H3346" t="s">
        <v>20891</v>
      </c>
      <c r="I3346" t="s">
        <v>20892</v>
      </c>
      <c r="J3346" s="1" t="s">
        <v>45</v>
      </c>
      <c r="K3346" t="s">
        <v>159</v>
      </c>
      <c r="L3346" t="s">
        <v>160</v>
      </c>
      <c r="M3346" t="s">
        <v>161</v>
      </c>
      <c r="N3346" s="1" t="s">
        <v>48</v>
      </c>
      <c r="O3346" s="1" t="s">
        <v>63</v>
      </c>
      <c r="P3346" s="1">
        <v>15</v>
      </c>
      <c r="Q3346" t="s">
        <v>14270</v>
      </c>
      <c r="R3346" s="1" t="s">
        <v>20893</v>
      </c>
      <c r="S3346" s="1" t="s">
        <v>20894</v>
      </c>
      <c r="T3346" s="1">
        <v>413</v>
      </c>
      <c r="U3346" s="1">
        <v>128</v>
      </c>
      <c r="V3346" s="1">
        <v>285</v>
      </c>
    </row>
    <row r="3347" spans="1:22" x14ac:dyDescent="0.35">
      <c r="A3347" s="2">
        <v>45154</v>
      </c>
      <c r="B3347" s="3" t="s">
        <v>222</v>
      </c>
      <c r="C3347" t="s">
        <v>141</v>
      </c>
      <c r="D3347" t="s">
        <v>223</v>
      </c>
      <c r="E3347" t="s">
        <v>224</v>
      </c>
      <c r="F3347" t="s">
        <v>20895</v>
      </c>
      <c r="G3347" t="s">
        <v>20896</v>
      </c>
      <c r="H3347" t="s">
        <v>20897</v>
      </c>
      <c r="I3347" t="s">
        <v>20898</v>
      </c>
      <c r="J3347" s="1" t="s">
        <v>45</v>
      </c>
      <c r="K3347" t="s">
        <v>194</v>
      </c>
      <c r="L3347" t="s">
        <v>195</v>
      </c>
      <c r="M3347" t="s">
        <v>196</v>
      </c>
      <c r="N3347" s="1" t="s">
        <v>93</v>
      </c>
      <c r="O3347" s="1" t="s">
        <v>34</v>
      </c>
      <c r="P3347" s="1">
        <v>89</v>
      </c>
      <c r="Q3347" t="s">
        <v>7069</v>
      </c>
      <c r="R3347" s="1" t="s">
        <v>20899</v>
      </c>
      <c r="S3347" s="1" t="s">
        <v>20900</v>
      </c>
      <c r="T3347" s="1">
        <v>317</v>
      </c>
      <c r="U3347" s="1">
        <v>199</v>
      </c>
      <c r="V3347" s="1">
        <v>118</v>
      </c>
    </row>
    <row r="3348" spans="1:22" x14ac:dyDescent="0.35">
      <c r="A3348" s="2">
        <v>44758</v>
      </c>
      <c r="B3348" s="3" t="s">
        <v>207</v>
      </c>
      <c r="C3348" t="s">
        <v>23</v>
      </c>
      <c r="D3348" t="s">
        <v>39</v>
      </c>
      <c r="E3348" t="s">
        <v>40</v>
      </c>
      <c r="F3348" t="s">
        <v>20901</v>
      </c>
      <c r="G3348" t="s">
        <v>20902</v>
      </c>
      <c r="H3348" t="s">
        <v>20903</v>
      </c>
      <c r="I3348">
        <v>6489486169</v>
      </c>
      <c r="J3348" s="1" t="s">
        <v>45</v>
      </c>
      <c r="K3348" t="s">
        <v>270</v>
      </c>
      <c r="L3348" t="s">
        <v>271</v>
      </c>
      <c r="M3348" t="s">
        <v>559</v>
      </c>
      <c r="N3348" s="1" t="s">
        <v>86</v>
      </c>
      <c r="O3348" s="1" t="s">
        <v>34</v>
      </c>
      <c r="P3348" s="1">
        <v>91</v>
      </c>
      <c r="Q3348" t="s">
        <v>2761</v>
      </c>
      <c r="R3348" s="1" t="s">
        <v>20904</v>
      </c>
      <c r="S3348" s="1" t="s">
        <v>20905</v>
      </c>
      <c r="T3348" s="1">
        <v>101</v>
      </c>
      <c r="U3348" s="1">
        <v>14</v>
      </c>
      <c r="V3348" s="1">
        <v>87</v>
      </c>
    </row>
    <row r="3349" spans="1:22" x14ac:dyDescent="0.35">
      <c r="A3349" s="2">
        <v>45018</v>
      </c>
      <c r="B3349" s="3" t="s">
        <v>22</v>
      </c>
      <c r="C3349" t="s">
        <v>23</v>
      </c>
      <c r="D3349" t="s">
        <v>24</v>
      </c>
      <c r="E3349" t="s">
        <v>189</v>
      </c>
      <c r="F3349" t="s">
        <v>20906</v>
      </c>
      <c r="G3349" t="s">
        <v>20907</v>
      </c>
      <c r="H3349" t="s">
        <v>20908</v>
      </c>
      <c r="I3349" t="s">
        <v>20909</v>
      </c>
      <c r="J3349" s="1" t="s">
        <v>30</v>
      </c>
      <c r="K3349" t="s">
        <v>133</v>
      </c>
      <c r="L3349" t="s">
        <v>134</v>
      </c>
      <c r="M3349" t="s">
        <v>135</v>
      </c>
      <c r="N3349" s="1" t="s">
        <v>86</v>
      </c>
      <c r="O3349" s="1" t="s">
        <v>63</v>
      </c>
      <c r="P3349" s="1">
        <v>41</v>
      </c>
      <c r="Q3349" t="s">
        <v>20910</v>
      </c>
      <c r="R3349" s="1" t="s">
        <v>5419</v>
      </c>
      <c r="S3349" s="1" t="s">
        <v>20911</v>
      </c>
      <c r="T3349" s="1">
        <v>233</v>
      </c>
      <c r="U3349" s="1">
        <v>171</v>
      </c>
      <c r="V3349" s="1">
        <v>62</v>
      </c>
    </row>
    <row r="3350" spans="1:22" x14ac:dyDescent="0.35">
      <c r="A3350" s="2">
        <v>44575</v>
      </c>
      <c r="B3350" s="3" t="s">
        <v>257</v>
      </c>
      <c r="C3350" t="s">
        <v>141</v>
      </c>
      <c r="D3350" t="s">
        <v>223</v>
      </c>
      <c r="E3350" t="s">
        <v>309</v>
      </c>
      <c r="F3350" t="s">
        <v>20912</v>
      </c>
      <c r="G3350" t="s">
        <v>20913</v>
      </c>
      <c r="H3350" t="s">
        <v>20914</v>
      </c>
      <c r="I3350" t="s">
        <v>20915</v>
      </c>
      <c r="J3350" s="1" t="s">
        <v>170</v>
      </c>
      <c r="K3350" t="s">
        <v>61</v>
      </c>
      <c r="L3350" t="s">
        <v>62</v>
      </c>
      <c r="M3350">
        <f>1-588-750-7646</f>
        <v>-8983</v>
      </c>
      <c r="N3350" s="1" t="s">
        <v>48</v>
      </c>
      <c r="O3350" s="1" t="s">
        <v>49</v>
      </c>
      <c r="P3350" s="1">
        <v>77</v>
      </c>
      <c r="Q3350" t="s">
        <v>15263</v>
      </c>
      <c r="R3350" s="1" t="s">
        <v>20916</v>
      </c>
      <c r="S3350" s="1" t="s">
        <v>20917</v>
      </c>
      <c r="T3350" s="1">
        <v>421</v>
      </c>
      <c r="U3350" s="1">
        <v>378</v>
      </c>
      <c r="V3350" s="1">
        <v>43</v>
      </c>
    </row>
    <row r="3351" spans="1:22" x14ac:dyDescent="0.35">
      <c r="A3351" s="2">
        <v>44879</v>
      </c>
      <c r="B3351" s="3" t="s">
        <v>275</v>
      </c>
      <c r="C3351" t="s">
        <v>276</v>
      </c>
      <c r="D3351" t="s">
        <v>277</v>
      </c>
      <c r="E3351" t="s">
        <v>25</v>
      </c>
      <c r="F3351" t="s">
        <v>20918</v>
      </c>
      <c r="G3351" t="s">
        <v>20919</v>
      </c>
      <c r="H3351" t="s">
        <v>20920</v>
      </c>
      <c r="I3351">
        <v>8922786810</v>
      </c>
      <c r="J3351" s="1" t="s">
        <v>170</v>
      </c>
      <c r="K3351" t="s">
        <v>330</v>
      </c>
      <c r="L3351" t="s">
        <v>331</v>
      </c>
      <c r="M3351" t="s">
        <v>332</v>
      </c>
      <c r="N3351" s="1" t="s">
        <v>93</v>
      </c>
      <c r="O3351" s="1" t="s">
        <v>49</v>
      </c>
      <c r="P3351" s="1">
        <v>72</v>
      </c>
      <c r="Q3351" t="s">
        <v>14638</v>
      </c>
      <c r="R3351" s="1" t="s">
        <v>20921</v>
      </c>
      <c r="S3351" s="1" t="s">
        <v>20922</v>
      </c>
      <c r="T3351" s="1">
        <v>335</v>
      </c>
      <c r="U3351" s="1">
        <v>60</v>
      </c>
      <c r="V3351" s="1">
        <v>275</v>
      </c>
    </row>
    <row r="3352" spans="1:22" x14ac:dyDescent="0.35">
      <c r="A3352" s="2">
        <v>44673</v>
      </c>
      <c r="B3352" s="3" t="s">
        <v>97</v>
      </c>
      <c r="C3352" t="s">
        <v>23</v>
      </c>
      <c r="D3352" t="s">
        <v>98</v>
      </c>
      <c r="E3352" t="s">
        <v>154</v>
      </c>
      <c r="F3352" t="s">
        <v>20923</v>
      </c>
      <c r="G3352" t="s">
        <v>20924</v>
      </c>
      <c r="H3352" t="s">
        <v>20925</v>
      </c>
      <c r="I3352" t="s">
        <v>20926</v>
      </c>
      <c r="J3352" s="1" t="s">
        <v>30</v>
      </c>
      <c r="K3352" t="s">
        <v>75</v>
      </c>
      <c r="L3352" t="s">
        <v>76</v>
      </c>
      <c r="M3352" t="s">
        <v>77</v>
      </c>
      <c r="N3352" s="1" t="s">
        <v>86</v>
      </c>
      <c r="O3352" s="1" t="s">
        <v>63</v>
      </c>
      <c r="P3352" s="1">
        <v>44</v>
      </c>
      <c r="Q3352" t="s">
        <v>6123</v>
      </c>
      <c r="R3352" s="1" t="s">
        <v>20573</v>
      </c>
      <c r="S3352" s="1" t="s">
        <v>20927</v>
      </c>
      <c r="T3352" s="1">
        <v>396</v>
      </c>
      <c r="U3352" s="1">
        <v>246</v>
      </c>
      <c r="V3352" s="1">
        <v>150</v>
      </c>
    </row>
    <row r="3353" spans="1:22" x14ac:dyDescent="0.35">
      <c r="A3353" s="2">
        <v>45171</v>
      </c>
      <c r="B3353" s="3" t="s">
        <v>275</v>
      </c>
      <c r="C3353" t="s">
        <v>276</v>
      </c>
      <c r="D3353" t="s">
        <v>277</v>
      </c>
      <c r="E3353" t="s">
        <v>278</v>
      </c>
      <c r="F3353" t="s">
        <v>20928</v>
      </c>
      <c r="G3353" t="s">
        <v>20929</v>
      </c>
      <c r="H3353" t="s">
        <v>20930</v>
      </c>
      <c r="I3353" t="s">
        <v>20931</v>
      </c>
      <c r="J3353" s="1" t="s">
        <v>30</v>
      </c>
      <c r="K3353" t="s">
        <v>534</v>
      </c>
      <c r="L3353" t="s">
        <v>535</v>
      </c>
      <c r="M3353" t="s">
        <v>536</v>
      </c>
      <c r="N3353" s="1" t="s">
        <v>114</v>
      </c>
      <c r="O3353" s="1" t="s">
        <v>34</v>
      </c>
      <c r="P3353" s="1">
        <v>89</v>
      </c>
      <c r="Q3353" t="s">
        <v>20420</v>
      </c>
      <c r="R3353" s="1" t="s">
        <v>4609</v>
      </c>
      <c r="S3353" s="1" t="s">
        <v>20932</v>
      </c>
      <c r="T3353" s="1">
        <v>468</v>
      </c>
      <c r="U3353" s="1">
        <v>410</v>
      </c>
      <c r="V3353" s="1">
        <v>58</v>
      </c>
    </row>
    <row r="3354" spans="1:22" x14ac:dyDescent="0.35">
      <c r="A3354" s="2">
        <v>44698</v>
      </c>
      <c r="B3354" s="3" t="s">
        <v>418</v>
      </c>
      <c r="C3354" t="s">
        <v>69</v>
      </c>
      <c r="D3354" t="s">
        <v>419</v>
      </c>
      <c r="E3354" t="s">
        <v>521</v>
      </c>
      <c r="F3354" t="s">
        <v>20933</v>
      </c>
      <c r="G3354" t="s">
        <v>20934</v>
      </c>
      <c r="H3354" t="s">
        <v>20935</v>
      </c>
      <c r="I3354" t="s">
        <v>20936</v>
      </c>
      <c r="J3354" s="1" t="s">
        <v>45</v>
      </c>
      <c r="K3354" t="s">
        <v>534</v>
      </c>
      <c r="L3354" t="s">
        <v>535</v>
      </c>
      <c r="M3354" t="s">
        <v>536</v>
      </c>
      <c r="N3354" s="1" t="s">
        <v>86</v>
      </c>
      <c r="O3354" s="1" t="s">
        <v>63</v>
      </c>
      <c r="P3354" s="1">
        <v>70</v>
      </c>
      <c r="Q3354" t="s">
        <v>20937</v>
      </c>
      <c r="R3354" s="1" t="s">
        <v>20938</v>
      </c>
      <c r="S3354" s="1" t="s">
        <v>20939</v>
      </c>
      <c r="T3354" s="1">
        <v>110</v>
      </c>
      <c r="U3354" s="1">
        <v>12</v>
      </c>
      <c r="V3354" s="1">
        <v>98</v>
      </c>
    </row>
    <row r="3355" spans="1:22" x14ac:dyDescent="0.35">
      <c r="A3355" s="2">
        <v>45134</v>
      </c>
      <c r="B3355" s="3" t="s">
        <v>118</v>
      </c>
      <c r="C3355" t="s">
        <v>69</v>
      </c>
      <c r="D3355" t="s">
        <v>119</v>
      </c>
      <c r="E3355" t="s">
        <v>120</v>
      </c>
      <c r="F3355" t="s">
        <v>20940</v>
      </c>
      <c r="G3355" t="s">
        <v>20941</v>
      </c>
      <c r="H3355" t="s">
        <v>20942</v>
      </c>
      <c r="I3355" t="s">
        <v>20943</v>
      </c>
      <c r="J3355" s="1" t="s">
        <v>45</v>
      </c>
      <c r="K3355" t="s">
        <v>124</v>
      </c>
      <c r="L3355" t="s">
        <v>125</v>
      </c>
      <c r="M3355" t="s">
        <v>126</v>
      </c>
      <c r="N3355" s="1" t="s">
        <v>33</v>
      </c>
      <c r="O3355" s="1" t="s">
        <v>63</v>
      </c>
      <c r="P3355" s="1">
        <v>98</v>
      </c>
      <c r="Q3355" t="s">
        <v>20944</v>
      </c>
      <c r="R3355" s="1" t="s">
        <v>20945</v>
      </c>
      <c r="S3355" s="1" t="s">
        <v>20946</v>
      </c>
      <c r="T3355" s="1">
        <v>451</v>
      </c>
      <c r="U3355" s="1">
        <v>287</v>
      </c>
      <c r="V3355" s="1">
        <v>164</v>
      </c>
    </row>
    <row r="3356" spans="1:22" x14ac:dyDescent="0.35">
      <c r="A3356" s="2">
        <v>44666</v>
      </c>
      <c r="B3356" s="3" t="s">
        <v>38</v>
      </c>
      <c r="C3356" t="s">
        <v>23</v>
      </c>
      <c r="D3356" t="s">
        <v>39</v>
      </c>
      <c r="E3356" t="s">
        <v>40</v>
      </c>
      <c r="F3356" t="s">
        <v>20947</v>
      </c>
      <c r="G3356" t="s">
        <v>20948</v>
      </c>
      <c r="H3356" t="s">
        <v>20949</v>
      </c>
      <c r="I3356" t="s">
        <v>20950</v>
      </c>
      <c r="J3356" s="1" t="s">
        <v>30</v>
      </c>
      <c r="K3356" t="s">
        <v>303</v>
      </c>
      <c r="L3356" t="s">
        <v>304</v>
      </c>
      <c r="M3356" t="s">
        <v>305</v>
      </c>
      <c r="N3356" s="1" t="s">
        <v>33</v>
      </c>
      <c r="O3356" s="1" t="s">
        <v>49</v>
      </c>
      <c r="P3356" s="1">
        <v>25</v>
      </c>
      <c r="Q3356" t="s">
        <v>1442</v>
      </c>
      <c r="R3356" s="1" t="s">
        <v>20951</v>
      </c>
      <c r="S3356" s="1" t="s">
        <v>20952</v>
      </c>
      <c r="T3356" s="1">
        <v>139</v>
      </c>
      <c r="U3356" s="1">
        <v>136</v>
      </c>
      <c r="V3356" s="1">
        <v>3</v>
      </c>
    </row>
    <row r="3357" spans="1:22" x14ac:dyDescent="0.35">
      <c r="A3357" s="2">
        <v>44813</v>
      </c>
      <c r="B3357" s="3" t="s">
        <v>529</v>
      </c>
      <c r="C3357" t="s">
        <v>23</v>
      </c>
      <c r="D3357" t="s">
        <v>98</v>
      </c>
      <c r="E3357" t="s">
        <v>530</v>
      </c>
      <c r="F3357" t="s">
        <v>20953</v>
      </c>
      <c r="G3357" t="s">
        <v>20954</v>
      </c>
      <c r="H3357" t="s">
        <v>20955</v>
      </c>
      <c r="I3357" t="s">
        <v>20956</v>
      </c>
      <c r="J3357" s="1" t="s">
        <v>30</v>
      </c>
      <c r="K3357" t="s">
        <v>194</v>
      </c>
      <c r="L3357" t="s">
        <v>195</v>
      </c>
      <c r="M3357" t="s">
        <v>196</v>
      </c>
      <c r="N3357" s="1" t="s">
        <v>33</v>
      </c>
      <c r="O3357" s="1" t="s">
        <v>49</v>
      </c>
      <c r="P3357" s="1">
        <v>2</v>
      </c>
      <c r="Q3357" t="s">
        <v>4767</v>
      </c>
      <c r="R3357" s="1" t="s">
        <v>20957</v>
      </c>
      <c r="S3357" s="1" t="s">
        <v>20958</v>
      </c>
      <c r="T3357" s="1">
        <v>232</v>
      </c>
      <c r="U3357" s="1">
        <v>126</v>
      </c>
      <c r="V3357" s="1">
        <v>106</v>
      </c>
    </row>
    <row r="3358" spans="1:22" x14ac:dyDescent="0.35">
      <c r="A3358" s="2">
        <v>45119</v>
      </c>
      <c r="B3358" s="3" t="s">
        <v>214</v>
      </c>
      <c r="C3358" t="s">
        <v>23</v>
      </c>
      <c r="D3358" t="s">
        <v>98</v>
      </c>
      <c r="E3358" t="s">
        <v>326</v>
      </c>
      <c r="F3358" t="s">
        <v>20959</v>
      </c>
      <c r="H3358" t="s">
        <v>20960</v>
      </c>
      <c r="I3358" t="s">
        <v>20961</v>
      </c>
      <c r="J3358" s="1" t="s">
        <v>30</v>
      </c>
      <c r="K3358" t="s">
        <v>75</v>
      </c>
      <c r="L3358" t="s">
        <v>76</v>
      </c>
      <c r="M3358" t="s">
        <v>77</v>
      </c>
      <c r="N3358" s="1" t="s">
        <v>48</v>
      </c>
      <c r="O3358" s="1" t="s">
        <v>34</v>
      </c>
      <c r="P3358" s="1">
        <v>94</v>
      </c>
      <c r="Q3358" t="s">
        <v>5258</v>
      </c>
      <c r="R3358" s="1" t="s">
        <v>14271</v>
      </c>
      <c r="S3358" s="1" t="s">
        <v>20962</v>
      </c>
      <c r="T3358" s="1">
        <v>275</v>
      </c>
      <c r="U3358" s="1">
        <v>12</v>
      </c>
      <c r="V3358" s="1">
        <v>263</v>
      </c>
    </row>
    <row r="3359" spans="1:22" x14ac:dyDescent="0.35">
      <c r="A3359" s="2">
        <v>44925</v>
      </c>
      <c r="B3359" s="3" t="s">
        <v>336</v>
      </c>
      <c r="C3359" t="s">
        <v>247</v>
      </c>
      <c r="D3359" t="s">
        <v>165</v>
      </c>
      <c r="E3359" t="s">
        <v>484</v>
      </c>
      <c r="F3359" t="s">
        <v>20963</v>
      </c>
      <c r="G3359" t="s">
        <v>20964</v>
      </c>
      <c r="H3359" t="s">
        <v>20965</v>
      </c>
      <c r="I3359" t="s">
        <v>20966</v>
      </c>
      <c r="J3359" s="1" t="s">
        <v>30</v>
      </c>
      <c r="K3359" t="s">
        <v>330</v>
      </c>
      <c r="L3359" t="s">
        <v>331</v>
      </c>
      <c r="M3359" t="s">
        <v>332</v>
      </c>
      <c r="N3359" s="1" t="s">
        <v>114</v>
      </c>
      <c r="O3359" s="1" t="s">
        <v>34</v>
      </c>
      <c r="P3359" s="1">
        <v>42</v>
      </c>
      <c r="Q3359" t="s">
        <v>20967</v>
      </c>
      <c r="R3359" s="1" t="s">
        <v>20968</v>
      </c>
      <c r="S3359" s="1" t="s">
        <v>20969</v>
      </c>
      <c r="T3359" s="1">
        <v>467</v>
      </c>
      <c r="U3359" s="1">
        <v>144</v>
      </c>
      <c r="V3359" s="1">
        <v>323</v>
      </c>
    </row>
    <row r="3360" spans="1:22" x14ac:dyDescent="0.35">
      <c r="A3360" s="2">
        <v>45158</v>
      </c>
      <c r="B3360" s="3" t="s">
        <v>22</v>
      </c>
      <c r="C3360" t="s">
        <v>23</v>
      </c>
      <c r="D3360" t="s">
        <v>24</v>
      </c>
      <c r="E3360" t="s">
        <v>82</v>
      </c>
      <c r="F3360" t="s">
        <v>20970</v>
      </c>
      <c r="G3360" t="s">
        <v>20971</v>
      </c>
      <c r="H3360" t="s">
        <v>20972</v>
      </c>
      <c r="I3360" t="s">
        <v>20973</v>
      </c>
      <c r="J3360" s="1" t="s">
        <v>170</v>
      </c>
      <c r="K3360" t="s">
        <v>124</v>
      </c>
      <c r="L3360" t="s">
        <v>125</v>
      </c>
      <c r="M3360" t="s">
        <v>126</v>
      </c>
      <c r="N3360" s="1" t="s">
        <v>48</v>
      </c>
      <c r="O3360" s="1" t="s">
        <v>63</v>
      </c>
      <c r="P3360" s="1">
        <v>12</v>
      </c>
      <c r="Q3360" t="s">
        <v>13941</v>
      </c>
      <c r="R3360" s="1" t="s">
        <v>20974</v>
      </c>
      <c r="S3360" s="1" t="s">
        <v>20975</v>
      </c>
      <c r="T3360" s="1">
        <v>495</v>
      </c>
      <c r="U3360" s="1">
        <v>306</v>
      </c>
      <c r="V3360" s="1">
        <v>189</v>
      </c>
    </row>
    <row r="3361" spans="1:22" x14ac:dyDescent="0.35">
      <c r="A3361" s="2">
        <v>44594</v>
      </c>
      <c r="B3361" s="3" t="s">
        <v>207</v>
      </c>
      <c r="C3361" t="s">
        <v>23</v>
      </c>
      <c r="D3361" t="s">
        <v>39</v>
      </c>
      <c r="E3361" t="s">
        <v>40</v>
      </c>
      <c r="F3361" t="s">
        <v>20976</v>
      </c>
      <c r="G3361" t="s">
        <v>20977</v>
      </c>
      <c r="H3361" t="s">
        <v>20978</v>
      </c>
      <c r="I3361" t="s">
        <v>20979</v>
      </c>
      <c r="J3361" s="1" t="s">
        <v>45</v>
      </c>
      <c r="K3361" t="s">
        <v>194</v>
      </c>
      <c r="L3361" t="s">
        <v>195</v>
      </c>
      <c r="M3361" t="s">
        <v>196</v>
      </c>
      <c r="N3361" s="1" t="s">
        <v>48</v>
      </c>
      <c r="O3361" s="1" t="s">
        <v>34</v>
      </c>
      <c r="P3361" s="1">
        <v>70</v>
      </c>
      <c r="Q3361" t="s">
        <v>20980</v>
      </c>
      <c r="R3361" s="1" t="s">
        <v>20981</v>
      </c>
      <c r="S3361" s="1" t="s">
        <v>20982</v>
      </c>
      <c r="T3361" s="1">
        <v>67</v>
      </c>
      <c r="U3361" s="1">
        <v>67</v>
      </c>
      <c r="V3361" s="1">
        <v>0</v>
      </c>
    </row>
    <row r="3362" spans="1:22" x14ac:dyDescent="0.35">
      <c r="A3362" s="2">
        <v>44810</v>
      </c>
      <c r="B3362" s="3" t="s">
        <v>118</v>
      </c>
      <c r="C3362" t="s">
        <v>69</v>
      </c>
      <c r="D3362" t="s">
        <v>119</v>
      </c>
      <c r="E3362" t="s">
        <v>120</v>
      </c>
      <c r="F3362" t="s">
        <v>20983</v>
      </c>
      <c r="G3362" t="s">
        <v>18806</v>
      </c>
      <c r="H3362" t="s">
        <v>20984</v>
      </c>
      <c r="I3362">
        <f>1-821-776-1730</f>
        <v>-3326</v>
      </c>
      <c r="J3362" s="1" t="s">
        <v>45</v>
      </c>
      <c r="K3362" t="s">
        <v>566</v>
      </c>
      <c r="L3362" t="s">
        <v>567</v>
      </c>
      <c r="M3362" t="s">
        <v>568</v>
      </c>
      <c r="N3362" s="1" t="s">
        <v>33</v>
      </c>
      <c r="O3362" s="1" t="s">
        <v>63</v>
      </c>
      <c r="P3362" s="1">
        <v>8</v>
      </c>
      <c r="Q3362" t="s">
        <v>20985</v>
      </c>
      <c r="R3362" s="1" t="s">
        <v>17436</v>
      </c>
      <c r="S3362" s="1" t="s">
        <v>20986</v>
      </c>
      <c r="T3362" s="1">
        <v>95</v>
      </c>
      <c r="U3362" s="1">
        <v>93</v>
      </c>
      <c r="V3362" s="1">
        <v>2</v>
      </c>
    </row>
    <row r="3363" spans="1:22" x14ac:dyDescent="0.35">
      <c r="A3363" s="2">
        <v>44641</v>
      </c>
      <c r="B3363" s="3" t="s">
        <v>275</v>
      </c>
      <c r="C3363" t="s">
        <v>276</v>
      </c>
      <c r="D3363" t="s">
        <v>277</v>
      </c>
      <c r="E3363" t="s">
        <v>278</v>
      </c>
      <c r="F3363" t="s">
        <v>20987</v>
      </c>
      <c r="G3363" t="s">
        <v>20988</v>
      </c>
      <c r="H3363" t="s">
        <v>20989</v>
      </c>
      <c r="I3363" t="s">
        <v>20990</v>
      </c>
      <c r="J3363" s="1" t="s">
        <v>170</v>
      </c>
      <c r="K3363" t="s">
        <v>148</v>
      </c>
      <c r="L3363" t="s">
        <v>149</v>
      </c>
      <c r="M3363" t="s">
        <v>150</v>
      </c>
      <c r="N3363" s="1" t="s">
        <v>93</v>
      </c>
      <c r="O3363" s="1" t="s">
        <v>49</v>
      </c>
      <c r="P3363" s="1">
        <v>100</v>
      </c>
      <c r="Q3363" t="s">
        <v>2220</v>
      </c>
      <c r="R3363" s="1" t="s">
        <v>20427</v>
      </c>
      <c r="S3363" s="1" t="s">
        <v>20991</v>
      </c>
      <c r="T3363" s="1">
        <v>189</v>
      </c>
      <c r="U3363" s="1">
        <v>120</v>
      </c>
      <c r="V3363" s="1">
        <v>69</v>
      </c>
    </row>
    <row r="3364" spans="1:22" x14ac:dyDescent="0.35">
      <c r="A3364" s="2">
        <v>44788</v>
      </c>
      <c r="B3364" s="3" t="s">
        <v>418</v>
      </c>
      <c r="C3364" t="s">
        <v>69</v>
      </c>
      <c r="D3364" t="s">
        <v>419</v>
      </c>
      <c r="E3364" t="s">
        <v>521</v>
      </c>
      <c r="F3364" t="s">
        <v>20992</v>
      </c>
      <c r="G3364" t="s">
        <v>20993</v>
      </c>
      <c r="H3364" t="s">
        <v>20994</v>
      </c>
      <c r="I3364" t="s">
        <v>20995</v>
      </c>
      <c r="J3364" s="1" t="s">
        <v>170</v>
      </c>
      <c r="K3364" t="s">
        <v>133</v>
      </c>
      <c r="L3364" t="s">
        <v>134</v>
      </c>
      <c r="M3364" t="s">
        <v>135</v>
      </c>
      <c r="N3364" s="1" t="s">
        <v>93</v>
      </c>
      <c r="O3364" s="1" t="s">
        <v>63</v>
      </c>
      <c r="P3364" s="1">
        <v>2</v>
      </c>
      <c r="Q3364" t="s">
        <v>20996</v>
      </c>
      <c r="R3364" s="1" t="s">
        <v>20997</v>
      </c>
      <c r="S3364" s="1" t="s">
        <v>20998</v>
      </c>
      <c r="T3364" s="1">
        <v>409</v>
      </c>
      <c r="U3364" s="1">
        <v>77</v>
      </c>
      <c r="V3364" s="1">
        <v>332</v>
      </c>
    </row>
    <row r="3365" spans="1:22" x14ac:dyDescent="0.35">
      <c r="A3365" s="2">
        <v>45070</v>
      </c>
      <c r="B3365" s="3" t="s">
        <v>238</v>
      </c>
      <c r="C3365" t="s">
        <v>23</v>
      </c>
      <c r="D3365" t="s">
        <v>98</v>
      </c>
      <c r="E3365" t="s">
        <v>265</v>
      </c>
      <c r="F3365" t="s">
        <v>20999</v>
      </c>
      <c r="G3365" t="s">
        <v>21000</v>
      </c>
      <c r="H3365" t="s">
        <v>21001</v>
      </c>
      <c r="I3365">
        <v>6303022073</v>
      </c>
      <c r="J3365" s="1" t="s">
        <v>30</v>
      </c>
      <c r="K3365" t="s">
        <v>194</v>
      </c>
      <c r="L3365" t="s">
        <v>195</v>
      </c>
      <c r="M3365" t="s">
        <v>196</v>
      </c>
      <c r="N3365" s="1" t="s">
        <v>48</v>
      </c>
      <c r="O3365" s="1" t="s">
        <v>49</v>
      </c>
      <c r="P3365" s="1">
        <v>57</v>
      </c>
      <c r="Q3365" t="s">
        <v>19654</v>
      </c>
      <c r="R3365" s="1" t="s">
        <v>21002</v>
      </c>
      <c r="S3365" s="1" t="s">
        <v>21003</v>
      </c>
      <c r="T3365" s="1">
        <v>124</v>
      </c>
      <c r="U3365" s="1">
        <v>116</v>
      </c>
      <c r="V3365" s="1">
        <v>8</v>
      </c>
    </row>
    <row r="3366" spans="1:22" x14ac:dyDescent="0.35">
      <c r="A3366" s="2">
        <v>44609</v>
      </c>
      <c r="B3366" s="3" t="s">
        <v>97</v>
      </c>
      <c r="C3366" t="s">
        <v>23</v>
      </c>
      <c r="D3366" t="s">
        <v>98</v>
      </c>
      <c r="E3366" t="s">
        <v>154</v>
      </c>
      <c r="F3366" t="s">
        <v>21004</v>
      </c>
      <c r="G3366" t="s">
        <v>21005</v>
      </c>
      <c r="H3366" t="s">
        <v>21006</v>
      </c>
      <c r="I3366" t="s">
        <v>21007</v>
      </c>
      <c r="J3366" s="1" t="s">
        <v>170</v>
      </c>
      <c r="K3366" t="s">
        <v>171</v>
      </c>
      <c r="L3366" t="s">
        <v>172</v>
      </c>
      <c r="M3366" t="s">
        <v>173</v>
      </c>
      <c r="N3366" s="1" t="s">
        <v>78</v>
      </c>
      <c r="O3366" s="1" t="s">
        <v>63</v>
      </c>
      <c r="P3366" s="1">
        <v>37</v>
      </c>
      <c r="Q3366" t="s">
        <v>21008</v>
      </c>
      <c r="R3366" s="1" t="s">
        <v>21009</v>
      </c>
      <c r="S3366" s="1" t="s">
        <v>21010</v>
      </c>
      <c r="T3366" s="1">
        <v>278</v>
      </c>
      <c r="U3366" s="1">
        <v>79</v>
      </c>
      <c r="V3366" s="1">
        <v>199</v>
      </c>
    </row>
    <row r="3367" spans="1:22" x14ac:dyDescent="0.35">
      <c r="A3367" s="2">
        <v>45016</v>
      </c>
      <c r="B3367" s="3" t="s">
        <v>336</v>
      </c>
      <c r="C3367" t="s">
        <v>247</v>
      </c>
      <c r="D3367" t="s">
        <v>165</v>
      </c>
      <c r="E3367" t="s">
        <v>484</v>
      </c>
      <c r="F3367" t="s">
        <v>21011</v>
      </c>
      <c r="H3367" t="s">
        <v>21012</v>
      </c>
      <c r="I3367" t="s">
        <v>21013</v>
      </c>
      <c r="J3367" s="1" t="s">
        <v>45</v>
      </c>
      <c r="K3367" t="s">
        <v>61</v>
      </c>
      <c r="L3367" t="s">
        <v>62</v>
      </c>
      <c r="M3367">
        <f>1-588-750-7646</f>
        <v>-8983</v>
      </c>
      <c r="N3367" s="1" t="s">
        <v>78</v>
      </c>
      <c r="O3367" s="1" t="s">
        <v>63</v>
      </c>
      <c r="P3367" s="1">
        <v>39</v>
      </c>
      <c r="Q3367" t="s">
        <v>1862</v>
      </c>
      <c r="R3367" s="1" t="s">
        <v>21014</v>
      </c>
      <c r="S3367" s="1" t="s">
        <v>21015</v>
      </c>
      <c r="T3367" s="1">
        <v>429</v>
      </c>
      <c r="U3367" s="1">
        <v>184</v>
      </c>
      <c r="V3367" s="1">
        <v>245</v>
      </c>
    </row>
    <row r="3368" spans="1:22" x14ac:dyDescent="0.35">
      <c r="A3368" s="2">
        <v>44968</v>
      </c>
      <c r="B3368" s="3" t="s">
        <v>529</v>
      </c>
      <c r="C3368" t="s">
        <v>23</v>
      </c>
      <c r="D3368" t="s">
        <v>98</v>
      </c>
      <c r="E3368" t="s">
        <v>530</v>
      </c>
      <c r="F3368" t="s">
        <v>21016</v>
      </c>
      <c r="G3368" t="s">
        <v>21017</v>
      </c>
      <c r="H3368" t="s">
        <v>21018</v>
      </c>
      <c r="I3368" t="s">
        <v>21019</v>
      </c>
      <c r="J3368" s="1" t="s">
        <v>30</v>
      </c>
      <c r="K3368" t="s">
        <v>171</v>
      </c>
      <c r="L3368" t="s">
        <v>172</v>
      </c>
      <c r="M3368" t="s">
        <v>173</v>
      </c>
      <c r="N3368" s="1" t="s">
        <v>86</v>
      </c>
      <c r="O3368" s="1" t="s">
        <v>63</v>
      </c>
      <c r="P3368" s="1">
        <v>13</v>
      </c>
      <c r="Q3368" t="s">
        <v>21020</v>
      </c>
      <c r="R3368" s="1" t="s">
        <v>21021</v>
      </c>
      <c r="S3368" s="1" t="s">
        <v>21022</v>
      </c>
      <c r="T3368" s="1">
        <v>333</v>
      </c>
      <c r="U3368" s="1">
        <v>244</v>
      </c>
      <c r="V3368" s="1">
        <v>89</v>
      </c>
    </row>
    <row r="3369" spans="1:22" x14ac:dyDescent="0.35">
      <c r="A3369" s="2">
        <v>44518</v>
      </c>
      <c r="B3369" s="3" t="s">
        <v>257</v>
      </c>
      <c r="C3369" t="s">
        <v>141</v>
      </c>
      <c r="D3369" t="s">
        <v>223</v>
      </c>
      <c r="E3369" t="s">
        <v>309</v>
      </c>
      <c r="F3369" t="s">
        <v>21023</v>
      </c>
      <c r="G3369" t="s">
        <v>21024</v>
      </c>
      <c r="H3369" t="s">
        <v>21025</v>
      </c>
      <c r="I3369" t="s">
        <v>21026</v>
      </c>
      <c r="J3369" s="1" t="s">
        <v>45</v>
      </c>
      <c r="K3369" t="s">
        <v>61</v>
      </c>
      <c r="L3369" t="s">
        <v>62</v>
      </c>
      <c r="M3369">
        <f>1-588-750-7646</f>
        <v>-8983</v>
      </c>
      <c r="N3369" s="1" t="s">
        <v>114</v>
      </c>
      <c r="O3369" s="1" t="s">
        <v>49</v>
      </c>
      <c r="P3369" s="1">
        <v>48</v>
      </c>
      <c r="Q3369" t="s">
        <v>825</v>
      </c>
      <c r="R3369" s="1" t="s">
        <v>21027</v>
      </c>
      <c r="S3369" s="1" t="s">
        <v>21028</v>
      </c>
      <c r="T3369" s="1">
        <v>84</v>
      </c>
      <c r="U3369" s="1">
        <v>58</v>
      </c>
      <c r="V3369" s="1">
        <v>26</v>
      </c>
    </row>
    <row r="3370" spans="1:22" x14ac:dyDescent="0.35">
      <c r="A3370" s="2">
        <v>44600</v>
      </c>
      <c r="B3370" s="3" t="s">
        <v>140</v>
      </c>
      <c r="C3370" t="s">
        <v>141</v>
      </c>
      <c r="D3370" t="s">
        <v>142</v>
      </c>
      <c r="E3370" t="s">
        <v>361</v>
      </c>
      <c r="F3370" t="s">
        <v>21029</v>
      </c>
      <c r="G3370" t="s">
        <v>21030</v>
      </c>
      <c r="H3370" t="s">
        <v>21031</v>
      </c>
      <c r="I3370" t="s">
        <v>21032</v>
      </c>
      <c r="J3370" s="1" t="s">
        <v>45</v>
      </c>
      <c r="K3370" t="s">
        <v>381</v>
      </c>
      <c r="L3370" t="s">
        <v>382</v>
      </c>
      <c r="M3370" t="s">
        <v>383</v>
      </c>
      <c r="N3370" s="1" t="s">
        <v>78</v>
      </c>
      <c r="O3370" s="1" t="s">
        <v>49</v>
      </c>
      <c r="P3370" s="1">
        <v>32</v>
      </c>
      <c r="Q3370" t="s">
        <v>18748</v>
      </c>
      <c r="R3370" s="1" t="s">
        <v>5861</v>
      </c>
      <c r="S3370" s="1" t="s">
        <v>21033</v>
      </c>
      <c r="T3370" s="1">
        <v>108</v>
      </c>
      <c r="U3370" s="1">
        <v>49</v>
      </c>
      <c r="V3370" s="1">
        <v>59</v>
      </c>
    </row>
    <row r="3371" spans="1:22" x14ac:dyDescent="0.35">
      <c r="A3371" s="2">
        <v>44902</v>
      </c>
      <c r="B3371" s="3" t="s">
        <v>418</v>
      </c>
      <c r="C3371" t="s">
        <v>69</v>
      </c>
      <c r="D3371" t="s">
        <v>419</v>
      </c>
      <c r="E3371" t="s">
        <v>265</v>
      </c>
      <c r="F3371" t="s">
        <v>21034</v>
      </c>
      <c r="G3371" t="s">
        <v>21035</v>
      </c>
      <c r="H3371" t="s">
        <v>21036</v>
      </c>
      <c r="I3371" t="s">
        <v>21037</v>
      </c>
      <c r="J3371" s="1" t="s">
        <v>170</v>
      </c>
      <c r="K3371" t="s">
        <v>171</v>
      </c>
      <c r="L3371" t="s">
        <v>172</v>
      </c>
      <c r="M3371" t="s">
        <v>173</v>
      </c>
      <c r="N3371" s="1" t="s">
        <v>86</v>
      </c>
      <c r="O3371" s="1" t="s">
        <v>49</v>
      </c>
      <c r="P3371" s="1">
        <v>2</v>
      </c>
      <c r="Q3371" t="s">
        <v>20996</v>
      </c>
      <c r="R3371" s="1" t="s">
        <v>21038</v>
      </c>
      <c r="S3371" s="1" t="s">
        <v>21039</v>
      </c>
      <c r="T3371" s="1">
        <v>458</v>
      </c>
      <c r="U3371" s="1">
        <v>367</v>
      </c>
      <c r="V3371" s="1">
        <v>91</v>
      </c>
    </row>
    <row r="3372" spans="1:22" x14ac:dyDescent="0.35">
      <c r="A3372" s="2">
        <v>44883</v>
      </c>
      <c r="B3372" s="3" t="s">
        <v>38</v>
      </c>
      <c r="C3372" t="s">
        <v>23</v>
      </c>
      <c r="D3372" t="s">
        <v>24</v>
      </c>
      <c r="E3372" t="s">
        <v>82</v>
      </c>
      <c r="F3372" t="s">
        <v>21040</v>
      </c>
      <c r="G3372" t="s">
        <v>21041</v>
      </c>
      <c r="H3372" t="s">
        <v>21042</v>
      </c>
      <c r="I3372" t="s">
        <v>21043</v>
      </c>
      <c r="J3372" s="1" t="s">
        <v>45</v>
      </c>
      <c r="K3372" t="s">
        <v>330</v>
      </c>
      <c r="L3372" t="s">
        <v>331</v>
      </c>
      <c r="M3372" t="s">
        <v>332</v>
      </c>
      <c r="N3372" s="1" t="s">
        <v>48</v>
      </c>
      <c r="O3372" s="1" t="s">
        <v>49</v>
      </c>
      <c r="P3372" s="1">
        <v>45</v>
      </c>
      <c r="Q3372" t="s">
        <v>2438</v>
      </c>
      <c r="R3372" s="1" t="s">
        <v>21044</v>
      </c>
      <c r="S3372" s="1" t="s">
        <v>21045</v>
      </c>
      <c r="T3372" s="1">
        <v>97</v>
      </c>
      <c r="U3372" s="1">
        <v>84</v>
      </c>
      <c r="V3372" s="1">
        <v>13</v>
      </c>
    </row>
    <row r="3373" spans="1:22" x14ac:dyDescent="0.35">
      <c r="A3373" s="2">
        <v>45196</v>
      </c>
      <c r="B3373" s="3" t="s">
        <v>38</v>
      </c>
      <c r="C3373" t="s">
        <v>23</v>
      </c>
      <c r="D3373" t="s">
        <v>98</v>
      </c>
      <c r="E3373" t="s">
        <v>154</v>
      </c>
      <c r="F3373" t="s">
        <v>21046</v>
      </c>
      <c r="G3373" t="s">
        <v>21047</v>
      </c>
      <c r="H3373" t="s">
        <v>21048</v>
      </c>
      <c r="I3373" t="s">
        <v>21049</v>
      </c>
      <c r="J3373" s="1" t="s">
        <v>170</v>
      </c>
      <c r="K3373" t="s">
        <v>566</v>
      </c>
      <c r="L3373" t="s">
        <v>567</v>
      </c>
      <c r="M3373" t="s">
        <v>568</v>
      </c>
      <c r="N3373" s="1" t="s">
        <v>93</v>
      </c>
      <c r="O3373" s="1" t="s">
        <v>49</v>
      </c>
      <c r="P3373" s="1">
        <v>44</v>
      </c>
      <c r="Q3373" t="s">
        <v>6123</v>
      </c>
      <c r="R3373" s="1" t="s">
        <v>3932</v>
      </c>
      <c r="S3373" s="1" t="s">
        <v>21050</v>
      </c>
      <c r="T3373" s="1">
        <v>347</v>
      </c>
      <c r="U3373" s="1">
        <v>77</v>
      </c>
      <c r="V3373" s="1">
        <v>270</v>
      </c>
    </row>
    <row r="3374" spans="1:22" x14ac:dyDescent="0.35">
      <c r="A3374" s="2">
        <v>44698</v>
      </c>
      <c r="B3374" s="3" t="s">
        <v>22</v>
      </c>
      <c r="C3374" t="s">
        <v>23</v>
      </c>
      <c r="D3374" t="s">
        <v>24</v>
      </c>
      <c r="E3374" t="s">
        <v>82</v>
      </c>
      <c r="F3374" t="s">
        <v>21051</v>
      </c>
      <c r="G3374" t="s">
        <v>21052</v>
      </c>
      <c r="H3374" t="s">
        <v>21053</v>
      </c>
      <c r="I3374" t="s">
        <v>21054</v>
      </c>
      <c r="J3374" s="1" t="s">
        <v>45</v>
      </c>
      <c r="K3374" t="s">
        <v>171</v>
      </c>
      <c r="L3374" t="s">
        <v>172</v>
      </c>
      <c r="M3374" t="s">
        <v>173</v>
      </c>
      <c r="N3374" s="1" t="s">
        <v>86</v>
      </c>
      <c r="O3374" s="1" t="s">
        <v>63</v>
      </c>
      <c r="P3374" s="1">
        <v>21</v>
      </c>
      <c r="Q3374" t="s">
        <v>646</v>
      </c>
      <c r="R3374" s="1" t="s">
        <v>21055</v>
      </c>
      <c r="S3374" s="1" t="s">
        <v>21056</v>
      </c>
      <c r="T3374" s="1">
        <v>466</v>
      </c>
      <c r="U3374" s="1">
        <v>325</v>
      </c>
      <c r="V3374" s="1">
        <v>141</v>
      </c>
    </row>
    <row r="3375" spans="1:22" x14ac:dyDescent="0.35">
      <c r="A3375" s="2">
        <v>44592</v>
      </c>
      <c r="B3375" s="3" t="s">
        <v>492</v>
      </c>
      <c r="C3375" t="s">
        <v>276</v>
      </c>
      <c r="D3375" t="s">
        <v>409</v>
      </c>
      <c r="E3375" t="s">
        <v>4801</v>
      </c>
      <c r="F3375" t="s">
        <v>21057</v>
      </c>
      <c r="G3375" t="s">
        <v>21058</v>
      </c>
      <c r="H3375" t="s">
        <v>21059</v>
      </c>
      <c r="I3375" t="s">
        <v>21060</v>
      </c>
      <c r="J3375" s="1" t="s">
        <v>45</v>
      </c>
      <c r="K3375" t="s">
        <v>133</v>
      </c>
      <c r="L3375" t="s">
        <v>134</v>
      </c>
      <c r="M3375" t="s">
        <v>135</v>
      </c>
      <c r="N3375" s="1" t="s">
        <v>78</v>
      </c>
      <c r="O3375" s="1" t="s">
        <v>63</v>
      </c>
      <c r="P3375" s="1">
        <v>48</v>
      </c>
      <c r="Q3375" t="s">
        <v>12207</v>
      </c>
      <c r="R3375" s="1" t="s">
        <v>21061</v>
      </c>
      <c r="S3375" s="1" t="s">
        <v>21062</v>
      </c>
      <c r="T3375" s="1">
        <v>295</v>
      </c>
      <c r="U3375" s="1">
        <v>61</v>
      </c>
      <c r="V3375" s="1">
        <v>234</v>
      </c>
    </row>
    <row r="3376" spans="1:22" x14ac:dyDescent="0.35">
      <c r="A3376" s="1" t="s">
        <v>21063</v>
      </c>
      <c r="B3376" s="3" t="s">
        <v>68</v>
      </c>
      <c r="C3376" t="s">
        <v>69</v>
      </c>
      <c r="D3376" t="s">
        <v>70</v>
      </c>
      <c r="E3376" t="s">
        <v>71</v>
      </c>
      <c r="F3376" t="s">
        <v>21064</v>
      </c>
      <c r="G3376" t="s">
        <v>21065</v>
      </c>
      <c r="H3376" t="s">
        <v>21066</v>
      </c>
      <c r="I3376" t="s">
        <v>21067</v>
      </c>
      <c r="J3376" s="1" t="s">
        <v>45</v>
      </c>
      <c r="K3376" t="s">
        <v>381</v>
      </c>
      <c r="L3376" t="s">
        <v>382</v>
      </c>
      <c r="M3376" t="s">
        <v>383</v>
      </c>
      <c r="N3376" s="1" t="s">
        <v>93</v>
      </c>
      <c r="O3376" s="1" t="s">
        <v>63</v>
      </c>
      <c r="P3376" s="1">
        <v>48</v>
      </c>
      <c r="Q3376" t="s">
        <v>272</v>
      </c>
      <c r="R3376" s="1" t="s">
        <v>21068</v>
      </c>
      <c r="S3376" s="1" t="s">
        <v>21069</v>
      </c>
      <c r="T3376" s="1">
        <v>154</v>
      </c>
      <c r="U3376" s="1">
        <v>103</v>
      </c>
      <c r="V3376" s="1">
        <v>51</v>
      </c>
    </row>
    <row r="3377" spans="1:22" x14ac:dyDescent="0.35">
      <c r="A3377" s="2">
        <v>44720</v>
      </c>
      <c r="B3377" s="3" t="s">
        <v>68</v>
      </c>
      <c r="C3377" t="s">
        <v>69</v>
      </c>
      <c r="D3377" t="s">
        <v>70</v>
      </c>
      <c r="E3377" t="s">
        <v>71</v>
      </c>
      <c r="F3377" t="s">
        <v>21070</v>
      </c>
      <c r="G3377" t="s">
        <v>21071</v>
      </c>
      <c r="H3377" t="s">
        <v>21072</v>
      </c>
      <c r="I3377" t="s">
        <v>21073</v>
      </c>
      <c r="J3377" s="1" t="s">
        <v>30</v>
      </c>
      <c r="K3377" t="s">
        <v>31</v>
      </c>
      <c r="L3377" t="s">
        <v>32</v>
      </c>
      <c r="M3377">
        <v>6538306661</v>
      </c>
      <c r="N3377" s="1" t="s">
        <v>86</v>
      </c>
      <c r="O3377" s="1" t="s">
        <v>49</v>
      </c>
      <c r="P3377" s="1">
        <v>17</v>
      </c>
      <c r="Q3377" t="s">
        <v>13853</v>
      </c>
      <c r="R3377" s="1" t="s">
        <v>21074</v>
      </c>
      <c r="S3377" s="1" t="s">
        <v>21075</v>
      </c>
      <c r="T3377" s="1">
        <v>263</v>
      </c>
      <c r="U3377" s="1">
        <v>180</v>
      </c>
      <c r="V3377" s="1">
        <v>83</v>
      </c>
    </row>
    <row r="3378" spans="1:22" x14ac:dyDescent="0.35">
      <c r="A3378" s="2">
        <v>44898</v>
      </c>
      <c r="B3378" s="3" t="s">
        <v>222</v>
      </c>
      <c r="C3378" t="s">
        <v>141</v>
      </c>
      <c r="D3378" t="s">
        <v>223</v>
      </c>
      <c r="E3378" t="s">
        <v>224</v>
      </c>
      <c r="F3378" t="s">
        <v>21076</v>
      </c>
      <c r="G3378" t="s">
        <v>21077</v>
      </c>
      <c r="H3378" t="s">
        <v>21078</v>
      </c>
      <c r="I3378">
        <v>3768050077</v>
      </c>
      <c r="J3378" s="1" t="s">
        <v>45</v>
      </c>
      <c r="K3378" t="s">
        <v>194</v>
      </c>
      <c r="L3378" t="s">
        <v>195</v>
      </c>
      <c r="M3378" t="s">
        <v>196</v>
      </c>
      <c r="N3378" s="1" t="s">
        <v>86</v>
      </c>
      <c r="O3378" s="1" t="s">
        <v>49</v>
      </c>
      <c r="P3378" s="1">
        <v>61</v>
      </c>
      <c r="Q3378" t="s">
        <v>15276</v>
      </c>
      <c r="R3378" s="1" t="s">
        <v>21079</v>
      </c>
      <c r="S3378" s="1" t="s">
        <v>21080</v>
      </c>
      <c r="T3378" s="1">
        <v>437</v>
      </c>
      <c r="U3378" s="1">
        <v>67</v>
      </c>
      <c r="V3378" s="1">
        <v>370</v>
      </c>
    </row>
    <row r="3379" spans="1:22" x14ac:dyDescent="0.35">
      <c r="A3379" s="2">
        <v>44845</v>
      </c>
      <c r="B3379" s="3" t="s">
        <v>38</v>
      </c>
      <c r="C3379" t="s">
        <v>54</v>
      </c>
      <c r="D3379" t="s">
        <v>39</v>
      </c>
      <c r="E3379" t="s">
        <v>25</v>
      </c>
      <c r="F3379" t="s">
        <v>2558</v>
      </c>
      <c r="G3379" t="s">
        <v>21081</v>
      </c>
      <c r="H3379" t="s">
        <v>21082</v>
      </c>
      <c r="I3379" t="s">
        <v>21083</v>
      </c>
      <c r="J3379" s="1" t="s">
        <v>170</v>
      </c>
      <c r="K3379" t="s">
        <v>171</v>
      </c>
      <c r="L3379" t="s">
        <v>172</v>
      </c>
      <c r="M3379" t="s">
        <v>173</v>
      </c>
      <c r="N3379" s="1" t="s">
        <v>86</v>
      </c>
      <c r="O3379" s="1" t="s">
        <v>34</v>
      </c>
      <c r="P3379" s="1">
        <v>8</v>
      </c>
      <c r="Q3379" t="s">
        <v>4983</v>
      </c>
      <c r="R3379" s="1" t="s">
        <v>21084</v>
      </c>
      <c r="S3379" s="1" t="s">
        <v>21085</v>
      </c>
      <c r="T3379" s="1">
        <v>465</v>
      </c>
      <c r="U3379" s="1">
        <v>78</v>
      </c>
      <c r="V3379" s="1">
        <v>387</v>
      </c>
    </row>
    <row r="3380" spans="1:22" x14ac:dyDescent="0.35">
      <c r="A3380" s="2">
        <v>45030</v>
      </c>
      <c r="B3380" s="3" t="s">
        <v>222</v>
      </c>
      <c r="C3380" t="s">
        <v>141</v>
      </c>
      <c r="D3380" t="s">
        <v>223</v>
      </c>
      <c r="E3380" t="s">
        <v>224</v>
      </c>
      <c r="F3380" t="s">
        <v>21086</v>
      </c>
      <c r="G3380" t="s">
        <v>21087</v>
      </c>
      <c r="H3380" t="s">
        <v>21088</v>
      </c>
      <c r="I3380" t="s">
        <v>21089</v>
      </c>
      <c r="J3380" s="1" t="s">
        <v>170</v>
      </c>
      <c r="K3380" t="s">
        <v>171</v>
      </c>
      <c r="L3380" t="s">
        <v>172</v>
      </c>
      <c r="M3380" t="s">
        <v>173</v>
      </c>
      <c r="N3380" s="1" t="s">
        <v>78</v>
      </c>
      <c r="O3380" s="1" t="s">
        <v>34</v>
      </c>
      <c r="P3380" s="1">
        <v>58</v>
      </c>
      <c r="Q3380" t="s">
        <v>21090</v>
      </c>
      <c r="R3380" s="1" t="s">
        <v>21091</v>
      </c>
      <c r="S3380" s="1" t="s">
        <v>21092</v>
      </c>
      <c r="T3380" s="1">
        <v>205</v>
      </c>
      <c r="U3380" s="1">
        <v>48</v>
      </c>
      <c r="V3380" s="1">
        <v>157</v>
      </c>
    </row>
    <row r="3381" spans="1:22" x14ac:dyDescent="0.35">
      <c r="A3381" s="2">
        <v>45116</v>
      </c>
      <c r="B3381" s="3" t="s">
        <v>336</v>
      </c>
      <c r="C3381" t="s">
        <v>247</v>
      </c>
      <c r="D3381" t="s">
        <v>165</v>
      </c>
      <c r="E3381" t="s">
        <v>484</v>
      </c>
      <c r="F3381" t="s">
        <v>21093</v>
      </c>
      <c r="G3381" t="s">
        <v>21094</v>
      </c>
      <c r="H3381" t="s">
        <v>21095</v>
      </c>
      <c r="I3381" t="s">
        <v>21096</v>
      </c>
      <c r="J3381" s="1" t="s">
        <v>45</v>
      </c>
      <c r="K3381" t="s">
        <v>46</v>
      </c>
      <c r="L3381" t="s">
        <v>47</v>
      </c>
      <c r="M3381" t="s">
        <v>261</v>
      </c>
      <c r="N3381" s="1" t="s">
        <v>114</v>
      </c>
      <c r="O3381" s="1" t="s">
        <v>34</v>
      </c>
      <c r="P3381" s="1">
        <v>26</v>
      </c>
      <c r="Q3381" t="s">
        <v>12188</v>
      </c>
      <c r="R3381" s="1" t="s">
        <v>21097</v>
      </c>
      <c r="S3381" s="1" t="s">
        <v>21098</v>
      </c>
      <c r="T3381" s="1">
        <v>384</v>
      </c>
      <c r="U3381" s="1">
        <v>189</v>
      </c>
      <c r="V3381" s="1">
        <v>195</v>
      </c>
    </row>
    <row r="3382" spans="1:22" x14ac:dyDescent="0.35">
      <c r="A3382" s="2">
        <v>44846</v>
      </c>
      <c r="B3382" s="3" t="s">
        <v>22</v>
      </c>
      <c r="C3382" t="s">
        <v>23</v>
      </c>
      <c r="D3382" t="s">
        <v>24</v>
      </c>
      <c r="E3382" t="s">
        <v>82</v>
      </c>
      <c r="F3382" t="s">
        <v>21099</v>
      </c>
      <c r="G3382" t="s">
        <v>21100</v>
      </c>
      <c r="H3382" t="s">
        <v>21101</v>
      </c>
      <c r="I3382" t="s">
        <v>21102</v>
      </c>
      <c r="J3382" s="1" t="s">
        <v>30</v>
      </c>
      <c r="K3382" t="s">
        <v>111</v>
      </c>
      <c r="L3382" t="s">
        <v>112</v>
      </c>
      <c r="M3382" t="s">
        <v>113</v>
      </c>
      <c r="N3382" s="1" t="s">
        <v>78</v>
      </c>
      <c r="O3382" s="1" t="s">
        <v>63</v>
      </c>
      <c r="P3382" s="1">
        <v>2</v>
      </c>
      <c r="Q3382" t="s">
        <v>6482</v>
      </c>
      <c r="R3382" s="1" t="s">
        <v>21103</v>
      </c>
      <c r="S3382" s="1" t="s">
        <v>21104</v>
      </c>
      <c r="T3382" s="1">
        <v>237</v>
      </c>
      <c r="U3382" s="1">
        <v>89</v>
      </c>
      <c r="V3382" s="1">
        <v>148</v>
      </c>
    </row>
    <row r="3383" spans="1:22" x14ac:dyDescent="0.35">
      <c r="A3383" s="2">
        <v>44599</v>
      </c>
      <c r="B3383" s="3" t="s">
        <v>238</v>
      </c>
      <c r="C3383" t="s">
        <v>23</v>
      </c>
      <c r="D3383" t="s">
        <v>98</v>
      </c>
      <c r="E3383" t="s">
        <v>25</v>
      </c>
      <c r="F3383" t="s">
        <v>21105</v>
      </c>
      <c r="H3383" t="s">
        <v>21106</v>
      </c>
      <c r="I3383" t="s">
        <v>21107</v>
      </c>
      <c r="J3383" s="1" t="s">
        <v>30</v>
      </c>
      <c r="K3383" t="s">
        <v>330</v>
      </c>
      <c r="L3383" t="s">
        <v>331</v>
      </c>
      <c r="M3383" t="s">
        <v>332</v>
      </c>
      <c r="N3383" s="1" t="s">
        <v>78</v>
      </c>
      <c r="O3383" s="1" t="s">
        <v>34</v>
      </c>
      <c r="P3383" s="1">
        <v>58</v>
      </c>
      <c r="Q3383" t="s">
        <v>1322</v>
      </c>
      <c r="R3383" s="1" t="s">
        <v>21108</v>
      </c>
      <c r="S3383" s="1" t="s">
        <v>21109</v>
      </c>
      <c r="T3383" s="1">
        <v>127</v>
      </c>
      <c r="U3383" s="1">
        <v>17</v>
      </c>
      <c r="V3383" s="1">
        <v>110</v>
      </c>
    </row>
    <row r="3384" spans="1:22" x14ac:dyDescent="0.35">
      <c r="A3384" s="2">
        <v>44819</v>
      </c>
      <c r="B3384" s="3" t="s">
        <v>529</v>
      </c>
      <c r="C3384" t="s">
        <v>23</v>
      </c>
      <c r="D3384" t="s">
        <v>98</v>
      </c>
      <c r="E3384" t="s">
        <v>25</v>
      </c>
      <c r="F3384" t="s">
        <v>21110</v>
      </c>
      <c r="G3384" t="s">
        <v>21111</v>
      </c>
      <c r="H3384" t="s">
        <v>21112</v>
      </c>
      <c r="I3384" t="s">
        <v>21113</v>
      </c>
      <c r="J3384" s="1" t="s">
        <v>45</v>
      </c>
      <c r="K3384" t="s">
        <v>303</v>
      </c>
      <c r="L3384" t="s">
        <v>304</v>
      </c>
      <c r="M3384" t="s">
        <v>305</v>
      </c>
      <c r="N3384" s="1" t="s">
        <v>93</v>
      </c>
      <c r="O3384" s="1" t="s">
        <v>34</v>
      </c>
      <c r="P3384" s="1">
        <v>38</v>
      </c>
      <c r="Q3384" t="s">
        <v>19860</v>
      </c>
      <c r="R3384" s="1" t="s">
        <v>21114</v>
      </c>
      <c r="S3384" s="1" t="s">
        <v>21115</v>
      </c>
      <c r="T3384" s="1">
        <v>429</v>
      </c>
      <c r="U3384" s="1">
        <v>427</v>
      </c>
      <c r="V3384" s="1">
        <v>2</v>
      </c>
    </row>
    <row r="3385" spans="1:22" x14ac:dyDescent="0.35">
      <c r="A3385" s="2">
        <v>44744</v>
      </c>
      <c r="B3385" s="3" t="s">
        <v>214</v>
      </c>
      <c r="C3385" t="s">
        <v>23</v>
      </c>
      <c r="D3385" t="s">
        <v>98</v>
      </c>
      <c r="E3385" t="s">
        <v>326</v>
      </c>
      <c r="F3385" t="s">
        <v>21116</v>
      </c>
      <c r="G3385" t="s">
        <v>21117</v>
      </c>
      <c r="H3385" t="s">
        <v>21118</v>
      </c>
      <c r="I3385" t="s">
        <v>21119</v>
      </c>
      <c r="J3385" s="1" t="s">
        <v>170</v>
      </c>
      <c r="K3385" t="s">
        <v>75</v>
      </c>
      <c r="L3385" t="s">
        <v>76</v>
      </c>
      <c r="M3385" t="s">
        <v>77</v>
      </c>
      <c r="N3385" s="1" t="s">
        <v>114</v>
      </c>
      <c r="O3385" s="1" t="s">
        <v>63</v>
      </c>
      <c r="P3385" s="1">
        <v>66</v>
      </c>
      <c r="Q3385" t="s">
        <v>7897</v>
      </c>
      <c r="R3385" s="1" t="s">
        <v>21120</v>
      </c>
      <c r="S3385" s="1" t="s">
        <v>21121</v>
      </c>
      <c r="T3385" s="1">
        <v>248</v>
      </c>
      <c r="U3385" s="1">
        <v>186</v>
      </c>
      <c r="V3385" s="1">
        <v>62</v>
      </c>
    </row>
    <row r="3386" spans="1:22" x14ac:dyDescent="0.35">
      <c r="A3386" s="2">
        <v>44699</v>
      </c>
      <c r="B3386" s="3" t="s">
        <v>418</v>
      </c>
      <c r="C3386" t="s">
        <v>69</v>
      </c>
      <c r="D3386" t="s">
        <v>419</v>
      </c>
      <c r="E3386" t="s">
        <v>265</v>
      </c>
      <c r="F3386" t="s">
        <v>21122</v>
      </c>
      <c r="G3386" t="s">
        <v>21123</v>
      </c>
      <c r="H3386" t="s">
        <v>21124</v>
      </c>
      <c r="I3386" t="s">
        <v>21125</v>
      </c>
      <c r="J3386" s="1" t="s">
        <v>170</v>
      </c>
      <c r="K3386" t="s">
        <v>566</v>
      </c>
      <c r="L3386" t="s">
        <v>567</v>
      </c>
      <c r="M3386" t="s">
        <v>568</v>
      </c>
      <c r="N3386" s="1" t="s">
        <v>114</v>
      </c>
      <c r="O3386" s="1" t="s">
        <v>63</v>
      </c>
      <c r="P3386" s="1">
        <v>11</v>
      </c>
      <c r="Q3386" t="s">
        <v>11106</v>
      </c>
      <c r="R3386" s="1" t="s">
        <v>3745</v>
      </c>
      <c r="S3386" s="1" t="s">
        <v>21126</v>
      </c>
      <c r="T3386" s="1">
        <v>201</v>
      </c>
      <c r="U3386" s="1">
        <v>88</v>
      </c>
      <c r="V3386" s="1">
        <v>113</v>
      </c>
    </row>
    <row r="3387" spans="1:22" x14ac:dyDescent="0.35">
      <c r="A3387" s="2">
        <v>45167</v>
      </c>
      <c r="B3387" s="3" t="s">
        <v>317</v>
      </c>
      <c r="C3387" t="s">
        <v>23</v>
      </c>
      <c r="D3387" t="s">
        <v>98</v>
      </c>
      <c r="E3387" t="s">
        <v>318</v>
      </c>
      <c r="F3387" t="s">
        <v>21127</v>
      </c>
      <c r="G3387" t="s">
        <v>21128</v>
      </c>
      <c r="H3387" t="s">
        <v>21129</v>
      </c>
      <c r="I3387" t="s">
        <v>21130</v>
      </c>
      <c r="J3387" s="1" t="s">
        <v>45</v>
      </c>
      <c r="K3387" t="s">
        <v>270</v>
      </c>
      <c r="L3387" t="s">
        <v>271</v>
      </c>
      <c r="M3387" t="s">
        <v>559</v>
      </c>
      <c r="N3387" s="1" t="s">
        <v>93</v>
      </c>
      <c r="O3387" s="1" t="s">
        <v>49</v>
      </c>
      <c r="P3387" s="1">
        <v>11</v>
      </c>
      <c r="Q3387" t="s">
        <v>21131</v>
      </c>
      <c r="R3387" s="1" t="s">
        <v>21132</v>
      </c>
      <c r="S3387" s="1" t="s">
        <v>21133</v>
      </c>
      <c r="T3387" s="1">
        <v>346</v>
      </c>
      <c r="U3387" s="1">
        <v>279</v>
      </c>
      <c r="V3387" s="1">
        <v>67</v>
      </c>
    </row>
    <row r="3388" spans="1:22" x14ac:dyDescent="0.35">
      <c r="A3388" s="2">
        <v>45040</v>
      </c>
      <c r="B3388" s="3" t="s">
        <v>53</v>
      </c>
      <c r="C3388" t="s">
        <v>276</v>
      </c>
      <c r="D3388" t="s">
        <v>55</v>
      </c>
      <c r="E3388" t="s">
        <v>56</v>
      </c>
      <c r="F3388" t="s">
        <v>21134</v>
      </c>
      <c r="G3388" t="s">
        <v>21135</v>
      </c>
      <c r="H3388" t="s">
        <v>21136</v>
      </c>
      <c r="I3388">
        <v>7657140068</v>
      </c>
      <c r="J3388" s="1" t="s">
        <v>45</v>
      </c>
      <c r="K3388" t="s">
        <v>171</v>
      </c>
      <c r="L3388" t="s">
        <v>172</v>
      </c>
      <c r="M3388" t="s">
        <v>173</v>
      </c>
      <c r="N3388" s="1" t="s">
        <v>114</v>
      </c>
      <c r="O3388" s="1" t="s">
        <v>49</v>
      </c>
      <c r="P3388" s="1">
        <v>58</v>
      </c>
      <c r="Q3388" t="s">
        <v>6695</v>
      </c>
      <c r="R3388" s="1" t="s">
        <v>21137</v>
      </c>
      <c r="S3388" s="1" t="s">
        <v>21138</v>
      </c>
      <c r="T3388" s="1">
        <v>394</v>
      </c>
      <c r="U3388" s="1">
        <v>285</v>
      </c>
      <c r="V3388" s="1">
        <v>109</v>
      </c>
    </row>
    <row r="3389" spans="1:22" x14ac:dyDescent="0.35">
      <c r="A3389" s="2">
        <v>44846</v>
      </c>
      <c r="B3389" s="3" t="s">
        <v>238</v>
      </c>
      <c r="C3389" t="s">
        <v>23</v>
      </c>
      <c r="D3389" t="s">
        <v>98</v>
      </c>
      <c r="E3389" t="s">
        <v>239</v>
      </c>
      <c r="F3389" t="s">
        <v>21139</v>
      </c>
      <c r="G3389" t="s">
        <v>21140</v>
      </c>
      <c r="H3389" t="s">
        <v>21141</v>
      </c>
      <c r="I3389" t="s">
        <v>21142</v>
      </c>
      <c r="J3389" s="1" t="s">
        <v>170</v>
      </c>
      <c r="K3389" t="s">
        <v>124</v>
      </c>
      <c r="L3389" t="s">
        <v>125</v>
      </c>
      <c r="M3389" t="s">
        <v>126</v>
      </c>
      <c r="N3389" s="1" t="s">
        <v>86</v>
      </c>
      <c r="O3389" s="1" t="s">
        <v>63</v>
      </c>
      <c r="P3389" s="1">
        <v>75</v>
      </c>
      <c r="Q3389" t="s">
        <v>11581</v>
      </c>
      <c r="R3389" s="1" t="s">
        <v>21143</v>
      </c>
      <c r="S3389" s="1" t="s">
        <v>21144</v>
      </c>
      <c r="T3389" s="1">
        <v>422</v>
      </c>
      <c r="U3389" s="1">
        <v>375</v>
      </c>
      <c r="V3389" s="1">
        <v>47</v>
      </c>
    </row>
    <row r="3390" spans="1:22" x14ac:dyDescent="0.35">
      <c r="A3390" s="2">
        <v>45169</v>
      </c>
      <c r="B3390" s="3" t="s">
        <v>38</v>
      </c>
      <c r="C3390" t="s">
        <v>69</v>
      </c>
      <c r="D3390" t="s">
        <v>419</v>
      </c>
      <c r="E3390" t="s">
        <v>908</v>
      </c>
      <c r="F3390" t="s">
        <v>21145</v>
      </c>
      <c r="G3390" t="s">
        <v>21146</v>
      </c>
      <c r="H3390" t="s">
        <v>21147</v>
      </c>
      <c r="I3390" t="s">
        <v>21148</v>
      </c>
      <c r="J3390" s="1" t="s">
        <v>30</v>
      </c>
      <c r="K3390" t="s">
        <v>303</v>
      </c>
      <c r="L3390" t="s">
        <v>304</v>
      </c>
      <c r="M3390" t="s">
        <v>305</v>
      </c>
      <c r="N3390" s="1" t="s">
        <v>114</v>
      </c>
      <c r="O3390" s="1" t="s">
        <v>63</v>
      </c>
      <c r="P3390" s="1">
        <v>29</v>
      </c>
      <c r="Q3390" t="s">
        <v>14512</v>
      </c>
      <c r="R3390" s="1" t="s">
        <v>21149</v>
      </c>
      <c r="S3390" s="1" t="s">
        <v>21150</v>
      </c>
      <c r="T3390" s="1">
        <v>405</v>
      </c>
      <c r="U3390" s="1">
        <v>19</v>
      </c>
      <c r="V3390" s="1">
        <v>386</v>
      </c>
    </row>
    <row r="3391" spans="1:22" x14ac:dyDescent="0.35">
      <c r="A3391" s="2">
        <v>45116</v>
      </c>
      <c r="B3391" s="3" t="s">
        <v>53</v>
      </c>
      <c r="C3391" t="s">
        <v>276</v>
      </c>
      <c r="D3391" t="s">
        <v>55</v>
      </c>
      <c r="E3391" t="s">
        <v>56</v>
      </c>
      <c r="F3391" t="s">
        <v>20529</v>
      </c>
      <c r="H3391" t="s">
        <v>21151</v>
      </c>
      <c r="I3391" t="s">
        <v>21152</v>
      </c>
      <c r="J3391" s="1" t="s">
        <v>170</v>
      </c>
      <c r="K3391" t="s">
        <v>124</v>
      </c>
      <c r="L3391" t="s">
        <v>125</v>
      </c>
      <c r="N3391" s="1" t="s">
        <v>86</v>
      </c>
      <c r="O3391" s="1" t="s">
        <v>34</v>
      </c>
      <c r="P3391" s="1">
        <v>91</v>
      </c>
      <c r="Q3391" t="s">
        <v>2265</v>
      </c>
      <c r="R3391" s="1" t="s">
        <v>21153</v>
      </c>
      <c r="S3391" s="1" t="s">
        <v>21154</v>
      </c>
      <c r="T3391" s="1">
        <v>81</v>
      </c>
      <c r="U3391" s="1">
        <v>65</v>
      </c>
      <c r="V3391" s="1">
        <v>16</v>
      </c>
    </row>
    <row r="3392" spans="1:22" x14ac:dyDescent="0.35">
      <c r="A3392" s="2">
        <v>44719</v>
      </c>
      <c r="B3392" s="3" t="s">
        <v>529</v>
      </c>
      <c r="C3392" t="s">
        <v>54</v>
      </c>
      <c r="D3392" t="s">
        <v>98</v>
      </c>
      <c r="E3392" t="s">
        <v>265</v>
      </c>
      <c r="F3392" t="s">
        <v>21155</v>
      </c>
      <c r="G3392" t="s">
        <v>21156</v>
      </c>
      <c r="H3392" t="s">
        <v>21157</v>
      </c>
      <c r="I3392" t="s">
        <v>21158</v>
      </c>
      <c r="J3392" s="1" t="s">
        <v>170</v>
      </c>
      <c r="K3392" t="s">
        <v>194</v>
      </c>
      <c r="L3392" t="s">
        <v>195</v>
      </c>
      <c r="M3392" t="s">
        <v>196</v>
      </c>
      <c r="N3392" s="1" t="s">
        <v>48</v>
      </c>
      <c r="O3392" s="1" t="s">
        <v>49</v>
      </c>
      <c r="P3392" s="1">
        <v>80</v>
      </c>
      <c r="Q3392" t="s">
        <v>14923</v>
      </c>
      <c r="R3392" s="1" t="s">
        <v>21159</v>
      </c>
      <c r="S3392" s="1" t="s">
        <v>21160</v>
      </c>
      <c r="T3392" s="1">
        <v>273</v>
      </c>
      <c r="U3392" s="1">
        <v>126</v>
      </c>
      <c r="V3392" s="1">
        <v>147</v>
      </c>
    </row>
    <row r="3393" spans="1:22" x14ac:dyDescent="0.35">
      <c r="A3393" s="2">
        <v>44752</v>
      </c>
      <c r="B3393" s="3" t="s">
        <v>207</v>
      </c>
      <c r="C3393" t="s">
        <v>23</v>
      </c>
      <c r="D3393" t="s">
        <v>39</v>
      </c>
      <c r="E3393" t="s">
        <v>40</v>
      </c>
      <c r="F3393" t="s">
        <v>21161</v>
      </c>
      <c r="G3393" t="s">
        <v>21162</v>
      </c>
      <c r="H3393" t="s">
        <v>21163</v>
      </c>
      <c r="I3393" t="s">
        <v>21164</v>
      </c>
      <c r="J3393" s="1" t="s">
        <v>45</v>
      </c>
      <c r="K3393" t="s">
        <v>381</v>
      </c>
      <c r="L3393" t="s">
        <v>382</v>
      </c>
      <c r="M3393" t="s">
        <v>383</v>
      </c>
      <c r="N3393" s="1" t="s">
        <v>33</v>
      </c>
      <c r="O3393" s="1" t="s">
        <v>49</v>
      </c>
      <c r="P3393" s="1">
        <v>68</v>
      </c>
      <c r="Q3393" t="s">
        <v>21165</v>
      </c>
      <c r="R3393" s="1" t="s">
        <v>21166</v>
      </c>
      <c r="S3393" s="1" t="s">
        <v>21167</v>
      </c>
      <c r="T3393" s="1">
        <v>105</v>
      </c>
      <c r="U3393" s="1">
        <v>78</v>
      </c>
      <c r="V3393" s="1">
        <v>27</v>
      </c>
    </row>
    <row r="3394" spans="1:22" x14ac:dyDescent="0.35">
      <c r="A3394" s="2">
        <v>45094</v>
      </c>
      <c r="B3394" s="3" t="s">
        <v>418</v>
      </c>
      <c r="C3394" t="s">
        <v>69</v>
      </c>
      <c r="D3394" t="s">
        <v>419</v>
      </c>
      <c r="E3394" t="s">
        <v>25</v>
      </c>
      <c r="F3394" t="s">
        <v>21168</v>
      </c>
      <c r="G3394" t="s">
        <v>21169</v>
      </c>
      <c r="H3394" t="s">
        <v>21170</v>
      </c>
      <c r="I3394" t="s">
        <v>21171</v>
      </c>
      <c r="J3394" s="1" t="s">
        <v>170</v>
      </c>
      <c r="K3394" t="s">
        <v>133</v>
      </c>
      <c r="L3394" t="s">
        <v>134</v>
      </c>
      <c r="N3394" s="1" t="s">
        <v>48</v>
      </c>
      <c r="O3394" s="1" t="s">
        <v>63</v>
      </c>
      <c r="P3394" s="1">
        <v>40</v>
      </c>
      <c r="Q3394" t="s">
        <v>9957</v>
      </c>
      <c r="R3394" s="1" t="s">
        <v>21172</v>
      </c>
      <c r="S3394" s="1" t="s">
        <v>21173</v>
      </c>
      <c r="T3394" s="1">
        <v>190</v>
      </c>
      <c r="U3394" s="1">
        <v>100</v>
      </c>
      <c r="V3394" s="1">
        <v>90</v>
      </c>
    </row>
    <row r="3395" spans="1:22" x14ac:dyDescent="0.35">
      <c r="A3395" s="2">
        <v>44807</v>
      </c>
      <c r="B3395" s="3" t="s">
        <v>177</v>
      </c>
      <c r="C3395" t="s">
        <v>141</v>
      </c>
      <c r="D3395" t="s">
        <v>142</v>
      </c>
      <c r="E3395" t="s">
        <v>178</v>
      </c>
      <c r="F3395" t="s">
        <v>21174</v>
      </c>
      <c r="G3395" t="s">
        <v>21175</v>
      </c>
      <c r="H3395" t="s">
        <v>21176</v>
      </c>
      <c r="I3395" t="s">
        <v>21177</v>
      </c>
      <c r="J3395" s="1" t="s">
        <v>45</v>
      </c>
      <c r="K3395" t="s">
        <v>148</v>
      </c>
      <c r="L3395" t="s">
        <v>149</v>
      </c>
      <c r="M3395" t="s">
        <v>150</v>
      </c>
      <c r="N3395" s="1" t="s">
        <v>86</v>
      </c>
      <c r="O3395" s="1" t="s">
        <v>34</v>
      </c>
      <c r="P3395" s="1">
        <v>6</v>
      </c>
      <c r="Q3395" t="s">
        <v>14457</v>
      </c>
      <c r="R3395" s="1" t="s">
        <v>9672</v>
      </c>
      <c r="S3395" s="1" t="s">
        <v>21178</v>
      </c>
      <c r="T3395" s="1">
        <v>144</v>
      </c>
      <c r="U3395" s="1">
        <v>22</v>
      </c>
      <c r="V3395" s="1">
        <v>122</v>
      </c>
    </row>
    <row r="3396" spans="1:22" x14ac:dyDescent="0.35">
      <c r="A3396" s="2">
        <v>44597</v>
      </c>
      <c r="B3396" s="3" t="s">
        <v>177</v>
      </c>
      <c r="C3396" t="s">
        <v>141</v>
      </c>
      <c r="D3396" t="s">
        <v>142</v>
      </c>
      <c r="E3396" t="s">
        <v>265</v>
      </c>
      <c r="F3396" t="s">
        <v>21179</v>
      </c>
      <c r="G3396" t="s">
        <v>21180</v>
      </c>
      <c r="H3396" t="s">
        <v>21181</v>
      </c>
      <c r="I3396" t="s">
        <v>21182</v>
      </c>
      <c r="J3396" s="1" t="s">
        <v>170</v>
      </c>
      <c r="K3396" t="s">
        <v>61</v>
      </c>
      <c r="L3396" t="s">
        <v>62</v>
      </c>
      <c r="M3396">
        <f>1-588-750-7646</f>
        <v>-8983</v>
      </c>
      <c r="N3396" s="1" t="s">
        <v>86</v>
      </c>
      <c r="O3396" s="1" t="s">
        <v>63</v>
      </c>
      <c r="P3396" s="1">
        <v>35</v>
      </c>
      <c r="Q3396" t="s">
        <v>11682</v>
      </c>
      <c r="R3396" s="1" t="s">
        <v>21183</v>
      </c>
      <c r="S3396" s="1" t="s">
        <v>21184</v>
      </c>
      <c r="T3396" s="1">
        <v>255</v>
      </c>
      <c r="U3396" s="1">
        <v>30</v>
      </c>
      <c r="V3396" s="1">
        <v>225</v>
      </c>
    </row>
    <row r="3397" spans="1:22" x14ac:dyDescent="0.35">
      <c r="A3397" s="2">
        <v>44834</v>
      </c>
      <c r="B3397" s="3" t="s">
        <v>257</v>
      </c>
      <c r="C3397" t="s">
        <v>141</v>
      </c>
      <c r="D3397" t="s">
        <v>223</v>
      </c>
      <c r="E3397" t="s">
        <v>5713</v>
      </c>
      <c r="F3397" t="s">
        <v>21185</v>
      </c>
      <c r="H3397" t="s">
        <v>21186</v>
      </c>
      <c r="I3397" t="s">
        <v>21187</v>
      </c>
      <c r="J3397" s="1" t="s">
        <v>45</v>
      </c>
      <c r="K3397" t="s">
        <v>566</v>
      </c>
      <c r="L3397" t="s">
        <v>567</v>
      </c>
      <c r="M3397" t="s">
        <v>568</v>
      </c>
      <c r="N3397" s="1" t="s">
        <v>78</v>
      </c>
      <c r="O3397" s="1" t="s">
        <v>63</v>
      </c>
      <c r="P3397" s="1">
        <v>88</v>
      </c>
      <c r="Q3397" t="s">
        <v>4760</v>
      </c>
      <c r="R3397" s="1" t="s">
        <v>21188</v>
      </c>
      <c r="S3397" s="1" t="s">
        <v>21189</v>
      </c>
      <c r="T3397" s="1">
        <v>408</v>
      </c>
      <c r="U3397" s="1">
        <v>274</v>
      </c>
      <c r="V3397" s="1">
        <v>134</v>
      </c>
    </row>
    <row r="3398" spans="1:22" x14ac:dyDescent="0.35">
      <c r="A3398" s="2">
        <v>44775</v>
      </c>
      <c r="B3398" s="3" t="s">
        <v>118</v>
      </c>
      <c r="C3398" t="s">
        <v>69</v>
      </c>
      <c r="D3398" t="s">
        <v>119</v>
      </c>
      <c r="E3398" t="s">
        <v>2473</v>
      </c>
      <c r="F3398" t="s">
        <v>21190</v>
      </c>
      <c r="G3398" t="s">
        <v>21191</v>
      </c>
      <c r="H3398" t="s">
        <v>21192</v>
      </c>
      <c r="I3398">
        <v>6378045435</v>
      </c>
      <c r="J3398" s="1" t="s">
        <v>30</v>
      </c>
      <c r="K3398" t="s">
        <v>61</v>
      </c>
      <c r="L3398" t="s">
        <v>62</v>
      </c>
      <c r="M3398">
        <f>1-588-750-7646</f>
        <v>-8983</v>
      </c>
      <c r="N3398" s="1" t="s">
        <v>86</v>
      </c>
      <c r="O3398" s="1" t="s">
        <v>63</v>
      </c>
      <c r="P3398" s="1">
        <v>69</v>
      </c>
      <c r="Q3398" t="s">
        <v>8307</v>
      </c>
      <c r="R3398" s="1" t="s">
        <v>21193</v>
      </c>
      <c r="S3398" s="1" t="s">
        <v>21194</v>
      </c>
      <c r="T3398" s="1">
        <v>61</v>
      </c>
      <c r="U3398" s="1">
        <v>42</v>
      </c>
      <c r="V3398" s="1">
        <v>19</v>
      </c>
    </row>
    <row r="3399" spans="1:22" x14ac:dyDescent="0.35">
      <c r="A3399" s="2">
        <v>44818</v>
      </c>
      <c r="B3399" s="3" t="s">
        <v>214</v>
      </c>
      <c r="C3399" t="s">
        <v>23</v>
      </c>
      <c r="D3399" t="s">
        <v>98</v>
      </c>
      <c r="E3399" t="s">
        <v>326</v>
      </c>
      <c r="F3399" t="s">
        <v>21195</v>
      </c>
      <c r="G3399" t="s">
        <v>21196</v>
      </c>
      <c r="H3399" t="s">
        <v>21197</v>
      </c>
      <c r="I3399" t="s">
        <v>21198</v>
      </c>
      <c r="J3399" s="1" t="s">
        <v>30</v>
      </c>
      <c r="K3399" t="s">
        <v>124</v>
      </c>
      <c r="L3399" t="s">
        <v>125</v>
      </c>
      <c r="M3399" t="s">
        <v>126</v>
      </c>
      <c r="N3399" s="1" t="s">
        <v>86</v>
      </c>
      <c r="O3399" s="1" t="s">
        <v>34</v>
      </c>
      <c r="P3399" s="1">
        <v>67</v>
      </c>
      <c r="Q3399" t="s">
        <v>7539</v>
      </c>
      <c r="R3399" s="1" t="s">
        <v>21199</v>
      </c>
      <c r="S3399" s="1" t="s">
        <v>21200</v>
      </c>
      <c r="T3399" s="1">
        <v>86</v>
      </c>
      <c r="U3399" s="1">
        <v>84</v>
      </c>
      <c r="V3399" s="1">
        <v>2</v>
      </c>
    </row>
    <row r="3400" spans="1:22" x14ac:dyDescent="0.35">
      <c r="A3400" s="2">
        <v>44993</v>
      </c>
      <c r="B3400" s="3" t="s">
        <v>68</v>
      </c>
      <c r="C3400" t="s">
        <v>54</v>
      </c>
      <c r="D3400" t="s">
        <v>70</v>
      </c>
      <c r="E3400" t="s">
        <v>1634</v>
      </c>
      <c r="F3400" t="s">
        <v>21201</v>
      </c>
      <c r="G3400" t="s">
        <v>21202</v>
      </c>
      <c r="H3400" t="s">
        <v>21203</v>
      </c>
      <c r="I3400">
        <v>3088113704</v>
      </c>
      <c r="J3400" s="1" t="s">
        <v>45</v>
      </c>
      <c r="K3400" t="s">
        <v>303</v>
      </c>
      <c r="L3400" t="s">
        <v>304</v>
      </c>
      <c r="N3400" s="1" t="s">
        <v>48</v>
      </c>
      <c r="O3400" s="1" t="s">
        <v>34</v>
      </c>
      <c r="P3400" s="1">
        <v>2</v>
      </c>
      <c r="Q3400" t="s">
        <v>10513</v>
      </c>
      <c r="R3400" s="1" t="s">
        <v>5904</v>
      </c>
      <c r="S3400" s="1" t="s">
        <v>21204</v>
      </c>
      <c r="T3400" s="1">
        <v>304</v>
      </c>
      <c r="U3400" s="1">
        <v>239</v>
      </c>
      <c r="V3400" s="1">
        <v>65</v>
      </c>
    </row>
    <row r="3401" spans="1:22" x14ac:dyDescent="0.35">
      <c r="A3401" s="2">
        <v>44691</v>
      </c>
      <c r="B3401" s="3" t="s">
        <v>336</v>
      </c>
      <c r="C3401" t="s">
        <v>247</v>
      </c>
      <c r="D3401" t="s">
        <v>165</v>
      </c>
      <c r="E3401" t="s">
        <v>807</v>
      </c>
      <c r="F3401" t="s">
        <v>21205</v>
      </c>
      <c r="G3401" t="s">
        <v>21206</v>
      </c>
      <c r="H3401" t="s">
        <v>21207</v>
      </c>
      <c r="I3401" t="s">
        <v>21208</v>
      </c>
      <c r="J3401" s="1" t="s">
        <v>30</v>
      </c>
      <c r="K3401" t="s">
        <v>303</v>
      </c>
      <c r="L3401" t="s">
        <v>304</v>
      </c>
      <c r="N3401" s="1" t="s">
        <v>114</v>
      </c>
      <c r="O3401" s="1" t="s">
        <v>34</v>
      </c>
      <c r="P3401" s="1">
        <v>48</v>
      </c>
      <c r="Q3401" t="s">
        <v>11264</v>
      </c>
      <c r="R3401" s="1" t="s">
        <v>21209</v>
      </c>
      <c r="S3401" s="1" t="s">
        <v>21210</v>
      </c>
      <c r="T3401" s="1">
        <v>298</v>
      </c>
      <c r="U3401" s="1">
        <v>220</v>
      </c>
      <c r="V3401" s="1">
        <v>78</v>
      </c>
    </row>
    <row r="3402" spans="1:22" x14ac:dyDescent="0.35">
      <c r="A3402" s="2">
        <v>44590</v>
      </c>
      <c r="B3402" s="3" t="s">
        <v>53</v>
      </c>
      <c r="C3402" t="s">
        <v>276</v>
      </c>
      <c r="D3402" t="s">
        <v>55</v>
      </c>
      <c r="E3402" t="s">
        <v>56</v>
      </c>
      <c r="F3402" t="s">
        <v>21211</v>
      </c>
      <c r="G3402" t="s">
        <v>21212</v>
      </c>
      <c r="H3402" t="s">
        <v>21213</v>
      </c>
      <c r="I3402" t="s">
        <v>21214</v>
      </c>
      <c r="J3402" s="1" t="s">
        <v>30</v>
      </c>
      <c r="K3402" t="s">
        <v>183</v>
      </c>
      <c r="L3402" t="s">
        <v>184</v>
      </c>
      <c r="M3402" t="s">
        <v>185</v>
      </c>
      <c r="N3402" s="1" t="s">
        <v>93</v>
      </c>
      <c r="O3402" s="1" t="s">
        <v>34</v>
      </c>
      <c r="P3402" s="1">
        <v>55</v>
      </c>
      <c r="Q3402" t="s">
        <v>481</v>
      </c>
      <c r="R3402" s="1" t="s">
        <v>21215</v>
      </c>
      <c r="S3402" s="1" t="s">
        <v>21216</v>
      </c>
      <c r="T3402" s="1">
        <v>71</v>
      </c>
      <c r="U3402" s="1">
        <v>71</v>
      </c>
      <c r="V3402" s="1">
        <v>0</v>
      </c>
    </row>
    <row r="3403" spans="1:22" x14ac:dyDescent="0.35">
      <c r="A3403" s="2">
        <v>44497</v>
      </c>
      <c r="B3403" s="3" t="s">
        <v>22</v>
      </c>
      <c r="C3403" t="s">
        <v>23</v>
      </c>
      <c r="D3403" t="s">
        <v>24</v>
      </c>
      <c r="E3403" t="s">
        <v>25</v>
      </c>
      <c r="F3403" t="s">
        <v>21217</v>
      </c>
      <c r="G3403" t="s">
        <v>21218</v>
      </c>
      <c r="H3403" t="s">
        <v>21219</v>
      </c>
      <c r="I3403" t="s">
        <v>21220</v>
      </c>
      <c r="J3403" s="1" t="s">
        <v>170</v>
      </c>
      <c r="K3403" t="s">
        <v>111</v>
      </c>
      <c r="L3403" t="s">
        <v>112</v>
      </c>
      <c r="M3403" t="s">
        <v>113</v>
      </c>
      <c r="N3403" s="1" t="s">
        <v>93</v>
      </c>
      <c r="O3403" s="1" t="s">
        <v>49</v>
      </c>
      <c r="P3403" s="1">
        <v>19</v>
      </c>
      <c r="Q3403" t="s">
        <v>3764</v>
      </c>
      <c r="R3403" s="1" t="s">
        <v>21221</v>
      </c>
      <c r="S3403" s="1" t="s">
        <v>21222</v>
      </c>
      <c r="T3403" s="1">
        <v>185</v>
      </c>
      <c r="U3403" s="1">
        <v>68</v>
      </c>
      <c r="V3403" s="1">
        <v>117</v>
      </c>
    </row>
    <row r="3404" spans="1:22" x14ac:dyDescent="0.35">
      <c r="A3404" s="2">
        <v>44711</v>
      </c>
      <c r="B3404" s="3" t="s">
        <v>336</v>
      </c>
      <c r="C3404" t="s">
        <v>247</v>
      </c>
      <c r="D3404" t="s">
        <v>165</v>
      </c>
      <c r="E3404" t="s">
        <v>484</v>
      </c>
      <c r="F3404" t="s">
        <v>21223</v>
      </c>
      <c r="G3404" t="s">
        <v>21224</v>
      </c>
      <c r="H3404" t="s">
        <v>21225</v>
      </c>
      <c r="I3404" t="s">
        <v>21226</v>
      </c>
      <c r="J3404" s="1" t="s">
        <v>30</v>
      </c>
      <c r="K3404" t="s">
        <v>183</v>
      </c>
      <c r="L3404" t="s">
        <v>184</v>
      </c>
      <c r="M3404" t="s">
        <v>185</v>
      </c>
      <c r="N3404" s="1" t="s">
        <v>86</v>
      </c>
      <c r="O3404" s="1" t="s">
        <v>49</v>
      </c>
      <c r="P3404" s="1">
        <v>15</v>
      </c>
      <c r="Q3404" t="s">
        <v>1516</v>
      </c>
      <c r="R3404" s="1" t="s">
        <v>4011</v>
      </c>
      <c r="S3404" s="1" t="s">
        <v>21227</v>
      </c>
      <c r="T3404" s="1">
        <v>423</v>
      </c>
      <c r="U3404" s="1">
        <v>127</v>
      </c>
      <c r="V3404" s="1">
        <v>296</v>
      </c>
    </row>
    <row r="3405" spans="1:22" x14ac:dyDescent="0.35">
      <c r="A3405" s="2">
        <v>44577</v>
      </c>
      <c r="B3405" s="3" t="s">
        <v>118</v>
      </c>
      <c r="C3405" t="s">
        <v>54</v>
      </c>
      <c r="D3405" t="s">
        <v>119</v>
      </c>
      <c r="E3405" t="s">
        <v>120</v>
      </c>
      <c r="F3405" t="s">
        <v>21228</v>
      </c>
      <c r="G3405" t="s">
        <v>21229</v>
      </c>
      <c r="H3405" t="s">
        <v>21230</v>
      </c>
      <c r="I3405" t="s">
        <v>21231</v>
      </c>
      <c r="J3405" s="1" t="s">
        <v>170</v>
      </c>
      <c r="K3405" t="s">
        <v>75</v>
      </c>
      <c r="L3405" t="s">
        <v>76</v>
      </c>
      <c r="M3405" t="s">
        <v>77</v>
      </c>
      <c r="N3405" s="1" t="s">
        <v>93</v>
      </c>
      <c r="O3405" s="1" t="s">
        <v>34</v>
      </c>
      <c r="P3405" s="1">
        <v>22</v>
      </c>
      <c r="Q3405" t="s">
        <v>9546</v>
      </c>
      <c r="R3405" s="1" t="s">
        <v>21232</v>
      </c>
      <c r="S3405" s="1" t="s">
        <v>21233</v>
      </c>
      <c r="T3405" s="1">
        <v>157</v>
      </c>
      <c r="U3405" s="1">
        <v>12</v>
      </c>
      <c r="V3405" s="1">
        <v>145</v>
      </c>
    </row>
    <row r="3406" spans="1:22" x14ac:dyDescent="0.35">
      <c r="A3406" s="2">
        <v>44850</v>
      </c>
      <c r="B3406" s="3" t="s">
        <v>275</v>
      </c>
      <c r="C3406" t="s">
        <v>276</v>
      </c>
      <c r="D3406" t="s">
        <v>277</v>
      </c>
      <c r="E3406" t="s">
        <v>278</v>
      </c>
      <c r="F3406" t="s">
        <v>21234</v>
      </c>
      <c r="G3406" t="s">
        <v>21235</v>
      </c>
      <c r="H3406" t="s">
        <v>21236</v>
      </c>
      <c r="I3406" t="s">
        <v>21237</v>
      </c>
      <c r="J3406" s="1" t="s">
        <v>170</v>
      </c>
      <c r="K3406" t="s">
        <v>534</v>
      </c>
      <c r="L3406" t="s">
        <v>535</v>
      </c>
      <c r="M3406" t="s">
        <v>536</v>
      </c>
      <c r="N3406" s="1" t="s">
        <v>93</v>
      </c>
      <c r="O3406" s="1" t="s">
        <v>49</v>
      </c>
      <c r="P3406" s="1">
        <v>73</v>
      </c>
      <c r="Q3406" t="s">
        <v>6375</v>
      </c>
      <c r="R3406" s="1" t="s">
        <v>21238</v>
      </c>
      <c r="S3406" s="1" t="s">
        <v>21239</v>
      </c>
      <c r="T3406" s="1">
        <v>330</v>
      </c>
      <c r="U3406" s="1">
        <v>316</v>
      </c>
      <c r="V3406" s="1">
        <v>14</v>
      </c>
    </row>
    <row r="3407" spans="1:22" x14ac:dyDescent="0.35">
      <c r="A3407" s="2">
        <v>45147</v>
      </c>
      <c r="B3407" s="3" t="s">
        <v>22</v>
      </c>
      <c r="C3407" t="s">
        <v>23</v>
      </c>
      <c r="D3407" t="s">
        <v>24</v>
      </c>
      <c r="E3407" t="s">
        <v>82</v>
      </c>
      <c r="F3407" t="s">
        <v>21240</v>
      </c>
      <c r="G3407" t="s">
        <v>21241</v>
      </c>
      <c r="H3407" t="s">
        <v>21242</v>
      </c>
      <c r="I3407" t="s">
        <v>21243</v>
      </c>
      <c r="J3407" s="1" t="s">
        <v>30</v>
      </c>
      <c r="K3407" t="s">
        <v>148</v>
      </c>
      <c r="L3407" t="s">
        <v>149</v>
      </c>
      <c r="M3407" t="s">
        <v>150</v>
      </c>
      <c r="N3407" s="1" t="s">
        <v>86</v>
      </c>
      <c r="O3407" s="1" t="s">
        <v>63</v>
      </c>
      <c r="P3407" s="1">
        <v>16</v>
      </c>
      <c r="Q3407" t="s">
        <v>3207</v>
      </c>
      <c r="R3407" s="1" t="s">
        <v>21244</v>
      </c>
      <c r="S3407" s="1" t="s">
        <v>21245</v>
      </c>
      <c r="T3407" s="1">
        <v>185</v>
      </c>
      <c r="U3407" s="1">
        <v>17</v>
      </c>
      <c r="V3407" s="1">
        <v>168</v>
      </c>
    </row>
    <row r="3408" spans="1:22" x14ac:dyDescent="0.35">
      <c r="A3408" s="2">
        <v>44894</v>
      </c>
      <c r="B3408" s="3" t="s">
        <v>164</v>
      </c>
      <c r="C3408" t="s">
        <v>247</v>
      </c>
      <c r="D3408" t="s">
        <v>165</v>
      </c>
      <c r="E3408" t="s">
        <v>166</v>
      </c>
      <c r="F3408" t="s">
        <v>21246</v>
      </c>
      <c r="G3408" t="s">
        <v>21247</v>
      </c>
      <c r="H3408" t="s">
        <v>21248</v>
      </c>
      <c r="I3408" t="s">
        <v>21249</v>
      </c>
      <c r="J3408" s="1" t="s">
        <v>30</v>
      </c>
      <c r="K3408" t="s">
        <v>566</v>
      </c>
      <c r="L3408" t="s">
        <v>567</v>
      </c>
      <c r="M3408" t="s">
        <v>568</v>
      </c>
      <c r="N3408" s="1" t="s">
        <v>93</v>
      </c>
      <c r="O3408" s="1" t="s">
        <v>34</v>
      </c>
      <c r="P3408" s="1">
        <v>82</v>
      </c>
      <c r="Q3408" t="s">
        <v>12930</v>
      </c>
      <c r="R3408" s="1" t="s">
        <v>2969</v>
      </c>
      <c r="S3408" s="1" t="s">
        <v>21250</v>
      </c>
      <c r="T3408" s="1">
        <v>108</v>
      </c>
      <c r="U3408" s="1">
        <v>21</v>
      </c>
      <c r="V3408" s="1">
        <v>87</v>
      </c>
    </row>
    <row r="3409" spans="1:22" x14ac:dyDescent="0.35">
      <c r="A3409" s="2">
        <v>45043</v>
      </c>
      <c r="B3409" s="3" t="s">
        <v>344</v>
      </c>
      <c r="C3409" t="s">
        <v>141</v>
      </c>
      <c r="D3409" t="s">
        <v>345</v>
      </c>
      <c r="E3409" t="s">
        <v>346</v>
      </c>
      <c r="F3409" t="s">
        <v>21251</v>
      </c>
      <c r="G3409" t="s">
        <v>21252</v>
      </c>
      <c r="H3409" t="s">
        <v>21253</v>
      </c>
      <c r="I3409" t="s">
        <v>21254</v>
      </c>
      <c r="J3409" s="1" t="s">
        <v>45</v>
      </c>
      <c r="K3409" t="s">
        <v>111</v>
      </c>
      <c r="L3409" t="s">
        <v>112</v>
      </c>
      <c r="M3409" t="s">
        <v>113</v>
      </c>
      <c r="N3409" s="1" t="s">
        <v>78</v>
      </c>
      <c r="O3409" s="1" t="s">
        <v>34</v>
      </c>
      <c r="P3409" s="1">
        <v>76</v>
      </c>
      <c r="Q3409" t="s">
        <v>1267</v>
      </c>
      <c r="R3409" s="1" t="s">
        <v>13401</v>
      </c>
      <c r="S3409" s="1" t="s">
        <v>21255</v>
      </c>
      <c r="T3409" s="1">
        <v>449</v>
      </c>
      <c r="U3409" s="1">
        <v>201</v>
      </c>
      <c r="V3409" s="1">
        <v>248</v>
      </c>
    </row>
    <row r="3410" spans="1:22" x14ac:dyDescent="0.35">
      <c r="A3410" s="2">
        <v>44694</v>
      </c>
      <c r="B3410" s="3" t="s">
        <v>344</v>
      </c>
      <c r="C3410" t="s">
        <v>141</v>
      </c>
      <c r="D3410" t="s">
        <v>345</v>
      </c>
      <c r="E3410" t="s">
        <v>346</v>
      </c>
      <c r="F3410" t="s">
        <v>19461</v>
      </c>
      <c r="G3410" t="s">
        <v>21256</v>
      </c>
      <c r="H3410" t="s">
        <v>21257</v>
      </c>
      <c r="I3410" t="s">
        <v>21258</v>
      </c>
      <c r="J3410" s="1" t="s">
        <v>170</v>
      </c>
      <c r="K3410" t="s">
        <v>330</v>
      </c>
      <c r="L3410" t="s">
        <v>331</v>
      </c>
      <c r="M3410" t="s">
        <v>332</v>
      </c>
      <c r="N3410" s="1" t="s">
        <v>114</v>
      </c>
      <c r="O3410" s="1" t="s">
        <v>49</v>
      </c>
      <c r="P3410" s="1">
        <v>80</v>
      </c>
      <c r="Q3410" t="s">
        <v>8198</v>
      </c>
      <c r="R3410" s="1" t="s">
        <v>12870</v>
      </c>
      <c r="S3410" s="1" t="s">
        <v>21259</v>
      </c>
      <c r="T3410" s="1">
        <v>396</v>
      </c>
      <c r="U3410" s="1">
        <v>104</v>
      </c>
      <c r="V3410" s="1">
        <v>292</v>
      </c>
    </row>
    <row r="3411" spans="1:22" x14ac:dyDescent="0.35">
      <c r="A3411" s="2">
        <v>44894</v>
      </c>
      <c r="B3411" s="3" t="s">
        <v>336</v>
      </c>
      <c r="C3411" t="s">
        <v>247</v>
      </c>
      <c r="D3411" t="s">
        <v>165</v>
      </c>
      <c r="E3411" t="s">
        <v>265</v>
      </c>
      <c r="F3411" t="s">
        <v>21260</v>
      </c>
      <c r="G3411" t="s">
        <v>21261</v>
      </c>
      <c r="H3411" t="s">
        <v>21262</v>
      </c>
      <c r="I3411">
        <v>9232228977</v>
      </c>
      <c r="J3411" s="1" t="s">
        <v>170</v>
      </c>
      <c r="K3411" t="s">
        <v>424</v>
      </c>
      <c r="L3411" t="s">
        <v>425</v>
      </c>
      <c r="M3411">
        <v>7724600682</v>
      </c>
      <c r="N3411" s="1" t="s">
        <v>114</v>
      </c>
      <c r="O3411" s="1" t="s">
        <v>34</v>
      </c>
      <c r="P3411" s="1">
        <v>86</v>
      </c>
      <c r="Q3411" t="s">
        <v>341</v>
      </c>
      <c r="R3411" s="1" t="s">
        <v>21263</v>
      </c>
      <c r="S3411" s="1" t="s">
        <v>21264</v>
      </c>
      <c r="T3411" s="1">
        <v>406</v>
      </c>
      <c r="U3411" s="1">
        <v>387</v>
      </c>
      <c r="V3411" s="1">
        <v>19</v>
      </c>
    </row>
    <row r="3412" spans="1:22" x14ac:dyDescent="0.35">
      <c r="A3412" s="2">
        <v>44825</v>
      </c>
      <c r="B3412" s="3" t="s">
        <v>492</v>
      </c>
      <c r="C3412" t="s">
        <v>276</v>
      </c>
      <c r="D3412" t="s">
        <v>409</v>
      </c>
      <c r="E3412" t="s">
        <v>410</v>
      </c>
      <c r="F3412" t="s">
        <v>21265</v>
      </c>
      <c r="G3412" t="s">
        <v>21266</v>
      </c>
      <c r="H3412" t="s">
        <v>21267</v>
      </c>
      <c r="I3412">
        <v>2139072691</v>
      </c>
      <c r="J3412" s="1" t="s">
        <v>170</v>
      </c>
      <c r="K3412" t="s">
        <v>124</v>
      </c>
      <c r="L3412" t="s">
        <v>125</v>
      </c>
      <c r="M3412" t="s">
        <v>126</v>
      </c>
      <c r="N3412" s="1" t="s">
        <v>86</v>
      </c>
      <c r="O3412" s="1" t="s">
        <v>49</v>
      </c>
      <c r="P3412" s="1">
        <v>55</v>
      </c>
      <c r="Q3412" t="s">
        <v>415</v>
      </c>
      <c r="R3412" s="1" t="s">
        <v>14345</v>
      </c>
      <c r="S3412" s="1" t="s">
        <v>21268</v>
      </c>
      <c r="T3412" s="1">
        <v>271</v>
      </c>
      <c r="U3412" s="1">
        <v>251</v>
      </c>
      <c r="V3412" s="1">
        <v>20</v>
      </c>
    </row>
    <row r="3413" spans="1:22" x14ac:dyDescent="0.35">
      <c r="A3413" s="2">
        <v>45165</v>
      </c>
      <c r="B3413" s="3" t="s">
        <v>317</v>
      </c>
      <c r="C3413" t="s">
        <v>23</v>
      </c>
      <c r="D3413" t="s">
        <v>98</v>
      </c>
      <c r="E3413" t="s">
        <v>318</v>
      </c>
      <c r="F3413" t="s">
        <v>21269</v>
      </c>
      <c r="G3413" t="s">
        <v>21270</v>
      </c>
      <c r="H3413" t="s">
        <v>21271</v>
      </c>
      <c r="I3413" t="s">
        <v>21272</v>
      </c>
      <c r="J3413" s="1" t="s">
        <v>170</v>
      </c>
      <c r="K3413" t="s">
        <v>148</v>
      </c>
      <c r="L3413" t="s">
        <v>149</v>
      </c>
      <c r="M3413" t="s">
        <v>150</v>
      </c>
      <c r="N3413" s="1" t="s">
        <v>114</v>
      </c>
      <c r="O3413" s="1" t="s">
        <v>63</v>
      </c>
      <c r="P3413" s="1">
        <v>90</v>
      </c>
      <c r="Q3413" t="s">
        <v>871</v>
      </c>
      <c r="R3413" s="1" t="s">
        <v>21273</v>
      </c>
      <c r="S3413" s="1" t="s">
        <v>21274</v>
      </c>
      <c r="T3413" s="1">
        <v>273</v>
      </c>
      <c r="U3413" s="1">
        <v>20</v>
      </c>
      <c r="V3413" s="1">
        <v>253</v>
      </c>
    </row>
    <row r="3414" spans="1:22" x14ac:dyDescent="0.35">
      <c r="A3414" s="2">
        <v>44823</v>
      </c>
      <c r="B3414" s="3" t="s">
        <v>317</v>
      </c>
      <c r="C3414" t="s">
        <v>23</v>
      </c>
      <c r="D3414" t="s">
        <v>98</v>
      </c>
      <c r="E3414" t="s">
        <v>318</v>
      </c>
      <c r="F3414" t="s">
        <v>21275</v>
      </c>
      <c r="G3414" t="s">
        <v>21276</v>
      </c>
      <c r="H3414" t="s">
        <v>21277</v>
      </c>
      <c r="I3414" t="s">
        <v>21278</v>
      </c>
      <c r="J3414" s="1" t="s">
        <v>30</v>
      </c>
      <c r="K3414" t="s">
        <v>270</v>
      </c>
      <c r="L3414" t="s">
        <v>271</v>
      </c>
      <c r="M3414" t="s">
        <v>559</v>
      </c>
      <c r="N3414" s="1" t="s">
        <v>78</v>
      </c>
      <c r="O3414" s="1" t="s">
        <v>34</v>
      </c>
      <c r="P3414" s="1">
        <v>30</v>
      </c>
      <c r="Q3414" t="s">
        <v>17582</v>
      </c>
      <c r="R3414" s="1" t="s">
        <v>21279</v>
      </c>
      <c r="S3414" s="1" t="s">
        <v>21280</v>
      </c>
      <c r="T3414" s="1">
        <v>458</v>
      </c>
      <c r="U3414" s="1">
        <v>21</v>
      </c>
      <c r="V3414" s="1">
        <v>437</v>
      </c>
    </row>
    <row r="3415" spans="1:22" x14ac:dyDescent="0.35">
      <c r="A3415" s="1" t="s">
        <v>11194</v>
      </c>
      <c r="B3415" s="3" t="s">
        <v>97</v>
      </c>
      <c r="C3415" t="s">
        <v>23</v>
      </c>
      <c r="D3415" t="s">
        <v>98</v>
      </c>
      <c r="E3415" t="s">
        <v>154</v>
      </c>
      <c r="F3415" t="s">
        <v>21281</v>
      </c>
      <c r="G3415" t="s">
        <v>21282</v>
      </c>
      <c r="H3415" t="s">
        <v>21283</v>
      </c>
      <c r="I3415" t="s">
        <v>21284</v>
      </c>
      <c r="J3415" s="1" t="s">
        <v>30</v>
      </c>
      <c r="K3415" t="s">
        <v>148</v>
      </c>
      <c r="L3415" t="s">
        <v>149</v>
      </c>
      <c r="M3415" t="s">
        <v>150</v>
      </c>
      <c r="N3415" s="1" t="s">
        <v>78</v>
      </c>
      <c r="O3415" s="1" t="s">
        <v>63</v>
      </c>
      <c r="P3415" s="1">
        <v>44</v>
      </c>
      <c r="Q3415" t="s">
        <v>6123</v>
      </c>
      <c r="R3415" s="1" t="s">
        <v>21285</v>
      </c>
      <c r="S3415" s="1" t="s">
        <v>21286</v>
      </c>
      <c r="T3415" s="1">
        <v>170</v>
      </c>
      <c r="U3415" s="1">
        <v>103</v>
      </c>
      <c r="V3415" s="1">
        <v>67</v>
      </c>
    </row>
    <row r="3416" spans="1:22" x14ac:dyDescent="0.35">
      <c r="A3416" s="2">
        <v>44578</v>
      </c>
      <c r="B3416" s="3" t="s">
        <v>140</v>
      </c>
      <c r="C3416" t="s">
        <v>141</v>
      </c>
      <c r="D3416" t="s">
        <v>142</v>
      </c>
      <c r="E3416" t="s">
        <v>265</v>
      </c>
      <c r="F3416" t="s">
        <v>21287</v>
      </c>
      <c r="G3416" t="s">
        <v>21288</v>
      </c>
      <c r="H3416" t="s">
        <v>21289</v>
      </c>
      <c r="I3416" t="s">
        <v>21290</v>
      </c>
      <c r="J3416" s="1" t="s">
        <v>170</v>
      </c>
      <c r="K3416" t="s">
        <v>381</v>
      </c>
      <c r="L3416" t="s">
        <v>382</v>
      </c>
      <c r="M3416" t="s">
        <v>383</v>
      </c>
      <c r="N3416" s="1" t="s">
        <v>86</v>
      </c>
      <c r="O3416" s="1" t="s">
        <v>63</v>
      </c>
      <c r="P3416" s="1">
        <v>34</v>
      </c>
      <c r="Q3416" t="s">
        <v>11017</v>
      </c>
      <c r="R3416" s="1" t="s">
        <v>21291</v>
      </c>
      <c r="S3416" s="1" t="s">
        <v>21292</v>
      </c>
      <c r="T3416" s="1">
        <v>432</v>
      </c>
      <c r="U3416" s="1">
        <v>118</v>
      </c>
      <c r="V3416" s="1">
        <v>314</v>
      </c>
    </row>
    <row r="3417" spans="1:22" x14ac:dyDescent="0.35">
      <c r="A3417" s="2">
        <v>44773</v>
      </c>
      <c r="B3417" s="3" t="s">
        <v>257</v>
      </c>
      <c r="C3417" t="s">
        <v>141</v>
      </c>
      <c r="D3417" t="s">
        <v>223</v>
      </c>
      <c r="E3417" t="s">
        <v>309</v>
      </c>
      <c r="F3417" t="s">
        <v>21293</v>
      </c>
      <c r="G3417" t="s">
        <v>21294</v>
      </c>
      <c r="H3417" t="s">
        <v>21295</v>
      </c>
      <c r="I3417" t="s">
        <v>21296</v>
      </c>
      <c r="J3417" s="1" t="s">
        <v>170</v>
      </c>
      <c r="K3417" t="s">
        <v>330</v>
      </c>
      <c r="L3417" t="s">
        <v>331</v>
      </c>
      <c r="M3417" t="s">
        <v>332</v>
      </c>
      <c r="N3417" s="1" t="s">
        <v>48</v>
      </c>
      <c r="O3417" s="1" t="s">
        <v>49</v>
      </c>
      <c r="P3417" s="1">
        <v>6</v>
      </c>
      <c r="Q3417" t="s">
        <v>4957</v>
      </c>
      <c r="R3417" s="1" t="s">
        <v>17006</v>
      </c>
      <c r="S3417" s="1" t="s">
        <v>21297</v>
      </c>
      <c r="T3417" s="1">
        <v>350</v>
      </c>
      <c r="U3417" s="1">
        <v>94</v>
      </c>
      <c r="V3417" s="1">
        <v>256</v>
      </c>
    </row>
    <row r="3418" spans="1:22" x14ac:dyDescent="0.35">
      <c r="A3418" s="1" t="s">
        <v>21298</v>
      </c>
      <c r="B3418" s="3" t="s">
        <v>238</v>
      </c>
      <c r="C3418" t="s">
        <v>23</v>
      </c>
      <c r="D3418" t="s">
        <v>98</v>
      </c>
      <c r="E3418" t="s">
        <v>239</v>
      </c>
      <c r="F3418" t="s">
        <v>21299</v>
      </c>
      <c r="G3418" t="s">
        <v>21300</v>
      </c>
      <c r="H3418" t="s">
        <v>21301</v>
      </c>
      <c r="I3418" t="s">
        <v>21302</v>
      </c>
      <c r="J3418" s="1" t="s">
        <v>170</v>
      </c>
      <c r="K3418" t="s">
        <v>31</v>
      </c>
      <c r="L3418" t="s">
        <v>32</v>
      </c>
      <c r="M3418">
        <v>6538306661</v>
      </c>
      <c r="N3418" s="1" t="s">
        <v>86</v>
      </c>
      <c r="O3418" s="1" t="s">
        <v>49</v>
      </c>
      <c r="P3418" s="1">
        <v>49</v>
      </c>
      <c r="Q3418" t="s">
        <v>15062</v>
      </c>
      <c r="R3418" s="1" t="s">
        <v>21303</v>
      </c>
      <c r="S3418" s="1" t="s">
        <v>21304</v>
      </c>
      <c r="T3418" s="1">
        <v>415</v>
      </c>
      <c r="U3418" s="1">
        <v>208</v>
      </c>
      <c r="V3418" s="1">
        <v>207</v>
      </c>
    </row>
    <row r="3419" spans="1:22" x14ac:dyDescent="0.35">
      <c r="A3419" s="2">
        <v>44671</v>
      </c>
      <c r="B3419" s="3" t="s">
        <v>275</v>
      </c>
      <c r="C3419" t="s">
        <v>276</v>
      </c>
      <c r="D3419" t="s">
        <v>277</v>
      </c>
      <c r="E3419" t="s">
        <v>278</v>
      </c>
      <c r="F3419" t="s">
        <v>21305</v>
      </c>
      <c r="G3419" t="s">
        <v>21306</v>
      </c>
      <c r="H3419" t="s">
        <v>21307</v>
      </c>
      <c r="I3419" t="s">
        <v>21308</v>
      </c>
      <c r="J3419" s="1" t="s">
        <v>170</v>
      </c>
      <c r="K3419" t="s">
        <v>75</v>
      </c>
      <c r="L3419" t="s">
        <v>76</v>
      </c>
      <c r="M3419" t="s">
        <v>77</v>
      </c>
      <c r="N3419" s="1" t="s">
        <v>78</v>
      </c>
      <c r="O3419" s="1" t="s">
        <v>49</v>
      </c>
      <c r="P3419" s="1">
        <v>69</v>
      </c>
      <c r="Q3419" t="s">
        <v>17612</v>
      </c>
      <c r="R3419" s="1" t="s">
        <v>16029</v>
      </c>
      <c r="S3419" s="1" t="s">
        <v>21309</v>
      </c>
      <c r="T3419" s="1">
        <v>143</v>
      </c>
      <c r="U3419" s="1">
        <v>16</v>
      </c>
      <c r="V3419" s="1">
        <v>127</v>
      </c>
    </row>
    <row r="3420" spans="1:22" x14ac:dyDescent="0.35">
      <c r="A3420" s="2">
        <v>44993</v>
      </c>
      <c r="B3420" s="3" t="s">
        <v>97</v>
      </c>
      <c r="C3420" t="s">
        <v>23</v>
      </c>
      <c r="D3420" t="s">
        <v>98</v>
      </c>
      <c r="E3420" t="s">
        <v>154</v>
      </c>
      <c r="F3420" t="s">
        <v>21310</v>
      </c>
      <c r="G3420" t="s">
        <v>21311</v>
      </c>
      <c r="H3420" t="s">
        <v>21312</v>
      </c>
      <c r="I3420" t="s">
        <v>21313</v>
      </c>
      <c r="J3420" s="1" t="s">
        <v>45</v>
      </c>
      <c r="K3420" t="s">
        <v>31</v>
      </c>
      <c r="L3420" t="s">
        <v>32</v>
      </c>
      <c r="N3420" s="1" t="s">
        <v>86</v>
      </c>
      <c r="O3420" s="1" t="s">
        <v>34</v>
      </c>
      <c r="P3420" s="1">
        <v>21</v>
      </c>
      <c r="Q3420" t="s">
        <v>21314</v>
      </c>
      <c r="R3420" s="1" t="s">
        <v>21315</v>
      </c>
      <c r="S3420" s="1" t="s">
        <v>21316</v>
      </c>
      <c r="T3420" s="1">
        <v>354</v>
      </c>
      <c r="U3420" s="1">
        <v>207</v>
      </c>
      <c r="V3420" s="1">
        <v>147</v>
      </c>
    </row>
    <row r="3421" spans="1:22" x14ac:dyDescent="0.35">
      <c r="A3421" s="2">
        <v>44604</v>
      </c>
      <c r="B3421" s="3" t="s">
        <v>344</v>
      </c>
      <c r="C3421" t="s">
        <v>54</v>
      </c>
      <c r="D3421" t="s">
        <v>345</v>
      </c>
      <c r="E3421" t="s">
        <v>346</v>
      </c>
      <c r="F3421" t="s">
        <v>21317</v>
      </c>
      <c r="G3421" t="s">
        <v>21318</v>
      </c>
      <c r="H3421" t="s">
        <v>21319</v>
      </c>
      <c r="I3421">
        <f>1-673-210-4300</f>
        <v>-5182</v>
      </c>
      <c r="J3421" s="1" t="s">
        <v>170</v>
      </c>
      <c r="K3421" t="s">
        <v>46</v>
      </c>
      <c r="L3421" t="s">
        <v>47</v>
      </c>
      <c r="M3421" t="s">
        <v>261</v>
      </c>
      <c r="N3421" s="1" t="s">
        <v>33</v>
      </c>
      <c r="O3421" s="1" t="s">
        <v>49</v>
      </c>
      <c r="P3421" s="1">
        <v>82</v>
      </c>
      <c r="Q3421" t="s">
        <v>20397</v>
      </c>
      <c r="R3421" s="1" t="s">
        <v>21320</v>
      </c>
      <c r="S3421" s="1" t="s">
        <v>21321</v>
      </c>
      <c r="T3421" s="1">
        <v>195</v>
      </c>
      <c r="U3421" s="1">
        <v>105</v>
      </c>
      <c r="V3421" s="1">
        <v>90</v>
      </c>
    </row>
    <row r="3422" spans="1:22" x14ac:dyDescent="0.35">
      <c r="A3422" s="2">
        <v>44611</v>
      </c>
      <c r="B3422" s="3" t="s">
        <v>344</v>
      </c>
      <c r="C3422" t="s">
        <v>54</v>
      </c>
      <c r="D3422" t="s">
        <v>345</v>
      </c>
      <c r="E3422" t="s">
        <v>346</v>
      </c>
      <c r="F3422" t="s">
        <v>21322</v>
      </c>
      <c r="G3422" t="s">
        <v>21323</v>
      </c>
      <c r="H3422" t="s">
        <v>21324</v>
      </c>
      <c r="I3422" t="s">
        <v>21325</v>
      </c>
      <c r="J3422" s="1" t="s">
        <v>45</v>
      </c>
      <c r="K3422" t="s">
        <v>46</v>
      </c>
      <c r="L3422" t="s">
        <v>47</v>
      </c>
      <c r="M3422" t="s">
        <v>261</v>
      </c>
      <c r="N3422" s="1" t="s">
        <v>48</v>
      </c>
      <c r="O3422" s="1" t="s">
        <v>34</v>
      </c>
      <c r="P3422" s="1">
        <v>13</v>
      </c>
      <c r="Q3422" t="s">
        <v>4083</v>
      </c>
      <c r="R3422" s="1" t="s">
        <v>21199</v>
      </c>
      <c r="S3422" s="1" t="s">
        <v>21326</v>
      </c>
      <c r="T3422" s="1">
        <v>453</v>
      </c>
      <c r="U3422" s="1">
        <v>68</v>
      </c>
      <c r="V3422" s="1">
        <v>385</v>
      </c>
    </row>
    <row r="3423" spans="1:22" x14ac:dyDescent="0.35">
      <c r="A3423" s="2">
        <v>45060</v>
      </c>
      <c r="B3423" s="3" t="s">
        <v>118</v>
      </c>
      <c r="C3423" t="s">
        <v>69</v>
      </c>
      <c r="D3423" t="s">
        <v>119</v>
      </c>
      <c r="E3423" t="s">
        <v>120</v>
      </c>
      <c r="F3423" t="s">
        <v>21327</v>
      </c>
      <c r="G3423" t="s">
        <v>21328</v>
      </c>
      <c r="H3423" t="s">
        <v>21329</v>
      </c>
      <c r="I3423" t="s">
        <v>21330</v>
      </c>
      <c r="J3423" s="1" t="s">
        <v>170</v>
      </c>
      <c r="K3423" t="s">
        <v>61</v>
      </c>
      <c r="L3423" t="s">
        <v>62</v>
      </c>
      <c r="M3423">
        <f>1-588-750-7646</f>
        <v>-8983</v>
      </c>
      <c r="N3423" s="1" t="s">
        <v>78</v>
      </c>
      <c r="O3423" s="1" t="s">
        <v>63</v>
      </c>
      <c r="P3423" s="1">
        <v>41</v>
      </c>
      <c r="Q3423" t="s">
        <v>21331</v>
      </c>
      <c r="R3423" s="1" t="s">
        <v>21332</v>
      </c>
      <c r="S3423" s="1" t="s">
        <v>21333</v>
      </c>
      <c r="T3423" s="1">
        <v>392</v>
      </c>
      <c r="U3423" s="1">
        <v>209</v>
      </c>
      <c r="V3423" s="1">
        <v>183</v>
      </c>
    </row>
    <row r="3424" spans="1:22" x14ac:dyDescent="0.35">
      <c r="A3424" s="2">
        <v>45144</v>
      </c>
      <c r="B3424" s="3" t="s">
        <v>140</v>
      </c>
      <c r="C3424" t="s">
        <v>54</v>
      </c>
      <c r="D3424" t="s">
        <v>142</v>
      </c>
      <c r="E3424" t="s">
        <v>361</v>
      </c>
      <c r="F3424" t="s">
        <v>21334</v>
      </c>
      <c r="G3424" t="s">
        <v>21335</v>
      </c>
      <c r="H3424" t="s">
        <v>21336</v>
      </c>
      <c r="I3424" t="s">
        <v>21337</v>
      </c>
      <c r="J3424" s="1" t="s">
        <v>30</v>
      </c>
      <c r="K3424" t="s">
        <v>330</v>
      </c>
      <c r="L3424" t="s">
        <v>331</v>
      </c>
      <c r="M3424" t="s">
        <v>332</v>
      </c>
      <c r="N3424" s="1" t="s">
        <v>33</v>
      </c>
      <c r="O3424" s="1" t="s">
        <v>34</v>
      </c>
      <c r="P3424" s="1">
        <v>79</v>
      </c>
      <c r="Q3424" t="s">
        <v>21338</v>
      </c>
      <c r="R3424" s="1" t="s">
        <v>21339</v>
      </c>
      <c r="S3424" s="1" t="s">
        <v>21340</v>
      </c>
      <c r="T3424" s="1">
        <v>464</v>
      </c>
      <c r="U3424" s="1">
        <v>464</v>
      </c>
      <c r="V3424" s="1">
        <v>0</v>
      </c>
    </row>
    <row r="3425" spans="1:22" x14ac:dyDescent="0.35">
      <c r="A3425" s="2">
        <v>45180</v>
      </c>
      <c r="B3425" s="3" t="s">
        <v>118</v>
      </c>
      <c r="C3425" t="s">
        <v>69</v>
      </c>
      <c r="D3425" t="s">
        <v>119</v>
      </c>
      <c r="E3425" t="s">
        <v>120</v>
      </c>
      <c r="F3425" t="s">
        <v>12072</v>
      </c>
      <c r="G3425" t="s">
        <v>21341</v>
      </c>
      <c r="H3425" t="s">
        <v>21342</v>
      </c>
      <c r="I3425" t="s">
        <v>21343</v>
      </c>
      <c r="J3425" s="1" t="s">
        <v>30</v>
      </c>
      <c r="K3425" t="s">
        <v>194</v>
      </c>
      <c r="L3425" t="s">
        <v>195</v>
      </c>
      <c r="M3425" t="s">
        <v>196</v>
      </c>
      <c r="N3425" s="1" t="s">
        <v>114</v>
      </c>
      <c r="O3425" s="1" t="s">
        <v>49</v>
      </c>
      <c r="P3425" s="1">
        <v>64</v>
      </c>
      <c r="Q3425" t="s">
        <v>7780</v>
      </c>
      <c r="R3425" s="1" t="s">
        <v>21344</v>
      </c>
      <c r="S3425" s="1" t="s">
        <v>21345</v>
      </c>
      <c r="T3425" s="1">
        <v>282</v>
      </c>
      <c r="U3425" s="1">
        <v>80</v>
      </c>
      <c r="V3425" s="1">
        <v>202</v>
      </c>
    </row>
    <row r="3426" spans="1:22" x14ac:dyDescent="0.35">
      <c r="A3426" s="1" t="s">
        <v>8858</v>
      </c>
      <c r="B3426" s="3" t="s">
        <v>336</v>
      </c>
      <c r="C3426" t="s">
        <v>247</v>
      </c>
      <c r="D3426" t="s">
        <v>165</v>
      </c>
      <c r="E3426" t="s">
        <v>484</v>
      </c>
      <c r="F3426" t="s">
        <v>21346</v>
      </c>
      <c r="G3426" t="s">
        <v>21347</v>
      </c>
      <c r="H3426" t="s">
        <v>21348</v>
      </c>
      <c r="I3426" t="s">
        <v>21349</v>
      </c>
      <c r="J3426" s="1" t="s">
        <v>30</v>
      </c>
      <c r="K3426" t="s">
        <v>171</v>
      </c>
      <c r="L3426" t="s">
        <v>172</v>
      </c>
      <c r="M3426" t="s">
        <v>173</v>
      </c>
      <c r="N3426" s="1" t="s">
        <v>93</v>
      </c>
      <c r="O3426" s="1" t="s">
        <v>63</v>
      </c>
      <c r="P3426" s="1">
        <v>9</v>
      </c>
      <c r="Q3426" t="s">
        <v>7244</v>
      </c>
      <c r="R3426" s="1" t="s">
        <v>21350</v>
      </c>
      <c r="S3426" s="1" t="s">
        <v>21351</v>
      </c>
      <c r="T3426" s="1">
        <v>476</v>
      </c>
      <c r="U3426" s="1">
        <v>18</v>
      </c>
      <c r="V3426" s="1">
        <v>458</v>
      </c>
    </row>
    <row r="3427" spans="1:22" x14ac:dyDescent="0.35">
      <c r="A3427" s="2">
        <v>44575</v>
      </c>
      <c r="B3427" s="3" t="s">
        <v>529</v>
      </c>
      <c r="C3427" t="s">
        <v>23</v>
      </c>
      <c r="D3427" t="s">
        <v>98</v>
      </c>
      <c r="E3427" t="s">
        <v>530</v>
      </c>
      <c r="F3427" t="s">
        <v>21352</v>
      </c>
      <c r="G3427" t="s">
        <v>21353</v>
      </c>
      <c r="H3427" t="s">
        <v>21354</v>
      </c>
      <c r="I3427" t="s">
        <v>21355</v>
      </c>
      <c r="J3427" s="1" t="s">
        <v>170</v>
      </c>
      <c r="K3427" t="s">
        <v>252</v>
      </c>
      <c r="L3427" t="s">
        <v>253</v>
      </c>
      <c r="M3427">
        <f>1-838-976-6137</f>
        <v>-7950</v>
      </c>
      <c r="N3427" s="1" t="s">
        <v>93</v>
      </c>
      <c r="O3427" s="1" t="s">
        <v>63</v>
      </c>
      <c r="P3427" s="1">
        <v>36</v>
      </c>
      <c r="Q3427" t="s">
        <v>5688</v>
      </c>
      <c r="R3427" s="1" t="s">
        <v>21356</v>
      </c>
      <c r="S3427" s="1" t="s">
        <v>21357</v>
      </c>
      <c r="T3427" s="1">
        <v>244</v>
      </c>
      <c r="U3427" s="1">
        <v>144</v>
      </c>
      <c r="V3427" s="1">
        <v>100</v>
      </c>
    </row>
    <row r="3428" spans="1:22" x14ac:dyDescent="0.35">
      <c r="A3428" s="2">
        <v>44524</v>
      </c>
      <c r="B3428" s="3" t="s">
        <v>118</v>
      </c>
      <c r="C3428" t="s">
        <v>69</v>
      </c>
      <c r="D3428" t="s">
        <v>119</v>
      </c>
      <c r="E3428" t="s">
        <v>265</v>
      </c>
      <c r="F3428" t="s">
        <v>21358</v>
      </c>
      <c r="G3428" t="s">
        <v>21359</v>
      </c>
      <c r="H3428" t="s">
        <v>21360</v>
      </c>
      <c r="I3428" t="s">
        <v>21361</v>
      </c>
      <c r="J3428" s="1" t="s">
        <v>170</v>
      </c>
      <c r="K3428" t="s">
        <v>534</v>
      </c>
      <c r="L3428" t="s">
        <v>535</v>
      </c>
      <c r="M3428" t="s">
        <v>536</v>
      </c>
      <c r="N3428" s="1" t="s">
        <v>114</v>
      </c>
      <c r="O3428" s="1" t="s">
        <v>63</v>
      </c>
      <c r="P3428" s="1">
        <v>48</v>
      </c>
      <c r="Q3428" t="s">
        <v>21362</v>
      </c>
      <c r="R3428" s="1" t="s">
        <v>21363</v>
      </c>
      <c r="S3428" s="1" t="s">
        <v>21364</v>
      </c>
      <c r="T3428" s="1">
        <v>373</v>
      </c>
      <c r="U3428" s="1">
        <v>39</v>
      </c>
      <c r="V3428" s="1">
        <v>334</v>
      </c>
    </row>
    <row r="3429" spans="1:22" x14ac:dyDescent="0.35">
      <c r="A3429" s="2">
        <v>45113</v>
      </c>
      <c r="B3429" s="3" t="s">
        <v>418</v>
      </c>
      <c r="C3429" t="s">
        <v>69</v>
      </c>
      <c r="D3429" t="s">
        <v>419</v>
      </c>
      <c r="E3429" t="s">
        <v>521</v>
      </c>
      <c r="F3429" t="s">
        <v>21365</v>
      </c>
      <c r="G3429" t="s">
        <v>21366</v>
      </c>
      <c r="H3429" t="s">
        <v>21367</v>
      </c>
      <c r="I3429" t="s">
        <v>21368</v>
      </c>
      <c r="J3429" s="1" t="s">
        <v>45</v>
      </c>
      <c r="K3429" t="s">
        <v>159</v>
      </c>
      <c r="L3429" t="s">
        <v>160</v>
      </c>
      <c r="M3429" t="s">
        <v>161</v>
      </c>
      <c r="N3429" s="1" t="s">
        <v>93</v>
      </c>
      <c r="O3429" s="1" t="s">
        <v>63</v>
      </c>
      <c r="P3429" s="1">
        <v>45</v>
      </c>
      <c r="Q3429" t="s">
        <v>9889</v>
      </c>
      <c r="R3429" s="1" t="s">
        <v>21369</v>
      </c>
      <c r="S3429" s="1" t="s">
        <v>21370</v>
      </c>
      <c r="T3429" s="1">
        <v>348</v>
      </c>
      <c r="U3429" s="1">
        <v>31</v>
      </c>
      <c r="V3429" s="1">
        <v>317</v>
      </c>
    </row>
    <row r="3430" spans="1:22" x14ac:dyDescent="0.35">
      <c r="A3430" s="2">
        <v>44699</v>
      </c>
      <c r="B3430" s="3" t="s">
        <v>22</v>
      </c>
      <c r="C3430" t="s">
        <v>23</v>
      </c>
      <c r="D3430" t="s">
        <v>24</v>
      </c>
      <c r="E3430" t="s">
        <v>82</v>
      </c>
      <c r="F3430" t="s">
        <v>21371</v>
      </c>
      <c r="G3430" t="s">
        <v>21372</v>
      </c>
      <c r="H3430" t="s">
        <v>21373</v>
      </c>
      <c r="I3430" t="s">
        <v>21374</v>
      </c>
      <c r="J3430" s="1" t="s">
        <v>45</v>
      </c>
      <c r="K3430" t="s">
        <v>534</v>
      </c>
      <c r="L3430" t="s">
        <v>535</v>
      </c>
      <c r="M3430" t="s">
        <v>536</v>
      </c>
      <c r="N3430" s="1" t="s">
        <v>93</v>
      </c>
      <c r="O3430" s="1" t="s">
        <v>34</v>
      </c>
      <c r="P3430" s="1">
        <v>70</v>
      </c>
      <c r="Q3430" t="s">
        <v>11039</v>
      </c>
      <c r="R3430" s="1" t="s">
        <v>21375</v>
      </c>
      <c r="S3430" s="1" t="s">
        <v>21376</v>
      </c>
      <c r="T3430" s="1">
        <v>241</v>
      </c>
      <c r="U3430" s="1">
        <v>105</v>
      </c>
      <c r="V3430" s="1">
        <v>136</v>
      </c>
    </row>
    <row r="3431" spans="1:22" x14ac:dyDescent="0.35">
      <c r="A3431" s="2">
        <v>45114</v>
      </c>
      <c r="B3431" s="3" t="s">
        <v>317</v>
      </c>
      <c r="C3431" t="s">
        <v>23</v>
      </c>
      <c r="D3431" t="s">
        <v>98</v>
      </c>
      <c r="E3431" t="s">
        <v>265</v>
      </c>
      <c r="F3431" t="s">
        <v>21377</v>
      </c>
      <c r="G3431" t="s">
        <v>21378</v>
      </c>
      <c r="H3431" t="s">
        <v>21379</v>
      </c>
      <c r="I3431" t="s">
        <v>21380</v>
      </c>
      <c r="J3431" s="1" t="s">
        <v>30</v>
      </c>
      <c r="K3431" t="s">
        <v>381</v>
      </c>
      <c r="L3431" t="s">
        <v>382</v>
      </c>
      <c r="M3431" t="s">
        <v>383</v>
      </c>
      <c r="N3431" s="1" t="s">
        <v>93</v>
      </c>
      <c r="O3431" s="1" t="s">
        <v>63</v>
      </c>
      <c r="P3431" s="1">
        <v>26</v>
      </c>
      <c r="Q3431" t="s">
        <v>11404</v>
      </c>
      <c r="R3431" s="1" t="s">
        <v>21381</v>
      </c>
      <c r="S3431" s="1" t="s">
        <v>21382</v>
      </c>
      <c r="T3431" s="1">
        <v>305</v>
      </c>
      <c r="U3431" s="1">
        <v>118</v>
      </c>
      <c r="V3431" s="1">
        <v>187</v>
      </c>
    </row>
    <row r="3432" spans="1:22" x14ac:dyDescent="0.35">
      <c r="A3432" s="2">
        <v>45154</v>
      </c>
      <c r="B3432" s="3" t="s">
        <v>336</v>
      </c>
      <c r="C3432" t="s">
        <v>247</v>
      </c>
      <c r="D3432" t="s">
        <v>165</v>
      </c>
      <c r="E3432" t="s">
        <v>484</v>
      </c>
      <c r="F3432" t="s">
        <v>21383</v>
      </c>
      <c r="G3432" t="s">
        <v>21384</v>
      </c>
      <c r="H3432" t="s">
        <v>21385</v>
      </c>
      <c r="I3432" t="s">
        <v>21386</v>
      </c>
      <c r="J3432" s="1" t="s">
        <v>45</v>
      </c>
      <c r="K3432" t="s">
        <v>252</v>
      </c>
      <c r="L3432" t="s">
        <v>253</v>
      </c>
      <c r="M3432">
        <f>1-838-976-6137</f>
        <v>-7950</v>
      </c>
      <c r="N3432" s="1" t="s">
        <v>33</v>
      </c>
      <c r="O3432" s="1" t="s">
        <v>34</v>
      </c>
      <c r="P3432" s="1">
        <v>79</v>
      </c>
      <c r="Q3432" t="s">
        <v>3404</v>
      </c>
      <c r="R3432" s="1" t="s">
        <v>2823</v>
      </c>
      <c r="S3432" s="1" t="s">
        <v>21387</v>
      </c>
      <c r="T3432" s="1">
        <v>166</v>
      </c>
      <c r="U3432" s="1">
        <v>17</v>
      </c>
      <c r="V3432" s="1">
        <v>149</v>
      </c>
    </row>
    <row r="3433" spans="1:22" x14ac:dyDescent="0.35">
      <c r="A3433" s="2">
        <v>44758</v>
      </c>
      <c r="B3433" s="3" t="s">
        <v>336</v>
      </c>
      <c r="C3433" t="s">
        <v>247</v>
      </c>
      <c r="D3433" t="s">
        <v>165</v>
      </c>
      <c r="E3433" t="s">
        <v>484</v>
      </c>
      <c r="F3433" t="s">
        <v>21265</v>
      </c>
      <c r="G3433" t="s">
        <v>21388</v>
      </c>
      <c r="H3433" t="s">
        <v>21389</v>
      </c>
      <c r="I3433" t="s">
        <v>21390</v>
      </c>
      <c r="J3433" s="1" t="s">
        <v>30</v>
      </c>
      <c r="K3433" t="s">
        <v>133</v>
      </c>
      <c r="L3433" t="s">
        <v>134</v>
      </c>
      <c r="M3433" t="s">
        <v>135</v>
      </c>
      <c r="N3433" s="1" t="s">
        <v>33</v>
      </c>
      <c r="O3433" s="1" t="s">
        <v>34</v>
      </c>
      <c r="P3433" s="1">
        <v>4</v>
      </c>
      <c r="Q3433" t="s">
        <v>6580</v>
      </c>
      <c r="R3433" s="1" t="s">
        <v>21391</v>
      </c>
      <c r="S3433" s="1" t="s">
        <v>21392</v>
      </c>
      <c r="T3433" s="1">
        <v>407</v>
      </c>
      <c r="U3433" s="1">
        <v>343</v>
      </c>
      <c r="V3433" s="1">
        <v>64</v>
      </c>
    </row>
    <row r="3434" spans="1:22" x14ac:dyDescent="0.35">
      <c r="A3434" s="2">
        <v>44472</v>
      </c>
      <c r="B3434" s="3" t="s">
        <v>418</v>
      </c>
      <c r="C3434" t="s">
        <v>69</v>
      </c>
      <c r="D3434" t="s">
        <v>419</v>
      </c>
      <c r="E3434" t="s">
        <v>908</v>
      </c>
      <c r="F3434" t="s">
        <v>21393</v>
      </c>
      <c r="G3434" t="s">
        <v>21394</v>
      </c>
      <c r="H3434" t="s">
        <v>21395</v>
      </c>
      <c r="I3434">
        <f>1-334-491-7757</f>
        <v>-8581</v>
      </c>
      <c r="J3434" s="1" t="s">
        <v>170</v>
      </c>
      <c r="K3434" t="s">
        <v>424</v>
      </c>
      <c r="L3434" t="s">
        <v>425</v>
      </c>
      <c r="M3434">
        <v>7724600682</v>
      </c>
      <c r="N3434" s="1" t="s">
        <v>86</v>
      </c>
      <c r="O3434" s="1" t="s">
        <v>63</v>
      </c>
      <c r="P3434" s="1">
        <v>47</v>
      </c>
      <c r="Q3434" t="s">
        <v>21396</v>
      </c>
      <c r="R3434" s="1" t="s">
        <v>21397</v>
      </c>
      <c r="S3434" s="1" t="s">
        <v>21398</v>
      </c>
      <c r="T3434" s="1">
        <v>218</v>
      </c>
      <c r="U3434" s="1">
        <v>8</v>
      </c>
      <c r="V3434" s="1">
        <v>210</v>
      </c>
    </row>
    <row r="3435" spans="1:22" x14ac:dyDescent="0.35">
      <c r="A3435" s="2">
        <v>44980</v>
      </c>
      <c r="B3435" s="3" t="s">
        <v>22</v>
      </c>
      <c r="C3435" t="s">
        <v>23</v>
      </c>
      <c r="D3435" t="s">
        <v>24</v>
      </c>
      <c r="E3435" t="s">
        <v>82</v>
      </c>
      <c r="F3435" t="s">
        <v>21399</v>
      </c>
      <c r="G3435" t="s">
        <v>21400</v>
      </c>
      <c r="H3435" t="s">
        <v>21401</v>
      </c>
      <c r="I3435">
        <v>4506464519</v>
      </c>
      <c r="J3435" s="1" t="s">
        <v>170</v>
      </c>
      <c r="K3435" t="s">
        <v>381</v>
      </c>
      <c r="L3435" t="s">
        <v>382</v>
      </c>
      <c r="M3435" t="s">
        <v>383</v>
      </c>
      <c r="N3435" s="1" t="s">
        <v>48</v>
      </c>
      <c r="O3435" s="1" t="s">
        <v>63</v>
      </c>
      <c r="P3435" s="1">
        <v>31</v>
      </c>
      <c r="Q3435" t="s">
        <v>7283</v>
      </c>
      <c r="R3435" s="1" t="s">
        <v>21402</v>
      </c>
      <c r="S3435" s="1" t="s">
        <v>21403</v>
      </c>
      <c r="T3435" s="1">
        <v>72</v>
      </c>
      <c r="U3435" s="1">
        <v>55</v>
      </c>
      <c r="V3435" s="1">
        <v>17</v>
      </c>
    </row>
    <row r="3436" spans="1:22" x14ac:dyDescent="0.35">
      <c r="A3436" s="2">
        <v>44612</v>
      </c>
      <c r="B3436" s="3" t="s">
        <v>222</v>
      </c>
      <c r="C3436" t="s">
        <v>141</v>
      </c>
      <c r="D3436" t="s">
        <v>223</v>
      </c>
      <c r="E3436" t="s">
        <v>224</v>
      </c>
      <c r="F3436" t="s">
        <v>21404</v>
      </c>
      <c r="G3436" t="s">
        <v>21405</v>
      </c>
      <c r="H3436" t="s">
        <v>21406</v>
      </c>
      <c r="I3436" t="s">
        <v>21407</v>
      </c>
      <c r="J3436" s="1" t="s">
        <v>30</v>
      </c>
      <c r="K3436" t="s">
        <v>381</v>
      </c>
      <c r="L3436" t="s">
        <v>382</v>
      </c>
      <c r="M3436" t="s">
        <v>383</v>
      </c>
      <c r="N3436" s="1" t="s">
        <v>93</v>
      </c>
      <c r="O3436" s="1" t="s">
        <v>63</v>
      </c>
      <c r="P3436" s="1">
        <v>37</v>
      </c>
      <c r="Q3436" t="s">
        <v>1475</v>
      </c>
      <c r="R3436" s="1" t="s">
        <v>21408</v>
      </c>
      <c r="S3436" s="1" t="s">
        <v>21409</v>
      </c>
      <c r="T3436" s="1">
        <v>484</v>
      </c>
      <c r="U3436" s="1">
        <v>85</v>
      </c>
      <c r="V3436" s="1">
        <v>399</v>
      </c>
    </row>
    <row r="3437" spans="1:22" x14ac:dyDescent="0.35">
      <c r="A3437" s="2">
        <v>44813</v>
      </c>
      <c r="B3437" s="3" t="s">
        <v>164</v>
      </c>
      <c r="C3437" t="s">
        <v>54</v>
      </c>
      <c r="D3437" t="s">
        <v>165</v>
      </c>
      <c r="E3437" t="s">
        <v>166</v>
      </c>
      <c r="F3437" t="s">
        <v>21410</v>
      </c>
      <c r="G3437" t="s">
        <v>21411</v>
      </c>
      <c r="H3437" t="s">
        <v>21412</v>
      </c>
      <c r="I3437" t="s">
        <v>21413</v>
      </c>
      <c r="J3437" s="1" t="s">
        <v>45</v>
      </c>
      <c r="K3437" t="s">
        <v>61</v>
      </c>
      <c r="L3437" t="s">
        <v>62</v>
      </c>
      <c r="M3437">
        <f>1-588-750-7646</f>
        <v>-8983</v>
      </c>
      <c r="N3437" s="1" t="s">
        <v>93</v>
      </c>
      <c r="O3437" s="1" t="s">
        <v>34</v>
      </c>
      <c r="P3437" s="1">
        <v>58</v>
      </c>
      <c r="Q3437" t="s">
        <v>1197</v>
      </c>
      <c r="R3437" s="1" t="s">
        <v>21414</v>
      </c>
      <c r="S3437" s="1" t="s">
        <v>21415</v>
      </c>
      <c r="T3437" s="1">
        <v>276</v>
      </c>
      <c r="U3437" s="1">
        <v>33</v>
      </c>
      <c r="V3437" s="1">
        <v>243</v>
      </c>
    </row>
    <row r="3438" spans="1:22" x14ac:dyDescent="0.35">
      <c r="A3438" s="2">
        <v>44493</v>
      </c>
      <c r="B3438" s="3" t="s">
        <v>529</v>
      </c>
      <c r="C3438" t="s">
        <v>23</v>
      </c>
      <c r="D3438" t="s">
        <v>98</v>
      </c>
      <c r="E3438" t="s">
        <v>530</v>
      </c>
      <c r="F3438" t="s">
        <v>21416</v>
      </c>
      <c r="G3438" t="s">
        <v>21417</v>
      </c>
      <c r="H3438" t="s">
        <v>21418</v>
      </c>
      <c r="I3438" t="s">
        <v>21419</v>
      </c>
      <c r="J3438" s="1" t="s">
        <v>30</v>
      </c>
      <c r="K3438" t="s">
        <v>111</v>
      </c>
      <c r="L3438" t="s">
        <v>112</v>
      </c>
      <c r="M3438" t="s">
        <v>113</v>
      </c>
      <c r="N3438" s="1" t="s">
        <v>48</v>
      </c>
      <c r="O3438" s="1" t="s">
        <v>49</v>
      </c>
      <c r="P3438" s="1">
        <v>66</v>
      </c>
      <c r="Q3438" t="s">
        <v>18496</v>
      </c>
      <c r="R3438" s="1" t="s">
        <v>21420</v>
      </c>
      <c r="S3438" s="1" t="s">
        <v>21421</v>
      </c>
      <c r="T3438" s="1">
        <v>394</v>
      </c>
      <c r="U3438" s="1">
        <v>74</v>
      </c>
      <c r="V3438" s="1">
        <v>320</v>
      </c>
    </row>
    <row r="3439" spans="1:22" x14ac:dyDescent="0.35">
      <c r="A3439" s="1" t="s">
        <v>21422</v>
      </c>
      <c r="B3439" s="3" t="s">
        <v>257</v>
      </c>
      <c r="C3439" t="s">
        <v>141</v>
      </c>
      <c r="D3439" t="s">
        <v>223</v>
      </c>
      <c r="E3439" t="s">
        <v>309</v>
      </c>
      <c r="F3439" t="s">
        <v>21423</v>
      </c>
      <c r="G3439" t="s">
        <v>21424</v>
      </c>
      <c r="H3439" t="s">
        <v>21425</v>
      </c>
      <c r="I3439">
        <v>8165129688</v>
      </c>
      <c r="J3439" s="1" t="s">
        <v>30</v>
      </c>
      <c r="K3439" t="s">
        <v>424</v>
      </c>
      <c r="L3439" t="s">
        <v>425</v>
      </c>
      <c r="M3439">
        <v>7724600682</v>
      </c>
      <c r="N3439" s="1" t="s">
        <v>48</v>
      </c>
      <c r="O3439" s="1" t="s">
        <v>34</v>
      </c>
      <c r="P3439" s="1">
        <v>43</v>
      </c>
      <c r="Q3439" t="s">
        <v>10806</v>
      </c>
      <c r="R3439" s="1" t="s">
        <v>19297</v>
      </c>
      <c r="S3439" s="1" t="s">
        <v>21426</v>
      </c>
      <c r="T3439" s="1">
        <v>411</v>
      </c>
      <c r="U3439" s="1">
        <v>111</v>
      </c>
      <c r="V3439" s="1">
        <v>300</v>
      </c>
    </row>
    <row r="3440" spans="1:22" x14ac:dyDescent="0.35">
      <c r="A3440" s="2">
        <v>44633</v>
      </c>
      <c r="B3440" s="3" t="s">
        <v>336</v>
      </c>
      <c r="C3440" t="s">
        <v>247</v>
      </c>
      <c r="D3440" t="s">
        <v>165</v>
      </c>
      <c r="E3440" t="s">
        <v>189</v>
      </c>
      <c r="F3440" t="s">
        <v>21427</v>
      </c>
      <c r="H3440" t="s">
        <v>21428</v>
      </c>
      <c r="I3440" t="s">
        <v>21429</v>
      </c>
      <c r="J3440" s="1" t="s">
        <v>30</v>
      </c>
      <c r="K3440" t="s">
        <v>270</v>
      </c>
      <c r="L3440" t="s">
        <v>271</v>
      </c>
      <c r="M3440" t="s">
        <v>559</v>
      </c>
      <c r="N3440" s="1" t="s">
        <v>78</v>
      </c>
      <c r="O3440" s="1" t="s">
        <v>63</v>
      </c>
      <c r="P3440" s="1">
        <v>43</v>
      </c>
      <c r="Q3440" t="s">
        <v>21430</v>
      </c>
      <c r="R3440" s="1" t="s">
        <v>21431</v>
      </c>
      <c r="S3440" s="1" t="s">
        <v>21432</v>
      </c>
      <c r="T3440" s="1">
        <v>76</v>
      </c>
      <c r="U3440" s="1">
        <v>14</v>
      </c>
      <c r="V3440" s="1">
        <v>62</v>
      </c>
    </row>
    <row r="3441" spans="1:22" x14ac:dyDescent="0.35">
      <c r="A3441" s="2">
        <v>44995</v>
      </c>
      <c r="B3441" s="3" t="s">
        <v>275</v>
      </c>
      <c r="C3441" t="s">
        <v>276</v>
      </c>
      <c r="D3441" t="s">
        <v>277</v>
      </c>
      <c r="E3441" t="s">
        <v>2220</v>
      </c>
      <c r="F3441" t="s">
        <v>21433</v>
      </c>
      <c r="G3441" t="s">
        <v>21434</v>
      </c>
      <c r="H3441" t="s">
        <v>21435</v>
      </c>
      <c r="I3441" t="s">
        <v>21436</v>
      </c>
      <c r="J3441" s="1" t="s">
        <v>170</v>
      </c>
      <c r="K3441" t="s">
        <v>303</v>
      </c>
      <c r="L3441" t="s">
        <v>304</v>
      </c>
      <c r="N3441" s="1" t="s">
        <v>78</v>
      </c>
      <c r="O3441" s="1" t="s">
        <v>63</v>
      </c>
      <c r="P3441" s="1">
        <v>1</v>
      </c>
      <c r="Q3441" t="s">
        <v>278</v>
      </c>
      <c r="R3441" s="1" t="s">
        <v>21437</v>
      </c>
      <c r="S3441" s="1" t="s">
        <v>21438</v>
      </c>
      <c r="T3441" s="1">
        <v>207</v>
      </c>
      <c r="U3441" s="1">
        <v>201</v>
      </c>
      <c r="V3441" s="1">
        <v>6</v>
      </c>
    </row>
    <row r="3442" spans="1:22" x14ac:dyDescent="0.35">
      <c r="A3442" s="2">
        <v>44749</v>
      </c>
      <c r="B3442" s="3" t="s">
        <v>68</v>
      </c>
      <c r="C3442" t="s">
        <v>69</v>
      </c>
      <c r="D3442" t="s">
        <v>70</v>
      </c>
      <c r="E3442" t="s">
        <v>71</v>
      </c>
      <c r="F3442" t="s">
        <v>21439</v>
      </c>
      <c r="G3442" t="s">
        <v>21440</v>
      </c>
      <c r="H3442" t="s">
        <v>21441</v>
      </c>
      <c r="I3442" t="s">
        <v>21442</v>
      </c>
      <c r="J3442" s="1" t="s">
        <v>45</v>
      </c>
      <c r="K3442" t="s">
        <v>183</v>
      </c>
      <c r="L3442" t="s">
        <v>184</v>
      </c>
      <c r="M3442" t="s">
        <v>185</v>
      </c>
      <c r="N3442" s="1" t="s">
        <v>114</v>
      </c>
      <c r="O3442" s="1" t="s">
        <v>49</v>
      </c>
      <c r="P3442" s="1">
        <v>85</v>
      </c>
      <c r="Q3442" t="s">
        <v>15647</v>
      </c>
      <c r="R3442" s="1" t="s">
        <v>21443</v>
      </c>
      <c r="S3442" s="1" t="s">
        <v>21444</v>
      </c>
      <c r="T3442" s="1">
        <v>346</v>
      </c>
      <c r="U3442" s="1">
        <v>5</v>
      </c>
      <c r="V3442" s="1">
        <v>341</v>
      </c>
    </row>
    <row r="3443" spans="1:22" x14ac:dyDescent="0.35">
      <c r="A3443" s="2">
        <v>44782</v>
      </c>
      <c r="B3443" s="3" t="s">
        <v>222</v>
      </c>
      <c r="C3443" t="s">
        <v>141</v>
      </c>
      <c r="D3443" t="s">
        <v>223</v>
      </c>
      <c r="E3443" t="s">
        <v>224</v>
      </c>
      <c r="F3443" t="s">
        <v>21445</v>
      </c>
      <c r="G3443" t="s">
        <v>21446</v>
      </c>
      <c r="H3443" t="s">
        <v>21447</v>
      </c>
      <c r="I3443">
        <f>1-773-396-7121</f>
        <v>-8289</v>
      </c>
      <c r="J3443" s="1" t="s">
        <v>170</v>
      </c>
      <c r="K3443" t="s">
        <v>194</v>
      </c>
      <c r="L3443" t="s">
        <v>195</v>
      </c>
      <c r="M3443" t="s">
        <v>196</v>
      </c>
      <c r="N3443" s="1" t="s">
        <v>114</v>
      </c>
      <c r="O3443" s="1" t="s">
        <v>49</v>
      </c>
      <c r="P3443" s="1">
        <v>3</v>
      </c>
      <c r="Q3443" t="s">
        <v>21448</v>
      </c>
      <c r="R3443" s="1" t="s">
        <v>21449</v>
      </c>
      <c r="S3443" s="1" t="s">
        <v>21450</v>
      </c>
      <c r="T3443" s="1">
        <v>279</v>
      </c>
      <c r="U3443" s="1">
        <v>142</v>
      </c>
      <c r="V3443" s="1">
        <v>137</v>
      </c>
    </row>
    <row r="3444" spans="1:22" x14ac:dyDescent="0.35">
      <c r="A3444" s="2">
        <v>45000</v>
      </c>
      <c r="B3444" s="3" t="s">
        <v>97</v>
      </c>
      <c r="C3444" t="s">
        <v>23</v>
      </c>
      <c r="D3444" t="s">
        <v>98</v>
      </c>
      <c r="E3444" t="s">
        <v>189</v>
      </c>
      <c r="F3444" t="s">
        <v>21451</v>
      </c>
      <c r="G3444" t="s">
        <v>21452</v>
      </c>
      <c r="H3444" t="s">
        <v>21453</v>
      </c>
      <c r="I3444" t="s">
        <v>21454</v>
      </c>
      <c r="J3444" s="1" t="s">
        <v>170</v>
      </c>
      <c r="K3444" t="s">
        <v>61</v>
      </c>
      <c r="L3444" t="s">
        <v>62</v>
      </c>
      <c r="N3444" s="1" t="s">
        <v>114</v>
      </c>
      <c r="O3444" s="1" t="s">
        <v>63</v>
      </c>
      <c r="P3444" s="1">
        <v>92</v>
      </c>
      <c r="Q3444" t="s">
        <v>6674</v>
      </c>
      <c r="R3444" s="1" t="s">
        <v>21455</v>
      </c>
      <c r="S3444" s="1" t="s">
        <v>21456</v>
      </c>
      <c r="T3444" s="1">
        <v>54</v>
      </c>
      <c r="U3444" s="1">
        <v>27</v>
      </c>
      <c r="V3444" s="1">
        <v>27</v>
      </c>
    </row>
    <row r="3445" spans="1:22" x14ac:dyDescent="0.35">
      <c r="A3445" s="1" t="s">
        <v>21457</v>
      </c>
      <c r="B3445" s="3" t="s">
        <v>336</v>
      </c>
      <c r="C3445" t="s">
        <v>247</v>
      </c>
      <c r="D3445" t="s">
        <v>165</v>
      </c>
      <c r="E3445" t="s">
        <v>484</v>
      </c>
      <c r="F3445" t="s">
        <v>21458</v>
      </c>
      <c r="G3445" t="s">
        <v>21459</v>
      </c>
      <c r="H3445" t="s">
        <v>21460</v>
      </c>
      <c r="I3445" t="s">
        <v>21461</v>
      </c>
      <c r="J3445" s="1" t="s">
        <v>45</v>
      </c>
      <c r="K3445" t="s">
        <v>46</v>
      </c>
      <c r="L3445" t="s">
        <v>47</v>
      </c>
      <c r="M3445" t="s">
        <v>261</v>
      </c>
      <c r="N3445" s="1" t="s">
        <v>114</v>
      </c>
      <c r="O3445" s="1" t="s">
        <v>63</v>
      </c>
      <c r="P3445" s="1">
        <v>70</v>
      </c>
      <c r="Q3445" t="s">
        <v>12989</v>
      </c>
      <c r="R3445" s="1" t="s">
        <v>21462</v>
      </c>
      <c r="S3445" s="1" t="s">
        <v>21463</v>
      </c>
      <c r="T3445" s="1">
        <v>180</v>
      </c>
      <c r="U3445" s="1">
        <v>180</v>
      </c>
      <c r="V3445" s="1">
        <v>0</v>
      </c>
    </row>
    <row r="3446" spans="1:22" x14ac:dyDescent="0.35">
      <c r="A3446" s="2">
        <v>44943</v>
      </c>
      <c r="B3446" s="3" t="s">
        <v>317</v>
      </c>
      <c r="C3446" t="s">
        <v>23</v>
      </c>
      <c r="D3446" t="s">
        <v>98</v>
      </c>
      <c r="E3446" t="s">
        <v>1277</v>
      </c>
      <c r="F3446" t="s">
        <v>21464</v>
      </c>
      <c r="G3446" t="s">
        <v>21465</v>
      </c>
      <c r="H3446" t="s">
        <v>21466</v>
      </c>
      <c r="I3446" t="s">
        <v>21467</v>
      </c>
      <c r="J3446" s="1" t="s">
        <v>30</v>
      </c>
      <c r="K3446" t="s">
        <v>75</v>
      </c>
      <c r="L3446" t="s">
        <v>76</v>
      </c>
      <c r="M3446" t="s">
        <v>77</v>
      </c>
      <c r="N3446" s="1" t="s">
        <v>86</v>
      </c>
      <c r="O3446" s="1" t="s">
        <v>34</v>
      </c>
      <c r="P3446" s="1">
        <v>30</v>
      </c>
      <c r="Q3446" t="s">
        <v>17582</v>
      </c>
      <c r="R3446" s="1" t="s">
        <v>21468</v>
      </c>
      <c r="S3446" s="1" t="s">
        <v>21469</v>
      </c>
      <c r="T3446" s="1">
        <v>258</v>
      </c>
      <c r="U3446" s="1">
        <v>132</v>
      </c>
      <c r="V3446" s="1">
        <v>126</v>
      </c>
    </row>
    <row r="3447" spans="1:22" x14ac:dyDescent="0.35">
      <c r="A3447" s="2">
        <v>44529</v>
      </c>
      <c r="B3447" s="3" t="s">
        <v>97</v>
      </c>
      <c r="C3447" t="s">
        <v>23</v>
      </c>
      <c r="D3447" t="s">
        <v>98</v>
      </c>
      <c r="E3447" t="s">
        <v>154</v>
      </c>
      <c r="F3447" t="s">
        <v>21470</v>
      </c>
      <c r="G3447" t="s">
        <v>21471</v>
      </c>
      <c r="H3447" t="s">
        <v>21472</v>
      </c>
      <c r="I3447" t="s">
        <v>21473</v>
      </c>
      <c r="J3447" s="1" t="s">
        <v>30</v>
      </c>
      <c r="K3447" t="s">
        <v>566</v>
      </c>
      <c r="L3447" t="s">
        <v>567</v>
      </c>
      <c r="M3447" t="s">
        <v>568</v>
      </c>
      <c r="N3447" s="1" t="s">
        <v>33</v>
      </c>
      <c r="O3447" s="1" t="s">
        <v>49</v>
      </c>
      <c r="P3447" s="1">
        <v>82</v>
      </c>
      <c r="Q3447" t="s">
        <v>3931</v>
      </c>
      <c r="R3447" s="1" t="s">
        <v>21474</v>
      </c>
      <c r="S3447" s="1" t="s">
        <v>21475</v>
      </c>
      <c r="T3447" s="1">
        <v>185</v>
      </c>
      <c r="U3447" s="1">
        <v>161</v>
      </c>
      <c r="V3447" s="1">
        <v>24</v>
      </c>
    </row>
    <row r="3448" spans="1:22" x14ac:dyDescent="0.35">
      <c r="A3448" s="2">
        <v>44973</v>
      </c>
      <c r="B3448" s="3" t="s">
        <v>418</v>
      </c>
      <c r="C3448" t="s">
        <v>54</v>
      </c>
      <c r="D3448" t="s">
        <v>419</v>
      </c>
      <c r="E3448" t="s">
        <v>521</v>
      </c>
      <c r="F3448" t="s">
        <v>21476</v>
      </c>
      <c r="G3448" t="s">
        <v>21477</v>
      </c>
      <c r="H3448" t="s">
        <v>21478</v>
      </c>
      <c r="I3448">
        <v>5758628563</v>
      </c>
      <c r="J3448" s="1" t="s">
        <v>30</v>
      </c>
      <c r="K3448" t="s">
        <v>111</v>
      </c>
      <c r="L3448" t="s">
        <v>112</v>
      </c>
      <c r="N3448" s="1" t="s">
        <v>48</v>
      </c>
      <c r="O3448" s="1" t="s">
        <v>63</v>
      </c>
      <c r="P3448" s="1">
        <v>98</v>
      </c>
      <c r="Q3448" t="s">
        <v>913</v>
      </c>
      <c r="R3448" s="1" t="s">
        <v>21479</v>
      </c>
      <c r="S3448" s="1" t="s">
        <v>21480</v>
      </c>
      <c r="T3448" s="1">
        <v>396</v>
      </c>
      <c r="U3448" s="1">
        <v>328</v>
      </c>
      <c r="V3448" s="1">
        <v>68</v>
      </c>
    </row>
    <row r="3449" spans="1:22" x14ac:dyDescent="0.35">
      <c r="A3449" s="2">
        <v>44509</v>
      </c>
      <c r="B3449" s="3" t="s">
        <v>68</v>
      </c>
      <c r="C3449" t="s">
        <v>69</v>
      </c>
      <c r="D3449" t="s">
        <v>70</v>
      </c>
      <c r="E3449" t="s">
        <v>25</v>
      </c>
      <c r="F3449" t="s">
        <v>21481</v>
      </c>
      <c r="G3449" t="s">
        <v>21482</v>
      </c>
      <c r="H3449" t="s">
        <v>21483</v>
      </c>
      <c r="I3449" t="s">
        <v>21484</v>
      </c>
      <c r="J3449" s="1" t="s">
        <v>170</v>
      </c>
      <c r="K3449" t="s">
        <v>133</v>
      </c>
      <c r="L3449" t="s">
        <v>134</v>
      </c>
      <c r="M3449" t="s">
        <v>135</v>
      </c>
      <c r="N3449" s="1" t="s">
        <v>48</v>
      </c>
      <c r="O3449" s="1" t="s">
        <v>34</v>
      </c>
      <c r="P3449" s="1">
        <v>27</v>
      </c>
      <c r="Q3449" t="s">
        <v>21485</v>
      </c>
      <c r="R3449" s="1" t="s">
        <v>21486</v>
      </c>
      <c r="S3449" s="1" t="s">
        <v>21487</v>
      </c>
      <c r="T3449" s="1">
        <v>149</v>
      </c>
      <c r="U3449" s="1">
        <v>18</v>
      </c>
      <c r="V3449" s="1">
        <v>131</v>
      </c>
    </row>
    <row r="3450" spans="1:22" x14ac:dyDescent="0.35">
      <c r="A3450" s="2">
        <v>45019</v>
      </c>
      <c r="B3450" s="3" t="s">
        <v>38</v>
      </c>
      <c r="C3450" t="s">
        <v>69</v>
      </c>
      <c r="D3450" t="s">
        <v>70</v>
      </c>
      <c r="E3450" t="s">
        <v>71</v>
      </c>
      <c r="F3450" t="s">
        <v>21488</v>
      </c>
      <c r="G3450" t="s">
        <v>21489</v>
      </c>
      <c r="H3450" t="s">
        <v>21490</v>
      </c>
      <c r="I3450" t="s">
        <v>21491</v>
      </c>
      <c r="J3450" s="1" t="s">
        <v>45</v>
      </c>
      <c r="K3450" t="s">
        <v>303</v>
      </c>
      <c r="L3450" t="s">
        <v>304</v>
      </c>
      <c r="M3450" t="s">
        <v>305</v>
      </c>
      <c r="N3450" s="1" t="s">
        <v>78</v>
      </c>
      <c r="O3450" s="1" t="s">
        <v>34</v>
      </c>
      <c r="P3450" s="1">
        <v>36</v>
      </c>
      <c r="Q3450" t="s">
        <v>13073</v>
      </c>
      <c r="R3450" s="1" t="s">
        <v>21492</v>
      </c>
      <c r="S3450" s="1" t="s">
        <v>21493</v>
      </c>
      <c r="T3450" s="1">
        <v>150</v>
      </c>
      <c r="U3450" s="1">
        <v>100</v>
      </c>
      <c r="V3450" s="1">
        <v>50</v>
      </c>
    </row>
    <row r="3451" spans="1:22" x14ac:dyDescent="0.35">
      <c r="A3451" s="2">
        <v>44851</v>
      </c>
      <c r="B3451" s="3" t="s">
        <v>257</v>
      </c>
      <c r="C3451" t="s">
        <v>141</v>
      </c>
      <c r="D3451" t="s">
        <v>223</v>
      </c>
      <c r="E3451" t="s">
        <v>309</v>
      </c>
      <c r="F3451" t="s">
        <v>21494</v>
      </c>
      <c r="G3451" t="s">
        <v>21495</v>
      </c>
      <c r="H3451" t="s">
        <v>21496</v>
      </c>
      <c r="I3451" t="s">
        <v>21497</v>
      </c>
      <c r="J3451" s="1" t="s">
        <v>45</v>
      </c>
      <c r="K3451" t="s">
        <v>330</v>
      </c>
      <c r="L3451" t="s">
        <v>331</v>
      </c>
      <c r="M3451" t="s">
        <v>332</v>
      </c>
      <c r="N3451" s="1" t="s">
        <v>78</v>
      </c>
      <c r="O3451" s="1" t="s">
        <v>34</v>
      </c>
      <c r="P3451" s="1">
        <v>43</v>
      </c>
      <c r="Q3451" t="s">
        <v>10806</v>
      </c>
      <c r="R3451" s="1" t="s">
        <v>21498</v>
      </c>
      <c r="S3451" s="1" t="s">
        <v>21499</v>
      </c>
      <c r="T3451" s="1">
        <v>333</v>
      </c>
      <c r="U3451" s="1">
        <v>103</v>
      </c>
      <c r="V3451" s="1">
        <v>230</v>
      </c>
    </row>
    <row r="3452" spans="1:22" x14ac:dyDescent="0.35">
      <c r="A3452" s="2">
        <v>44602</v>
      </c>
      <c r="B3452" s="3" t="s">
        <v>38</v>
      </c>
      <c r="C3452" t="s">
        <v>276</v>
      </c>
      <c r="D3452" t="s">
        <v>277</v>
      </c>
      <c r="E3452" t="s">
        <v>278</v>
      </c>
      <c r="F3452" t="s">
        <v>21500</v>
      </c>
      <c r="G3452" t="s">
        <v>21501</v>
      </c>
      <c r="H3452" t="s">
        <v>21502</v>
      </c>
      <c r="I3452">
        <v>2143376248</v>
      </c>
      <c r="J3452" s="1" t="s">
        <v>170</v>
      </c>
      <c r="K3452" t="s">
        <v>194</v>
      </c>
      <c r="L3452" t="s">
        <v>195</v>
      </c>
      <c r="M3452" t="s">
        <v>196</v>
      </c>
      <c r="N3452" s="1" t="s">
        <v>78</v>
      </c>
      <c r="O3452" s="1" t="s">
        <v>34</v>
      </c>
      <c r="P3452" s="1">
        <v>61</v>
      </c>
      <c r="Q3452" t="s">
        <v>8666</v>
      </c>
      <c r="R3452" s="1" t="s">
        <v>21503</v>
      </c>
      <c r="S3452" s="1" t="s">
        <v>21504</v>
      </c>
      <c r="T3452" s="1">
        <v>202</v>
      </c>
      <c r="U3452" s="1">
        <v>58</v>
      </c>
      <c r="V3452" s="1">
        <v>144</v>
      </c>
    </row>
    <row r="3453" spans="1:22" x14ac:dyDescent="0.35">
      <c r="A3453" s="2">
        <v>44849</v>
      </c>
      <c r="B3453" s="3" t="s">
        <v>336</v>
      </c>
      <c r="C3453" t="s">
        <v>247</v>
      </c>
      <c r="D3453" t="s">
        <v>165</v>
      </c>
      <c r="E3453" t="s">
        <v>25</v>
      </c>
      <c r="F3453" t="s">
        <v>21505</v>
      </c>
      <c r="H3453" t="s">
        <v>21506</v>
      </c>
      <c r="I3453" t="s">
        <v>21507</v>
      </c>
      <c r="J3453" s="1" t="s">
        <v>30</v>
      </c>
      <c r="K3453" t="s">
        <v>534</v>
      </c>
      <c r="L3453" t="s">
        <v>535</v>
      </c>
      <c r="M3453" t="s">
        <v>536</v>
      </c>
      <c r="N3453" s="1" t="s">
        <v>93</v>
      </c>
      <c r="O3453" s="1" t="s">
        <v>49</v>
      </c>
      <c r="P3453" s="1">
        <v>49</v>
      </c>
      <c r="Q3453" t="s">
        <v>3222</v>
      </c>
      <c r="R3453" s="1" t="s">
        <v>2810</v>
      </c>
      <c r="S3453" s="1" t="s">
        <v>21508</v>
      </c>
      <c r="T3453" s="1">
        <v>118</v>
      </c>
      <c r="U3453" s="1">
        <v>31</v>
      </c>
      <c r="V3453" s="1">
        <v>87</v>
      </c>
    </row>
    <row r="3454" spans="1:22" x14ac:dyDescent="0.35">
      <c r="A3454" s="2">
        <v>44550</v>
      </c>
      <c r="B3454" s="3" t="s">
        <v>418</v>
      </c>
      <c r="C3454" t="s">
        <v>69</v>
      </c>
      <c r="D3454" t="s">
        <v>419</v>
      </c>
      <c r="E3454" t="s">
        <v>521</v>
      </c>
      <c r="F3454" t="s">
        <v>21509</v>
      </c>
      <c r="H3454" t="s">
        <v>21510</v>
      </c>
      <c r="I3454" t="s">
        <v>21511</v>
      </c>
      <c r="J3454" s="1" t="s">
        <v>170</v>
      </c>
      <c r="K3454" t="s">
        <v>148</v>
      </c>
      <c r="L3454" t="s">
        <v>149</v>
      </c>
      <c r="N3454" s="1" t="s">
        <v>93</v>
      </c>
      <c r="O3454" s="1" t="s">
        <v>49</v>
      </c>
      <c r="P3454" s="1">
        <v>18</v>
      </c>
      <c r="Q3454" t="s">
        <v>21512</v>
      </c>
      <c r="R3454" s="1" t="s">
        <v>21513</v>
      </c>
      <c r="S3454" s="1" t="s">
        <v>21514</v>
      </c>
      <c r="T3454" s="1">
        <v>75</v>
      </c>
      <c r="U3454" s="1">
        <v>42</v>
      </c>
      <c r="V3454" s="1">
        <v>33</v>
      </c>
    </row>
    <row r="3455" spans="1:22" x14ac:dyDescent="0.35">
      <c r="A3455" s="2">
        <v>45028</v>
      </c>
      <c r="B3455" s="3" t="s">
        <v>118</v>
      </c>
      <c r="C3455" t="s">
        <v>54</v>
      </c>
      <c r="D3455" t="s">
        <v>119</v>
      </c>
      <c r="E3455" t="s">
        <v>120</v>
      </c>
      <c r="F3455" t="s">
        <v>19366</v>
      </c>
      <c r="G3455" t="s">
        <v>21515</v>
      </c>
      <c r="H3455" t="s">
        <v>21516</v>
      </c>
      <c r="I3455" t="s">
        <v>21517</v>
      </c>
      <c r="J3455" s="1" t="s">
        <v>45</v>
      </c>
      <c r="K3455" t="s">
        <v>330</v>
      </c>
      <c r="L3455" t="s">
        <v>331</v>
      </c>
      <c r="M3455" t="s">
        <v>332</v>
      </c>
      <c r="N3455" s="1" t="s">
        <v>33</v>
      </c>
      <c r="O3455" s="1" t="s">
        <v>49</v>
      </c>
      <c r="P3455" s="1">
        <v>96</v>
      </c>
      <c r="Q3455" t="s">
        <v>20100</v>
      </c>
      <c r="R3455" s="1" t="s">
        <v>21518</v>
      </c>
      <c r="S3455" s="1" t="s">
        <v>21519</v>
      </c>
      <c r="T3455" s="1">
        <v>442</v>
      </c>
      <c r="U3455" s="1">
        <v>129</v>
      </c>
      <c r="V3455" s="1">
        <v>313</v>
      </c>
    </row>
    <row r="3456" spans="1:22" x14ac:dyDescent="0.35">
      <c r="A3456" s="2">
        <v>44501</v>
      </c>
      <c r="B3456" s="3" t="s">
        <v>238</v>
      </c>
      <c r="C3456" t="s">
        <v>23</v>
      </c>
      <c r="D3456" t="s">
        <v>98</v>
      </c>
      <c r="E3456" t="s">
        <v>239</v>
      </c>
      <c r="F3456" t="s">
        <v>21520</v>
      </c>
      <c r="G3456" t="s">
        <v>21521</v>
      </c>
      <c r="H3456" t="s">
        <v>21522</v>
      </c>
      <c r="I3456" t="s">
        <v>21523</v>
      </c>
      <c r="J3456" s="1" t="s">
        <v>30</v>
      </c>
      <c r="K3456" t="s">
        <v>75</v>
      </c>
      <c r="L3456" t="s">
        <v>76</v>
      </c>
      <c r="M3456" t="s">
        <v>77</v>
      </c>
      <c r="N3456" s="1" t="s">
        <v>86</v>
      </c>
      <c r="O3456" s="1" t="s">
        <v>49</v>
      </c>
      <c r="P3456" s="1">
        <v>72</v>
      </c>
      <c r="Q3456" t="s">
        <v>17854</v>
      </c>
      <c r="R3456" s="1" t="s">
        <v>21524</v>
      </c>
      <c r="S3456" s="1" t="s">
        <v>21525</v>
      </c>
      <c r="T3456" s="1">
        <v>450</v>
      </c>
      <c r="U3456" s="1">
        <v>204</v>
      </c>
      <c r="V3456" s="1">
        <v>246</v>
      </c>
    </row>
    <row r="3457" spans="1:22" x14ac:dyDescent="0.35">
      <c r="A3457" s="2">
        <v>44974</v>
      </c>
      <c r="B3457" s="3" t="s">
        <v>53</v>
      </c>
      <c r="C3457" t="s">
        <v>276</v>
      </c>
      <c r="D3457" t="s">
        <v>55</v>
      </c>
      <c r="E3457" t="s">
        <v>56</v>
      </c>
      <c r="F3457" t="s">
        <v>21526</v>
      </c>
      <c r="G3457" t="s">
        <v>21527</v>
      </c>
      <c r="H3457" t="s">
        <v>21528</v>
      </c>
      <c r="I3457" t="s">
        <v>21529</v>
      </c>
      <c r="J3457" s="1" t="s">
        <v>45</v>
      </c>
      <c r="K3457" t="s">
        <v>46</v>
      </c>
      <c r="L3457" t="s">
        <v>47</v>
      </c>
      <c r="M3457" t="s">
        <v>261</v>
      </c>
      <c r="N3457" s="1" t="s">
        <v>48</v>
      </c>
      <c r="O3457" s="1" t="s">
        <v>34</v>
      </c>
      <c r="P3457" s="1">
        <v>15</v>
      </c>
      <c r="Q3457" t="s">
        <v>2822</v>
      </c>
      <c r="R3457" s="1" t="s">
        <v>21530</v>
      </c>
      <c r="S3457" s="1" t="s">
        <v>21531</v>
      </c>
      <c r="T3457" s="1">
        <v>122</v>
      </c>
      <c r="U3457" s="1">
        <v>59</v>
      </c>
      <c r="V3457" s="1">
        <v>63</v>
      </c>
    </row>
    <row r="3458" spans="1:22" x14ac:dyDescent="0.35">
      <c r="A3458" s="1" t="s">
        <v>21532</v>
      </c>
      <c r="B3458" s="3" t="s">
        <v>222</v>
      </c>
      <c r="C3458" t="s">
        <v>141</v>
      </c>
      <c r="D3458" t="s">
        <v>223</v>
      </c>
      <c r="E3458" t="s">
        <v>224</v>
      </c>
      <c r="F3458" t="s">
        <v>21533</v>
      </c>
      <c r="G3458" t="s">
        <v>21534</v>
      </c>
      <c r="H3458" t="s">
        <v>21535</v>
      </c>
      <c r="I3458" t="s">
        <v>21536</v>
      </c>
      <c r="J3458" s="1" t="s">
        <v>170</v>
      </c>
      <c r="K3458" t="s">
        <v>270</v>
      </c>
      <c r="L3458" t="s">
        <v>271</v>
      </c>
      <c r="N3458" s="1" t="s">
        <v>93</v>
      </c>
      <c r="O3458" s="1" t="s">
        <v>63</v>
      </c>
      <c r="P3458" s="1">
        <v>47</v>
      </c>
      <c r="Q3458" t="s">
        <v>5745</v>
      </c>
      <c r="R3458" s="1" t="s">
        <v>21537</v>
      </c>
      <c r="S3458" s="1" t="s">
        <v>21538</v>
      </c>
      <c r="T3458" s="1">
        <v>386</v>
      </c>
      <c r="U3458" s="1">
        <v>165</v>
      </c>
      <c r="V3458" s="1">
        <v>221</v>
      </c>
    </row>
    <row r="3459" spans="1:22" x14ac:dyDescent="0.35">
      <c r="A3459" s="2">
        <v>44933</v>
      </c>
      <c r="B3459" s="3" t="s">
        <v>38</v>
      </c>
      <c r="C3459" t="s">
        <v>69</v>
      </c>
      <c r="D3459" t="s">
        <v>119</v>
      </c>
      <c r="E3459" t="s">
        <v>25</v>
      </c>
      <c r="F3459" t="s">
        <v>21539</v>
      </c>
      <c r="G3459" t="s">
        <v>21540</v>
      </c>
      <c r="H3459" t="s">
        <v>21541</v>
      </c>
      <c r="I3459" t="s">
        <v>21542</v>
      </c>
      <c r="J3459" s="1" t="s">
        <v>45</v>
      </c>
      <c r="K3459" t="s">
        <v>381</v>
      </c>
      <c r="L3459" t="s">
        <v>382</v>
      </c>
      <c r="M3459" t="s">
        <v>383</v>
      </c>
      <c r="N3459" s="1" t="s">
        <v>78</v>
      </c>
      <c r="O3459" s="1" t="s">
        <v>34</v>
      </c>
      <c r="P3459" s="1">
        <v>95</v>
      </c>
      <c r="Q3459" t="s">
        <v>4997</v>
      </c>
      <c r="R3459" s="1" t="s">
        <v>21543</v>
      </c>
      <c r="S3459" s="1" t="s">
        <v>21544</v>
      </c>
      <c r="T3459" s="1">
        <v>315</v>
      </c>
      <c r="U3459" s="1">
        <v>217</v>
      </c>
      <c r="V3459" s="1">
        <v>98</v>
      </c>
    </row>
    <row r="3460" spans="1:22" x14ac:dyDescent="0.35">
      <c r="A3460" s="2">
        <v>44956</v>
      </c>
      <c r="B3460" s="3" t="s">
        <v>118</v>
      </c>
      <c r="C3460" t="s">
        <v>69</v>
      </c>
      <c r="D3460" t="s">
        <v>119</v>
      </c>
      <c r="E3460" t="s">
        <v>120</v>
      </c>
      <c r="F3460" t="s">
        <v>21545</v>
      </c>
      <c r="G3460" t="s">
        <v>21546</v>
      </c>
      <c r="H3460" t="s">
        <v>21547</v>
      </c>
      <c r="I3460">
        <f>1-527-531-6668</f>
        <v>-7725</v>
      </c>
      <c r="J3460" s="1" t="s">
        <v>30</v>
      </c>
      <c r="K3460" t="s">
        <v>61</v>
      </c>
      <c r="L3460" t="s">
        <v>62</v>
      </c>
      <c r="M3460">
        <f>1-588-750-7646</f>
        <v>-8983</v>
      </c>
      <c r="N3460" s="1" t="s">
        <v>33</v>
      </c>
      <c r="O3460" s="1" t="s">
        <v>49</v>
      </c>
      <c r="P3460" s="1">
        <v>95</v>
      </c>
      <c r="Q3460" t="s">
        <v>4997</v>
      </c>
      <c r="R3460" s="1" t="s">
        <v>13494</v>
      </c>
      <c r="S3460" s="1" t="s">
        <v>21548</v>
      </c>
      <c r="T3460" s="1">
        <v>283</v>
      </c>
      <c r="U3460" s="1">
        <v>259</v>
      </c>
      <c r="V3460" s="1">
        <v>24</v>
      </c>
    </row>
    <row r="3461" spans="1:22" x14ac:dyDescent="0.35">
      <c r="A3461" s="2">
        <v>44481</v>
      </c>
      <c r="B3461" s="3" t="s">
        <v>118</v>
      </c>
      <c r="C3461" t="s">
        <v>54</v>
      </c>
      <c r="D3461" t="s">
        <v>119</v>
      </c>
      <c r="E3461" t="s">
        <v>120</v>
      </c>
      <c r="F3461" t="s">
        <v>21549</v>
      </c>
      <c r="G3461" t="s">
        <v>21550</v>
      </c>
      <c r="H3461" t="s">
        <v>21551</v>
      </c>
      <c r="I3461" t="s">
        <v>21552</v>
      </c>
      <c r="J3461" s="1" t="s">
        <v>170</v>
      </c>
      <c r="K3461" t="s">
        <v>270</v>
      </c>
      <c r="L3461" t="s">
        <v>271</v>
      </c>
      <c r="M3461" t="s">
        <v>559</v>
      </c>
      <c r="N3461" s="1" t="s">
        <v>114</v>
      </c>
      <c r="O3461" s="1" t="s">
        <v>49</v>
      </c>
      <c r="P3461" s="1">
        <v>67</v>
      </c>
      <c r="Q3461" t="s">
        <v>3397</v>
      </c>
      <c r="R3461" s="1" t="s">
        <v>12176</v>
      </c>
      <c r="S3461" s="1" t="s">
        <v>21553</v>
      </c>
      <c r="T3461" s="1">
        <v>68</v>
      </c>
      <c r="U3461" s="1">
        <v>6</v>
      </c>
      <c r="V3461" s="1">
        <v>62</v>
      </c>
    </row>
    <row r="3462" spans="1:22" x14ac:dyDescent="0.35">
      <c r="A3462" s="2">
        <v>44690</v>
      </c>
      <c r="B3462" s="3" t="s">
        <v>38</v>
      </c>
      <c r="C3462" t="s">
        <v>247</v>
      </c>
      <c r="D3462" t="s">
        <v>165</v>
      </c>
      <c r="E3462" t="s">
        <v>166</v>
      </c>
      <c r="F3462" t="s">
        <v>21554</v>
      </c>
      <c r="G3462" t="s">
        <v>21555</v>
      </c>
      <c r="H3462" t="s">
        <v>21556</v>
      </c>
      <c r="I3462" t="s">
        <v>21557</v>
      </c>
      <c r="J3462" s="1" t="s">
        <v>45</v>
      </c>
      <c r="K3462" t="s">
        <v>270</v>
      </c>
      <c r="L3462" t="s">
        <v>271</v>
      </c>
      <c r="M3462" t="s">
        <v>559</v>
      </c>
      <c r="N3462" s="1" t="s">
        <v>93</v>
      </c>
      <c r="O3462" s="1" t="s">
        <v>49</v>
      </c>
      <c r="P3462" s="1">
        <v>38</v>
      </c>
      <c r="Q3462" t="s">
        <v>21558</v>
      </c>
      <c r="R3462" s="1" t="s">
        <v>21559</v>
      </c>
      <c r="S3462" s="1" t="s">
        <v>21560</v>
      </c>
      <c r="T3462" s="1">
        <v>258</v>
      </c>
      <c r="U3462" s="1">
        <v>124</v>
      </c>
      <c r="V3462" s="1">
        <v>134</v>
      </c>
    </row>
    <row r="3463" spans="1:22" x14ac:dyDescent="0.35">
      <c r="A3463" s="2">
        <v>44556</v>
      </c>
      <c r="B3463" s="3" t="s">
        <v>418</v>
      </c>
      <c r="C3463" t="s">
        <v>69</v>
      </c>
      <c r="D3463" t="s">
        <v>419</v>
      </c>
      <c r="E3463" t="s">
        <v>521</v>
      </c>
      <c r="F3463" t="s">
        <v>21561</v>
      </c>
      <c r="G3463" t="s">
        <v>21562</v>
      </c>
      <c r="H3463" t="s">
        <v>21563</v>
      </c>
      <c r="I3463" t="s">
        <v>21564</v>
      </c>
      <c r="J3463" s="1" t="s">
        <v>170</v>
      </c>
      <c r="K3463" t="s">
        <v>75</v>
      </c>
      <c r="L3463" t="s">
        <v>76</v>
      </c>
      <c r="M3463" t="s">
        <v>77</v>
      </c>
      <c r="N3463" s="1" t="s">
        <v>48</v>
      </c>
      <c r="O3463" s="1" t="s">
        <v>34</v>
      </c>
      <c r="P3463" s="1">
        <v>53</v>
      </c>
      <c r="Q3463" t="s">
        <v>19020</v>
      </c>
      <c r="R3463" s="1" t="s">
        <v>12608</v>
      </c>
      <c r="S3463" s="1" t="s">
        <v>21565</v>
      </c>
      <c r="T3463" s="1">
        <v>70</v>
      </c>
      <c r="U3463" s="1">
        <v>17</v>
      </c>
      <c r="V3463" s="1">
        <v>53</v>
      </c>
    </row>
    <row r="3464" spans="1:22" x14ac:dyDescent="0.35">
      <c r="A3464" s="2">
        <v>44836</v>
      </c>
      <c r="B3464" s="3" t="s">
        <v>140</v>
      </c>
      <c r="C3464" t="s">
        <v>141</v>
      </c>
      <c r="D3464" t="s">
        <v>142</v>
      </c>
      <c r="E3464" t="s">
        <v>265</v>
      </c>
      <c r="F3464" t="s">
        <v>3773</v>
      </c>
      <c r="G3464" t="s">
        <v>21566</v>
      </c>
      <c r="H3464" t="s">
        <v>21567</v>
      </c>
      <c r="I3464" t="s">
        <v>21568</v>
      </c>
      <c r="J3464" s="1" t="s">
        <v>170</v>
      </c>
      <c r="K3464" t="s">
        <v>148</v>
      </c>
      <c r="L3464" t="s">
        <v>149</v>
      </c>
      <c r="M3464" t="s">
        <v>150</v>
      </c>
      <c r="N3464" s="1" t="s">
        <v>78</v>
      </c>
      <c r="O3464" s="1" t="s">
        <v>63</v>
      </c>
      <c r="P3464" s="1">
        <v>15</v>
      </c>
      <c r="Q3464" t="s">
        <v>11869</v>
      </c>
      <c r="R3464" s="1" t="s">
        <v>21569</v>
      </c>
      <c r="S3464" s="1" t="s">
        <v>21570</v>
      </c>
      <c r="T3464" s="1">
        <v>136</v>
      </c>
      <c r="U3464" s="1">
        <v>90</v>
      </c>
      <c r="V3464" s="1">
        <v>46</v>
      </c>
    </row>
    <row r="3465" spans="1:22" x14ac:dyDescent="0.35">
      <c r="A3465" s="2">
        <v>44913</v>
      </c>
      <c r="B3465" s="3" t="s">
        <v>238</v>
      </c>
      <c r="C3465" t="s">
        <v>23</v>
      </c>
      <c r="D3465" t="s">
        <v>98</v>
      </c>
      <c r="E3465" t="s">
        <v>239</v>
      </c>
      <c r="F3465" t="s">
        <v>21571</v>
      </c>
      <c r="G3465" t="s">
        <v>21572</v>
      </c>
      <c r="H3465" t="s">
        <v>21573</v>
      </c>
      <c r="I3465" t="s">
        <v>21574</v>
      </c>
      <c r="J3465" s="1" t="s">
        <v>45</v>
      </c>
      <c r="K3465" t="s">
        <v>183</v>
      </c>
      <c r="L3465" t="s">
        <v>184</v>
      </c>
      <c r="M3465" t="s">
        <v>185</v>
      </c>
      <c r="N3465" s="1" t="s">
        <v>33</v>
      </c>
      <c r="O3465" s="1" t="s">
        <v>34</v>
      </c>
      <c r="P3465" s="1">
        <v>49</v>
      </c>
      <c r="Q3465" t="s">
        <v>15062</v>
      </c>
      <c r="R3465" s="1" t="s">
        <v>21575</v>
      </c>
      <c r="S3465" s="1" t="s">
        <v>21576</v>
      </c>
      <c r="T3465" s="1">
        <v>415</v>
      </c>
      <c r="U3465" s="1">
        <v>279</v>
      </c>
      <c r="V3465" s="1">
        <v>136</v>
      </c>
    </row>
    <row r="3466" spans="1:22" x14ac:dyDescent="0.35">
      <c r="A3466" s="2">
        <v>44483</v>
      </c>
      <c r="B3466" s="3" t="s">
        <v>336</v>
      </c>
      <c r="C3466" t="s">
        <v>247</v>
      </c>
      <c r="D3466" t="s">
        <v>165</v>
      </c>
      <c r="E3466" t="s">
        <v>484</v>
      </c>
      <c r="F3466" t="s">
        <v>21577</v>
      </c>
      <c r="G3466" t="s">
        <v>21578</v>
      </c>
      <c r="H3466" t="s">
        <v>21579</v>
      </c>
      <c r="I3466" t="s">
        <v>21580</v>
      </c>
      <c r="J3466" s="1" t="s">
        <v>170</v>
      </c>
      <c r="K3466" t="s">
        <v>330</v>
      </c>
      <c r="L3466" t="s">
        <v>331</v>
      </c>
      <c r="M3466" t="s">
        <v>332</v>
      </c>
      <c r="N3466" s="1" t="s">
        <v>78</v>
      </c>
      <c r="O3466" s="1" t="s">
        <v>49</v>
      </c>
      <c r="P3466" s="1">
        <v>43</v>
      </c>
      <c r="Q3466" t="s">
        <v>21430</v>
      </c>
      <c r="R3466" s="1" t="s">
        <v>21581</v>
      </c>
      <c r="S3466" s="1" t="s">
        <v>21582</v>
      </c>
      <c r="T3466" s="1">
        <v>375</v>
      </c>
      <c r="U3466" s="1">
        <v>262</v>
      </c>
      <c r="V3466" s="1">
        <v>113</v>
      </c>
    </row>
    <row r="3467" spans="1:22" x14ac:dyDescent="0.35">
      <c r="A3467" s="1" t="s">
        <v>11034</v>
      </c>
      <c r="B3467" s="3" t="s">
        <v>344</v>
      </c>
      <c r="C3467" t="s">
        <v>141</v>
      </c>
      <c r="D3467" t="s">
        <v>345</v>
      </c>
      <c r="E3467" t="s">
        <v>189</v>
      </c>
      <c r="F3467" t="s">
        <v>3052</v>
      </c>
      <c r="G3467" t="s">
        <v>21583</v>
      </c>
      <c r="H3467" t="s">
        <v>21584</v>
      </c>
      <c r="I3467" t="s">
        <v>21585</v>
      </c>
      <c r="J3467" s="1" t="s">
        <v>170</v>
      </c>
      <c r="K3467" t="s">
        <v>75</v>
      </c>
      <c r="L3467" t="s">
        <v>76</v>
      </c>
      <c r="M3467" t="s">
        <v>77</v>
      </c>
      <c r="N3467" s="1" t="s">
        <v>93</v>
      </c>
      <c r="O3467" s="1" t="s">
        <v>49</v>
      </c>
      <c r="P3467" s="1">
        <v>34</v>
      </c>
      <c r="Q3467" t="s">
        <v>17141</v>
      </c>
      <c r="R3467" s="1" t="s">
        <v>21586</v>
      </c>
      <c r="S3467" s="1" t="s">
        <v>21587</v>
      </c>
      <c r="T3467" s="1">
        <v>488</v>
      </c>
      <c r="U3467" s="1">
        <v>374</v>
      </c>
      <c r="V3467" s="1">
        <v>114</v>
      </c>
    </row>
    <row r="3468" spans="1:22" x14ac:dyDescent="0.35">
      <c r="A3468" s="2">
        <v>44581</v>
      </c>
      <c r="B3468" s="3" t="s">
        <v>22</v>
      </c>
      <c r="C3468" t="s">
        <v>23</v>
      </c>
      <c r="D3468" t="s">
        <v>24</v>
      </c>
      <c r="E3468" t="s">
        <v>265</v>
      </c>
      <c r="F3468" t="s">
        <v>9324</v>
      </c>
      <c r="G3468" t="s">
        <v>21588</v>
      </c>
      <c r="H3468" t="s">
        <v>21589</v>
      </c>
      <c r="I3468" t="s">
        <v>21590</v>
      </c>
      <c r="J3468" s="1" t="s">
        <v>170</v>
      </c>
      <c r="K3468" t="s">
        <v>75</v>
      </c>
      <c r="L3468" t="s">
        <v>76</v>
      </c>
      <c r="N3468" s="1" t="s">
        <v>33</v>
      </c>
      <c r="O3468" s="1" t="s">
        <v>34</v>
      </c>
      <c r="P3468" s="1">
        <v>25</v>
      </c>
      <c r="Q3468" t="s">
        <v>2039</v>
      </c>
      <c r="R3468" s="1" t="s">
        <v>21591</v>
      </c>
      <c r="S3468" s="1" t="s">
        <v>21592</v>
      </c>
      <c r="T3468" s="1">
        <v>499</v>
      </c>
      <c r="U3468" s="1">
        <v>216</v>
      </c>
      <c r="V3468" s="1">
        <v>283</v>
      </c>
    </row>
    <row r="3469" spans="1:22" x14ac:dyDescent="0.35">
      <c r="A3469" s="2">
        <v>44617</v>
      </c>
      <c r="B3469" s="3" t="s">
        <v>207</v>
      </c>
      <c r="C3469" t="s">
        <v>23</v>
      </c>
      <c r="D3469" t="s">
        <v>39</v>
      </c>
      <c r="E3469" t="s">
        <v>40</v>
      </c>
      <c r="F3469" t="s">
        <v>21593</v>
      </c>
      <c r="G3469" t="s">
        <v>21594</v>
      </c>
      <c r="H3469" t="s">
        <v>21595</v>
      </c>
      <c r="I3469" t="s">
        <v>21596</v>
      </c>
      <c r="J3469" s="1" t="s">
        <v>170</v>
      </c>
      <c r="K3469" t="s">
        <v>424</v>
      </c>
      <c r="L3469" t="s">
        <v>425</v>
      </c>
      <c r="M3469">
        <v>7724600682</v>
      </c>
      <c r="N3469" s="1" t="s">
        <v>78</v>
      </c>
      <c r="O3469" s="1" t="s">
        <v>49</v>
      </c>
      <c r="P3469" s="1">
        <v>44</v>
      </c>
      <c r="Q3469" t="s">
        <v>21597</v>
      </c>
      <c r="R3469" s="1" t="s">
        <v>21598</v>
      </c>
      <c r="S3469" s="1" t="s">
        <v>21599</v>
      </c>
      <c r="T3469" s="1">
        <v>395</v>
      </c>
      <c r="U3469" s="1">
        <v>276</v>
      </c>
      <c r="V3469" s="1">
        <v>119</v>
      </c>
    </row>
    <row r="3470" spans="1:22" x14ac:dyDescent="0.35">
      <c r="A3470" s="2">
        <v>44614</v>
      </c>
      <c r="B3470" s="3" t="s">
        <v>177</v>
      </c>
      <c r="C3470" t="s">
        <v>141</v>
      </c>
      <c r="D3470" t="s">
        <v>142</v>
      </c>
      <c r="E3470" t="s">
        <v>189</v>
      </c>
      <c r="F3470" t="s">
        <v>21600</v>
      </c>
      <c r="G3470" t="s">
        <v>21601</v>
      </c>
      <c r="H3470" t="s">
        <v>21602</v>
      </c>
      <c r="I3470" t="s">
        <v>21603</v>
      </c>
      <c r="J3470" s="1" t="s">
        <v>170</v>
      </c>
      <c r="K3470" t="s">
        <v>330</v>
      </c>
      <c r="L3470" t="s">
        <v>331</v>
      </c>
      <c r="M3470" t="s">
        <v>332</v>
      </c>
      <c r="N3470" s="1" t="s">
        <v>78</v>
      </c>
      <c r="O3470" s="1" t="s">
        <v>49</v>
      </c>
      <c r="P3470" s="1">
        <v>31</v>
      </c>
      <c r="Q3470" t="s">
        <v>6229</v>
      </c>
      <c r="R3470" s="1" t="s">
        <v>21604</v>
      </c>
      <c r="S3470" s="1" t="s">
        <v>21605</v>
      </c>
      <c r="T3470" s="1">
        <v>305</v>
      </c>
      <c r="U3470" s="1">
        <v>287</v>
      </c>
      <c r="V3470" s="1">
        <v>18</v>
      </c>
    </row>
    <row r="3471" spans="1:22" x14ac:dyDescent="0.35">
      <c r="A3471" s="2">
        <v>45072</v>
      </c>
      <c r="B3471" s="3" t="s">
        <v>164</v>
      </c>
      <c r="C3471" t="s">
        <v>247</v>
      </c>
      <c r="D3471" t="s">
        <v>165</v>
      </c>
      <c r="E3471" t="s">
        <v>2368</v>
      </c>
      <c r="F3471" t="s">
        <v>21606</v>
      </c>
      <c r="G3471" t="s">
        <v>21607</v>
      </c>
      <c r="H3471" t="s">
        <v>21608</v>
      </c>
      <c r="I3471" t="s">
        <v>21609</v>
      </c>
      <c r="J3471" s="1" t="s">
        <v>30</v>
      </c>
      <c r="K3471" t="s">
        <v>61</v>
      </c>
      <c r="L3471" t="s">
        <v>62</v>
      </c>
      <c r="M3471">
        <f>1-588-750-7646</f>
        <v>-8983</v>
      </c>
      <c r="N3471" s="1" t="s">
        <v>48</v>
      </c>
      <c r="O3471" s="1" t="s">
        <v>34</v>
      </c>
      <c r="P3471" s="1">
        <v>35</v>
      </c>
      <c r="Q3471" t="s">
        <v>11737</v>
      </c>
      <c r="R3471" s="1" t="s">
        <v>21610</v>
      </c>
      <c r="S3471" s="1" t="s">
        <v>21611</v>
      </c>
      <c r="T3471" s="1">
        <v>259</v>
      </c>
      <c r="U3471" s="1">
        <v>35</v>
      </c>
      <c r="V3471" s="1">
        <v>224</v>
      </c>
    </row>
    <row r="3472" spans="1:22" x14ac:dyDescent="0.35">
      <c r="A3472" s="2">
        <v>44682</v>
      </c>
      <c r="B3472" s="3" t="s">
        <v>317</v>
      </c>
      <c r="C3472" t="s">
        <v>23</v>
      </c>
      <c r="D3472" t="s">
        <v>98</v>
      </c>
      <c r="E3472" t="s">
        <v>265</v>
      </c>
      <c r="F3472" t="s">
        <v>21612</v>
      </c>
      <c r="G3472" t="s">
        <v>21613</v>
      </c>
      <c r="H3472" t="s">
        <v>21614</v>
      </c>
      <c r="I3472" t="s">
        <v>21615</v>
      </c>
      <c r="J3472" s="1" t="s">
        <v>30</v>
      </c>
      <c r="K3472" t="s">
        <v>566</v>
      </c>
      <c r="L3472" t="s">
        <v>567</v>
      </c>
      <c r="N3472" s="1" t="s">
        <v>114</v>
      </c>
      <c r="O3472" s="1" t="s">
        <v>34</v>
      </c>
      <c r="P3472" s="1">
        <v>20</v>
      </c>
      <c r="Q3472" t="s">
        <v>5487</v>
      </c>
      <c r="R3472" s="1" t="s">
        <v>21616</v>
      </c>
      <c r="S3472" s="1" t="s">
        <v>21617</v>
      </c>
      <c r="T3472" s="1">
        <v>500</v>
      </c>
      <c r="U3472" s="1">
        <v>298</v>
      </c>
      <c r="V3472" s="1">
        <v>202</v>
      </c>
    </row>
    <row r="3473" spans="1:22" x14ac:dyDescent="0.35">
      <c r="A3473" s="2">
        <v>45071</v>
      </c>
      <c r="B3473" s="3" t="s">
        <v>164</v>
      </c>
      <c r="C3473" t="s">
        <v>247</v>
      </c>
      <c r="D3473" t="s">
        <v>165</v>
      </c>
      <c r="E3473" t="s">
        <v>166</v>
      </c>
      <c r="F3473" t="s">
        <v>21618</v>
      </c>
      <c r="G3473" t="s">
        <v>21619</v>
      </c>
      <c r="H3473" t="s">
        <v>21620</v>
      </c>
      <c r="I3473" t="s">
        <v>21621</v>
      </c>
      <c r="J3473" s="1" t="s">
        <v>45</v>
      </c>
      <c r="K3473" t="s">
        <v>159</v>
      </c>
      <c r="L3473" t="s">
        <v>160</v>
      </c>
      <c r="M3473" t="s">
        <v>161</v>
      </c>
      <c r="N3473" s="1" t="s">
        <v>48</v>
      </c>
      <c r="O3473" s="1" t="s">
        <v>49</v>
      </c>
      <c r="P3473" s="1">
        <v>55</v>
      </c>
      <c r="Q3473" t="s">
        <v>13007</v>
      </c>
      <c r="R3473" s="1" t="s">
        <v>21622</v>
      </c>
      <c r="S3473" s="1" t="s">
        <v>21623</v>
      </c>
      <c r="T3473" s="1">
        <v>349</v>
      </c>
      <c r="U3473" s="1">
        <v>249</v>
      </c>
      <c r="V3473" s="1">
        <v>100</v>
      </c>
    </row>
    <row r="3474" spans="1:22" x14ac:dyDescent="0.35">
      <c r="A3474" s="2">
        <v>45052</v>
      </c>
      <c r="B3474" s="3" t="s">
        <v>492</v>
      </c>
      <c r="C3474" t="s">
        <v>276</v>
      </c>
      <c r="D3474" t="s">
        <v>409</v>
      </c>
      <c r="E3474" t="s">
        <v>410</v>
      </c>
      <c r="F3474" t="s">
        <v>21624</v>
      </c>
      <c r="G3474" t="s">
        <v>21625</v>
      </c>
      <c r="H3474" t="s">
        <v>21626</v>
      </c>
      <c r="I3474" t="s">
        <v>21627</v>
      </c>
      <c r="J3474" s="1" t="s">
        <v>30</v>
      </c>
      <c r="K3474" t="s">
        <v>330</v>
      </c>
      <c r="L3474" t="s">
        <v>331</v>
      </c>
      <c r="M3474" t="s">
        <v>332</v>
      </c>
      <c r="N3474" s="1" t="s">
        <v>48</v>
      </c>
      <c r="O3474" s="1" t="s">
        <v>63</v>
      </c>
      <c r="P3474" s="1">
        <v>55</v>
      </c>
      <c r="Q3474" t="s">
        <v>415</v>
      </c>
      <c r="R3474" s="1" t="s">
        <v>21628</v>
      </c>
      <c r="S3474" s="1" t="s">
        <v>21629</v>
      </c>
      <c r="T3474" s="1">
        <v>430</v>
      </c>
      <c r="U3474" s="1">
        <v>183</v>
      </c>
      <c r="V3474" s="1">
        <v>247</v>
      </c>
    </row>
    <row r="3475" spans="1:22" x14ac:dyDescent="0.35">
      <c r="A3475" s="2">
        <v>44645</v>
      </c>
      <c r="B3475" s="3" t="s">
        <v>68</v>
      </c>
      <c r="C3475" t="s">
        <v>69</v>
      </c>
      <c r="D3475" t="s">
        <v>70</v>
      </c>
      <c r="E3475" t="s">
        <v>71</v>
      </c>
      <c r="F3475" t="s">
        <v>21630</v>
      </c>
      <c r="G3475" t="s">
        <v>21631</v>
      </c>
      <c r="H3475" t="s">
        <v>21632</v>
      </c>
      <c r="I3475" t="s">
        <v>21633</v>
      </c>
      <c r="J3475" s="1" t="s">
        <v>45</v>
      </c>
      <c r="K3475" t="s">
        <v>61</v>
      </c>
      <c r="L3475" t="s">
        <v>62</v>
      </c>
      <c r="M3475">
        <f>1-588-750-7646</f>
        <v>-8983</v>
      </c>
      <c r="N3475" s="1" t="s">
        <v>33</v>
      </c>
      <c r="O3475" s="1" t="s">
        <v>49</v>
      </c>
      <c r="P3475" s="1">
        <v>6</v>
      </c>
      <c r="Q3475" t="s">
        <v>16176</v>
      </c>
      <c r="R3475" s="1" t="s">
        <v>21634</v>
      </c>
      <c r="S3475" s="1" t="s">
        <v>21635</v>
      </c>
      <c r="T3475" s="1">
        <v>359</v>
      </c>
      <c r="U3475" s="1">
        <v>16</v>
      </c>
      <c r="V3475" s="1">
        <v>343</v>
      </c>
    </row>
    <row r="3476" spans="1:22" x14ac:dyDescent="0.35">
      <c r="A3476" s="2">
        <v>44606</v>
      </c>
      <c r="B3476" s="3" t="s">
        <v>38</v>
      </c>
      <c r="C3476" t="s">
        <v>276</v>
      </c>
      <c r="D3476" t="s">
        <v>409</v>
      </c>
      <c r="E3476" t="s">
        <v>25</v>
      </c>
      <c r="F3476" t="s">
        <v>21636</v>
      </c>
      <c r="G3476" t="s">
        <v>21637</v>
      </c>
      <c r="H3476" t="s">
        <v>21638</v>
      </c>
      <c r="I3476" t="s">
        <v>21639</v>
      </c>
      <c r="J3476" s="1" t="s">
        <v>45</v>
      </c>
      <c r="K3476" t="s">
        <v>330</v>
      </c>
      <c r="L3476" t="s">
        <v>331</v>
      </c>
      <c r="M3476" t="s">
        <v>332</v>
      </c>
      <c r="N3476" s="1" t="s">
        <v>48</v>
      </c>
      <c r="O3476" s="1" t="s">
        <v>63</v>
      </c>
      <c r="P3476" s="1">
        <v>39</v>
      </c>
      <c r="Q3476" t="s">
        <v>5320</v>
      </c>
      <c r="R3476" s="1" t="s">
        <v>21640</v>
      </c>
      <c r="S3476" s="1" t="s">
        <v>21641</v>
      </c>
      <c r="T3476" s="1">
        <v>164</v>
      </c>
      <c r="U3476" s="1">
        <v>106</v>
      </c>
      <c r="V3476" s="1">
        <v>58</v>
      </c>
    </row>
    <row r="3477" spans="1:22" x14ac:dyDescent="0.35">
      <c r="A3477" s="2">
        <v>45159</v>
      </c>
      <c r="B3477" s="3" t="s">
        <v>22</v>
      </c>
      <c r="C3477" t="s">
        <v>23</v>
      </c>
      <c r="D3477" t="s">
        <v>24</v>
      </c>
      <c r="E3477" t="s">
        <v>82</v>
      </c>
      <c r="F3477" t="s">
        <v>21642</v>
      </c>
      <c r="G3477" t="s">
        <v>21643</v>
      </c>
      <c r="H3477" t="s">
        <v>21644</v>
      </c>
      <c r="I3477" t="s">
        <v>21645</v>
      </c>
      <c r="J3477" s="1" t="s">
        <v>45</v>
      </c>
      <c r="K3477" t="s">
        <v>270</v>
      </c>
      <c r="L3477" t="s">
        <v>271</v>
      </c>
      <c r="M3477" t="s">
        <v>559</v>
      </c>
      <c r="N3477" s="1" t="s">
        <v>93</v>
      </c>
      <c r="O3477" s="1" t="s">
        <v>34</v>
      </c>
      <c r="P3477" s="1">
        <v>77</v>
      </c>
      <c r="Q3477" t="s">
        <v>21646</v>
      </c>
      <c r="R3477" s="1" t="s">
        <v>21647</v>
      </c>
      <c r="S3477" s="1" t="s">
        <v>21648</v>
      </c>
      <c r="T3477" s="1">
        <v>126</v>
      </c>
      <c r="U3477" s="1">
        <v>74</v>
      </c>
      <c r="V3477" s="1">
        <v>52</v>
      </c>
    </row>
    <row r="3478" spans="1:22" x14ac:dyDescent="0.35">
      <c r="A3478" s="2">
        <v>45077</v>
      </c>
      <c r="B3478" s="3" t="s">
        <v>344</v>
      </c>
      <c r="C3478" t="s">
        <v>141</v>
      </c>
      <c r="D3478" t="s">
        <v>345</v>
      </c>
      <c r="E3478" t="s">
        <v>189</v>
      </c>
      <c r="F3478" t="s">
        <v>21649</v>
      </c>
      <c r="G3478" t="s">
        <v>21650</v>
      </c>
      <c r="H3478" t="s">
        <v>21651</v>
      </c>
      <c r="I3478" t="s">
        <v>21652</v>
      </c>
      <c r="J3478" s="1" t="s">
        <v>45</v>
      </c>
      <c r="K3478" t="s">
        <v>566</v>
      </c>
      <c r="L3478" t="s">
        <v>567</v>
      </c>
      <c r="M3478" t="s">
        <v>568</v>
      </c>
      <c r="N3478" s="1" t="s">
        <v>114</v>
      </c>
      <c r="O3478" s="1" t="s">
        <v>63</v>
      </c>
      <c r="P3478" s="1">
        <v>30</v>
      </c>
      <c r="Q3478" t="s">
        <v>21653</v>
      </c>
      <c r="R3478" s="1" t="s">
        <v>21654</v>
      </c>
      <c r="S3478" s="1" t="s">
        <v>21655</v>
      </c>
      <c r="T3478" s="1">
        <v>99</v>
      </c>
      <c r="U3478" s="1">
        <v>65</v>
      </c>
      <c r="V3478" s="1">
        <v>34</v>
      </c>
    </row>
    <row r="3479" spans="1:22" x14ac:dyDescent="0.35">
      <c r="A3479" s="2">
        <v>45119</v>
      </c>
      <c r="B3479" s="3" t="s">
        <v>336</v>
      </c>
      <c r="C3479" t="s">
        <v>247</v>
      </c>
      <c r="D3479" t="s">
        <v>165</v>
      </c>
      <c r="E3479" t="s">
        <v>484</v>
      </c>
      <c r="F3479" t="s">
        <v>21656</v>
      </c>
      <c r="G3479" t="s">
        <v>21657</v>
      </c>
      <c r="H3479" t="s">
        <v>21658</v>
      </c>
      <c r="I3479" t="s">
        <v>21659</v>
      </c>
      <c r="J3479" s="1" t="s">
        <v>170</v>
      </c>
      <c r="K3479" t="s">
        <v>75</v>
      </c>
      <c r="L3479" t="s">
        <v>76</v>
      </c>
      <c r="M3479" t="s">
        <v>77</v>
      </c>
      <c r="N3479" s="1" t="s">
        <v>93</v>
      </c>
      <c r="O3479" s="1" t="s">
        <v>63</v>
      </c>
      <c r="P3479" s="1">
        <v>100</v>
      </c>
      <c r="Q3479" t="s">
        <v>807</v>
      </c>
      <c r="R3479" s="1" t="s">
        <v>21660</v>
      </c>
      <c r="S3479" s="1" t="s">
        <v>21661</v>
      </c>
      <c r="T3479" s="1">
        <v>447</v>
      </c>
      <c r="U3479" s="1">
        <v>69</v>
      </c>
      <c r="V3479" s="1">
        <v>378</v>
      </c>
    </row>
    <row r="3480" spans="1:22" x14ac:dyDescent="0.35">
      <c r="A3480" s="2">
        <v>44510</v>
      </c>
      <c r="B3480" s="3" t="s">
        <v>257</v>
      </c>
      <c r="C3480" t="s">
        <v>141</v>
      </c>
      <c r="D3480" t="s">
        <v>223</v>
      </c>
      <c r="E3480" t="s">
        <v>309</v>
      </c>
      <c r="F3480" t="s">
        <v>21662</v>
      </c>
      <c r="G3480" t="s">
        <v>21663</v>
      </c>
      <c r="H3480" t="s">
        <v>21664</v>
      </c>
      <c r="I3480">
        <f>1-921-609-7308</f>
        <v>-8837</v>
      </c>
      <c r="J3480" s="1" t="s">
        <v>45</v>
      </c>
      <c r="K3480" t="s">
        <v>194</v>
      </c>
      <c r="L3480" t="s">
        <v>195</v>
      </c>
      <c r="M3480" t="s">
        <v>196</v>
      </c>
      <c r="N3480" s="1" t="s">
        <v>33</v>
      </c>
      <c r="O3480" s="1" t="s">
        <v>34</v>
      </c>
      <c r="P3480" s="1">
        <v>44</v>
      </c>
      <c r="Q3480" t="s">
        <v>9863</v>
      </c>
      <c r="R3480" s="1" t="s">
        <v>21665</v>
      </c>
      <c r="S3480" s="1" t="s">
        <v>21666</v>
      </c>
      <c r="T3480" s="1">
        <v>171</v>
      </c>
      <c r="U3480" s="1">
        <v>46</v>
      </c>
      <c r="V3480" s="1">
        <v>125</v>
      </c>
    </row>
    <row r="3481" spans="1:22" x14ac:dyDescent="0.35">
      <c r="A3481" s="2">
        <v>45068</v>
      </c>
      <c r="B3481" s="3" t="s">
        <v>68</v>
      </c>
      <c r="C3481" t="s">
        <v>69</v>
      </c>
      <c r="D3481" t="s">
        <v>70</v>
      </c>
      <c r="E3481" t="s">
        <v>71</v>
      </c>
      <c r="F3481" t="s">
        <v>21667</v>
      </c>
      <c r="G3481" t="s">
        <v>21668</v>
      </c>
      <c r="H3481" t="s">
        <v>21669</v>
      </c>
      <c r="I3481" t="s">
        <v>21670</v>
      </c>
      <c r="J3481" s="1" t="s">
        <v>45</v>
      </c>
      <c r="K3481" t="s">
        <v>303</v>
      </c>
      <c r="L3481" t="s">
        <v>304</v>
      </c>
      <c r="M3481" t="s">
        <v>305</v>
      </c>
      <c r="N3481" s="1" t="s">
        <v>48</v>
      </c>
      <c r="O3481" s="1" t="s">
        <v>49</v>
      </c>
      <c r="P3481" s="1">
        <v>36</v>
      </c>
      <c r="Q3481" t="s">
        <v>13073</v>
      </c>
      <c r="R3481" s="1" t="s">
        <v>21671</v>
      </c>
      <c r="S3481" s="1" t="s">
        <v>21672</v>
      </c>
      <c r="T3481" s="1">
        <v>306</v>
      </c>
      <c r="U3481" s="1">
        <v>116</v>
      </c>
      <c r="V3481" s="1">
        <v>190</v>
      </c>
    </row>
    <row r="3482" spans="1:22" x14ac:dyDescent="0.35">
      <c r="A3482" s="2">
        <v>44477</v>
      </c>
      <c r="B3482" s="3" t="s">
        <v>38</v>
      </c>
      <c r="C3482" t="s">
        <v>54</v>
      </c>
      <c r="D3482" t="s">
        <v>223</v>
      </c>
      <c r="E3482" t="s">
        <v>309</v>
      </c>
      <c r="F3482" t="s">
        <v>21673</v>
      </c>
      <c r="G3482" t="s">
        <v>21674</v>
      </c>
      <c r="H3482" t="s">
        <v>21675</v>
      </c>
      <c r="I3482" t="s">
        <v>21676</v>
      </c>
      <c r="J3482" s="1" t="s">
        <v>45</v>
      </c>
      <c r="K3482" t="s">
        <v>133</v>
      </c>
      <c r="L3482" t="s">
        <v>134</v>
      </c>
      <c r="M3482" t="s">
        <v>135</v>
      </c>
      <c r="N3482" s="1" t="s">
        <v>78</v>
      </c>
      <c r="O3482" s="1" t="s">
        <v>63</v>
      </c>
      <c r="P3482" s="1">
        <v>24</v>
      </c>
      <c r="Q3482" t="s">
        <v>21677</v>
      </c>
      <c r="R3482" s="1" t="s">
        <v>21678</v>
      </c>
      <c r="S3482" s="1" t="s">
        <v>21679</v>
      </c>
      <c r="T3482" s="1">
        <v>280</v>
      </c>
      <c r="U3482" s="1">
        <v>246</v>
      </c>
      <c r="V3482" s="1">
        <v>34</v>
      </c>
    </row>
    <row r="3483" spans="1:22" x14ac:dyDescent="0.35">
      <c r="A3483" s="2">
        <v>44563</v>
      </c>
      <c r="B3483" s="3" t="s">
        <v>207</v>
      </c>
      <c r="C3483" t="s">
        <v>23</v>
      </c>
      <c r="D3483" t="s">
        <v>39</v>
      </c>
      <c r="E3483" t="s">
        <v>541</v>
      </c>
      <c r="F3483" t="s">
        <v>21680</v>
      </c>
      <c r="G3483" t="s">
        <v>21681</v>
      </c>
      <c r="H3483" t="s">
        <v>21682</v>
      </c>
      <c r="I3483" t="s">
        <v>21683</v>
      </c>
      <c r="J3483" s="1" t="s">
        <v>45</v>
      </c>
      <c r="K3483" t="s">
        <v>46</v>
      </c>
      <c r="L3483" t="s">
        <v>47</v>
      </c>
      <c r="M3483" t="s">
        <v>261</v>
      </c>
      <c r="N3483" s="1" t="s">
        <v>114</v>
      </c>
      <c r="O3483" s="1" t="s">
        <v>49</v>
      </c>
      <c r="P3483" s="1">
        <v>51</v>
      </c>
      <c r="Q3483" t="s">
        <v>7264</v>
      </c>
      <c r="R3483" s="1" t="s">
        <v>21684</v>
      </c>
      <c r="S3483" s="1" t="s">
        <v>21685</v>
      </c>
      <c r="T3483" s="1">
        <v>62</v>
      </c>
      <c r="U3483" s="1">
        <v>42</v>
      </c>
      <c r="V3483" s="1">
        <v>20</v>
      </c>
    </row>
    <row r="3484" spans="1:22" x14ac:dyDescent="0.35">
      <c r="A3484" s="2">
        <v>44646</v>
      </c>
      <c r="B3484" s="3" t="s">
        <v>22</v>
      </c>
      <c r="C3484" t="s">
        <v>23</v>
      </c>
      <c r="D3484" t="s">
        <v>24</v>
      </c>
      <c r="E3484" t="s">
        <v>265</v>
      </c>
      <c r="F3484" t="s">
        <v>21686</v>
      </c>
      <c r="G3484" t="s">
        <v>21687</v>
      </c>
      <c r="H3484" t="s">
        <v>21688</v>
      </c>
      <c r="I3484" t="s">
        <v>21689</v>
      </c>
      <c r="J3484" s="1" t="s">
        <v>45</v>
      </c>
      <c r="K3484" t="s">
        <v>111</v>
      </c>
      <c r="L3484" t="s">
        <v>112</v>
      </c>
      <c r="M3484" t="s">
        <v>113</v>
      </c>
      <c r="N3484" s="1" t="s">
        <v>78</v>
      </c>
      <c r="O3484" s="1" t="s">
        <v>49</v>
      </c>
      <c r="P3484" s="1">
        <v>1</v>
      </c>
      <c r="Q3484" t="s">
        <v>82</v>
      </c>
      <c r="R3484" s="1" t="s">
        <v>21690</v>
      </c>
      <c r="S3484" s="1" t="s">
        <v>21691</v>
      </c>
      <c r="T3484" s="1">
        <v>490</v>
      </c>
      <c r="U3484" s="1">
        <v>147</v>
      </c>
      <c r="V3484" s="1">
        <v>343</v>
      </c>
    </row>
    <row r="3485" spans="1:22" x14ac:dyDescent="0.35">
      <c r="A3485" s="2">
        <v>44855</v>
      </c>
      <c r="B3485" s="3" t="s">
        <v>344</v>
      </c>
      <c r="C3485" t="s">
        <v>141</v>
      </c>
      <c r="D3485" t="s">
        <v>345</v>
      </c>
      <c r="E3485" t="s">
        <v>346</v>
      </c>
      <c r="F3485" t="s">
        <v>5334</v>
      </c>
      <c r="G3485" t="s">
        <v>21692</v>
      </c>
      <c r="H3485" t="s">
        <v>21693</v>
      </c>
      <c r="I3485">
        <v>5729512036</v>
      </c>
      <c r="J3485" s="1" t="s">
        <v>30</v>
      </c>
      <c r="K3485" t="s">
        <v>534</v>
      </c>
      <c r="L3485" t="s">
        <v>535</v>
      </c>
      <c r="M3485" t="s">
        <v>536</v>
      </c>
      <c r="N3485" s="1" t="s">
        <v>86</v>
      </c>
      <c r="O3485" s="1" t="s">
        <v>63</v>
      </c>
      <c r="P3485" s="1">
        <v>56</v>
      </c>
      <c r="Q3485" t="s">
        <v>21694</v>
      </c>
      <c r="R3485" s="1" t="s">
        <v>21695</v>
      </c>
      <c r="S3485" s="1" t="s">
        <v>21696</v>
      </c>
      <c r="T3485" s="1">
        <v>367</v>
      </c>
      <c r="U3485" s="1">
        <v>313</v>
      </c>
      <c r="V3485" s="1">
        <v>54</v>
      </c>
    </row>
    <row r="3486" spans="1:22" x14ac:dyDescent="0.35">
      <c r="A3486" s="2">
        <v>44472</v>
      </c>
      <c r="B3486" s="3" t="s">
        <v>118</v>
      </c>
      <c r="C3486" t="s">
        <v>69</v>
      </c>
      <c r="D3486" t="s">
        <v>119</v>
      </c>
      <c r="E3486" t="s">
        <v>120</v>
      </c>
      <c r="F3486" t="s">
        <v>21697</v>
      </c>
      <c r="G3486" t="s">
        <v>21698</v>
      </c>
      <c r="H3486" t="s">
        <v>21699</v>
      </c>
      <c r="I3486">
        <f>1-749-389-2383</f>
        <v>-3520</v>
      </c>
      <c r="J3486" s="1" t="s">
        <v>30</v>
      </c>
      <c r="K3486" t="s">
        <v>194</v>
      </c>
      <c r="L3486" t="s">
        <v>195</v>
      </c>
      <c r="M3486" t="s">
        <v>196</v>
      </c>
      <c r="N3486" s="1" t="s">
        <v>33</v>
      </c>
      <c r="O3486" s="1" t="s">
        <v>49</v>
      </c>
      <c r="P3486" s="1">
        <v>71</v>
      </c>
      <c r="Q3486" t="s">
        <v>8505</v>
      </c>
      <c r="R3486" s="1" t="s">
        <v>21700</v>
      </c>
      <c r="S3486" s="1" t="s">
        <v>21701</v>
      </c>
      <c r="T3486" s="1">
        <v>465</v>
      </c>
      <c r="U3486" s="1">
        <v>357</v>
      </c>
      <c r="V3486" s="1">
        <v>108</v>
      </c>
    </row>
    <row r="3487" spans="1:22" x14ac:dyDescent="0.35">
      <c r="A3487" s="2">
        <v>44894</v>
      </c>
      <c r="B3487" s="3" t="s">
        <v>214</v>
      </c>
      <c r="C3487" t="s">
        <v>23</v>
      </c>
      <c r="D3487" t="s">
        <v>98</v>
      </c>
      <c r="E3487" t="s">
        <v>265</v>
      </c>
      <c r="F3487" t="s">
        <v>21702</v>
      </c>
      <c r="H3487" t="s">
        <v>21703</v>
      </c>
      <c r="I3487">
        <v>3475856532</v>
      </c>
      <c r="J3487" s="1" t="s">
        <v>45</v>
      </c>
      <c r="K3487" t="s">
        <v>270</v>
      </c>
      <c r="L3487" t="s">
        <v>271</v>
      </c>
      <c r="M3487" t="s">
        <v>559</v>
      </c>
      <c r="N3487" s="1" t="s">
        <v>48</v>
      </c>
      <c r="O3487" s="1" t="s">
        <v>34</v>
      </c>
      <c r="P3487" s="1">
        <v>94</v>
      </c>
      <c r="Q3487" t="s">
        <v>5258</v>
      </c>
      <c r="R3487" s="1" t="s">
        <v>21704</v>
      </c>
      <c r="S3487" s="1" t="s">
        <v>21705</v>
      </c>
      <c r="T3487" s="1">
        <v>212</v>
      </c>
      <c r="U3487" s="1">
        <v>196</v>
      </c>
      <c r="V3487" s="1">
        <v>16</v>
      </c>
    </row>
    <row r="3488" spans="1:22" x14ac:dyDescent="0.35">
      <c r="A3488" s="2">
        <v>44483</v>
      </c>
      <c r="B3488" s="3" t="s">
        <v>257</v>
      </c>
      <c r="C3488" t="s">
        <v>141</v>
      </c>
      <c r="D3488" t="s">
        <v>223</v>
      </c>
      <c r="E3488" t="s">
        <v>309</v>
      </c>
      <c r="F3488" t="s">
        <v>21706</v>
      </c>
      <c r="G3488" t="s">
        <v>21707</v>
      </c>
      <c r="H3488" t="s">
        <v>21708</v>
      </c>
      <c r="I3488" t="s">
        <v>21709</v>
      </c>
      <c r="J3488" s="1" t="s">
        <v>45</v>
      </c>
      <c r="K3488" t="s">
        <v>303</v>
      </c>
      <c r="L3488" t="s">
        <v>304</v>
      </c>
      <c r="M3488" t="s">
        <v>305</v>
      </c>
      <c r="N3488" s="1" t="s">
        <v>78</v>
      </c>
      <c r="O3488" s="1" t="s">
        <v>34</v>
      </c>
      <c r="P3488" s="1">
        <v>94</v>
      </c>
      <c r="Q3488" t="s">
        <v>1998</v>
      </c>
      <c r="R3488" s="1" t="s">
        <v>21710</v>
      </c>
      <c r="S3488" s="1" t="s">
        <v>21711</v>
      </c>
      <c r="T3488" s="1">
        <v>236</v>
      </c>
      <c r="U3488" s="1">
        <v>233</v>
      </c>
      <c r="V3488" s="1">
        <v>3</v>
      </c>
    </row>
    <row r="3489" spans="1:22" x14ac:dyDescent="0.35">
      <c r="A3489" s="1" t="s">
        <v>21712</v>
      </c>
      <c r="B3489" s="3" t="s">
        <v>118</v>
      </c>
      <c r="C3489" t="s">
        <v>69</v>
      </c>
      <c r="D3489" t="s">
        <v>119</v>
      </c>
      <c r="E3489" t="s">
        <v>120</v>
      </c>
      <c r="F3489" t="s">
        <v>21713</v>
      </c>
      <c r="G3489" t="s">
        <v>21714</v>
      </c>
      <c r="H3489" t="s">
        <v>21715</v>
      </c>
      <c r="I3489" t="s">
        <v>21716</v>
      </c>
      <c r="J3489" s="1" t="s">
        <v>30</v>
      </c>
      <c r="K3489" t="s">
        <v>31</v>
      </c>
      <c r="L3489" t="s">
        <v>32</v>
      </c>
      <c r="M3489">
        <v>6538306661</v>
      </c>
      <c r="N3489" s="1" t="s">
        <v>114</v>
      </c>
      <c r="O3489" s="1" t="s">
        <v>63</v>
      </c>
      <c r="P3489" s="1">
        <v>72</v>
      </c>
      <c r="Q3489" t="s">
        <v>16665</v>
      </c>
      <c r="R3489" s="1" t="s">
        <v>14556</v>
      </c>
      <c r="S3489" s="1" t="s">
        <v>21717</v>
      </c>
      <c r="T3489" s="1">
        <v>406</v>
      </c>
      <c r="U3489" s="1">
        <v>156</v>
      </c>
      <c r="V3489" s="1">
        <v>250</v>
      </c>
    </row>
    <row r="3490" spans="1:22" x14ac:dyDescent="0.35">
      <c r="A3490" s="2">
        <v>44480</v>
      </c>
      <c r="B3490" s="3" t="s">
        <v>222</v>
      </c>
      <c r="C3490" t="s">
        <v>141</v>
      </c>
      <c r="D3490" t="s">
        <v>223</v>
      </c>
      <c r="E3490" t="s">
        <v>224</v>
      </c>
      <c r="F3490" t="s">
        <v>21718</v>
      </c>
      <c r="G3490" t="s">
        <v>21719</v>
      </c>
      <c r="H3490" t="s">
        <v>21720</v>
      </c>
      <c r="I3490" t="s">
        <v>21721</v>
      </c>
      <c r="J3490" s="1" t="s">
        <v>30</v>
      </c>
      <c r="K3490" t="s">
        <v>566</v>
      </c>
      <c r="L3490" t="s">
        <v>567</v>
      </c>
      <c r="M3490" t="s">
        <v>568</v>
      </c>
      <c r="N3490" s="1" t="s">
        <v>93</v>
      </c>
      <c r="O3490" s="1" t="s">
        <v>34</v>
      </c>
      <c r="P3490" s="1">
        <v>73</v>
      </c>
      <c r="Q3490" t="s">
        <v>6524</v>
      </c>
      <c r="R3490" s="1" t="s">
        <v>21722</v>
      </c>
      <c r="S3490" s="1" t="s">
        <v>21723</v>
      </c>
      <c r="T3490" s="1">
        <v>379</v>
      </c>
      <c r="U3490" s="1">
        <v>234</v>
      </c>
      <c r="V3490" s="1">
        <v>145</v>
      </c>
    </row>
    <row r="3491" spans="1:22" x14ac:dyDescent="0.35">
      <c r="A3491" s="2">
        <v>44595</v>
      </c>
      <c r="B3491" s="3" t="s">
        <v>275</v>
      </c>
      <c r="C3491" t="s">
        <v>276</v>
      </c>
      <c r="D3491" t="s">
        <v>277</v>
      </c>
      <c r="E3491" t="s">
        <v>278</v>
      </c>
      <c r="F3491" t="s">
        <v>21724</v>
      </c>
      <c r="G3491" t="s">
        <v>21725</v>
      </c>
      <c r="H3491" t="s">
        <v>21726</v>
      </c>
      <c r="I3491" t="s">
        <v>21727</v>
      </c>
      <c r="J3491" s="1" t="s">
        <v>170</v>
      </c>
      <c r="K3491" t="s">
        <v>75</v>
      </c>
      <c r="L3491" t="s">
        <v>76</v>
      </c>
      <c r="M3491" t="s">
        <v>77</v>
      </c>
      <c r="N3491" s="1" t="s">
        <v>93</v>
      </c>
      <c r="O3491" s="1" t="s">
        <v>49</v>
      </c>
      <c r="P3491" s="1">
        <v>93</v>
      </c>
      <c r="Q3491" t="s">
        <v>4174</v>
      </c>
      <c r="R3491" s="1" t="s">
        <v>21728</v>
      </c>
      <c r="S3491" s="1" t="s">
        <v>21729</v>
      </c>
      <c r="T3491" s="1">
        <v>110</v>
      </c>
      <c r="U3491" s="1">
        <v>63</v>
      </c>
      <c r="V3491" s="1">
        <v>47</v>
      </c>
    </row>
    <row r="3492" spans="1:22" x14ac:dyDescent="0.35">
      <c r="A3492" s="2">
        <v>44530</v>
      </c>
      <c r="B3492" s="3" t="s">
        <v>344</v>
      </c>
      <c r="C3492" t="s">
        <v>141</v>
      </c>
      <c r="D3492" t="s">
        <v>345</v>
      </c>
      <c r="E3492" t="s">
        <v>346</v>
      </c>
      <c r="F3492" t="s">
        <v>21730</v>
      </c>
      <c r="G3492" t="s">
        <v>21731</v>
      </c>
      <c r="H3492" t="s">
        <v>21732</v>
      </c>
      <c r="I3492" t="s">
        <v>21733</v>
      </c>
      <c r="J3492" s="1" t="s">
        <v>30</v>
      </c>
      <c r="K3492" t="s">
        <v>159</v>
      </c>
      <c r="L3492" t="s">
        <v>160</v>
      </c>
      <c r="M3492" t="s">
        <v>161</v>
      </c>
      <c r="N3492" s="1" t="s">
        <v>78</v>
      </c>
      <c r="O3492" s="1" t="s">
        <v>63</v>
      </c>
      <c r="P3492" s="1">
        <v>25</v>
      </c>
      <c r="Q3492" t="s">
        <v>19540</v>
      </c>
      <c r="R3492" s="1" t="s">
        <v>21734</v>
      </c>
      <c r="S3492" s="1" t="s">
        <v>21735</v>
      </c>
      <c r="T3492" s="1">
        <v>193</v>
      </c>
      <c r="U3492" s="1">
        <v>84</v>
      </c>
      <c r="V3492" s="1">
        <v>109</v>
      </c>
    </row>
    <row r="3493" spans="1:22" x14ac:dyDescent="0.35">
      <c r="A3493" s="2">
        <v>44897</v>
      </c>
      <c r="B3493" s="3" t="s">
        <v>418</v>
      </c>
      <c r="C3493" t="s">
        <v>69</v>
      </c>
      <c r="D3493" t="s">
        <v>419</v>
      </c>
      <c r="E3493" t="s">
        <v>189</v>
      </c>
      <c r="F3493" t="s">
        <v>21736</v>
      </c>
      <c r="G3493" t="s">
        <v>21737</v>
      </c>
      <c r="H3493" t="s">
        <v>21738</v>
      </c>
      <c r="I3493">
        <v>6795383446</v>
      </c>
      <c r="J3493" s="1" t="s">
        <v>45</v>
      </c>
      <c r="K3493" t="s">
        <v>159</v>
      </c>
      <c r="L3493" t="s">
        <v>160</v>
      </c>
      <c r="M3493" t="s">
        <v>161</v>
      </c>
      <c r="N3493" s="1" t="s">
        <v>93</v>
      </c>
      <c r="O3493" s="1" t="s">
        <v>34</v>
      </c>
      <c r="P3493" s="1">
        <v>76</v>
      </c>
      <c r="Q3493" t="s">
        <v>4911</v>
      </c>
      <c r="R3493" s="1" t="s">
        <v>21739</v>
      </c>
      <c r="S3493" s="1" t="s">
        <v>21740</v>
      </c>
      <c r="T3493" s="1">
        <v>257</v>
      </c>
      <c r="U3493" s="1">
        <v>181</v>
      </c>
      <c r="V3493" s="1">
        <v>76</v>
      </c>
    </row>
    <row r="3494" spans="1:22" x14ac:dyDescent="0.35">
      <c r="A3494" s="2">
        <v>44786</v>
      </c>
      <c r="B3494" s="3" t="s">
        <v>529</v>
      </c>
      <c r="C3494" t="s">
        <v>54</v>
      </c>
      <c r="D3494" t="s">
        <v>98</v>
      </c>
      <c r="E3494" t="s">
        <v>189</v>
      </c>
      <c r="F3494" t="s">
        <v>21741</v>
      </c>
      <c r="G3494" t="s">
        <v>21742</v>
      </c>
      <c r="H3494" t="s">
        <v>21743</v>
      </c>
      <c r="I3494" t="s">
        <v>21744</v>
      </c>
      <c r="J3494" s="1" t="s">
        <v>170</v>
      </c>
      <c r="K3494" t="s">
        <v>330</v>
      </c>
      <c r="L3494" t="s">
        <v>331</v>
      </c>
      <c r="M3494" t="s">
        <v>332</v>
      </c>
      <c r="N3494" s="1" t="s">
        <v>78</v>
      </c>
      <c r="O3494" s="1" t="s">
        <v>49</v>
      </c>
      <c r="P3494" s="1">
        <v>83</v>
      </c>
      <c r="Q3494" t="s">
        <v>708</v>
      </c>
      <c r="R3494" s="1" t="s">
        <v>21745</v>
      </c>
      <c r="S3494" s="1" t="s">
        <v>21746</v>
      </c>
      <c r="T3494" s="1">
        <v>175</v>
      </c>
      <c r="U3494" s="1">
        <v>55</v>
      </c>
      <c r="V3494" s="1">
        <v>120</v>
      </c>
    </row>
    <row r="3495" spans="1:22" x14ac:dyDescent="0.35">
      <c r="A3495" s="2">
        <v>44824</v>
      </c>
      <c r="B3495" s="3" t="s">
        <v>317</v>
      </c>
      <c r="C3495" t="s">
        <v>23</v>
      </c>
      <c r="D3495" t="s">
        <v>98</v>
      </c>
      <c r="E3495" t="s">
        <v>318</v>
      </c>
      <c r="F3495" t="s">
        <v>21747</v>
      </c>
      <c r="G3495" t="s">
        <v>21748</v>
      </c>
      <c r="H3495" t="s">
        <v>21749</v>
      </c>
      <c r="I3495" t="s">
        <v>21750</v>
      </c>
      <c r="J3495" s="1" t="s">
        <v>30</v>
      </c>
      <c r="K3495" t="s">
        <v>424</v>
      </c>
      <c r="L3495" t="s">
        <v>425</v>
      </c>
      <c r="M3495">
        <v>7724600682</v>
      </c>
      <c r="N3495" s="1" t="s">
        <v>93</v>
      </c>
      <c r="O3495" s="1" t="s">
        <v>34</v>
      </c>
      <c r="P3495" s="1">
        <v>30</v>
      </c>
      <c r="Q3495" t="s">
        <v>17582</v>
      </c>
      <c r="R3495" s="1" t="s">
        <v>21751</v>
      </c>
      <c r="S3495" s="1" t="s">
        <v>21752</v>
      </c>
      <c r="T3495" s="1">
        <v>369</v>
      </c>
      <c r="U3495" s="1">
        <v>165</v>
      </c>
      <c r="V3495" s="1">
        <v>204</v>
      </c>
    </row>
    <row r="3496" spans="1:22" x14ac:dyDescent="0.35">
      <c r="A3496" s="2">
        <v>44770</v>
      </c>
      <c r="B3496" s="3" t="s">
        <v>529</v>
      </c>
      <c r="C3496" t="s">
        <v>23</v>
      </c>
      <c r="D3496" t="s">
        <v>98</v>
      </c>
      <c r="E3496" t="s">
        <v>530</v>
      </c>
      <c r="F3496" t="s">
        <v>21753</v>
      </c>
      <c r="G3496" t="s">
        <v>21754</v>
      </c>
      <c r="H3496" t="s">
        <v>21755</v>
      </c>
      <c r="I3496" t="s">
        <v>21756</v>
      </c>
      <c r="J3496" s="1" t="s">
        <v>45</v>
      </c>
      <c r="K3496" t="s">
        <v>148</v>
      </c>
      <c r="L3496" t="s">
        <v>149</v>
      </c>
      <c r="M3496" t="s">
        <v>150</v>
      </c>
      <c r="N3496" s="1" t="s">
        <v>93</v>
      </c>
      <c r="O3496" s="1" t="s">
        <v>34</v>
      </c>
      <c r="P3496" s="1">
        <v>68</v>
      </c>
      <c r="Q3496" t="s">
        <v>5578</v>
      </c>
      <c r="R3496" s="1" t="s">
        <v>21757</v>
      </c>
      <c r="S3496" s="1" t="s">
        <v>21758</v>
      </c>
      <c r="T3496" s="1">
        <v>81</v>
      </c>
      <c r="U3496" s="1">
        <v>16</v>
      </c>
      <c r="V3496" s="1">
        <v>65</v>
      </c>
    </row>
    <row r="3497" spans="1:22" x14ac:dyDescent="0.35">
      <c r="A3497" s="2">
        <v>44652</v>
      </c>
      <c r="B3497" s="3" t="s">
        <v>317</v>
      </c>
      <c r="C3497" t="s">
        <v>54</v>
      </c>
      <c r="D3497" t="s">
        <v>98</v>
      </c>
      <c r="E3497" t="s">
        <v>318</v>
      </c>
      <c r="F3497" t="s">
        <v>21759</v>
      </c>
      <c r="G3497" t="s">
        <v>21760</v>
      </c>
      <c r="H3497" t="s">
        <v>21761</v>
      </c>
      <c r="I3497" t="s">
        <v>21762</v>
      </c>
      <c r="J3497" s="1" t="s">
        <v>45</v>
      </c>
      <c r="K3497" t="s">
        <v>330</v>
      </c>
      <c r="L3497" t="s">
        <v>331</v>
      </c>
      <c r="N3497" s="1" t="s">
        <v>93</v>
      </c>
      <c r="O3497" s="1" t="s">
        <v>63</v>
      </c>
      <c r="P3497" s="1">
        <v>28</v>
      </c>
      <c r="Q3497" t="s">
        <v>6759</v>
      </c>
      <c r="R3497" s="1" t="s">
        <v>21763</v>
      </c>
      <c r="S3497" s="1" t="s">
        <v>21764</v>
      </c>
      <c r="T3497" s="1">
        <v>477</v>
      </c>
      <c r="U3497" s="1">
        <v>130</v>
      </c>
      <c r="V3497" s="1">
        <v>347</v>
      </c>
    </row>
    <row r="3498" spans="1:22" x14ac:dyDescent="0.35">
      <c r="A3498" s="2">
        <v>44751</v>
      </c>
      <c r="B3498" s="3" t="s">
        <v>38</v>
      </c>
      <c r="C3498" t="s">
        <v>54</v>
      </c>
      <c r="D3498" t="s">
        <v>419</v>
      </c>
      <c r="E3498" t="s">
        <v>521</v>
      </c>
      <c r="F3498" t="s">
        <v>21765</v>
      </c>
      <c r="G3498" t="s">
        <v>21766</v>
      </c>
      <c r="H3498" t="s">
        <v>21767</v>
      </c>
      <c r="I3498">
        <v>4378272378</v>
      </c>
      <c r="J3498" s="1" t="s">
        <v>30</v>
      </c>
      <c r="K3498" t="s">
        <v>124</v>
      </c>
      <c r="L3498" t="s">
        <v>125</v>
      </c>
      <c r="M3498" t="s">
        <v>126</v>
      </c>
      <c r="N3498" s="1" t="s">
        <v>114</v>
      </c>
      <c r="O3498" s="1" t="s">
        <v>63</v>
      </c>
      <c r="P3498" s="1">
        <v>38</v>
      </c>
      <c r="Q3498" t="s">
        <v>6860</v>
      </c>
      <c r="R3498" s="1" t="s">
        <v>21768</v>
      </c>
      <c r="S3498" s="1" t="s">
        <v>21769</v>
      </c>
      <c r="T3498" s="1">
        <v>96</v>
      </c>
      <c r="U3498" s="1">
        <v>27</v>
      </c>
      <c r="V3498" s="1">
        <v>69</v>
      </c>
    </row>
    <row r="3499" spans="1:22" x14ac:dyDescent="0.35">
      <c r="A3499" s="2">
        <v>44506</v>
      </c>
      <c r="B3499" s="3" t="s">
        <v>275</v>
      </c>
      <c r="C3499" t="s">
        <v>276</v>
      </c>
      <c r="D3499" t="s">
        <v>277</v>
      </c>
      <c r="E3499" t="s">
        <v>278</v>
      </c>
      <c r="F3499" t="s">
        <v>21770</v>
      </c>
      <c r="G3499" t="s">
        <v>21771</v>
      </c>
      <c r="H3499" t="s">
        <v>21772</v>
      </c>
      <c r="I3499">
        <v>2982040846</v>
      </c>
      <c r="J3499" s="1" t="s">
        <v>30</v>
      </c>
      <c r="K3499" t="s">
        <v>424</v>
      </c>
      <c r="L3499" t="s">
        <v>425</v>
      </c>
      <c r="M3499">
        <v>7724600682</v>
      </c>
      <c r="N3499" s="1" t="s">
        <v>114</v>
      </c>
      <c r="O3499" s="1" t="s">
        <v>49</v>
      </c>
      <c r="P3499" s="1">
        <v>100</v>
      </c>
      <c r="Q3499" t="s">
        <v>2220</v>
      </c>
      <c r="R3499" s="1" t="s">
        <v>21773</v>
      </c>
      <c r="S3499" s="1" t="s">
        <v>21774</v>
      </c>
      <c r="T3499" s="1">
        <v>223</v>
      </c>
      <c r="U3499" s="1">
        <v>22</v>
      </c>
      <c r="V3499" s="1">
        <v>201</v>
      </c>
    </row>
    <row r="3500" spans="1:22" x14ac:dyDescent="0.35">
      <c r="A3500" s="2">
        <v>44566</v>
      </c>
      <c r="B3500" s="3" t="s">
        <v>22</v>
      </c>
      <c r="C3500" t="s">
        <v>23</v>
      </c>
      <c r="D3500" t="s">
        <v>24</v>
      </c>
      <c r="E3500" t="s">
        <v>387</v>
      </c>
      <c r="F3500" t="s">
        <v>21775</v>
      </c>
      <c r="G3500" t="s">
        <v>21776</v>
      </c>
      <c r="H3500" t="s">
        <v>21777</v>
      </c>
      <c r="I3500" t="s">
        <v>21778</v>
      </c>
      <c r="J3500" s="1" t="s">
        <v>30</v>
      </c>
      <c r="K3500" t="s">
        <v>330</v>
      </c>
      <c r="L3500" t="s">
        <v>331</v>
      </c>
      <c r="M3500" t="s">
        <v>332</v>
      </c>
      <c r="N3500" s="1" t="s">
        <v>86</v>
      </c>
      <c r="O3500" s="1" t="s">
        <v>49</v>
      </c>
      <c r="P3500" s="1">
        <v>37</v>
      </c>
      <c r="Q3500" t="s">
        <v>7974</v>
      </c>
      <c r="R3500" s="1" t="s">
        <v>21779</v>
      </c>
      <c r="S3500" s="1" t="s">
        <v>21780</v>
      </c>
      <c r="T3500" s="1">
        <v>220</v>
      </c>
      <c r="U3500" s="1">
        <v>198</v>
      </c>
      <c r="V3500" s="1">
        <v>22</v>
      </c>
    </row>
    <row r="3501" spans="1:22" x14ac:dyDescent="0.35">
      <c r="A3501" s="2">
        <v>45068</v>
      </c>
      <c r="B3501" s="3" t="s">
        <v>22</v>
      </c>
      <c r="C3501" t="s">
        <v>23</v>
      </c>
      <c r="D3501" t="s">
        <v>24</v>
      </c>
      <c r="E3501" t="s">
        <v>82</v>
      </c>
      <c r="F3501" t="s">
        <v>21781</v>
      </c>
      <c r="G3501" t="s">
        <v>21782</v>
      </c>
      <c r="H3501" t="s">
        <v>21783</v>
      </c>
      <c r="I3501" t="s">
        <v>21784</v>
      </c>
      <c r="J3501" s="1" t="s">
        <v>170</v>
      </c>
      <c r="K3501" t="s">
        <v>46</v>
      </c>
      <c r="L3501" t="s">
        <v>47</v>
      </c>
      <c r="M3501" t="s">
        <v>261</v>
      </c>
      <c r="N3501" s="1" t="s">
        <v>48</v>
      </c>
      <c r="O3501" s="1" t="s">
        <v>34</v>
      </c>
      <c r="P3501" s="1">
        <v>79</v>
      </c>
      <c r="Q3501" t="s">
        <v>6732</v>
      </c>
      <c r="R3501" s="1" t="s">
        <v>21785</v>
      </c>
      <c r="S3501" s="1" t="s">
        <v>21786</v>
      </c>
      <c r="T3501" s="1">
        <v>76</v>
      </c>
      <c r="U3501" s="1">
        <v>38</v>
      </c>
      <c r="V3501" s="1">
        <v>38</v>
      </c>
    </row>
    <row r="3502" spans="1:22" x14ac:dyDescent="0.35">
      <c r="A3502" s="2">
        <v>44773</v>
      </c>
      <c r="B3502" s="3" t="s">
        <v>38</v>
      </c>
      <c r="C3502" t="s">
        <v>276</v>
      </c>
      <c r="D3502" t="s">
        <v>409</v>
      </c>
      <c r="E3502" t="s">
        <v>410</v>
      </c>
      <c r="F3502" t="s">
        <v>21787</v>
      </c>
      <c r="G3502" t="s">
        <v>21788</v>
      </c>
      <c r="H3502" t="s">
        <v>21789</v>
      </c>
      <c r="I3502" t="s">
        <v>21790</v>
      </c>
      <c r="J3502" s="1" t="s">
        <v>170</v>
      </c>
      <c r="K3502" t="s">
        <v>31</v>
      </c>
      <c r="L3502" t="s">
        <v>32</v>
      </c>
      <c r="M3502">
        <v>6538306661</v>
      </c>
      <c r="N3502" s="1" t="s">
        <v>86</v>
      </c>
      <c r="O3502" s="1" t="s">
        <v>34</v>
      </c>
      <c r="P3502" s="1">
        <v>68</v>
      </c>
      <c r="Q3502" t="s">
        <v>10580</v>
      </c>
      <c r="R3502" s="1" t="s">
        <v>21791</v>
      </c>
      <c r="S3502" s="1" t="s">
        <v>21792</v>
      </c>
      <c r="T3502" s="1">
        <v>280</v>
      </c>
      <c r="U3502" s="1">
        <v>33</v>
      </c>
      <c r="V3502" s="1">
        <v>247</v>
      </c>
    </row>
    <row r="3503" spans="1:22" x14ac:dyDescent="0.35">
      <c r="A3503" s="2">
        <v>45194</v>
      </c>
      <c r="B3503" s="3" t="s">
        <v>317</v>
      </c>
      <c r="C3503" t="s">
        <v>23</v>
      </c>
      <c r="D3503" t="s">
        <v>98</v>
      </c>
      <c r="E3503" t="s">
        <v>318</v>
      </c>
      <c r="F3503" t="s">
        <v>21793</v>
      </c>
      <c r="G3503" t="s">
        <v>21794</v>
      </c>
      <c r="H3503" t="s">
        <v>21795</v>
      </c>
      <c r="I3503" t="s">
        <v>21796</v>
      </c>
      <c r="J3503" s="1" t="s">
        <v>170</v>
      </c>
      <c r="K3503" t="s">
        <v>171</v>
      </c>
      <c r="L3503" t="s">
        <v>172</v>
      </c>
      <c r="N3503" s="1" t="s">
        <v>93</v>
      </c>
      <c r="O3503" s="1" t="s">
        <v>34</v>
      </c>
      <c r="P3503" s="1">
        <v>94</v>
      </c>
      <c r="Q3503" t="s">
        <v>10549</v>
      </c>
      <c r="R3503" s="1" t="s">
        <v>21797</v>
      </c>
      <c r="S3503" s="1" t="s">
        <v>21798</v>
      </c>
      <c r="T3503" s="1">
        <v>433</v>
      </c>
      <c r="U3503" s="1">
        <v>363</v>
      </c>
      <c r="V3503" s="1">
        <v>70</v>
      </c>
    </row>
    <row r="3504" spans="1:22" x14ac:dyDescent="0.35">
      <c r="A3504" s="2">
        <v>44663</v>
      </c>
      <c r="B3504" s="3" t="s">
        <v>257</v>
      </c>
      <c r="C3504" t="s">
        <v>141</v>
      </c>
      <c r="D3504" t="s">
        <v>223</v>
      </c>
      <c r="E3504" t="s">
        <v>309</v>
      </c>
      <c r="F3504" t="s">
        <v>21799</v>
      </c>
      <c r="G3504" t="s">
        <v>21800</v>
      </c>
      <c r="H3504" t="s">
        <v>21801</v>
      </c>
      <c r="I3504" t="s">
        <v>21802</v>
      </c>
      <c r="J3504" s="1" t="s">
        <v>45</v>
      </c>
      <c r="K3504" t="s">
        <v>148</v>
      </c>
      <c r="L3504" t="s">
        <v>149</v>
      </c>
      <c r="M3504" t="s">
        <v>150</v>
      </c>
      <c r="N3504" s="1" t="s">
        <v>48</v>
      </c>
      <c r="O3504" s="1" t="s">
        <v>49</v>
      </c>
      <c r="P3504" s="1">
        <v>45</v>
      </c>
      <c r="Q3504" t="s">
        <v>21803</v>
      </c>
      <c r="R3504" s="1" t="s">
        <v>21804</v>
      </c>
      <c r="S3504" s="1" t="s">
        <v>21805</v>
      </c>
      <c r="T3504" s="1">
        <v>359</v>
      </c>
      <c r="U3504" s="1">
        <v>68</v>
      </c>
      <c r="V3504" s="1">
        <v>291</v>
      </c>
    </row>
    <row r="3505" spans="1:22" x14ac:dyDescent="0.35">
      <c r="A3505" s="2">
        <v>44647</v>
      </c>
      <c r="B3505" s="3" t="s">
        <v>418</v>
      </c>
      <c r="C3505" t="s">
        <v>69</v>
      </c>
      <c r="D3505" t="s">
        <v>419</v>
      </c>
      <c r="E3505" t="s">
        <v>521</v>
      </c>
      <c r="F3505" t="s">
        <v>21806</v>
      </c>
      <c r="G3505" t="s">
        <v>21807</v>
      </c>
      <c r="H3505" t="s">
        <v>21808</v>
      </c>
      <c r="I3505" t="s">
        <v>21809</v>
      </c>
      <c r="J3505" s="1" t="s">
        <v>45</v>
      </c>
      <c r="K3505" t="s">
        <v>566</v>
      </c>
      <c r="L3505" t="s">
        <v>567</v>
      </c>
      <c r="M3505" t="s">
        <v>568</v>
      </c>
      <c r="N3505" s="1" t="s">
        <v>48</v>
      </c>
      <c r="O3505" s="1" t="s">
        <v>63</v>
      </c>
      <c r="P3505" s="1">
        <v>55</v>
      </c>
      <c r="Q3505" t="s">
        <v>21810</v>
      </c>
      <c r="R3505" s="1" t="s">
        <v>21811</v>
      </c>
      <c r="S3505" s="1" t="s">
        <v>21812</v>
      </c>
      <c r="T3505" s="1">
        <v>152</v>
      </c>
      <c r="U3505" s="1">
        <v>74</v>
      </c>
      <c r="V3505" s="1">
        <v>78</v>
      </c>
    </row>
    <row r="3506" spans="1:22" x14ac:dyDescent="0.35">
      <c r="A3506" s="2">
        <v>44600</v>
      </c>
      <c r="B3506" s="3" t="s">
        <v>529</v>
      </c>
      <c r="C3506" t="s">
        <v>23</v>
      </c>
      <c r="D3506" t="s">
        <v>98</v>
      </c>
      <c r="E3506" t="s">
        <v>530</v>
      </c>
      <c r="F3506" t="s">
        <v>21813</v>
      </c>
      <c r="G3506" t="s">
        <v>21814</v>
      </c>
      <c r="H3506" t="s">
        <v>21815</v>
      </c>
      <c r="I3506" t="s">
        <v>21816</v>
      </c>
      <c r="J3506" s="1" t="s">
        <v>30</v>
      </c>
      <c r="K3506" t="s">
        <v>31</v>
      </c>
      <c r="L3506" t="s">
        <v>32</v>
      </c>
      <c r="M3506">
        <v>6538306661</v>
      </c>
      <c r="N3506" s="1" t="s">
        <v>48</v>
      </c>
      <c r="O3506" s="1" t="s">
        <v>63</v>
      </c>
      <c r="P3506" s="1">
        <v>66</v>
      </c>
      <c r="Q3506" t="s">
        <v>18496</v>
      </c>
      <c r="R3506" s="1" t="s">
        <v>21817</v>
      </c>
      <c r="S3506" s="1" t="s">
        <v>21818</v>
      </c>
      <c r="T3506" s="1">
        <v>472</v>
      </c>
      <c r="U3506" s="1">
        <v>404</v>
      </c>
      <c r="V3506" s="1">
        <v>68</v>
      </c>
    </row>
    <row r="3507" spans="1:22" x14ac:dyDescent="0.35">
      <c r="A3507" s="2">
        <v>44630</v>
      </c>
      <c r="B3507" s="3" t="s">
        <v>38</v>
      </c>
      <c r="C3507" t="s">
        <v>141</v>
      </c>
      <c r="D3507" t="s">
        <v>223</v>
      </c>
      <c r="E3507" t="s">
        <v>224</v>
      </c>
      <c r="F3507" t="s">
        <v>21819</v>
      </c>
      <c r="H3507" t="s">
        <v>21820</v>
      </c>
      <c r="I3507" t="s">
        <v>21821</v>
      </c>
      <c r="J3507" s="1" t="s">
        <v>45</v>
      </c>
      <c r="K3507" t="s">
        <v>61</v>
      </c>
      <c r="L3507" t="s">
        <v>62</v>
      </c>
      <c r="N3507" s="1" t="s">
        <v>86</v>
      </c>
      <c r="O3507" s="1" t="s">
        <v>49</v>
      </c>
      <c r="P3507" s="1">
        <v>23</v>
      </c>
      <c r="Q3507" t="s">
        <v>21822</v>
      </c>
      <c r="R3507" s="1" t="s">
        <v>21823</v>
      </c>
      <c r="S3507" s="1" t="s">
        <v>21824</v>
      </c>
      <c r="T3507" s="1">
        <v>204</v>
      </c>
      <c r="U3507" s="1">
        <v>191</v>
      </c>
      <c r="V3507" s="1">
        <v>13</v>
      </c>
    </row>
    <row r="3508" spans="1:22" x14ac:dyDescent="0.35">
      <c r="A3508" s="2">
        <v>44825</v>
      </c>
      <c r="B3508" s="3" t="s">
        <v>492</v>
      </c>
      <c r="C3508" t="s">
        <v>276</v>
      </c>
      <c r="D3508" t="s">
        <v>409</v>
      </c>
      <c r="E3508" t="s">
        <v>410</v>
      </c>
      <c r="F3508" t="s">
        <v>21825</v>
      </c>
      <c r="G3508" t="s">
        <v>21826</v>
      </c>
      <c r="H3508" t="s">
        <v>21827</v>
      </c>
      <c r="I3508" t="s">
        <v>21828</v>
      </c>
      <c r="J3508" s="1" t="s">
        <v>45</v>
      </c>
      <c r="K3508" t="s">
        <v>303</v>
      </c>
      <c r="L3508" t="s">
        <v>304</v>
      </c>
      <c r="M3508" t="s">
        <v>305</v>
      </c>
      <c r="N3508" s="1" t="s">
        <v>78</v>
      </c>
      <c r="O3508" s="1" t="s">
        <v>34</v>
      </c>
      <c r="P3508" s="1">
        <v>17</v>
      </c>
      <c r="Q3508" t="s">
        <v>11762</v>
      </c>
      <c r="R3508" s="1" t="s">
        <v>21829</v>
      </c>
      <c r="S3508" s="1" t="s">
        <v>21830</v>
      </c>
      <c r="T3508" s="1">
        <v>265</v>
      </c>
      <c r="U3508" s="1">
        <v>121</v>
      </c>
      <c r="V3508" s="1">
        <v>144</v>
      </c>
    </row>
    <row r="3509" spans="1:22" x14ac:dyDescent="0.35">
      <c r="A3509" s="2">
        <v>44750</v>
      </c>
      <c r="B3509" s="3" t="s">
        <v>529</v>
      </c>
      <c r="C3509" t="s">
        <v>54</v>
      </c>
      <c r="D3509" t="s">
        <v>98</v>
      </c>
      <c r="E3509" t="s">
        <v>530</v>
      </c>
      <c r="F3509" t="s">
        <v>21831</v>
      </c>
      <c r="G3509" t="s">
        <v>21832</v>
      </c>
      <c r="H3509" t="s">
        <v>21833</v>
      </c>
      <c r="I3509" t="s">
        <v>21834</v>
      </c>
      <c r="J3509" s="1" t="s">
        <v>30</v>
      </c>
      <c r="K3509" t="s">
        <v>133</v>
      </c>
      <c r="L3509" t="s">
        <v>134</v>
      </c>
      <c r="M3509" t="s">
        <v>135</v>
      </c>
      <c r="N3509" s="1" t="s">
        <v>114</v>
      </c>
      <c r="O3509" s="1" t="s">
        <v>34</v>
      </c>
      <c r="P3509" s="1">
        <v>59</v>
      </c>
      <c r="Q3509" t="s">
        <v>8849</v>
      </c>
      <c r="R3509" s="1" t="s">
        <v>21835</v>
      </c>
      <c r="S3509" s="1" t="s">
        <v>21836</v>
      </c>
      <c r="T3509" s="1">
        <v>149</v>
      </c>
      <c r="U3509" s="1">
        <v>1</v>
      </c>
      <c r="V3509" s="1">
        <v>148</v>
      </c>
    </row>
    <row r="3510" spans="1:22" x14ac:dyDescent="0.35">
      <c r="A3510" s="2">
        <v>44726</v>
      </c>
      <c r="B3510" s="3" t="s">
        <v>97</v>
      </c>
      <c r="C3510" t="s">
        <v>23</v>
      </c>
      <c r="D3510" t="s">
        <v>98</v>
      </c>
      <c r="E3510" t="s">
        <v>154</v>
      </c>
      <c r="F3510" t="s">
        <v>21837</v>
      </c>
      <c r="H3510" t="s">
        <v>21838</v>
      </c>
      <c r="I3510" t="s">
        <v>21839</v>
      </c>
      <c r="J3510" s="1" t="s">
        <v>30</v>
      </c>
      <c r="K3510" t="s">
        <v>61</v>
      </c>
      <c r="L3510" t="s">
        <v>62</v>
      </c>
      <c r="M3510">
        <f>1-588-750-7646</f>
        <v>-8983</v>
      </c>
      <c r="N3510" s="1" t="s">
        <v>78</v>
      </c>
      <c r="O3510" s="1" t="s">
        <v>63</v>
      </c>
      <c r="P3510" s="1">
        <v>87</v>
      </c>
      <c r="Q3510" t="s">
        <v>13179</v>
      </c>
      <c r="R3510" s="1" t="s">
        <v>21840</v>
      </c>
      <c r="S3510" s="1" t="s">
        <v>21841</v>
      </c>
      <c r="T3510" s="1">
        <v>142</v>
      </c>
      <c r="U3510" s="1">
        <v>103</v>
      </c>
      <c r="V3510" s="1">
        <v>39</v>
      </c>
    </row>
    <row r="3511" spans="1:22" x14ac:dyDescent="0.35">
      <c r="A3511" s="2">
        <v>44847</v>
      </c>
      <c r="B3511" s="3" t="s">
        <v>140</v>
      </c>
      <c r="C3511" t="s">
        <v>141</v>
      </c>
      <c r="D3511" t="s">
        <v>142</v>
      </c>
      <c r="E3511" t="s">
        <v>361</v>
      </c>
      <c r="F3511" t="s">
        <v>21842</v>
      </c>
      <c r="G3511" t="s">
        <v>21843</v>
      </c>
      <c r="H3511" t="s">
        <v>21844</v>
      </c>
      <c r="I3511" t="s">
        <v>21845</v>
      </c>
      <c r="J3511" s="1" t="s">
        <v>30</v>
      </c>
      <c r="K3511" t="s">
        <v>183</v>
      </c>
      <c r="L3511" t="s">
        <v>184</v>
      </c>
      <c r="M3511" t="s">
        <v>185</v>
      </c>
      <c r="N3511" s="1" t="s">
        <v>114</v>
      </c>
      <c r="O3511" s="1" t="s">
        <v>63</v>
      </c>
      <c r="P3511" s="1">
        <v>24</v>
      </c>
      <c r="Q3511" t="s">
        <v>21846</v>
      </c>
      <c r="R3511" s="1" t="s">
        <v>15614</v>
      </c>
      <c r="S3511" s="1" t="s">
        <v>21847</v>
      </c>
      <c r="T3511" s="1">
        <v>494</v>
      </c>
      <c r="U3511" s="1">
        <v>290</v>
      </c>
      <c r="V3511" s="1">
        <v>204</v>
      </c>
    </row>
    <row r="3512" spans="1:22" x14ac:dyDescent="0.35">
      <c r="A3512" s="2">
        <v>45131</v>
      </c>
      <c r="B3512" s="3" t="s">
        <v>257</v>
      </c>
      <c r="C3512" t="s">
        <v>141</v>
      </c>
      <c r="D3512" t="s">
        <v>223</v>
      </c>
      <c r="E3512" t="s">
        <v>309</v>
      </c>
      <c r="F3512" t="s">
        <v>21848</v>
      </c>
      <c r="G3512" t="s">
        <v>21849</v>
      </c>
      <c r="H3512" t="s">
        <v>21850</v>
      </c>
      <c r="I3512" t="s">
        <v>21851</v>
      </c>
      <c r="J3512" s="1" t="s">
        <v>45</v>
      </c>
      <c r="K3512" t="s">
        <v>303</v>
      </c>
      <c r="L3512" t="s">
        <v>304</v>
      </c>
      <c r="M3512" t="s">
        <v>305</v>
      </c>
      <c r="N3512" s="1" t="s">
        <v>114</v>
      </c>
      <c r="O3512" s="1" t="s">
        <v>63</v>
      </c>
      <c r="P3512" s="1">
        <v>5</v>
      </c>
      <c r="Q3512" t="s">
        <v>21852</v>
      </c>
      <c r="R3512" s="1" t="s">
        <v>21853</v>
      </c>
      <c r="S3512" s="1" t="s">
        <v>21854</v>
      </c>
      <c r="T3512" s="1">
        <v>426</v>
      </c>
      <c r="U3512" s="1">
        <v>186</v>
      </c>
      <c r="V3512" s="1">
        <v>240</v>
      </c>
    </row>
    <row r="3513" spans="1:22" x14ac:dyDescent="0.35">
      <c r="A3513" s="2">
        <v>44876</v>
      </c>
      <c r="B3513" s="3" t="s">
        <v>529</v>
      </c>
      <c r="C3513" t="s">
        <v>23</v>
      </c>
      <c r="D3513" t="s">
        <v>98</v>
      </c>
      <c r="E3513" t="s">
        <v>530</v>
      </c>
      <c r="F3513" t="s">
        <v>21855</v>
      </c>
      <c r="G3513" t="s">
        <v>21856</v>
      </c>
      <c r="H3513" t="s">
        <v>21857</v>
      </c>
      <c r="I3513" t="s">
        <v>21858</v>
      </c>
      <c r="J3513" s="1" t="s">
        <v>30</v>
      </c>
      <c r="K3513" t="s">
        <v>424</v>
      </c>
      <c r="L3513" t="s">
        <v>425</v>
      </c>
      <c r="M3513">
        <v>7724600682</v>
      </c>
      <c r="N3513" s="1" t="s">
        <v>48</v>
      </c>
      <c r="O3513" s="1" t="s">
        <v>63</v>
      </c>
      <c r="P3513" s="1">
        <v>25</v>
      </c>
      <c r="Q3513" t="s">
        <v>6110</v>
      </c>
      <c r="R3513" s="1" t="s">
        <v>21859</v>
      </c>
      <c r="S3513" s="1" t="s">
        <v>21860</v>
      </c>
      <c r="T3513" s="1">
        <v>326</v>
      </c>
      <c r="U3513" s="1">
        <v>63</v>
      </c>
      <c r="V3513" s="1">
        <v>263</v>
      </c>
    </row>
    <row r="3514" spans="1:22" x14ac:dyDescent="0.35">
      <c r="A3514" s="1" t="s">
        <v>21861</v>
      </c>
      <c r="B3514" s="3" t="s">
        <v>38</v>
      </c>
      <c r="C3514" t="s">
        <v>23</v>
      </c>
      <c r="D3514" t="s">
        <v>39</v>
      </c>
      <c r="E3514" t="s">
        <v>40</v>
      </c>
      <c r="F3514" t="s">
        <v>21862</v>
      </c>
      <c r="G3514" t="s">
        <v>21863</v>
      </c>
      <c r="H3514" t="s">
        <v>21864</v>
      </c>
      <c r="I3514">
        <v>8422430410</v>
      </c>
      <c r="J3514" s="1" t="s">
        <v>30</v>
      </c>
      <c r="K3514" t="s">
        <v>303</v>
      </c>
      <c r="L3514" t="s">
        <v>304</v>
      </c>
      <c r="N3514" s="1" t="s">
        <v>78</v>
      </c>
      <c r="O3514" s="1" t="s">
        <v>63</v>
      </c>
      <c r="P3514" s="1">
        <v>75</v>
      </c>
      <c r="Q3514" t="s">
        <v>7202</v>
      </c>
      <c r="R3514" s="1" t="s">
        <v>21865</v>
      </c>
      <c r="S3514" s="1" t="s">
        <v>21866</v>
      </c>
      <c r="T3514" s="1">
        <v>422</v>
      </c>
      <c r="U3514" s="1">
        <v>304</v>
      </c>
      <c r="V3514" s="1">
        <v>118</v>
      </c>
    </row>
    <row r="3515" spans="1:22" x14ac:dyDescent="0.35">
      <c r="A3515" s="2">
        <v>45012</v>
      </c>
      <c r="B3515" s="3" t="s">
        <v>317</v>
      </c>
      <c r="C3515" t="s">
        <v>23</v>
      </c>
      <c r="D3515" t="s">
        <v>98</v>
      </c>
      <c r="E3515" t="s">
        <v>318</v>
      </c>
      <c r="F3515" t="s">
        <v>21867</v>
      </c>
      <c r="G3515" t="s">
        <v>21868</v>
      </c>
      <c r="H3515" t="s">
        <v>21869</v>
      </c>
      <c r="I3515" t="s">
        <v>21870</v>
      </c>
      <c r="J3515" s="1" t="s">
        <v>45</v>
      </c>
      <c r="K3515" t="s">
        <v>252</v>
      </c>
      <c r="L3515" t="s">
        <v>253</v>
      </c>
      <c r="N3515" s="1" t="s">
        <v>86</v>
      </c>
      <c r="O3515" s="1" t="s">
        <v>63</v>
      </c>
      <c r="P3515" s="1">
        <v>52</v>
      </c>
      <c r="Q3515" t="s">
        <v>2754</v>
      </c>
      <c r="R3515" s="1" t="s">
        <v>21871</v>
      </c>
      <c r="S3515" s="1" t="s">
        <v>21872</v>
      </c>
      <c r="T3515" s="1">
        <v>66</v>
      </c>
      <c r="U3515" s="1">
        <v>50</v>
      </c>
      <c r="V3515" s="1">
        <v>16</v>
      </c>
    </row>
    <row r="3516" spans="1:22" x14ac:dyDescent="0.35">
      <c r="A3516" s="2">
        <v>45051</v>
      </c>
      <c r="B3516" s="3" t="s">
        <v>257</v>
      </c>
      <c r="C3516" t="s">
        <v>141</v>
      </c>
      <c r="D3516" t="s">
        <v>223</v>
      </c>
      <c r="E3516" t="s">
        <v>309</v>
      </c>
      <c r="F3516" t="s">
        <v>21873</v>
      </c>
      <c r="G3516" t="s">
        <v>21874</v>
      </c>
      <c r="H3516" t="s">
        <v>21875</v>
      </c>
      <c r="I3516" t="s">
        <v>21876</v>
      </c>
      <c r="J3516" s="1" t="s">
        <v>45</v>
      </c>
      <c r="K3516" t="s">
        <v>270</v>
      </c>
      <c r="L3516" t="s">
        <v>271</v>
      </c>
      <c r="M3516" t="s">
        <v>559</v>
      </c>
      <c r="N3516" s="1" t="s">
        <v>86</v>
      </c>
      <c r="O3516" s="1" t="s">
        <v>34</v>
      </c>
      <c r="P3516" s="1">
        <v>41</v>
      </c>
      <c r="Q3516" t="s">
        <v>21877</v>
      </c>
      <c r="R3516" s="1" t="s">
        <v>21878</v>
      </c>
      <c r="S3516" s="1" t="s">
        <v>21879</v>
      </c>
      <c r="T3516" s="1">
        <v>345</v>
      </c>
      <c r="U3516" s="1">
        <v>75</v>
      </c>
      <c r="V3516" s="1">
        <v>270</v>
      </c>
    </row>
    <row r="3517" spans="1:22" x14ac:dyDescent="0.35">
      <c r="A3517" s="2">
        <v>44871</v>
      </c>
      <c r="B3517" s="3" t="s">
        <v>214</v>
      </c>
      <c r="C3517" t="s">
        <v>23</v>
      </c>
      <c r="D3517" t="s">
        <v>98</v>
      </c>
      <c r="E3517" t="s">
        <v>326</v>
      </c>
      <c r="F3517" t="s">
        <v>21880</v>
      </c>
      <c r="G3517" t="s">
        <v>21881</v>
      </c>
      <c r="H3517" t="s">
        <v>21882</v>
      </c>
      <c r="I3517" t="s">
        <v>21883</v>
      </c>
      <c r="J3517" s="1" t="s">
        <v>45</v>
      </c>
      <c r="K3517" t="s">
        <v>31</v>
      </c>
      <c r="L3517" t="s">
        <v>32</v>
      </c>
      <c r="M3517">
        <v>6538306661</v>
      </c>
      <c r="N3517" s="1" t="s">
        <v>114</v>
      </c>
      <c r="O3517" s="1" t="s">
        <v>49</v>
      </c>
      <c r="P3517" s="1">
        <v>60</v>
      </c>
      <c r="Q3517" t="s">
        <v>13841</v>
      </c>
      <c r="R3517" s="1" t="s">
        <v>21884</v>
      </c>
      <c r="S3517" s="1" t="s">
        <v>21885</v>
      </c>
      <c r="T3517" s="1">
        <v>443</v>
      </c>
      <c r="U3517" s="1">
        <v>74</v>
      </c>
      <c r="V3517" s="1">
        <v>369</v>
      </c>
    </row>
    <row r="3518" spans="1:22" x14ac:dyDescent="0.35">
      <c r="A3518" s="1" t="s">
        <v>540</v>
      </c>
      <c r="B3518" s="3" t="s">
        <v>207</v>
      </c>
      <c r="C3518" t="s">
        <v>23</v>
      </c>
      <c r="D3518" t="s">
        <v>39</v>
      </c>
      <c r="E3518" t="s">
        <v>40</v>
      </c>
      <c r="F3518" t="s">
        <v>21886</v>
      </c>
      <c r="G3518" t="s">
        <v>21887</v>
      </c>
      <c r="H3518" t="s">
        <v>21888</v>
      </c>
      <c r="I3518" t="s">
        <v>21889</v>
      </c>
      <c r="J3518" s="1" t="s">
        <v>45</v>
      </c>
      <c r="K3518" t="s">
        <v>194</v>
      </c>
      <c r="L3518" t="s">
        <v>195</v>
      </c>
      <c r="N3518" s="1" t="s">
        <v>93</v>
      </c>
      <c r="O3518" s="1" t="s">
        <v>34</v>
      </c>
      <c r="P3518" s="1">
        <v>91</v>
      </c>
      <c r="Q3518" t="s">
        <v>2761</v>
      </c>
      <c r="R3518" s="1" t="s">
        <v>21890</v>
      </c>
      <c r="S3518" s="1" t="s">
        <v>21891</v>
      </c>
      <c r="T3518" s="1">
        <v>493</v>
      </c>
      <c r="U3518" s="1">
        <v>224</v>
      </c>
      <c r="V3518" s="1">
        <v>269</v>
      </c>
    </row>
    <row r="3519" spans="1:22" x14ac:dyDescent="0.35">
      <c r="A3519" s="2">
        <v>45089</v>
      </c>
      <c r="B3519" s="3" t="s">
        <v>207</v>
      </c>
      <c r="C3519" t="s">
        <v>54</v>
      </c>
      <c r="D3519" t="s">
        <v>39</v>
      </c>
      <c r="E3519" t="s">
        <v>265</v>
      </c>
      <c r="F3519" t="s">
        <v>21892</v>
      </c>
      <c r="G3519" t="s">
        <v>21893</v>
      </c>
      <c r="H3519" t="s">
        <v>21894</v>
      </c>
      <c r="I3519" t="s">
        <v>21895</v>
      </c>
      <c r="J3519" s="1" t="s">
        <v>45</v>
      </c>
      <c r="K3519" t="s">
        <v>171</v>
      </c>
      <c r="L3519" t="s">
        <v>172</v>
      </c>
      <c r="M3519" t="s">
        <v>173</v>
      </c>
      <c r="N3519" s="1" t="s">
        <v>93</v>
      </c>
      <c r="O3519" s="1" t="s">
        <v>34</v>
      </c>
      <c r="P3519" s="1">
        <v>3</v>
      </c>
      <c r="Q3519" t="s">
        <v>1955</v>
      </c>
      <c r="R3519" s="1" t="s">
        <v>21896</v>
      </c>
      <c r="S3519" s="1" t="s">
        <v>21897</v>
      </c>
      <c r="T3519" s="1">
        <v>54</v>
      </c>
      <c r="U3519" s="1">
        <v>20</v>
      </c>
      <c r="V3519" s="1">
        <v>34</v>
      </c>
    </row>
    <row r="3520" spans="1:22" x14ac:dyDescent="0.35">
      <c r="A3520" s="1" t="s">
        <v>11267</v>
      </c>
      <c r="B3520" s="3" t="s">
        <v>336</v>
      </c>
      <c r="C3520" t="s">
        <v>247</v>
      </c>
      <c r="D3520" t="s">
        <v>165</v>
      </c>
      <c r="E3520" t="s">
        <v>807</v>
      </c>
      <c r="F3520" t="s">
        <v>21898</v>
      </c>
      <c r="G3520" t="s">
        <v>21899</v>
      </c>
      <c r="H3520" t="s">
        <v>21900</v>
      </c>
      <c r="I3520" t="s">
        <v>21901</v>
      </c>
      <c r="J3520" s="1" t="s">
        <v>30</v>
      </c>
      <c r="K3520" t="s">
        <v>566</v>
      </c>
      <c r="L3520" t="s">
        <v>567</v>
      </c>
      <c r="M3520" t="s">
        <v>568</v>
      </c>
      <c r="N3520" s="1" t="s">
        <v>114</v>
      </c>
      <c r="O3520" s="1" t="s">
        <v>63</v>
      </c>
      <c r="P3520" s="1">
        <v>34</v>
      </c>
      <c r="Q3520" t="s">
        <v>19985</v>
      </c>
      <c r="R3520" s="1" t="s">
        <v>21902</v>
      </c>
      <c r="S3520" s="1" t="s">
        <v>21903</v>
      </c>
      <c r="T3520" s="1">
        <v>85</v>
      </c>
      <c r="U3520" s="1">
        <v>24</v>
      </c>
      <c r="V3520" s="1">
        <v>61</v>
      </c>
    </row>
    <row r="3521" spans="1:22" x14ac:dyDescent="0.35">
      <c r="A3521" s="2">
        <v>44770</v>
      </c>
      <c r="B3521" s="3" t="s">
        <v>238</v>
      </c>
      <c r="C3521" t="s">
        <v>23</v>
      </c>
      <c r="D3521" t="s">
        <v>98</v>
      </c>
      <c r="E3521" t="s">
        <v>239</v>
      </c>
      <c r="F3521" t="s">
        <v>21904</v>
      </c>
      <c r="G3521" t="s">
        <v>21905</v>
      </c>
      <c r="H3521" t="s">
        <v>21906</v>
      </c>
      <c r="I3521">
        <v>5273833783</v>
      </c>
      <c r="J3521" s="1" t="s">
        <v>45</v>
      </c>
      <c r="K3521" t="s">
        <v>270</v>
      </c>
      <c r="L3521" t="s">
        <v>271</v>
      </c>
      <c r="M3521" t="s">
        <v>559</v>
      </c>
      <c r="N3521" s="1" t="s">
        <v>48</v>
      </c>
      <c r="O3521" s="1" t="s">
        <v>49</v>
      </c>
      <c r="P3521" s="1">
        <v>30</v>
      </c>
      <c r="Q3521" t="s">
        <v>1502</v>
      </c>
      <c r="R3521" s="1" t="s">
        <v>21907</v>
      </c>
      <c r="S3521" s="1" t="s">
        <v>21908</v>
      </c>
      <c r="T3521" s="1">
        <v>439</v>
      </c>
      <c r="U3521" s="1">
        <v>129</v>
      </c>
      <c r="V3521" s="1">
        <v>310</v>
      </c>
    </row>
    <row r="3522" spans="1:22" x14ac:dyDescent="0.35">
      <c r="A3522" s="2">
        <v>44652</v>
      </c>
      <c r="B3522" s="3" t="s">
        <v>275</v>
      </c>
      <c r="C3522" t="s">
        <v>276</v>
      </c>
      <c r="D3522" t="s">
        <v>277</v>
      </c>
      <c r="E3522" t="s">
        <v>278</v>
      </c>
      <c r="F3522" t="s">
        <v>21909</v>
      </c>
      <c r="G3522" t="s">
        <v>21910</v>
      </c>
      <c r="H3522" t="s">
        <v>21911</v>
      </c>
      <c r="I3522">
        <f>1-361-253-96</f>
        <v>-709</v>
      </c>
      <c r="J3522" s="1" t="s">
        <v>30</v>
      </c>
      <c r="K3522" t="s">
        <v>171</v>
      </c>
      <c r="L3522" t="s">
        <v>172</v>
      </c>
      <c r="N3522" s="1" t="s">
        <v>86</v>
      </c>
      <c r="O3522" s="1" t="s">
        <v>34</v>
      </c>
      <c r="P3522" s="1">
        <v>57</v>
      </c>
      <c r="Q3522" t="s">
        <v>17288</v>
      </c>
      <c r="R3522" s="1" t="s">
        <v>7692</v>
      </c>
      <c r="S3522" s="1" t="s">
        <v>21912</v>
      </c>
      <c r="T3522" s="1">
        <v>266</v>
      </c>
      <c r="U3522" s="1">
        <v>204</v>
      </c>
      <c r="V3522" s="1">
        <v>62</v>
      </c>
    </row>
    <row r="3523" spans="1:22" x14ac:dyDescent="0.35">
      <c r="A3523" s="2">
        <v>44545</v>
      </c>
      <c r="B3523" s="3" t="s">
        <v>177</v>
      </c>
      <c r="C3523" t="s">
        <v>141</v>
      </c>
      <c r="D3523" t="s">
        <v>142</v>
      </c>
      <c r="E3523" t="s">
        <v>178</v>
      </c>
      <c r="F3523" t="s">
        <v>21913</v>
      </c>
      <c r="G3523" t="s">
        <v>21914</v>
      </c>
      <c r="H3523" t="s">
        <v>21915</v>
      </c>
      <c r="I3523" t="s">
        <v>21916</v>
      </c>
      <c r="J3523" s="1" t="s">
        <v>170</v>
      </c>
      <c r="K3523" t="s">
        <v>46</v>
      </c>
      <c r="L3523" t="s">
        <v>47</v>
      </c>
      <c r="M3523" t="s">
        <v>261</v>
      </c>
      <c r="N3523" s="1" t="s">
        <v>114</v>
      </c>
      <c r="O3523" s="1" t="s">
        <v>34</v>
      </c>
      <c r="P3523" s="1">
        <v>64</v>
      </c>
      <c r="Q3523" t="s">
        <v>16241</v>
      </c>
      <c r="R3523" s="1" t="s">
        <v>21917</v>
      </c>
      <c r="S3523" s="1" t="s">
        <v>21918</v>
      </c>
      <c r="T3523" s="1">
        <v>143</v>
      </c>
      <c r="U3523" s="1">
        <v>45</v>
      </c>
      <c r="V3523" s="1">
        <v>98</v>
      </c>
    </row>
    <row r="3524" spans="1:22" x14ac:dyDescent="0.35">
      <c r="A3524" s="2">
        <v>44943</v>
      </c>
      <c r="B3524" s="3" t="s">
        <v>53</v>
      </c>
      <c r="C3524" t="s">
        <v>276</v>
      </c>
      <c r="D3524" t="s">
        <v>55</v>
      </c>
      <c r="E3524" t="s">
        <v>56</v>
      </c>
      <c r="F3524" t="s">
        <v>21919</v>
      </c>
      <c r="H3524" t="s">
        <v>21920</v>
      </c>
      <c r="I3524" t="s">
        <v>21921</v>
      </c>
      <c r="J3524" s="1" t="s">
        <v>170</v>
      </c>
      <c r="K3524" t="s">
        <v>46</v>
      </c>
      <c r="L3524" t="s">
        <v>47</v>
      </c>
      <c r="M3524" t="s">
        <v>261</v>
      </c>
      <c r="N3524" s="1" t="s">
        <v>33</v>
      </c>
      <c r="O3524" s="1" t="s">
        <v>49</v>
      </c>
      <c r="P3524" s="1">
        <v>48</v>
      </c>
      <c r="Q3524" t="s">
        <v>21922</v>
      </c>
      <c r="R3524" s="1" t="s">
        <v>21923</v>
      </c>
      <c r="S3524" s="1" t="s">
        <v>21924</v>
      </c>
      <c r="T3524" s="1">
        <v>321</v>
      </c>
      <c r="U3524" s="1">
        <v>233</v>
      </c>
      <c r="V3524" s="1">
        <v>88</v>
      </c>
    </row>
    <row r="3525" spans="1:22" x14ac:dyDescent="0.35">
      <c r="A3525" s="2">
        <v>44978</v>
      </c>
      <c r="B3525" s="3" t="s">
        <v>38</v>
      </c>
      <c r="C3525" t="s">
        <v>276</v>
      </c>
      <c r="D3525" t="s">
        <v>277</v>
      </c>
      <c r="E3525" t="s">
        <v>278</v>
      </c>
      <c r="F3525" t="s">
        <v>21925</v>
      </c>
      <c r="G3525" t="s">
        <v>21926</v>
      </c>
      <c r="H3525" t="s">
        <v>21927</v>
      </c>
      <c r="I3525" t="s">
        <v>21928</v>
      </c>
      <c r="J3525" s="1" t="s">
        <v>170</v>
      </c>
      <c r="K3525" t="s">
        <v>183</v>
      </c>
      <c r="L3525" t="s">
        <v>184</v>
      </c>
      <c r="M3525" t="s">
        <v>185</v>
      </c>
      <c r="N3525" s="1" t="s">
        <v>86</v>
      </c>
      <c r="O3525" s="1" t="s">
        <v>63</v>
      </c>
      <c r="P3525" s="1">
        <v>8</v>
      </c>
      <c r="Q3525" t="s">
        <v>14706</v>
      </c>
      <c r="R3525" s="1" t="s">
        <v>14111</v>
      </c>
      <c r="S3525" s="1" t="s">
        <v>21929</v>
      </c>
      <c r="T3525" s="1">
        <v>372</v>
      </c>
      <c r="U3525" s="1">
        <v>146</v>
      </c>
      <c r="V3525" s="1">
        <v>226</v>
      </c>
    </row>
    <row r="3526" spans="1:22" x14ac:dyDescent="0.35">
      <c r="A3526" s="2">
        <v>45101</v>
      </c>
      <c r="B3526" s="3" t="s">
        <v>257</v>
      </c>
      <c r="C3526" t="s">
        <v>141</v>
      </c>
      <c r="D3526" t="s">
        <v>223</v>
      </c>
      <c r="E3526" t="s">
        <v>309</v>
      </c>
      <c r="F3526" t="s">
        <v>21930</v>
      </c>
      <c r="H3526" t="s">
        <v>21931</v>
      </c>
      <c r="I3526" t="s">
        <v>21932</v>
      </c>
      <c r="J3526" s="1" t="s">
        <v>30</v>
      </c>
      <c r="K3526" t="s">
        <v>61</v>
      </c>
      <c r="L3526" t="s">
        <v>62</v>
      </c>
      <c r="M3526">
        <f>1-588-750-7646</f>
        <v>-8983</v>
      </c>
      <c r="N3526" s="1" t="s">
        <v>78</v>
      </c>
      <c r="O3526" s="1" t="s">
        <v>63</v>
      </c>
      <c r="P3526" s="1">
        <v>87</v>
      </c>
      <c r="Q3526" t="s">
        <v>10346</v>
      </c>
      <c r="R3526" s="1" t="s">
        <v>21933</v>
      </c>
      <c r="S3526" s="1" t="s">
        <v>21934</v>
      </c>
      <c r="T3526" s="1">
        <v>408</v>
      </c>
      <c r="U3526" s="1">
        <v>370</v>
      </c>
      <c r="V3526" s="1">
        <v>38</v>
      </c>
    </row>
    <row r="3527" spans="1:22" x14ac:dyDescent="0.35">
      <c r="A3527" s="2">
        <v>44739</v>
      </c>
      <c r="B3527" s="3" t="s">
        <v>492</v>
      </c>
      <c r="C3527" t="s">
        <v>276</v>
      </c>
      <c r="D3527" t="s">
        <v>409</v>
      </c>
      <c r="E3527" t="s">
        <v>265</v>
      </c>
      <c r="F3527" t="s">
        <v>21935</v>
      </c>
      <c r="G3527" t="s">
        <v>21936</v>
      </c>
      <c r="H3527" t="s">
        <v>21937</v>
      </c>
      <c r="I3527" t="s">
        <v>21938</v>
      </c>
      <c r="J3527" s="1" t="s">
        <v>170</v>
      </c>
      <c r="K3527" t="s">
        <v>133</v>
      </c>
      <c r="L3527" t="s">
        <v>134</v>
      </c>
      <c r="M3527" t="s">
        <v>135</v>
      </c>
      <c r="N3527" s="1" t="s">
        <v>48</v>
      </c>
      <c r="O3527" s="1" t="s">
        <v>34</v>
      </c>
      <c r="P3527" s="1">
        <v>31</v>
      </c>
      <c r="Q3527" t="s">
        <v>11924</v>
      </c>
      <c r="R3527" s="1" t="s">
        <v>3379</v>
      </c>
      <c r="S3527" s="1" t="s">
        <v>21939</v>
      </c>
      <c r="T3527" s="1">
        <v>68</v>
      </c>
      <c r="U3527" s="1">
        <v>4</v>
      </c>
      <c r="V3527" s="1">
        <v>64</v>
      </c>
    </row>
    <row r="3528" spans="1:22" x14ac:dyDescent="0.35">
      <c r="A3528" s="2">
        <v>44987</v>
      </c>
      <c r="B3528" s="3" t="s">
        <v>336</v>
      </c>
      <c r="C3528" t="s">
        <v>54</v>
      </c>
      <c r="D3528" t="s">
        <v>165</v>
      </c>
      <c r="E3528" t="s">
        <v>484</v>
      </c>
      <c r="F3528" t="s">
        <v>21940</v>
      </c>
      <c r="G3528" t="s">
        <v>21941</v>
      </c>
      <c r="H3528" t="s">
        <v>21942</v>
      </c>
      <c r="I3528" t="s">
        <v>21943</v>
      </c>
      <c r="J3528" s="1" t="s">
        <v>170</v>
      </c>
      <c r="K3528" t="s">
        <v>75</v>
      </c>
      <c r="L3528" t="s">
        <v>76</v>
      </c>
      <c r="N3528" s="1" t="s">
        <v>114</v>
      </c>
      <c r="O3528" s="1" t="s">
        <v>63</v>
      </c>
      <c r="P3528" s="1">
        <v>70</v>
      </c>
      <c r="Q3528" t="s">
        <v>12989</v>
      </c>
      <c r="R3528" s="1" t="s">
        <v>21944</v>
      </c>
      <c r="S3528" s="1" t="s">
        <v>21945</v>
      </c>
      <c r="T3528" s="1">
        <v>272</v>
      </c>
      <c r="U3528" s="1">
        <v>38</v>
      </c>
      <c r="V3528" s="1">
        <v>234</v>
      </c>
    </row>
    <row r="3529" spans="1:22" x14ac:dyDescent="0.35">
      <c r="A3529" s="2">
        <v>45081</v>
      </c>
      <c r="B3529" s="3" t="s">
        <v>38</v>
      </c>
      <c r="C3529" t="s">
        <v>23</v>
      </c>
      <c r="D3529" t="s">
        <v>98</v>
      </c>
      <c r="E3529" t="s">
        <v>25</v>
      </c>
      <c r="F3529" t="s">
        <v>21946</v>
      </c>
      <c r="G3529" t="s">
        <v>21947</v>
      </c>
      <c r="H3529" t="s">
        <v>21948</v>
      </c>
      <c r="I3529" t="s">
        <v>21949</v>
      </c>
      <c r="J3529" s="1" t="s">
        <v>170</v>
      </c>
      <c r="K3529" t="s">
        <v>124</v>
      </c>
      <c r="L3529" t="s">
        <v>125</v>
      </c>
      <c r="M3529" t="s">
        <v>126</v>
      </c>
      <c r="N3529" s="1" t="s">
        <v>93</v>
      </c>
      <c r="O3529" s="1" t="s">
        <v>63</v>
      </c>
      <c r="P3529" s="1">
        <v>6</v>
      </c>
      <c r="Q3529" t="s">
        <v>21950</v>
      </c>
      <c r="R3529" s="1" t="s">
        <v>21951</v>
      </c>
      <c r="S3529" s="1" t="s">
        <v>21952</v>
      </c>
      <c r="T3529" s="1">
        <v>274</v>
      </c>
      <c r="U3529" s="1">
        <v>98</v>
      </c>
      <c r="V3529" s="1">
        <v>176</v>
      </c>
    </row>
    <row r="3530" spans="1:22" x14ac:dyDescent="0.35">
      <c r="A3530" s="2">
        <v>44670</v>
      </c>
      <c r="B3530" s="3" t="s">
        <v>418</v>
      </c>
      <c r="C3530" t="s">
        <v>69</v>
      </c>
      <c r="D3530" t="s">
        <v>419</v>
      </c>
      <c r="E3530" t="s">
        <v>521</v>
      </c>
      <c r="F3530" t="s">
        <v>21953</v>
      </c>
      <c r="G3530" t="s">
        <v>21954</v>
      </c>
      <c r="H3530" t="s">
        <v>21955</v>
      </c>
      <c r="I3530" t="s">
        <v>21956</v>
      </c>
      <c r="J3530" s="1" t="s">
        <v>170</v>
      </c>
      <c r="K3530" t="s">
        <v>330</v>
      </c>
      <c r="L3530" t="s">
        <v>331</v>
      </c>
      <c r="M3530" t="s">
        <v>332</v>
      </c>
      <c r="N3530" s="1" t="s">
        <v>33</v>
      </c>
      <c r="O3530" s="1" t="s">
        <v>49</v>
      </c>
      <c r="P3530" s="1">
        <v>36</v>
      </c>
      <c r="Q3530" t="s">
        <v>21957</v>
      </c>
      <c r="R3530" s="1" t="s">
        <v>21958</v>
      </c>
      <c r="S3530" s="1" t="s">
        <v>21959</v>
      </c>
      <c r="T3530" s="1">
        <v>478</v>
      </c>
      <c r="U3530" s="1">
        <v>145</v>
      </c>
      <c r="V3530" s="1">
        <v>333</v>
      </c>
    </row>
    <row r="3531" spans="1:22" x14ac:dyDescent="0.35">
      <c r="A3531" s="2">
        <v>44706</v>
      </c>
      <c r="B3531" s="3" t="s">
        <v>492</v>
      </c>
      <c r="C3531" t="s">
        <v>276</v>
      </c>
      <c r="D3531" t="s">
        <v>409</v>
      </c>
      <c r="E3531" t="s">
        <v>410</v>
      </c>
      <c r="F3531" t="s">
        <v>21960</v>
      </c>
      <c r="G3531" t="s">
        <v>21961</v>
      </c>
      <c r="H3531" t="s">
        <v>21962</v>
      </c>
      <c r="I3531" t="s">
        <v>21963</v>
      </c>
      <c r="J3531" s="1" t="s">
        <v>45</v>
      </c>
      <c r="K3531" t="s">
        <v>534</v>
      </c>
      <c r="L3531" t="s">
        <v>535</v>
      </c>
      <c r="M3531" t="s">
        <v>536</v>
      </c>
      <c r="N3531" s="1" t="s">
        <v>93</v>
      </c>
      <c r="O3531" s="1" t="s">
        <v>34</v>
      </c>
      <c r="P3531" s="1">
        <v>61</v>
      </c>
      <c r="Q3531" t="s">
        <v>21964</v>
      </c>
      <c r="R3531" s="1" t="s">
        <v>21965</v>
      </c>
      <c r="S3531" s="1" t="s">
        <v>21966</v>
      </c>
      <c r="T3531" s="1">
        <v>247</v>
      </c>
      <c r="U3531" s="1">
        <v>152</v>
      </c>
      <c r="V3531" s="1">
        <v>95</v>
      </c>
    </row>
    <row r="3532" spans="1:22" x14ac:dyDescent="0.35">
      <c r="A3532" s="2">
        <v>44571</v>
      </c>
      <c r="B3532" s="3" t="s">
        <v>53</v>
      </c>
      <c r="C3532" t="s">
        <v>54</v>
      </c>
      <c r="D3532" t="s">
        <v>55</v>
      </c>
      <c r="E3532" t="s">
        <v>56</v>
      </c>
      <c r="F3532" t="s">
        <v>21967</v>
      </c>
      <c r="G3532" t="s">
        <v>21968</v>
      </c>
      <c r="H3532" t="s">
        <v>21969</v>
      </c>
      <c r="I3532" t="s">
        <v>21970</v>
      </c>
      <c r="J3532" s="1" t="s">
        <v>45</v>
      </c>
      <c r="K3532" t="s">
        <v>133</v>
      </c>
      <c r="L3532" t="s">
        <v>134</v>
      </c>
      <c r="N3532" s="1" t="s">
        <v>48</v>
      </c>
      <c r="O3532" s="1" t="s">
        <v>63</v>
      </c>
      <c r="P3532" s="1">
        <v>97</v>
      </c>
      <c r="Q3532" t="s">
        <v>2518</v>
      </c>
      <c r="R3532" s="1" t="s">
        <v>21610</v>
      </c>
      <c r="S3532" s="1" t="s">
        <v>21971</v>
      </c>
      <c r="T3532" s="1">
        <v>141</v>
      </c>
      <c r="U3532" s="1">
        <v>128</v>
      </c>
      <c r="V3532" s="1">
        <v>13</v>
      </c>
    </row>
    <row r="3533" spans="1:22" x14ac:dyDescent="0.35">
      <c r="A3533" s="2">
        <v>45028</v>
      </c>
      <c r="B3533" s="3" t="s">
        <v>317</v>
      </c>
      <c r="C3533" t="s">
        <v>54</v>
      </c>
      <c r="D3533" t="s">
        <v>98</v>
      </c>
      <c r="E3533" t="s">
        <v>318</v>
      </c>
      <c r="F3533" t="s">
        <v>21972</v>
      </c>
      <c r="G3533" t="s">
        <v>21973</v>
      </c>
      <c r="H3533" t="s">
        <v>21974</v>
      </c>
      <c r="I3533" t="s">
        <v>21975</v>
      </c>
      <c r="J3533" s="1" t="s">
        <v>170</v>
      </c>
      <c r="K3533" t="s">
        <v>111</v>
      </c>
      <c r="L3533" t="s">
        <v>112</v>
      </c>
      <c r="M3533" t="s">
        <v>113</v>
      </c>
      <c r="N3533" s="1" t="s">
        <v>33</v>
      </c>
      <c r="O3533" s="1" t="s">
        <v>49</v>
      </c>
      <c r="P3533" s="1">
        <v>69</v>
      </c>
      <c r="Q3533" t="s">
        <v>20858</v>
      </c>
      <c r="R3533" s="1" t="s">
        <v>21976</v>
      </c>
      <c r="S3533" s="1" t="s">
        <v>21977</v>
      </c>
      <c r="T3533" s="1">
        <v>291</v>
      </c>
      <c r="U3533" s="1">
        <v>220</v>
      </c>
      <c r="V3533" s="1">
        <v>71</v>
      </c>
    </row>
    <row r="3534" spans="1:22" x14ac:dyDescent="0.35">
      <c r="A3534" s="2">
        <v>44328</v>
      </c>
      <c r="B3534" s="3" t="s">
        <v>275</v>
      </c>
      <c r="C3534" t="s">
        <v>276</v>
      </c>
      <c r="D3534" t="s">
        <v>277</v>
      </c>
      <c r="E3534" t="s">
        <v>2220</v>
      </c>
      <c r="F3534" t="s">
        <v>21978</v>
      </c>
      <c r="H3534" t="s">
        <v>21979</v>
      </c>
      <c r="I3534" t="s">
        <v>21980</v>
      </c>
      <c r="J3534" s="1" t="s">
        <v>170</v>
      </c>
      <c r="K3534" t="s">
        <v>381</v>
      </c>
      <c r="L3534" t="s">
        <v>382</v>
      </c>
      <c r="M3534" t="s">
        <v>383</v>
      </c>
      <c r="N3534" s="1" t="s">
        <v>114</v>
      </c>
      <c r="O3534" s="1" t="s">
        <v>63</v>
      </c>
      <c r="P3534" s="1">
        <v>50</v>
      </c>
      <c r="Q3534" t="s">
        <v>3613</v>
      </c>
      <c r="R3534" s="1" t="s">
        <v>21981</v>
      </c>
      <c r="S3534" s="1" t="s">
        <v>21982</v>
      </c>
      <c r="T3534" s="1">
        <v>361</v>
      </c>
      <c r="U3534" s="1">
        <v>136</v>
      </c>
      <c r="V3534" s="1">
        <v>225</v>
      </c>
    </row>
    <row r="3535" spans="1:22" x14ac:dyDescent="0.35">
      <c r="A3535" s="2">
        <v>45003</v>
      </c>
      <c r="B3535" s="3" t="s">
        <v>214</v>
      </c>
      <c r="C3535" t="s">
        <v>23</v>
      </c>
      <c r="D3535" t="s">
        <v>98</v>
      </c>
      <c r="E3535" t="s">
        <v>265</v>
      </c>
      <c r="F3535" t="s">
        <v>21983</v>
      </c>
      <c r="G3535" t="s">
        <v>21984</v>
      </c>
      <c r="H3535" t="s">
        <v>21985</v>
      </c>
      <c r="I3535" t="s">
        <v>21986</v>
      </c>
      <c r="J3535" s="1" t="s">
        <v>170</v>
      </c>
      <c r="K3535" t="s">
        <v>75</v>
      </c>
      <c r="L3535" t="s">
        <v>76</v>
      </c>
      <c r="M3535" t="s">
        <v>77</v>
      </c>
      <c r="N3535" s="1" t="s">
        <v>86</v>
      </c>
      <c r="O3535" s="1" t="s">
        <v>63</v>
      </c>
      <c r="P3535" s="1">
        <v>76</v>
      </c>
      <c r="Q3535" t="s">
        <v>21987</v>
      </c>
      <c r="R3535" s="1" t="s">
        <v>21988</v>
      </c>
      <c r="S3535" s="1" t="s">
        <v>21989</v>
      </c>
      <c r="T3535" s="1">
        <v>51</v>
      </c>
      <c r="U3535" s="1">
        <v>49</v>
      </c>
      <c r="V3535" s="1">
        <v>2</v>
      </c>
    </row>
    <row r="3536" spans="1:22" x14ac:dyDescent="0.35">
      <c r="A3536" s="2">
        <v>44580</v>
      </c>
      <c r="B3536" s="3" t="s">
        <v>38</v>
      </c>
      <c r="C3536" t="s">
        <v>23</v>
      </c>
      <c r="D3536" t="s">
        <v>98</v>
      </c>
      <c r="E3536" t="s">
        <v>530</v>
      </c>
      <c r="F3536" t="s">
        <v>21990</v>
      </c>
      <c r="G3536" t="s">
        <v>21991</v>
      </c>
      <c r="H3536" t="s">
        <v>21992</v>
      </c>
      <c r="I3536" t="s">
        <v>21993</v>
      </c>
      <c r="J3536" s="1" t="s">
        <v>45</v>
      </c>
      <c r="K3536" t="s">
        <v>31</v>
      </c>
      <c r="L3536" t="s">
        <v>32</v>
      </c>
      <c r="M3536">
        <v>6538306661</v>
      </c>
      <c r="N3536" s="1" t="s">
        <v>93</v>
      </c>
      <c r="O3536" s="1" t="s">
        <v>49</v>
      </c>
      <c r="P3536" s="1">
        <v>38</v>
      </c>
      <c r="Q3536" t="s">
        <v>19860</v>
      </c>
      <c r="R3536" s="1" t="s">
        <v>21994</v>
      </c>
      <c r="S3536" s="1" t="s">
        <v>21995</v>
      </c>
      <c r="T3536" s="1">
        <v>214</v>
      </c>
      <c r="U3536" s="1">
        <v>189</v>
      </c>
      <c r="V3536" s="1">
        <v>25</v>
      </c>
    </row>
    <row r="3537" spans="1:22" x14ac:dyDescent="0.35">
      <c r="A3537" s="2">
        <v>44848</v>
      </c>
      <c r="B3537" s="3" t="s">
        <v>492</v>
      </c>
      <c r="C3537" t="s">
        <v>276</v>
      </c>
      <c r="D3537" t="s">
        <v>409</v>
      </c>
      <c r="E3537" t="s">
        <v>410</v>
      </c>
      <c r="F3537" t="s">
        <v>21996</v>
      </c>
      <c r="G3537" t="s">
        <v>21997</v>
      </c>
      <c r="H3537" t="s">
        <v>21998</v>
      </c>
      <c r="I3537" t="s">
        <v>21999</v>
      </c>
      <c r="J3537" s="1" t="s">
        <v>30</v>
      </c>
      <c r="K3537" t="s">
        <v>270</v>
      </c>
      <c r="L3537" t="s">
        <v>271</v>
      </c>
      <c r="M3537" t="s">
        <v>559</v>
      </c>
      <c r="N3537" s="1" t="s">
        <v>48</v>
      </c>
      <c r="O3537" s="1" t="s">
        <v>34</v>
      </c>
      <c r="P3537" s="1">
        <v>79</v>
      </c>
      <c r="Q3537" t="s">
        <v>14967</v>
      </c>
      <c r="R3537" s="1" t="s">
        <v>22000</v>
      </c>
      <c r="S3537" s="1" t="s">
        <v>22001</v>
      </c>
      <c r="T3537" s="1">
        <v>204</v>
      </c>
      <c r="U3537" s="1">
        <v>85</v>
      </c>
      <c r="V3537" s="1">
        <v>119</v>
      </c>
    </row>
    <row r="3538" spans="1:22" x14ac:dyDescent="0.35">
      <c r="A3538" s="2">
        <v>44744</v>
      </c>
      <c r="B3538" s="3" t="s">
        <v>275</v>
      </c>
      <c r="C3538" t="s">
        <v>276</v>
      </c>
      <c r="D3538" t="s">
        <v>277</v>
      </c>
      <c r="E3538" t="s">
        <v>278</v>
      </c>
      <c r="F3538" t="s">
        <v>22002</v>
      </c>
      <c r="G3538" t="s">
        <v>22003</v>
      </c>
      <c r="H3538" t="s">
        <v>22004</v>
      </c>
      <c r="I3538" t="s">
        <v>22005</v>
      </c>
      <c r="J3538" s="1" t="s">
        <v>45</v>
      </c>
      <c r="K3538" t="s">
        <v>330</v>
      </c>
      <c r="L3538" t="s">
        <v>331</v>
      </c>
      <c r="M3538" t="s">
        <v>332</v>
      </c>
      <c r="N3538" s="1" t="s">
        <v>114</v>
      </c>
      <c r="O3538" s="1" t="s">
        <v>49</v>
      </c>
      <c r="P3538" s="1">
        <v>33</v>
      </c>
      <c r="Q3538" t="s">
        <v>6096</v>
      </c>
      <c r="R3538" s="1" t="s">
        <v>22006</v>
      </c>
      <c r="S3538" s="1" t="s">
        <v>22007</v>
      </c>
      <c r="T3538" s="1">
        <v>144</v>
      </c>
      <c r="U3538" s="1">
        <v>62</v>
      </c>
      <c r="V3538" s="1">
        <v>82</v>
      </c>
    </row>
    <row r="3539" spans="1:22" x14ac:dyDescent="0.35">
      <c r="A3539" s="2">
        <v>45093</v>
      </c>
      <c r="B3539" s="3" t="s">
        <v>238</v>
      </c>
      <c r="C3539" t="s">
        <v>23</v>
      </c>
      <c r="D3539" t="s">
        <v>98</v>
      </c>
      <c r="E3539" t="s">
        <v>239</v>
      </c>
      <c r="F3539" t="s">
        <v>22008</v>
      </c>
      <c r="G3539" t="s">
        <v>22009</v>
      </c>
      <c r="H3539" t="s">
        <v>22010</v>
      </c>
      <c r="I3539" t="s">
        <v>22011</v>
      </c>
      <c r="J3539" s="1" t="s">
        <v>45</v>
      </c>
      <c r="K3539" t="s">
        <v>194</v>
      </c>
      <c r="L3539" t="s">
        <v>195</v>
      </c>
      <c r="M3539" t="s">
        <v>196</v>
      </c>
      <c r="N3539" s="1" t="s">
        <v>78</v>
      </c>
      <c r="O3539" s="1" t="s">
        <v>63</v>
      </c>
      <c r="P3539" s="1">
        <v>32</v>
      </c>
      <c r="Q3539" t="s">
        <v>16122</v>
      </c>
      <c r="R3539" s="1" t="s">
        <v>22012</v>
      </c>
      <c r="S3539" s="1" t="s">
        <v>22013</v>
      </c>
      <c r="T3539" s="1">
        <v>171</v>
      </c>
      <c r="U3539" s="1">
        <v>165</v>
      </c>
      <c r="V3539" s="1">
        <v>6</v>
      </c>
    </row>
    <row r="3540" spans="1:22" x14ac:dyDescent="0.35">
      <c r="A3540" s="2">
        <v>44746</v>
      </c>
      <c r="B3540" s="3" t="s">
        <v>140</v>
      </c>
      <c r="C3540" t="s">
        <v>141</v>
      </c>
      <c r="D3540" t="s">
        <v>142</v>
      </c>
      <c r="E3540" t="s">
        <v>361</v>
      </c>
      <c r="F3540" t="s">
        <v>22014</v>
      </c>
      <c r="G3540" t="s">
        <v>22015</v>
      </c>
      <c r="H3540" t="s">
        <v>22016</v>
      </c>
      <c r="I3540">
        <v>4009483209</v>
      </c>
      <c r="J3540" s="1" t="s">
        <v>45</v>
      </c>
      <c r="K3540" t="s">
        <v>171</v>
      </c>
      <c r="L3540" t="s">
        <v>172</v>
      </c>
      <c r="M3540" t="s">
        <v>173</v>
      </c>
      <c r="N3540" s="1" t="s">
        <v>78</v>
      </c>
      <c r="O3540" s="1" t="s">
        <v>63</v>
      </c>
      <c r="P3540" s="1">
        <v>54</v>
      </c>
      <c r="Q3540" t="s">
        <v>5017</v>
      </c>
      <c r="R3540" s="1" t="s">
        <v>22017</v>
      </c>
      <c r="S3540" s="1" t="s">
        <v>22018</v>
      </c>
      <c r="T3540" s="1">
        <v>167</v>
      </c>
      <c r="U3540" s="1">
        <v>18</v>
      </c>
      <c r="V3540" s="1">
        <v>149</v>
      </c>
    </row>
    <row r="3541" spans="1:22" x14ac:dyDescent="0.35">
      <c r="A3541" s="1" t="s">
        <v>11608</v>
      </c>
      <c r="B3541" s="3" t="s">
        <v>492</v>
      </c>
      <c r="C3541" t="s">
        <v>276</v>
      </c>
      <c r="D3541" t="s">
        <v>409</v>
      </c>
      <c r="E3541" t="s">
        <v>410</v>
      </c>
      <c r="F3541" t="s">
        <v>22019</v>
      </c>
      <c r="G3541" t="s">
        <v>22020</v>
      </c>
      <c r="H3541" t="s">
        <v>22021</v>
      </c>
      <c r="I3541" t="s">
        <v>22022</v>
      </c>
      <c r="J3541" s="1" t="s">
        <v>30</v>
      </c>
      <c r="K3541" t="s">
        <v>270</v>
      </c>
      <c r="L3541" t="s">
        <v>271</v>
      </c>
      <c r="M3541" t="s">
        <v>559</v>
      </c>
      <c r="N3541" s="1" t="s">
        <v>86</v>
      </c>
      <c r="O3541" s="1" t="s">
        <v>34</v>
      </c>
      <c r="P3541" s="1">
        <v>80</v>
      </c>
      <c r="Q3541" t="s">
        <v>9452</v>
      </c>
      <c r="R3541" s="1" t="s">
        <v>22023</v>
      </c>
      <c r="S3541" s="1" t="s">
        <v>22024</v>
      </c>
      <c r="T3541" s="1">
        <v>116</v>
      </c>
      <c r="U3541" s="1">
        <v>92</v>
      </c>
      <c r="V3541" s="1">
        <v>24</v>
      </c>
    </row>
    <row r="3542" spans="1:22" x14ac:dyDescent="0.35">
      <c r="A3542" s="2">
        <v>45084</v>
      </c>
      <c r="B3542" s="3" t="s">
        <v>238</v>
      </c>
      <c r="C3542" t="s">
        <v>23</v>
      </c>
      <c r="D3542" t="s">
        <v>98</v>
      </c>
      <c r="E3542" t="s">
        <v>239</v>
      </c>
      <c r="F3542" t="s">
        <v>22025</v>
      </c>
      <c r="G3542" t="s">
        <v>22026</v>
      </c>
      <c r="H3542" t="s">
        <v>22027</v>
      </c>
      <c r="I3542" t="s">
        <v>22028</v>
      </c>
      <c r="J3542" s="1" t="s">
        <v>45</v>
      </c>
      <c r="K3542" t="s">
        <v>534</v>
      </c>
      <c r="L3542" t="s">
        <v>535</v>
      </c>
      <c r="M3542" t="s">
        <v>536</v>
      </c>
      <c r="N3542" s="1" t="s">
        <v>78</v>
      </c>
      <c r="O3542" s="1" t="s">
        <v>34</v>
      </c>
      <c r="P3542" s="1">
        <v>97</v>
      </c>
      <c r="Q3542" t="s">
        <v>10048</v>
      </c>
      <c r="R3542" s="1" t="s">
        <v>22029</v>
      </c>
      <c r="S3542" s="1" t="s">
        <v>22030</v>
      </c>
      <c r="T3542" s="1">
        <v>176</v>
      </c>
      <c r="U3542" s="1">
        <v>176</v>
      </c>
      <c r="V3542" s="1">
        <v>0</v>
      </c>
    </row>
    <row r="3543" spans="1:22" x14ac:dyDescent="0.35">
      <c r="A3543" s="2">
        <v>45137</v>
      </c>
      <c r="B3543" s="3" t="s">
        <v>222</v>
      </c>
      <c r="C3543" t="s">
        <v>141</v>
      </c>
      <c r="D3543" t="s">
        <v>223</v>
      </c>
      <c r="E3543" t="s">
        <v>224</v>
      </c>
      <c r="F3543" t="s">
        <v>22031</v>
      </c>
      <c r="H3543" t="s">
        <v>22032</v>
      </c>
      <c r="I3543" t="s">
        <v>22033</v>
      </c>
      <c r="J3543" s="1" t="s">
        <v>45</v>
      </c>
      <c r="K3543" t="s">
        <v>133</v>
      </c>
      <c r="L3543" t="s">
        <v>134</v>
      </c>
      <c r="M3543" t="s">
        <v>135</v>
      </c>
      <c r="N3543" s="1" t="s">
        <v>78</v>
      </c>
      <c r="O3543" s="1" t="s">
        <v>34</v>
      </c>
      <c r="P3543" s="1">
        <v>86</v>
      </c>
      <c r="Q3543" t="s">
        <v>19666</v>
      </c>
      <c r="R3543" s="1" t="s">
        <v>22034</v>
      </c>
      <c r="S3543" s="1" t="s">
        <v>22035</v>
      </c>
      <c r="T3543" s="1">
        <v>55</v>
      </c>
      <c r="U3543" s="1">
        <v>35</v>
      </c>
      <c r="V3543" s="1">
        <v>20</v>
      </c>
    </row>
    <row r="3544" spans="1:22" x14ac:dyDescent="0.35">
      <c r="A3544" s="2">
        <v>44824</v>
      </c>
      <c r="B3544" s="3" t="s">
        <v>207</v>
      </c>
      <c r="C3544" t="s">
        <v>23</v>
      </c>
      <c r="D3544" t="s">
        <v>39</v>
      </c>
      <c r="E3544" t="s">
        <v>40</v>
      </c>
      <c r="F3544" t="s">
        <v>22036</v>
      </c>
      <c r="G3544" t="s">
        <v>22037</v>
      </c>
      <c r="H3544" t="s">
        <v>22038</v>
      </c>
      <c r="I3544" t="s">
        <v>22039</v>
      </c>
      <c r="J3544" s="1" t="s">
        <v>45</v>
      </c>
      <c r="K3544" t="s">
        <v>75</v>
      </c>
      <c r="L3544" t="s">
        <v>76</v>
      </c>
      <c r="M3544" t="s">
        <v>77</v>
      </c>
      <c r="N3544" s="1" t="s">
        <v>48</v>
      </c>
      <c r="O3544" s="1" t="s">
        <v>63</v>
      </c>
      <c r="P3544" s="1">
        <v>89</v>
      </c>
      <c r="Q3544" t="s">
        <v>8113</v>
      </c>
      <c r="R3544" s="1" t="s">
        <v>22040</v>
      </c>
      <c r="S3544" s="1" t="s">
        <v>22041</v>
      </c>
      <c r="T3544" s="1">
        <v>184</v>
      </c>
      <c r="U3544" s="1">
        <v>50</v>
      </c>
      <c r="V3544" s="1">
        <v>134</v>
      </c>
    </row>
    <row r="3545" spans="1:22" x14ac:dyDescent="0.35">
      <c r="A3545" s="2">
        <v>45171</v>
      </c>
      <c r="B3545" s="3" t="s">
        <v>38</v>
      </c>
      <c r="C3545" t="s">
        <v>23</v>
      </c>
      <c r="D3545" t="s">
        <v>98</v>
      </c>
      <c r="E3545" t="s">
        <v>99</v>
      </c>
      <c r="F3545" t="s">
        <v>22042</v>
      </c>
      <c r="G3545" t="s">
        <v>22043</v>
      </c>
      <c r="H3545" t="s">
        <v>22044</v>
      </c>
      <c r="I3545" t="s">
        <v>22045</v>
      </c>
      <c r="J3545" s="1" t="s">
        <v>45</v>
      </c>
      <c r="K3545" t="s">
        <v>171</v>
      </c>
      <c r="L3545" t="s">
        <v>172</v>
      </c>
      <c r="M3545" t="s">
        <v>173</v>
      </c>
      <c r="N3545" s="1" t="s">
        <v>93</v>
      </c>
      <c r="O3545" s="1" t="s">
        <v>63</v>
      </c>
      <c r="P3545" s="1">
        <v>50</v>
      </c>
      <c r="Q3545" t="s">
        <v>2523</v>
      </c>
      <c r="R3545" s="1" t="s">
        <v>22046</v>
      </c>
      <c r="S3545" s="1" t="s">
        <v>22047</v>
      </c>
      <c r="T3545" s="1">
        <v>389</v>
      </c>
      <c r="U3545" s="1">
        <v>56</v>
      </c>
      <c r="V3545" s="1">
        <v>333</v>
      </c>
    </row>
    <row r="3546" spans="1:22" x14ac:dyDescent="0.35">
      <c r="A3546" s="2">
        <v>44930</v>
      </c>
      <c r="B3546" s="3" t="s">
        <v>53</v>
      </c>
      <c r="C3546" t="s">
        <v>276</v>
      </c>
      <c r="D3546" t="s">
        <v>55</v>
      </c>
      <c r="E3546" t="s">
        <v>56</v>
      </c>
      <c r="F3546" t="s">
        <v>22048</v>
      </c>
      <c r="G3546" t="s">
        <v>22049</v>
      </c>
      <c r="H3546" t="s">
        <v>22050</v>
      </c>
      <c r="I3546" t="s">
        <v>22051</v>
      </c>
      <c r="J3546" s="1" t="s">
        <v>45</v>
      </c>
      <c r="K3546" t="s">
        <v>111</v>
      </c>
      <c r="L3546" t="s">
        <v>112</v>
      </c>
      <c r="N3546" s="1" t="s">
        <v>33</v>
      </c>
      <c r="O3546" s="1" t="s">
        <v>63</v>
      </c>
      <c r="P3546" s="1">
        <v>73</v>
      </c>
      <c r="Q3546" t="s">
        <v>2203</v>
      </c>
      <c r="R3546" s="1" t="s">
        <v>22052</v>
      </c>
      <c r="S3546" s="1" t="s">
        <v>22053</v>
      </c>
      <c r="T3546" s="1">
        <v>250</v>
      </c>
      <c r="U3546" s="1">
        <v>161</v>
      </c>
      <c r="V3546" s="1">
        <v>89</v>
      </c>
    </row>
    <row r="3547" spans="1:22" x14ac:dyDescent="0.35">
      <c r="A3547" s="2">
        <v>44956</v>
      </c>
      <c r="B3547" s="3" t="s">
        <v>238</v>
      </c>
      <c r="C3547" t="s">
        <v>23</v>
      </c>
      <c r="D3547" t="s">
        <v>98</v>
      </c>
      <c r="E3547" t="s">
        <v>25</v>
      </c>
      <c r="F3547" t="s">
        <v>22054</v>
      </c>
      <c r="G3547" t="s">
        <v>22055</v>
      </c>
      <c r="H3547" t="s">
        <v>22056</v>
      </c>
      <c r="I3547" t="s">
        <v>22057</v>
      </c>
      <c r="J3547" s="1" t="s">
        <v>170</v>
      </c>
      <c r="K3547" t="s">
        <v>124</v>
      </c>
      <c r="L3547" t="s">
        <v>125</v>
      </c>
      <c r="M3547" t="s">
        <v>126</v>
      </c>
      <c r="N3547" s="1" t="s">
        <v>78</v>
      </c>
      <c r="O3547" s="1" t="s">
        <v>49</v>
      </c>
      <c r="P3547" s="1">
        <v>12</v>
      </c>
      <c r="Q3547" t="s">
        <v>22058</v>
      </c>
      <c r="R3547" s="1" t="s">
        <v>22059</v>
      </c>
      <c r="S3547" s="1" t="s">
        <v>22060</v>
      </c>
      <c r="T3547" s="1">
        <v>464</v>
      </c>
      <c r="U3547" s="1">
        <v>237</v>
      </c>
      <c r="V3547" s="1">
        <v>227</v>
      </c>
    </row>
    <row r="3548" spans="1:22" x14ac:dyDescent="0.35">
      <c r="A3548" s="2">
        <v>45089</v>
      </c>
      <c r="B3548" s="3" t="s">
        <v>207</v>
      </c>
      <c r="C3548" t="s">
        <v>23</v>
      </c>
      <c r="D3548" t="s">
        <v>39</v>
      </c>
      <c r="E3548" t="s">
        <v>40</v>
      </c>
      <c r="F3548" t="s">
        <v>22061</v>
      </c>
      <c r="G3548" t="s">
        <v>22062</v>
      </c>
      <c r="H3548" t="s">
        <v>22063</v>
      </c>
      <c r="I3548" t="s">
        <v>22064</v>
      </c>
      <c r="J3548" s="1" t="s">
        <v>45</v>
      </c>
      <c r="K3548" t="s">
        <v>148</v>
      </c>
      <c r="L3548" t="s">
        <v>149</v>
      </c>
      <c r="M3548" t="s">
        <v>150</v>
      </c>
      <c r="N3548" s="1" t="s">
        <v>93</v>
      </c>
      <c r="O3548" s="1" t="s">
        <v>49</v>
      </c>
      <c r="P3548" s="1">
        <v>42</v>
      </c>
      <c r="Q3548" t="s">
        <v>1190</v>
      </c>
      <c r="R3548" s="1" t="s">
        <v>22065</v>
      </c>
      <c r="S3548" s="1" t="s">
        <v>22066</v>
      </c>
      <c r="T3548" s="1">
        <v>107</v>
      </c>
      <c r="U3548" s="1">
        <v>26</v>
      </c>
      <c r="V3548" s="1">
        <v>81</v>
      </c>
    </row>
    <row r="3549" spans="1:22" x14ac:dyDescent="0.35">
      <c r="A3549" s="2">
        <v>44788</v>
      </c>
      <c r="B3549" s="3" t="s">
        <v>214</v>
      </c>
      <c r="C3549" t="s">
        <v>23</v>
      </c>
      <c r="D3549" t="s">
        <v>98</v>
      </c>
      <c r="E3549" t="s">
        <v>326</v>
      </c>
      <c r="F3549" t="s">
        <v>22067</v>
      </c>
      <c r="G3549" t="s">
        <v>22068</v>
      </c>
      <c r="H3549" t="s">
        <v>22069</v>
      </c>
      <c r="I3549" t="s">
        <v>22070</v>
      </c>
      <c r="J3549" s="1" t="s">
        <v>170</v>
      </c>
      <c r="K3549" t="s">
        <v>124</v>
      </c>
      <c r="L3549" t="s">
        <v>125</v>
      </c>
      <c r="M3549" t="s">
        <v>126</v>
      </c>
      <c r="N3549" s="1" t="s">
        <v>114</v>
      </c>
      <c r="O3549" s="1" t="s">
        <v>49</v>
      </c>
      <c r="P3549" s="1">
        <v>78</v>
      </c>
      <c r="Q3549" t="s">
        <v>7865</v>
      </c>
      <c r="R3549" s="1" t="s">
        <v>22071</v>
      </c>
      <c r="S3549" s="1" t="s">
        <v>22072</v>
      </c>
      <c r="T3549" s="1">
        <v>107</v>
      </c>
      <c r="U3549" s="1">
        <v>32</v>
      </c>
      <c r="V3549" s="1">
        <v>75</v>
      </c>
    </row>
    <row r="3550" spans="1:22" x14ac:dyDescent="0.35">
      <c r="A3550" s="1" t="s">
        <v>22073</v>
      </c>
      <c r="B3550" s="3" t="s">
        <v>207</v>
      </c>
      <c r="C3550" t="s">
        <v>23</v>
      </c>
      <c r="D3550" t="s">
        <v>39</v>
      </c>
      <c r="E3550" t="s">
        <v>40</v>
      </c>
      <c r="F3550" t="s">
        <v>22074</v>
      </c>
      <c r="G3550" t="s">
        <v>22075</v>
      </c>
      <c r="H3550" t="s">
        <v>22076</v>
      </c>
      <c r="I3550" t="s">
        <v>22077</v>
      </c>
      <c r="J3550" s="1" t="s">
        <v>30</v>
      </c>
      <c r="K3550" t="s">
        <v>46</v>
      </c>
      <c r="L3550" t="s">
        <v>47</v>
      </c>
      <c r="M3550" t="s">
        <v>261</v>
      </c>
      <c r="N3550" s="1" t="s">
        <v>48</v>
      </c>
      <c r="O3550" s="1" t="s">
        <v>63</v>
      </c>
      <c r="P3550" s="1">
        <v>93</v>
      </c>
      <c r="Q3550" t="s">
        <v>20057</v>
      </c>
      <c r="R3550" s="1" t="s">
        <v>9706</v>
      </c>
      <c r="S3550" s="1" t="s">
        <v>22078</v>
      </c>
      <c r="T3550" s="1">
        <v>313</v>
      </c>
      <c r="U3550" s="1">
        <v>45</v>
      </c>
      <c r="V3550" s="1">
        <v>268</v>
      </c>
    </row>
    <row r="3551" spans="1:22" x14ac:dyDescent="0.35">
      <c r="A3551" s="1" t="s">
        <v>22079</v>
      </c>
      <c r="B3551" s="3" t="s">
        <v>207</v>
      </c>
      <c r="C3551" t="s">
        <v>23</v>
      </c>
      <c r="D3551" t="s">
        <v>39</v>
      </c>
      <c r="E3551" t="s">
        <v>189</v>
      </c>
      <c r="F3551" t="s">
        <v>22080</v>
      </c>
      <c r="G3551" t="s">
        <v>22081</v>
      </c>
      <c r="H3551" t="s">
        <v>22082</v>
      </c>
      <c r="I3551" t="s">
        <v>22083</v>
      </c>
      <c r="J3551" s="1" t="s">
        <v>45</v>
      </c>
      <c r="K3551" t="s">
        <v>159</v>
      </c>
      <c r="L3551" t="s">
        <v>160</v>
      </c>
      <c r="M3551" t="s">
        <v>161</v>
      </c>
      <c r="N3551" s="1" t="s">
        <v>86</v>
      </c>
      <c r="O3551" s="1" t="s">
        <v>49</v>
      </c>
      <c r="P3551" s="1">
        <v>41</v>
      </c>
      <c r="Q3551" t="s">
        <v>22084</v>
      </c>
      <c r="R3551" s="1" t="s">
        <v>22085</v>
      </c>
      <c r="S3551" s="1" t="s">
        <v>22086</v>
      </c>
      <c r="T3551" s="1">
        <v>279</v>
      </c>
      <c r="U3551" s="1">
        <v>40</v>
      </c>
      <c r="V3551" s="1">
        <v>239</v>
      </c>
    </row>
    <row r="3552" spans="1:22" x14ac:dyDescent="0.35">
      <c r="A3552" s="2">
        <v>45135</v>
      </c>
      <c r="B3552" s="3" t="s">
        <v>214</v>
      </c>
      <c r="C3552" t="s">
        <v>23</v>
      </c>
      <c r="D3552" t="s">
        <v>98</v>
      </c>
      <c r="E3552" t="s">
        <v>326</v>
      </c>
      <c r="F3552" t="s">
        <v>22087</v>
      </c>
      <c r="G3552" t="s">
        <v>22088</v>
      </c>
      <c r="H3552" t="s">
        <v>22089</v>
      </c>
      <c r="I3552" t="s">
        <v>22090</v>
      </c>
      <c r="J3552" s="1" t="s">
        <v>170</v>
      </c>
      <c r="K3552" t="s">
        <v>194</v>
      </c>
      <c r="L3552" t="s">
        <v>195</v>
      </c>
      <c r="M3552" t="s">
        <v>196</v>
      </c>
      <c r="N3552" s="1" t="s">
        <v>33</v>
      </c>
      <c r="O3552" s="1" t="s">
        <v>49</v>
      </c>
      <c r="P3552" s="1">
        <v>69</v>
      </c>
      <c r="Q3552" t="s">
        <v>22091</v>
      </c>
      <c r="R3552" s="1" t="s">
        <v>22092</v>
      </c>
      <c r="S3552" s="1" t="s">
        <v>22093</v>
      </c>
      <c r="T3552" s="1">
        <v>433</v>
      </c>
      <c r="U3552" s="1">
        <v>79</v>
      </c>
      <c r="V3552" s="1">
        <v>354</v>
      </c>
    </row>
    <row r="3553" spans="1:22" x14ac:dyDescent="0.35">
      <c r="A3553" s="2">
        <v>45066</v>
      </c>
      <c r="B3553" s="3" t="s">
        <v>164</v>
      </c>
      <c r="C3553" t="s">
        <v>247</v>
      </c>
      <c r="D3553" t="s">
        <v>165</v>
      </c>
      <c r="E3553" t="s">
        <v>166</v>
      </c>
      <c r="F3553" t="s">
        <v>22094</v>
      </c>
      <c r="H3553" t="s">
        <v>22095</v>
      </c>
      <c r="I3553" t="s">
        <v>22096</v>
      </c>
      <c r="J3553" s="1" t="s">
        <v>45</v>
      </c>
      <c r="K3553" t="s">
        <v>566</v>
      </c>
      <c r="L3553" t="s">
        <v>567</v>
      </c>
      <c r="M3553" t="s">
        <v>568</v>
      </c>
      <c r="N3553" s="1" t="s">
        <v>86</v>
      </c>
      <c r="O3553" s="1" t="s">
        <v>34</v>
      </c>
      <c r="P3553" s="1">
        <v>46</v>
      </c>
      <c r="Q3553" t="s">
        <v>4355</v>
      </c>
      <c r="R3553" s="1" t="s">
        <v>2956</v>
      </c>
      <c r="S3553" s="1" t="s">
        <v>22097</v>
      </c>
      <c r="T3553" s="1">
        <v>333</v>
      </c>
      <c r="U3553" s="1">
        <v>158</v>
      </c>
      <c r="V3553" s="1">
        <v>175</v>
      </c>
    </row>
    <row r="3554" spans="1:22" x14ac:dyDescent="0.35">
      <c r="A3554" s="2">
        <v>45114</v>
      </c>
      <c r="B3554" s="3" t="s">
        <v>22</v>
      </c>
      <c r="C3554" t="s">
        <v>23</v>
      </c>
      <c r="D3554" t="s">
        <v>24</v>
      </c>
      <c r="E3554" t="s">
        <v>82</v>
      </c>
      <c r="F3554" t="s">
        <v>16339</v>
      </c>
      <c r="G3554" t="s">
        <v>22098</v>
      </c>
      <c r="H3554" t="s">
        <v>22099</v>
      </c>
      <c r="I3554" t="s">
        <v>22100</v>
      </c>
      <c r="J3554" s="1" t="s">
        <v>30</v>
      </c>
      <c r="K3554" t="s">
        <v>133</v>
      </c>
      <c r="L3554" t="s">
        <v>134</v>
      </c>
      <c r="M3554" t="s">
        <v>135</v>
      </c>
      <c r="N3554" s="1" t="s">
        <v>48</v>
      </c>
      <c r="O3554" s="1" t="s">
        <v>49</v>
      </c>
      <c r="P3554" s="1">
        <v>15</v>
      </c>
      <c r="Q3554" t="s">
        <v>10774</v>
      </c>
      <c r="R3554" s="1" t="s">
        <v>22101</v>
      </c>
      <c r="S3554" s="1" t="s">
        <v>22102</v>
      </c>
      <c r="T3554" s="1">
        <v>356</v>
      </c>
      <c r="U3554" s="1">
        <v>350</v>
      </c>
      <c r="V3554" s="1">
        <v>6</v>
      </c>
    </row>
    <row r="3555" spans="1:22" x14ac:dyDescent="0.35">
      <c r="A3555" s="2">
        <v>44705</v>
      </c>
      <c r="B3555" s="3" t="s">
        <v>257</v>
      </c>
      <c r="C3555" t="s">
        <v>141</v>
      </c>
      <c r="D3555" t="s">
        <v>223</v>
      </c>
      <c r="E3555" t="s">
        <v>309</v>
      </c>
      <c r="F3555" t="s">
        <v>22103</v>
      </c>
      <c r="G3555" t="s">
        <v>22104</v>
      </c>
      <c r="H3555" t="s">
        <v>22105</v>
      </c>
      <c r="I3555" t="s">
        <v>22106</v>
      </c>
      <c r="J3555" s="1" t="s">
        <v>170</v>
      </c>
      <c r="K3555" t="s">
        <v>424</v>
      </c>
      <c r="L3555" t="s">
        <v>425</v>
      </c>
      <c r="M3555">
        <v>7724600682</v>
      </c>
      <c r="N3555" s="1" t="s">
        <v>78</v>
      </c>
      <c r="O3555" s="1" t="s">
        <v>49</v>
      </c>
      <c r="P3555" s="1">
        <v>9</v>
      </c>
      <c r="Q3555" t="s">
        <v>17528</v>
      </c>
      <c r="R3555" s="1" t="s">
        <v>14778</v>
      </c>
      <c r="S3555" s="1" t="s">
        <v>22107</v>
      </c>
      <c r="T3555" s="1">
        <v>344</v>
      </c>
      <c r="U3555" s="1">
        <v>259</v>
      </c>
      <c r="V3555" s="1">
        <v>85</v>
      </c>
    </row>
    <row r="3556" spans="1:22" x14ac:dyDescent="0.35">
      <c r="A3556" s="2">
        <v>45095</v>
      </c>
      <c r="B3556" s="3" t="s">
        <v>140</v>
      </c>
      <c r="C3556" t="s">
        <v>141</v>
      </c>
      <c r="D3556" t="s">
        <v>142</v>
      </c>
      <c r="E3556" t="s">
        <v>361</v>
      </c>
      <c r="F3556" t="s">
        <v>22108</v>
      </c>
      <c r="G3556" t="s">
        <v>22109</v>
      </c>
      <c r="H3556" t="s">
        <v>22110</v>
      </c>
      <c r="I3556" t="s">
        <v>22111</v>
      </c>
      <c r="J3556" s="1" t="s">
        <v>45</v>
      </c>
      <c r="K3556" t="s">
        <v>61</v>
      </c>
      <c r="L3556" t="s">
        <v>62</v>
      </c>
      <c r="M3556">
        <f>1-588-750-7646</f>
        <v>-8983</v>
      </c>
      <c r="N3556" s="1" t="s">
        <v>93</v>
      </c>
      <c r="O3556" s="1" t="s">
        <v>34</v>
      </c>
      <c r="P3556" s="1">
        <v>90</v>
      </c>
      <c r="Q3556" t="s">
        <v>22112</v>
      </c>
      <c r="R3556" s="1" t="s">
        <v>22113</v>
      </c>
      <c r="S3556" s="1" t="s">
        <v>22114</v>
      </c>
      <c r="T3556" s="1">
        <v>369</v>
      </c>
      <c r="U3556" s="1">
        <v>368</v>
      </c>
      <c r="V3556" s="1">
        <v>1</v>
      </c>
    </row>
    <row r="3557" spans="1:22" x14ac:dyDescent="0.35">
      <c r="A3557" s="2">
        <v>45111</v>
      </c>
      <c r="B3557" s="3" t="s">
        <v>275</v>
      </c>
      <c r="C3557" t="s">
        <v>276</v>
      </c>
      <c r="D3557" t="s">
        <v>277</v>
      </c>
      <c r="E3557" t="s">
        <v>265</v>
      </c>
      <c r="F3557" t="s">
        <v>22115</v>
      </c>
      <c r="G3557" t="s">
        <v>22116</v>
      </c>
      <c r="H3557" t="s">
        <v>22117</v>
      </c>
      <c r="I3557" t="s">
        <v>22118</v>
      </c>
      <c r="J3557" s="1" t="s">
        <v>45</v>
      </c>
      <c r="K3557" t="s">
        <v>424</v>
      </c>
      <c r="L3557" t="s">
        <v>425</v>
      </c>
      <c r="M3557">
        <v>7724600682</v>
      </c>
      <c r="N3557" s="1" t="s">
        <v>86</v>
      </c>
      <c r="O3557" s="1" t="s">
        <v>49</v>
      </c>
      <c r="P3557" s="1">
        <v>45</v>
      </c>
      <c r="Q3557" t="s">
        <v>13328</v>
      </c>
      <c r="R3557" s="1" t="s">
        <v>22119</v>
      </c>
      <c r="S3557" s="1" t="s">
        <v>22120</v>
      </c>
      <c r="T3557" s="1">
        <v>300</v>
      </c>
      <c r="U3557" s="1">
        <v>224</v>
      </c>
      <c r="V3557" s="1">
        <v>76</v>
      </c>
    </row>
    <row r="3558" spans="1:22" x14ac:dyDescent="0.35">
      <c r="A3558" s="2">
        <v>44503</v>
      </c>
      <c r="B3558" s="3" t="s">
        <v>207</v>
      </c>
      <c r="C3558" t="s">
        <v>23</v>
      </c>
      <c r="D3558" t="s">
        <v>39</v>
      </c>
      <c r="E3558" t="s">
        <v>40</v>
      </c>
      <c r="F3558" t="s">
        <v>22121</v>
      </c>
      <c r="H3558" t="s">
        <v>22122</v>
      </c>
      <c r="I3558">
        <v>3755345535</v>
      </c>
      <c r="J3558" s="1" t="s">
        <v>45</v>
      </c>
      <c r="K3558" t="s">
        <v>133</v>
      </c>
      <c r="L3558" t="s">
        <v>134</v>
      </c>
      <c r="M3558" t="s">
        <v>135</v>
      </c>
      <c r="N3558" s="1" t="s">
        <v>48</v>
      </c>
      <c r="O3558" s="1" t="s">
        <v>49</v>
      </c>
      <c r="P3558" s="1">
        <v>39</v>
      </c>
      <c r="Q3558" t="s">
        <v>14110</v>
      </c>
      <c r="R3558" s="1" t="s">
        <v>22123</v>
      </c>
      <c r="S3558" s="1" t="s">
        <v>22124</v>
      </c>
      <c r="T3558" s="1">
        <v>405</v>
      </c>
      <c r="U3558" s="1">
        <v>384</v>
      </c>
      <c r="V3558" s="1">
        <v>21</v>
      </c>
    </row>
    <row r="3559" spans="1:22" x14ac:dyDescent="0.35">
      <c r="A3559" s="2">
        <v>44909</v>
      </c>
      <c r="B3559" s="3" t="s">
        <v>207</v>
      </c>
      <c r="C3559" t="s">
        <v>23</v>
      </c>
      <c r="D3559" t="s">
        <v>39</v>
      </c>
      <c r="E3559" t="s">
        <v>40</v>
      </c>
      <c r="F3559" t="s">
        <v>22125</v>
      </c>
      <c r="H3559" t="s">
        <v>22126</v>
      </c>
      <c r="I3559" t="s">
        <v>22127</v>
      </c>
      <c r="J3559" s="1" t="s">
        <v>170</v>
      </c>
      <c r="K3559" t="s">
        <v>330</v>
      </c>
      <c r="L3559" t="s">
        <v>331</v>
      </c>
      <c r="M3559" t="s">
        <v>332</v>
      </c>
      <c r="N3559" s="1" t="s">
        <v>48</v>
      </c>
      <c r="O3559" s="1" t="s">
        <v>34</v>
      </c>
      <c r="P3559" s="1">
        <v>68</v>
      </c>
      <c r="Q3559" t="s">
        <v>21165</v>
      </c>
      <c r="R3559" s="1" t="s">
        <v>22128</v>
      </c>
      <c r="S3559" s="1" t="s">
        <v>22129</v>
      </c>
      <c r="T3559" s="1">
        <v>84</v>
      </c>
      <c r="U3559" s="1">
        <v>51</v>
      </c>
      <c r="V3559" s="1">
        <v>33</v>
      </c>
    </row>
    <row r="3560" spans="1:22" x14ac:dyDescent="0.35">
      <c r="A3560" s="2">
        <v>44913</v>
      </c>
      <c r="B3560" s="3" t="s">
        <v>336</v>
      </c>
      <c r="C3560" t="s">
        <v>247</v>
      </c>
      <c r="D3560" t="s">
        <v>165</v>
      </c>
      <c r="E3560" t="s">
        <v>807</v>
      </c>
      <c r="F3560" t="s">
        <v>22130</v>
      </c>
      <c r="G3560" t="s">
        <v>22131</v>
      </c>
      <c r="H3560" t="s">
        <v>22132</v>
      </c>
      <c r="I3560" t="s">
        <v>22133</v>
      </c>
      <c r="J3560" s="1" t="s">
        <v>170</v>
      </c>
      <c r="K3560" t="s">
        <v>183</v>
      </c>
      <c r="L3560" t="s">
        <v>184</v>
      </c>
      <c r="N3560" s="1" t="s">
        <v>48</v>
      </c>
      <c r="O3560" s="1" t="s">
        <v>49</v>
      </c>
      <c r="P3560" s="1">
        <v>11</v>
      </c>
      <c r="Q3560" t="s">
        <v>19886</v>
      </c>
      <c r="R3560" s="1" t="s">
        <v>22134</v>
      </c>
      <c r="S3560" s="1" t="s">
        <v>22135</v>
      </c>
      <c r="T3560" s="1">
        <v>75</v>
      </c>
      <c r="U3560" s="1">
        <v>25</v>
      </c>
      <c r="V3560" s="1">
        <v>50</v>
      </c>
    </row>
    <row r="3561" spans="1:22" x14ac:dyDescent="0.35">
      <c r="A3561" s="1" t="s">
        <v>22136</v>
      </c>
      <c r="B3561" s="3" t="s">
        <v>492</v>
      </c>
      <c r="C3561" t="s">
        <v>276</v>
      </c>
      <c r="D3561" t="s">
        <v>409</v>
      </c>
      <c r="E3561" t="s">
        <v>410</v>
      </c>
      <c r="F3561" t="s">
        <v>22137</v>
      </c>
      <c r="G3561" t="s">
        <v>22138</v>
      </c>
      <c r="H3561" t="s">
        <v>22139</v>
      </c>
      <c r="I3561" t="s">
        <v>22140</v>
      </c>
      <c r="J3561" s="1" t="s">
        <v>45</v>
      </c>
      <c r="K3561" t="s">
        <v>534</v>
      </c>
      <c r="L3561" t="s">
        <v>535</v>
      </c>
      <c r="M3561" t="s">
        <v>536</v>
      </c>
      <c r="N3561" s="1" t="s">
        <v>114</v>
      </c>
      <c r="O3561" s="1" t="s">
        <v>49</v>
      </c>
      <c r="P3561" s="1">
        <v>13</v>
      </c>
      <c r="Q3561" t="s">
        <v>22141</v>
      </c>
      <c r="R3561" s="1" t="s">
        <v>15674</v>
      </c>
      <c r="S3561" s="1" t="s">
        <v>22142</v>
      </c>
      <c r="T3561" s="1">
        <v>461</v>
      </c>
      <c r="U3561" s="1">
        <v>58</v>
      </c>
      <c r="V3561" s="1">
        <v>403</v>
      </c>
    </row>
    <row r="3562" spans="1:22" x14ac:dyDescent="0.35">
      <c r="A3562" s="2">
        <v>44632</v>
      </c>
      <c r="B3562" s="3" t="s">
        <v>317</v>
      </c>
      <c r="C3562" t="s">
        <v>23</v>
      </c>
      <c r="D3562" t="s">
        <v>98</v>
      </c>
      <c r="E3562" t="s">
        <v>318</v>
      </c>
      <c r="F3562" t="s">
        <v>4836</v>
      </c>
      <c r="G3562" t="s">
        <v>22143</v>
      </c>
      <c r="H3562" t="s">
        <v>22144</v>
      </c>
      <c r="I3562" t="s">
        <v>22145</v>
      </c>
      <c r="J3562" s="1" t="s">
        <v>30</v>
      </c>
      <c r="K3562" t="s">
        <v>183</v>
      </c>
      <c r="L3562" t="s">
        <v>184</v>
      </c>
      <c r="M3562" t="s">
        <v>185</v>
      </c>
      <c r="N3562" s="1" t="s">
        <v>48</v>
      </c>
      <c r="O3562" s="1" t="s">
        <v>34</v>
      </c>
      <c r="P3562" s="1">
        <v>32</v>
      </c>
      <c r="Q3562" t="s">
        <v>2854</v>
      </c>
      <c r="R3562" s="1" t="s">
        <v>22146</v>
      </c>
      <c r="S3562" s="1" t="s">
        <v>22147</v>
      </c>
      <c r="T3562" s="1">
        <v>313</v>
      </c>
      <c r="U3562" s="1">
        <v>259</v>
      </c>
      <c r="V3562" s="1">
        <v>54</v>
      </c>
    </row>
    <row r="3563" spans="1:22" x14ac:dyDescent="0.35">
      <c r="A3563" s="2">
        <v>44730</v>
      </c>
      <c r="B3563" s="3" t="s">
        <v>238</v>
      </c>
      <c r="C3563" t="s">
        <v>23</v>
      </c>
      <c r="D3563" t="s">
        <v>98</v>
      </c>
      <c r="E3563" t="s">
        <v>239</v>
      </c>
      <c r="F3563" t="s">
        <v>22148</v>
      </c>
      <c r="G3563" t="s">
        <v>22149</v>
      </c>
      <c r="H3563" t="s">
        <v>22150</v>
      </c>
      <c r="I3563" t="s">
        <v>22151</v>
      </c>
      <c r="J3563" s="1" t="s">
        <v>170</v>
      </c>
      <c r="K3563" t="s">
        <v>534</v>
      </c>
      <c r="L3563" t="s">
        <v>535</v>
      </c>
      <c r="M3563" t="s">
        <v>536</v>
      </c>
      <c r="N3563" s="1" t="s">
        <v>48</v>
      </c>
      <c r="O3563" s="1" t="s">
        <v>34</v>
      </c>
      <c r="P3563" s="1">
        <v>98</v>
      </c>
      <c r="Q3563" t="s">
        <v>1413</v>
      </c>
      <c r="R3563" s="1" t="s">
        <v>22152</v>
      </c>
      <c r="S3563" s="1" t="s">
        <v>22153</v>
      </c>
      <c r="T3563" s="1">
        <v>234</v>
      </c>
      <c r="U3563" s="1">
        <v>229</v>
      </c>
      <c r="V3563" s="1">
        <v>5</v>
      </c>
    </row>
    <row r="3564" spans="1:22" x14ac:dyDescent="0.35">
      <c r="A3564" s="2">
        <v>44655</v>
      </c>
      <c r="B3564" s="3" t="s">
        <v>68</v>
      </c>
      <c r="C3564" t="s">
        <v>69</v>
      </c>
      <c r="D3564" t="s">
        <v>70</v>
      </c>
      <c r="E3564" t="s">
        <v>71</v>
      </c>
      <c r="F3564" t="s">
        <v>15203</v>
      </c>
      <c r="G3564" t="s">
        <v>22154</v>
      </c>
      <c r="H3564" t="s">
        <v>22155</v>
      </c>
      <c r="I3564" t="s">
        <v>22156</v>
      </c>
      <c r="J3564" s="1" t="s">
        <v>30</v>
      </c>
      <c r="K3564" t="s">
        <v>31</v>
      </c>
      <c r="L3564" t="s">
        <v>32</v>
      </c>
      <c r="M3564">
        <v>6538306661</v>
      </c>
      <c r="N3564" s="1" t="s">
        <v>48</v>
      </c>
      <c r="O3564" s="1" t="s">
        <v>34</v>
      </c>
      <c r="P3564" s="1">
        <v>36</v>
      </c>
      <c r="Q3564" t="s">
        <v>13073</v>
      </c>
      <c r="R3564" s="1" t="s">
        <v>22157</v>
      </c>
      <c r="S3564" s="1" t="s">
        <v>22158</v>
      </c>
      <c r="T3564" s="1">
        <v>269</v>
      </c>
      <c r="U3564" s="1">
        <v>250</v>
      </c>
      <c r="V3564" s="1">
        <v>19</v>
      </c>
    </row>
    <row r="3565" spans="1:22" x14ac:dyDescent="0.35">
      <c r="A3565" s="2">
        <v>44523</v>
      </c>
      <c r="B3565" s="3" t="s">
        <v>344</v>
      </c>
      <c r="C3565" t="s">
        <v>141</v>
      </c>
      <c r="D3565" t="s">
        <v>345</v>
      </c>
      <c r="E3565" t="s">
        <v>346</v>
      </c>
      <c r="F3565" t="s">
        <v>22159</v>
      </c>
      <c r="G3565" t="s">
        <v>22160</v>
      </c>
      <c r="H3565" t="s">
        <v>22161</v>
      </c>
      <c r="I3565" t="s">
        <v>22162</v>
      </c>
      <c r="J3565" s="1" t="s">
        <v>45</v>
      </c>
      <c r="K3565" t="s">
        <v>31</v>
      </c>
      <c r="L3565" t="s">
        <v>32</v>
      </c>
      <c r="M3565">
        <v>6538306661</v>
      </c>
      <c r="N3565" s="1" t="s">
        <v>78</v>
      </c>
      <c r="O3565" s="1" t="s">
        <v>63</v>
      </c>
      <c r="P3565" s="1">
        <v>18</v>
      </c>
      <c r="Q3565" t="s">
        <v>920</v>
      </c>
      <c r="R3565" s="1" t="s">
        <v>22163</v>
      </c>
      <c r="S3565" s="1" t="s">
        <v>22164</v>
      </c>
      <c r="T3565" s="1">
        <v>246</v>
      </c>
      <c r="U3565" s="1">
        <v>124</v>
      </c>
      <c r="V3565" s="1">
        <v>122</v>
      </c>
    </row>
    <row r="3566" spans="1:22" x14ac:dyDescent="0.35">
      <c r="A3566" s="1" t="s">
        <v>17992</v>
      </c>
      <c r="B3566" s="3" t="s">
        <v>275</v>
      </c>
      <c r="C3566" t="s">
        <v>276</v>
      </c>
      <c r="D3566" t="s">
        <v>277</v>
      </c>
      <c r="E3566" t="s">
        <v>265</v>
      </c>
      <c r="F3566" t="s">
        <v>22165</v>
      </c>
      <c r="G3566" t="s">
        <v>22166</v>
      </c>
      <c r="H3566" t="s">
        <v>22167</v>
      </c>
      <c r="I3566" t="s">
        <v>22168</v>
      </c>
      <c r="J3566" s="1" t="s">
        <v>45</v>
      </c>
      <c r="K3566" t="s">
        <v>330</v>
      </c>
      <c r="L3566" t="s">
        <v>331</v>
      </c>
      <c r="M3566" t="s">
        <v>332</v>
      </c>
      <c r="N3566" s="1" t="s">
        <v>33</v>
      </c>
      <c r="O3566" s="1" t="s">
        <v>34</v>
      </c>
      <c r="P3566" s="1">
        <v>2</v>
      </c>
      <c r="Q3566" t="s">
        <v>16248</v>
      </c>
      <c r="R3566" s="1" t="s">
        <v>7252</v>
      </c>
      <c r="S3566" s="1" t="s">
        <v>22169</v>
      </c>
      <c r="T3566" s="1">
        <v>190</v>
      </c>
      <c r="U3566" s="1">
        <v>12</v>
      </c>
      <c r="V3566" s="1">
        <v>178</v>
      </c>
    </row>
    <row r="3567" spans="1:22" x14ac:dyDescent="0.35">
      <c r="A3567" s="2">
        <v>44813</v>
      </c>
      <c r="B3567" s="3" t="s">
        <v>164</v>
      </c>
      <c r="C3567" t="s">
        <v>247</v>
      </c>
      <c r="D3567" t="s">
        <v>165</v>
      </c>
      <c r="E3567" t="s">
        <v>166</v>
      </c>
      <c r="F3567" t="s">
        <v>22170</v>
      </c>
      <c r="H3567" t="s">
        <v>22171</v>
      </c>
      <c r="I3567" t="s">
        <v>22172</v>
      </c>
      <c r="J3567" s="1" t="s">
        <v>45</v>
      </c>
      <c r="K3567" t="s">
        <v>194</v>
      </c>
      <c r="L3567" t="s">
        <v>195</v>
      </c>
      <c r="M3567" t="s">
        <v>196</v>
      </c>
      <c r="N3567" s="1" t="s">
        <v>114</v>
      </c>
      <c r="O3567" s="1" t="s">
        <v>34</v>
      </c>
      <c r="P3567" s="1">
        <v>51</v>
      </c>
      <c r="Q3567" t="s">
        <v>22173</v>
      </c>
      <c r="R3567" s="1" t="s">
        <v>22174</v>
      </c>
      <c r="S3567" s="1" t="s">
        <v>22175</v>
      </c>
      <c r="T3567" s="1">
        <v>309</v>
      </c>
      <c r="U3567" s="1">
        <v>101</v>
      </c>
      <c r="V3567" s="1">
        <v>208</v>
      </c>
    </row>
    <row r="3568" spans="1:22" x14ac:dyDescent="0.35">
      <c r="A3568" s="2">
        <v>44929</v>
      </c>
      <c r="B3568" s="3" t="s">
        <v>118</v>
      </c>
      <c r="C3568" t="s">
        <v>54</v>
      </c>
      <c r="D3568" t="s">
        <v>119</v>
      </c>
      <c r="E3568" t="s">
        <v>120</v>
      </c>
      <c r="F3568" t="s">
        <v>22176</v>
      </c>
      <c r="H3568" t="s">
        <v>22177</v>
      </c>
      <c r="I3568" t="s">
        <v>22178</v>
      </c>
      <c r="J3568" s="1" t="s">
        <v>45</v>
      </c>
      <c r="K3568" t="s">
        <v>270</v>
      </c>
      <c r="L3568" t="s">
        <v>271</v>
      </c>
      <c r="M3568" t="s">
        <v>559</v>
      </c>
      <c r="N3568" s="1" t="s">
        <v>93</v>
      </c>
      <c r="O3568" s="1" t="s">
        <v>63</v>
      </c>
      <c r="P3568" s="1">
        <v>57</v>
      </c>
      <c r="Q3568" t="s">
        <v>10195</v>
      </c>
      <c r="R3568" s="1" t="s">
        <v>6230</v>
      </c>
      <c r="S3568" s="1" t="s">
        <v>22179</v>
      </c>
      <c r="T3568" s="1">
        <v>468</v>
      </c>
      <c r="U3568" s="1">
        <v>103</v>
      </c>
      <c r="V3568" s="1">
        <v>365</v>
      </c>
    </row>
    <row r="3569" spans="1:22" x14ac:dyDescent="0.35">
      <c r="A3569" s="2">
        <v>44830</v>
      </c>
      <c r="B3569" s="3" t="s">
        <v>275</v>
      </c>
      <c r="C3569" t="s">
        <v>276</v>
      </c>
      <c r="D3569" t="s">
        <v>277</v>
      </c>
      <c r="E3569" t="s">
        <v>25</v>
      </c>
      <c r="F3569" t="s">
        <v>12123</v>
      </c>
      <c r="G3569" t="s">
        <v>22180</v>
      </c>
      <c r="H3569" t="s">
        <v>22181</v>
      </c>
      <c r="I3569" t="s">
        <v>22182</v>
      </c>
      <c r="J3569" s="1" t="s">
        <v>170</v>
      </c>
      <c r="K3569" t="s">
        <v>330</v>
      </c>
      <c r="L3569" t="s">
        <v>331</v>
      </c>
      <c r="M3569" t="s">
        <v>332</v>
      </c>
      <c r="N3569" s="1" t="s">
        <v>86</v>
      </c>
      <c r="O3569" s="1" t="s">
        <v>34</v>
      </c>
      <c r="P3569" s="1">
        <v>79</v>
      </c>
      <c r="Q3569" t="s">
        <v>1571</v>
      </c>
      <c r="R3569" s="1" t="s">
        <v>22183</v>
      </c>
      <c r="S3569" s="1" t="s">
        <v>22184</v>
      </c>
      <c r="T3569" s="1">
        <v>233</v>
      </c>
      <c r="U3569" s="1">
        <v>162</v>
      </c>
      <c r="V3569" s="1">
        <v>71</v>
      </c>
    </row>
    <row r="3570" spans="1:22" x14ac:dyDescent="0.35">
      <c r="A3570" s="2">
        <v>44853</v>
      </c>
      <c r="B3570" s="3" t="s">
        <v>238</v>
      </c>
      <c r="C3570" t="s">
        <v>23</v>
      </c>
      <c r="D3570" t="s">
        <v>98</v>
      </c>
      <c r="E3570" t="s">
        <v>239</v>
      </c>
      <c r="F3570" t="s">
        <v>19748</v>
      </c>
      <c r="G3570" t="s">
        <v>22185</v>
      </c>
      <c r="H3570" t="s">
        <v>22186</v>
      </c>
      <c r="I3570">
        <v>2525615942</v>
      </c>
      <c r="J3570" s="1" t="s">
        <v>30</v>
      </c>
      <c r="K3570" t="s">
        <v>124</v>
      </c>
      <c r="L3570" t="s">
        <v>125</v>
      </c>
      <c r="M3570" t="s">
        <v>126</v>
      </c>
      <c r="N3570" s="1" t="s">
        <v>114</v>
      </c>
      <c r="O3570" s="1" t="s">
        <v>49</v>
      </c>
      <c r="P3570" s="1">
        <v>74</v>
      </c>
      <c r="Q3570" t="s">
        <v>22187</v>
      </c>
      <c r="R3570" s="1" t="s">
        <v>14795</v>
      </c>
      <c r="S3570" s="1" t="s">
        <v>22188</v>
      </c>
      <c r="T3570" s="1">
        <v>497</v>
      </c>
      <c r="U3570" s="1">
        <v>339</v>
      </c>
      <c r="V3570" s="1">
        <v>158</v>
      </c>
    </row>
    <row r="3571" spans="1:22" x14ac:dyDescent="0.35">
      <c r="A3571" s="2">
        <v>45170</v>
      </c>
      <c r="B3571" s="3" t="s">
        <v>275</v>
      </c>
      <c r="C3571" t="s">
        <v>276</v>
      </c>
      <c r="D3571" t="s">
        <v>277</v>
      </c>
      <c r="E3571" t="s">
        <v>25</v>
      </c>
      <c r="F3571" t="s">
        <v>22189</v>
      </c>
      <c r="G3571" t="s">
        <v>22190</v>
      </c>
      <c r="H3571" t="s">
        <v>22191</v>
      </c>
      <c r="I3571" t="s">
        <v>22192</v>
      </c>
      <c r="J3571" s="1" t="s">
        <v>170</v>
      </c>
      <c r="K3571" t="s">
        <v>252</v>
      </c>
      <c r="L3571" t="s">
        <v>253</v>
      </c>
      <c r="M3571">
        <f>1-838-976-6137</f>
        <v>-7950</v>
      </c>
      <c r="N3571" s="1" t="s">
        <v>33</v>
      </c>
      <c r="O3571" s="1" t="s">
        <v>63</v>
      </c>
      <c r="P3571" s="1">
        <v>93</v>
      </c>
      <c r="Q3571" t="s">
        <v>4174</v>
      </c>
      <c r="R3571" s="1" t="s">
        <v>22193</v>
      </c>
      <c r="S3571" s="1" t="s">
        <v>22194</v>
      </c>
      <c r="T3571" s="1">
        <v>244</v>
      </c>
      <c r="U3571" s="1">
        <v>220</v>
      </c>
      <c r="V3571" s="1">
        <v>24</v>
      </c>
    </row>
    <row r="3572" spans="1:22" x14ac:dyDescent="0.35">
      <c r="A3572" s="2">
        <v>44552</v>
      </c>
      <c r="B3572" s="3" t="s">
        <v>238</v>
      </c>
      <c r="C3572" t="s">
        <v>23</v>
      </c>
      <c r="D3572" t="s">
        <v>98</v>
      </c>
      <c r="E3572" t="s">
        <v>239</v>
      </c>
      <c r="F3572" t="s">
        <v>22195</v>
      </c>
      <c r="G3572" t="s">
        <v>22196</v>
      </c>
      <c r="H3572" t="s">
        <v>22197</v>
      </c>
      <c r="I3572" t="s">
        <v>22198</v>
      </c>
      <c r="J3572" s="1" t="s">
        <v>30</v>
      </c>
      <c r="K3572" t="s">
        <v>303</v>
      </c>
      <c r="L3572" t="s">
        <v>304</v>
      </c>
      <c r="M3572" t="s">
        <v>305</v>
      </c>
      <c r="N3572" s="1" t="s">
        <v>114</v>
      </c>
      <c r="O3572" s="1" t="s">
        <v>49</v>
      </c>
      <c r="P3572" s="1">
        <v>57</v>
      </c>
      <c r="Q3572" t="s">
        <v>19654</v>
      </c>
      <c r="R3572" s="1" t="s">
        <v>16492</v>
      </c>
      <c r="S3572" s="1" t="s">
        <v>22199</v>
      </c>
      <c r="T3572" s="1">
        <v>335</v>
      </c>
      <c r="U3572" s="1">
        <v>314</v>
      </c>
      <c r="V3572" s="1">
        <v>21</v>
      </c>
    </row>
    <row r="3573" spans="1:22" x14ac:dyDescent="0.35">
      <c r="A3573" s="1" t="s">
        <v>10145</v>
      </c>
      <c r="B3573" s="3" t="s">
        <v>492</v>
      </c>
      <c r="C3573" t="s">
        <v>276</v>
      </c>
      <c r="D3573" t="s">
        <v>409</v>
      </c>
      <c r="E3573" t="s">
        <v>410</v>
      </c>
      <c r="F3573" t="s">
        <v>22200</v>
      </c>
      <c r="G3573" t="s">
        <v>22201</v>
      </c>
      <c r="H3573" t="s">
        <v>22202</v>
      </c>
      <c r="I3573" t="s">
        <v>22203</v>
      </c>
      <c r="J3573" s="1" t="s">
        <v>30</v>
      </c>
      <c r="K3573" t="s">
        <v>194</v>
      </c>
      <c r="L3573" t="s">
        <v>195</v>
      </c>
      <c r="M3573" t="s">
        <v>196</v>
      </c>
      <c r="N3573" s="1" t="s">
        <v>93</v>
      </c>
      <c r="O3573" s="1" t="s">
        <v>49</v>
      </c>
      <c r="P3573" s="1">
        <v>40</v>
      </c>
      <c r="Q3573" t="s">
        <v>4258</v>
      </c>
      <c r="R3573" s="1" t="s">
        <v>22204</v>
      </c>
      <c r="S3573" s="1" t="s">
        <v>22205</v>
      </c>
      <c r="T3573" s="1">
        <v>321</v>
      </c>
      <c r="U3573" s="1">
        <v>8</v>
      </c>
      <c r="V3573" s="1">
        <v>313</v>
      </c>
    </row>
    <row r="3574" spans="1:22" x14ac:dyDescent="0.35">
      <c r="A3574" s="2">
        <v>44706</v>
      </c>
      <c r="B3574" s="3" t="s">
        <v>529</v>
      </c>
      <c r="C3574" t="s">
        <v>23</v>
      </c>
      <c r="D3574" t="s">
        <v>98</v>
      </c>
      <c r="E3574" t="s">
        <v>25</v>
      </c>
      <c r="F3574" t="s">
        <v>22206</v>
      </c>
      <c r="G3574" t="s">
        <v>22207</v>
      </c>
      <c r="H3574" t="s">
        <v>22208</v>
      </c>
      <c r="I3574" t="s">
        <v>22209</v>
      </c>
      <c r="J3574" s="1" t="s">
        <v>170</v>
      </c>
      <c r="K3574" t="s">
        <v>566</v>
      </c>
      <c r="L3574" t="s">
        <v>567</v>
      </c>
      <c r="M3574" t="s">
        <v>568</v>
      </c>
      <c r="N3574" s="1" t="s">
        <v>78</v>
      </c>
      <c r="O3574" s="1" t="s">
        <v>63</v>
      </c>
      <c r="P3574" s="1">
        <v>89</v>
      </c>
      <c r="Q3574" t="s">
        <v>11137</v>
      </c>
      <c r="R3574" s="1" t="s">
        <v>22210</v>
      </c>
      <c r="S3574" s="1" t="s">
        <v>22211</v>
      </c>
      <c r="T3574" s="1">
        <v>74</v>
      </c>
      <c r="U3574" s="1">
        <v>52</v>
      </c>
      <c r="V3574" s="1">
        <v>22</v>
      </c>
    </row>
    <row r="3575" spans="1:22" x14ac:dyDescent="0.35">
      <c r="A3575" s="2">
        <v>44650</v>
      </c>
      <c r="B3575" s="3" t="s">
        <v>207</v>
      </c>
      <c r="C3575" t="s">
        <v>23</v>
      </c>
      <c r="D3575" t="s">
        <v>39</v>
      </c>
      <c r="E3575" t="s">
        <v>40</v>
      </c>
      <c r="F3575" t="s">
        <v>22212</v>
      </c>
      <c r="G3575" t="s">
        <v>22213</v>
      </c>
      <c r="H3575" t="s">
        <v>22214</v>
      </c>
      <c r="I3575" t="s">
        <v>22215</v>
      </c>
      <c r="J3575" s="1" t="s">
        <v>170</v>
      </c>
      <c r="K3575" t="s">
        <v>566</v>
      </c>
      <c r="L3575" t="s">
        <v>567</v>
      </c>
      <c r="M3575" t="s">
        <v>568</v>
      </c>
      <c r="N3575" s="1" t="s">
        <v>33</v>
      </c>
      <c r="O3575" s="1" t="s">
        <v>34</v>
      </c>
      <c r="P3575" s="1">
        <v>56</v>
      </c>
      <c r="Q3575" t="s">
        <v>18198</v>
      </c>
      <c r="R3575" s="1" t="s">
        <v>22216</v>
      </c>
      <c r="S3575" s="1" t="s">
        <v>22217</v>
      </c>
      <c r="T3575" s="1">
        <v>111</v>
      </c>
      <c r="U3575" s="1">
        <v>33</v>
      </c>
      <c r="V3575" s="1">
        <v>78</v>
      </c>
    </row>
    <row r="3576" spans="1:22" x14ac:dyDescent="0.35">
      <c r="A3576" s="2">
        <v>44682</v>
      </c>
      <c r="B3576" s="3" t="s">
        <v>140</v>
      </c>
      <c r="C3576" t="s">
        <v>141</v>
      </c>
      <c r="D3576" t="s">
        <v>142</v>
      </c>
      <c r="E3576" t="s">
        <v>361</v>
      </c>
      <c r="F3576" t="s">
        <v>22218</v>
      </c>
      <c r="G3576" t="s">
        <v>22219</v>
      </c>
      <c r="H3576" t="s">
        <v>22220</v>
      </c>
      <c r="I3576" t="s">
        <v>22221</v>
      </c>
      <c r="J3576" s="1" t="s">
        <v>30</v>
      </c>
      <c r="K3576" t="s">
        <v>424</v>
      </c>
      <c r="L3576" t="s">
        <v>425</v>
      </c>
      <c r="M3576">
        <v>7724600682</v>
      </c>
      <c r="N3576" s="1" t="s">
        <v>48</v>
      </c>
      <c r="O3576" s="1" t="s">
        <v>49</v>
      </c>
      <c r="P3576" s="1">
        <v>33</v>
      </c>
      <c r="Q3576" t="s">
        <v>7359</v>
      </c>
      <c r="R3576" s="1" t="s">
        <v>16555</v>
      </c>
      <c r="S3576" s="1" t="s">
        <v>22222</v>
      </c>
      <c r="T3576" s="1">
        <v>198</v>
      </c>
      <c r="U3576" s="1">
        <v>159</v>
      </c>
      <c r="V3576" s="1">
        <v>39</v>
      </c>
    </row>
    <row r="3577" spans="1:22" x14ac:dyDescent="0.35">
      <c r="A3577" s="1" t="s">
        <v>22223</v>
      </c>
      <c r="B3577" s="3" t="s">
        <v>418</v>
      </c>
      <c r="C3577" t="s">
        <v>69</v>
      </c>
      <c r="D3577" t="s">
        <v>419</v>
      </c>
      <c r="E3577" t="s">
        <v>521</v>
      </c>
      <c r="F3577" t="s">
        <v>22224</v>
      </c>
      <c r="G3577" t="s">
        <v>22225</v>
      </c>
      <c r="H3577" t="s">
        <v>22226</v>
      </c>
      <c r="I3577" t="s">
        <v>22227</v>
      </c>
      <c r="J3577" s="1" t="s">
        <v>45</v>
      </c>
      <c r="K3577" t="s">
        <v>31</v>
      </c>
      <c r="L3577" t="s">
        <v>32</v>
      </c>
      <c r="M3577">
        <v>6538306661</v>
      </c>
      <c r="N3577" s="1" t="s">
        <v>86</v>
      </c>
      <c r="O3577" s="1" t="s">
        <v>34</v>
      </c>
      <c r="P3577" s="1">
        <v>35</v>
      </c>
      <c r="Q3577" t="s">
        <v>22228</v>
      </c>
      <c r="R3577" s="1" t="s">
        <v>22229</v>
      </c>
      <c r="S3577" s="1" t="s">
        <v>22230</v>
      </c>
      <c r="T3577" s="1">
        <v>102</v>
      </c>
      <c r="U3577" s="1">
        <v>5</v>
      </c>
      <c r="V3577" s="1">
        <v>97</v>
      </c>
    </row>
    <row r="3578" spans="1:22" x14ac:dyDescent="0.35">
      <c r="A3578" s="2">
        <v>44740</v>
      </c>
      <c r="B3578" s="3" t="s">
        <v>68</v>
      </c>
      <c r="C3578" t="s">
        <v>69</v>
      </c>
      <c r="D3578" t="s">
        <v>70</v>
      </c>
      <c r="E3578" t="s">
        <v>25</v>
      </c>
      <c r="F3578" t="s">
        <v>22231</v>
      </c>
      <c r="G3578" t="s">
        <v>22232</v>
      </c>
      <c r="H3578" t="s">
        <v>22233</v>
      </c>
      <c r="I3578">
        <v>7125461629</v>
      </c>
      <c r="J3578" s="1" t="s">
        <v>170</v>
      </c>
      <c r="K3578" t="s">
        <v>424</v>
      </c>
      <c r="L3578" t="s">
        <v>425</v>
      </c>
      <c r="M3578">
        <v>7724600682</v>
      </c>
      <c r="N3578" s="1" t="s">
        <v>48</v>
      </c>
      <c r="O3578" s="1" t="s">
        <v>63</v>
      </c>
      <c r="P3578" s="1">
        <v>92</v>
      </c>
      <c r="Q3578" t="s">
        <v>22234</v>
      </c>
      <c r="R3578" s="1" t="s">
        <v>4640</v>
      </c>
      <c r="S3578" s="1" t="s">
        <v>22235</v>
      </c>
      <c r="T3578" s="1">
        <v>107</v>
      </c>
      <c r="U3578" s="1">
        <v>20</v>
      </c>
      <c r="V3578" s="1">
        <v>87</v>
      </c>
    </row>
    <row r="3579" spans="1:22" x14ac:dyDescent="0.35">
      <c r="A3579" s="2">
        <v>45171</v>
      </c>
      <c r="B3579" s="3" t="s">
        <v>53</v>
      </c>
      <c r="C3579" t="s">
        <v>276</v>
      </c>
      <c r="D3579" t="s">
        <v>55</v>
      </c>
      <c r="E3579" t="s">
        <v>56</v>
      </c>
      <c r="F3579" t="s">
        <v>22236</v>
      </c>
      <c r="G3579" t="s">
        <v>22237</v>
      </c>
      <c r="H3579" t="s">
        <v>22238</v>
      </c>
      <c r="I3579">
        <f>1-683-942-8241</f>
        <v>-9865</v>
      </c>
      <c r="J3579" s="1" t="s">
        <v>170</v>
      </c>
      <c r="K3579" t="s">
        <v>46</v>
      </c>
      <c r="L3579" t="s">
        <v>47</v>
      </c>
      <c r="M3579" t="s">
        <v>261</v>
      </c>
      <c r="N3579" s="1" t="s">
        <v>114</v>
      </c>
      <c r="O3579" s="1" t="s">
        <v>34</v>
      </c>
      <c r="P3579" s="1">
        <v>45</v>
      </c>
      <c r="Q3579" t="s">
        <v>8987</v>
      </c>
      <c r="R3579" s="1" t="s">
        <v>22239</v>
      </c>
      <c r="S3579" s="1" t="s">
        <v>22240</v>
      </c>
      <c r="T3579" s="1">
        <v>489</v>
      </c>
      <c r="U3579" s="1">
        <v>310</v>
      </c>
      <c r="V3579" s="1">
        <v>179</v>
      </c>
    </row>
    <row r="3580" spans="1:22" x14ac:dyDescent="0.35">
      <c r="A3580" s="2">
        <v>45193</v>
      </c>
      <c r="B3580" s="3" t="s">
        <v>275</v>
      </c>
      <c r="C3580" t="s">
        <v>276</v>
      </c>
      <c r="D3580" t="s">
        <v>277</v>
      </c>
      <c r="E3580" t="s">
        <v>2220</v>
      </c>
      <c r="F3580" t="s">
        <v>22241</v>
      </c>
      <c r="G3580" t="s">
        <v>22242</v>
      </c>
      <c r="H3580" t="s">
        <v>22243</v>
      </c>
      <c r="I3580" t="s">
        <v>22244</v>
      </c>
      <c r="J3580" s="1" t="s">
        <v>30</v>
      </c>
      <c r="K3580" t="s">
        <v>381</v>
      </c>
      <c r="L3580" t="s">
        <v>382</v>
      </c>
      <c r="M3580" t="s">
        <v>383</v>
      </c>
      <c r="N3580" s="1" t="s">
        <v>93</v>
      </c>
      <c r="O3580" s="1" t="s">
        <v>34</v>
      </c>
      <c r="P3580" s="1">
        <v>53</v>
      </c>
      <c r="Q3580" t="s">
        <v>10110</v>
      </c>
      <c r="R3580" s="1" t="s">
        <v>22245</v>
      </c>
      <c r="S3580" s="1" t="s">
        <v>22246</v>
      </c>
      <c r="T3580" s="1">
        <v>293</v>
      </c>
      <c r="U3580" s="1">
        <v>162</v>
      </c>
      <c r="V3580" s="1">
        <v>131</v>
      </c>
    </row>
    <row r="3581" spans="1:22" x14ac:dyDescent="0.35">
      <c r="A3581" s="2">
        <v>44642</v>
      </c>
      <c r="B3581" s="3" t="s">
        <v>177</v>
      </c>
      <c r="C3581" t="s">
        <v>54</v>
      </c>
      <c r="D3581" t="s">
        <v>142</v>
      </c>
      <c r="E3581" t="s">
        <v>178</v>
      </c>
      <c r="F3581" t="s">
        <v>22247</v>
      </c>
      <c r="G3581" t="s">
        <v>22248</v>
      </c>
      <c r="H3581" t="s">
        <v>22249</v>
      </c>
      <c r="I3581" t="s">
        <v>22250</v>
      </c>
      <c r="J3581" s="1" t="s">
        <v>45</v>
      </c>
      <c r="K3581" t="s">
        <v>111</v>
      </c>
      <c r="L3581" t="s">
        <v>112</v>
      </c>
      <c r="M3581" t="s">
        <v>113</v>
      </c>
      <c r="N3581" s="1" t="s">
        <v>48</v>
      </c>
      <c r="O3581" s="1" t="s">
        <v>63</v>
      </c>
      <c r="P3581" s="1">
        <v>30</v>
      </c>
      <c r="Q3581" t="s">
        <v>22251</v>
      </c>
      <c r="R3581" s="1" t="s">
        <v>22252</v>
      </c>
      <c r="S3581" s="1" t="s">
        <v>22253</v>
      </c>
      <c r="T3581" s="1">
        <v>269</v>
      </c>
      <c r="U3581" s="1">
        <v>119</v>
      </c>
      <c r="V3581" s="1">
        <v>150</v>
      </c>
    </row>
    <row r="3582" spans="1:22" x14ac:dyDescent="0.35">
      <c r="A3582" s="2">
        <v>44516</v>
      </c>
      <c r="B3582" s="3" t="s">
        <v>68</v>
      </c>
      <c r="C3582" t="s">
        <v>69</v>
      </c>
      <c r="D3582" t="s">
        <v>70</v>
      </c>
      <c r="E3582" t="s">
        <v>71</v>
      </c>
      <c r="F3582" t="s">
        <v>22254</v>
      </c>
      <c r="G3582" t="s">
        <v>22255</v>
      </c>
      <c r="H3582" t="s">
        <v>22256</v>
      </c>
      <c r="I3582" t="s">
        <v>22257</v>
      </c>
      <c r="J3582" s="1" t="s">
        <v>45</v>
      </c>
      <c r="K3582" t="s">
        <v>183</v>
      </c>
      <c r="L3582" t="s">
        <v>184</v>
      </c>
      <c r="M3582" t="s">
        <v>185</v>
      </c>
      <c r="N3582" s="1" t="s">
        <v>93</v>
      </c>
      <c r="O3582" s="1" t="s">
        <v>34</v>
      </c>
      <c r="P3582" s="1">
        <v>76</v>
      </c>
      <c r="Q3582" t="s">
        <v>1639</v>
      </c>
      <c r="R3582" s="1" t="s">
        <v>22258</v>
      </c>
      <c r="S3582" s="1" t="s">
        <v>22259</v>
      </c>
      <c r="T3582" s="1">
        <v>180</v>
      </c>
      <c r="U3582" s="1">
        <v>34</v>
      </c>
      <c r="V3582" s="1">
        <v>146</v>
      </c>
    </row>
    <row r="3583" spans="1:22" x14ac:dyDescent="0.35">
      <c r="A3583" s="2">
        <v>44700</v>
      </c>
      <c r="B3583" s="3" t="s">
        <v>317</v>
      </c>
      <c r="C3583" t="s">
        <v>23</v>
      </c>
      <c r="D3583" t="s">
        <v>98</v>
      </c>
      <c r="E3583" t="s">
        <v>318</v>
      </c>
      <c r="F3583" t="s">
        <v>22260</v>
      </c>
      <c r="G3583" t="s">
        <v>22261</v>
      </c>
      <c r="H3583" t="s">
        <v>22262</v>
      </c>
      <c r="I3583" t="s">
        <v>22263</v>
      </c>
      <c r="J3583" s="1" t="s">
        <v>30</v>
      </c>
      <c r="K3583" t="s">
        <v>566</v>
      </c>
      <c r="L3583" t="s">
        <v>567</v>
      </c>
      <c r="N3583" s="1" t="s">
        <v>33</v>
      </c>
      <c r="O3583" s="1" t="s">
        <v>34</v>
      </c>
      <c r="P3583" s="1">
        <v>31</v>
      </c>
      <c r="Q3583" t="s">
        <v>12109</v>
      </c>
      <c r="R3583" s="1" t="s">
        <v>2935</v>
      </c>
      <c r="S3583" s="1" t="s">
        <v>22264</v>
      </c>
      <c r="T3583" s="1">
        <v>297</v>
      </c>
      <c r="U3583" s="1">
        <v>158</v>
      </c>
      <c r="V3583" s="1">
        <v>139</v>
      </c>
    </row>
    <row r="3584" spans="1:22" x14ac:dyDescent="0.35">
      <c r="A3584" s="2">
        <v>45087</v>
      </c>
      <c r="B3584" s="3" t="s">
        <v>336</v>
      </c>
      <c r="C3584" t="s">
        <v>247</v>
      </c>
      <c r="D3584" t="s">
        <v>165</v>
      </c>
      <c r="E3584" t="s">
        <v>484</v>
      </c>
      <c r="F3584" t="s">
        <v>22265</v>
      </c>
      <c r="G3584" t="s">
        <v>22266</v>
      </c>
      <c r="H3584" t="s">
        <v>22267</v>
      </c>
      <c r="I3584" t="s">
        <v>22268</v>
      </c>
      <c r="J3584" s="1" t="s">
        <v>45</v>
      </c>
      <c r="K3584" t="s">
        <v>330</v>
      </c>
      <c r="L3584" t="s">
        <v>331</v>
      </c>
      <c r="M3584" t="s">
        <v>332</v>
      </c>
      <c r="N3584" s="1" t="s">
        <v>33</v>
      </c>
      <c r="O3584" s="1" t="s">
        <v>63</v>
      </c>
      <c r="P3584" s="1">
        <v>5</v>
      </c>
      <c r="Q3584" t="s">
        <v>9081</v>
      </c>
      <c r="R3584" s="1" t="s">
        <v>22269</v>
      </c>
      <c r="S3584" s="1" t="s">
        <v>22270</v>
      </c>
      <c r="T3584" s="1">
        <v>341</v>
      </c>
      <c r="U3584" s="1">
        <v>215</v>
      </c>
      <c r="V3584" s="1">
        <v>126</v>
      </c>
    </row>
    <row r="3585" spans="1:22" x14ac:dyDescent="0.35">
      <c r="A3585" s="2">
        <v>44948</v>
      </c>
      <c r="B3585" s="3" t="s">
        <v>214</v>
      </c>
      <c r="C3585" t="s">
        <v>23</v>
      </c>
      <c r="D3585" t="s">
        <v>98</v>
      </c>
      <c r="E3585" t="s">
        <v>25</v>
      </c>
      <c r="F3585" t="s">
        <v>22271</v>
      </c>
      <c r="G3585" t="s">
        <v>22272</v>
      </c>
      <c r="H3585" t="s">
        <v>22273</v>
      </c>
      <c r="I3585">
        <v>3774226476</v>
      </c>
      <c r="J3585" s="1" t="s">
        <v>30</v>
      </c>
      <c r="K3585" t="s">
        <v>381</v>
      </c>
      <c r="L3585" t="s">
        <v>382</v>
      </c>
      <c r="M3585" t="s">
        <v>383</v>
      </c>
      <c r="N3585" s="1" t="s">
        <v>114</v>
      </c>
      <c r="O3585" s="1" t="s">
        <v>34</v>
      </c>
      <c r="P3585" s="1">
        <v>43</v>
      </c>
      <c r="Q3585" t="s">
        <v>3291</v>
      </c>
      <c r="R3585" s="1" t="s">
        <v>22274</v>
      </c>
      <c r="S3585" s="1" t="s">
        <v>22275</v>
      </c>
      <c r="T3585" s="1">
        <v>200</v>
      </c>
      <c r="U3585" s="1">
        <v>31</v>
      </c>
      <c r="V3585" s="1">
        <v>169</v>
      </c>
    </row>
    <row r="3586" spans="1:22" x14ac:dyDescent="0.35">
      <c r="A3586" s="2">
        <v>44812</v>
      </c>
      <c r="B3586" s="3" t="s">
        <v>118</v>
      </c>
      <c r="C3586" t="s">
        <v>69</v>
      </c>
      <c r="D3586" t="s">
        <v>119</v>
      </c>
      <c r="E3586" t="s">
        <v>120</v>
      </c>
      <c r="F3586" t="s">
        <v>22276</v>
      </c>
      <c r="H3586" t="s">
        <v>22277</v>
      </c>
      <c r="I3586">
        <f>1-785-969-5056</f>
        <v>-6809</v>
      </c>
      <c r="J3586" s="1" t="s">
        <v>30</v>
      </c>
      <c r="K3586" t="s">
        <v>31</v>
      </c>
      <c r="L3586" t="s">
        <v>32</v>
      </c>
      <c r="M3586">
        <v>6538306661</v>
      </c>
      <c r="N3586" s="1" t="s">
        <v>78</v>
      </c>
      <c r="O3586" s="1" t="s">
        <v>49</v>
      </c>
      <c r="P3586" s="1">
        <v>61</v>
      </c>
      <c r="Q3586" t="s">
        <v>22278</v>
      </c>
      <c r="R3586" s="1" t="s">
        <v>4717</v>
      </c>
      <c r="S3586" s="1" t="s">
        <v>22279</v>
      </c>
      <c r="T3586" s="1">
        <v>244</v>
      </c>
      <c r="U3586" s="1">
        <v>211</v>
      </c>
      <c r="V3586" s="1">
        <v>33</v>
      </c>
    </row>
    <row r="3587" spans="1:22" x14ac:dyDescent="0.35">
      <c r="A3587" s="2">
        <v>44824</v>
      </c>
      <c r="B3587" s="3" t="s">
        <v>214</v>
      </c>
      <c r="C3587" t="s">
        <v>23</v>
      </c>
      <c r="D3587" t="s">
        <v>98</v>
      </c>
      <c r="E3587" t="s">
        <v>326</v>
      </c>
      <c r="F3587" t="s">
        <v>22280</v>
      </c>
      <c r="G3587" t="s">
        <v>22281</v>
      </c>
      <c r="H3587" t="s">
        <v>22282</v>
      </c>
      <c r="I3587" t="s">
        <v>22283</v>
      </c>
      <c r="J3587" s="1" t="s">
        <v>30</v>
      </c>
      <c r="K3587" t="s">
        <v>75</v>
      </c>
      <c r="L3587" t="s">
        <v>76</v>
      </c>
      <c r="M3587" t="s">
        <v>77</v>
      </c>
      <c r="N3587" s="1" t="s">
        <v>48</v>
      </c>
      <c r="O3587" s="1" t="s">
        <v>34</v>
      </c>
      <c r="P3587" s="1">
        <v>71</v>
      </c>
      <c r="Q3587" t="s">
        <v>22284</v>
      </c>
      <c r="R3587" s="1" t="s">
        <v>22285</v>
      </c>
      <c r="S3587" s="1" t="s">
        <v>22286</v>
      </c>
      <c r="T3587" s="1">
        <v>318</v>
      </c>
      <c r="U3587" s="1">
        <v>78</v>
      </c>
      <c r="V3587" s="1">
        <v>240</v>
      </c>
    </row>
    <row r="3588" spans="1:22" x14ac:dyDescent="0.35">
      <c r="A3588" s="2">
        <v>44828</v>
      </c>
      <c r="B3588" s="3" t="s">
        <v>118</v>
      </c>
      <c r="C3588" t="s">
        <v>69</v>
      </c>
      <c r="D3588" t="s">
        <v>119</v>
      </c>
      <c r="E3588" t="s">
        <v>189</v>
      </c>
      <c r="F3588" t="s">
        <v>22287</v>
      </c>
      <c r="G3588" t="s">
        <v>22288</v>
      </c>
      <c r="H3588" t="s">
        <v>22289</v>
      </c>
      <c r="I3588">
        <v>5647115938</v>
      </c>
      <c r="J3588" s="1" t="s">
        <v>170</v>
      </c>
      <c r="K3588" t="s">
        <v>159</v>
      </c>
      <c r="L3588" t="s">
        <v>160</v>
      </c>
      <c r="M3588" t="s">
        <v>161</v>
      </c>
      <c r="N3588" s="1" t="s">
        <v>114</v>
      </c>
      <c r="O3588" s="1" t="s">
        <v>34</v>
      </c>
      <c r="P3588" s="1">
        <v>55</v>
      </c>
      <c r="Q3588" t="s">
        <v>4076</v>
      </c>
      <c r="R3588" s="1" t="s">
        <v>22290</v>
      </c>
      <c r="S3588" s="1" t="s">
        <v>22291</v>
      </c>
      <c r="T3588" s="1">
        <v>342</v>
      </c>
      <c r="U3588" s="1">
        <v>298</v>
      </c>
      <c r="V3588" s="1">
        <v>44</v>
      </c>
    </row>
    <row r="3589" spans="1:22" x14ac:dyDescent="0.35">
      <c r="A3589" s="2">
        <v>45181</v>
      </c>
      <c r="B3589" s="3" t="s">
        <v>118</v>
      </c>
      <c r="C3589" t="s">
        <v>69</v>
      </c>
      <c r="D3589" t="s">
        <v>119</v>
      </c>
      <c r="E3589" t="s">
        <v>120</v>
      </c>
      <c r="F3589" t="s">
        <v>22292</v>
      </c>
      <c r="G3589" t="s">
        <v>22293</v>
      </c>
      <c r="H3589" t="s">
        <v>22294</v>
      </c>
      <c r="I3589" t="s">
        <v>22295</v>
      </c>
      <c r="J3589" s="1" t="s">
        <v>30</v>
      </c>
      <c r="K3589" t="s">
        <v>75</v>
      </c>
      <c r="L3589" t="s">
        <v>76</v>
      </c>
      <c r="M3589" t="s">
        <v>77</v>
      </c>
      <c r="N3589" s="1" t="s">
        <v>33</v>
      </c>
      <c r="O3589" s="1" t="s">
        <v>34</v>
      </c>
      <c r="P3589" s="1">
        <v>59</v>
      </c>
      <c r="Q3589" t="s">
        <v>6879</v>
      </c>
      <c r="R3589" s="1" t="s">
        <v>4705</v>
      </c>
      <c r="S3589" s="1" t="s">
        <v>22296</v>
      </c>
      <c r="T3589" s="1">
        <v>62</v>
      </c>
      <c r="U3589" s="1">
        <v>9</v>
      </c>
      <c r="V3589" s="1">
        <v>53</v>
      </c>
    </row>
    <row r="3590" spans="1:22" x14ac:dyDescent="0.35">
      <c r="A3590" s="2">
        <v>44717</v>
      </c>
      <c r="B3590" s="3" t="s">
        <v>529</v>
      </c>
      <c r="C3590" t="s">
        <v>54</v>
      </c>
      <c r="D3590" t="s">
        <v>98</v>
      </c>
      <c r="E3590" t="s">
        <v>530</v>
      </c>
      <c r="F3590" t="s">
        <v>22297</v>
      </c>
      <c r="G3590" t="s">
        <v>22298</v>
      </c>
      <c r="H3590" t="s">
        <v>22299</v>
      </c>
      <c r="I3590" t="s">
        <v>22300</v>
      </c>
      <c r="J3590" s="1" t="s">
        <v>45</v>
      </c>
      <c r="K3590" t="s">
        <v>424</v>
      </c>
      <c r="L3590" t="s">
        <v>425</v>
      </c>
      <c r="M3590">
        <v>7724600682</v>
      </c>
      <c r="N3590" s="1" t="s">
        <v>48</v>
      </c>
      <c r="O3590" s="1" t="s">
        <v>49</v>
      </c>
      <c r="P3590" s="1">
        <v>26</v>
      </c>
      <c r="Q3590" t="s">
        <v>11416</v>
      </c>
      <c r="R3590" s="1" t="s">
        <v>8474</v>
      </c>
      <c r="S3590" s="1" t="s">
        <v>22301</v>
      </c>
      <c r="T3590" s="1">
        <v>56</v>
      </c>
      <c r="U3590" s="1">
        <v>9</v>
      </c>
      <c r="V3590" s="1">
        <v>47</v>
      </c>
    </row>
    <row r="3591" spans="1:22" x14ac:dyDescent="0.35">
      <c r="A3591" s="2">
        <v>44326</v>
      </c>
      <c r="B3591" s="3" t="s">
        <v>317</v>
      </c>
      <c r="C3591" t="s">
        <v>23</v>
      </c>
      <c r="D3591" t="s">
        <v>98</v>
      </c>
      <c r="E3591" t="s">
        <v>318</v>
      </c>
      <c r="F3591" t="s">
        <v>22302</v>
      </c>
      <c r="G3591" t="s">
        <v>22303</v>
      </c>
      <c r="H3591" t="s">
        <v>22304</v>
      </c>
      <c r="I3591" t="s">
        <v>22305</v>
      </c>
      <c r="J3591" s="1" t="s">
        <v>45</v>
      </c>
      <c r="K3591" t="s">
        <v>124</v>
      </c>
      <c r="L3591" t="s">
        <v>125</v>
      </c>
      <c r="M3591" t="s">
        <v>126</v>
      </c>
      <c r="N3591" s="1" t="s">
        <v>48</v>
      </c>
      <c r="O3591" s="1" t="s">
        <v>34</v>
      </c>
      <c r="P3591" s="1">
        <v>52</v>
      </c>
      <c r="Q3591" t="s">
        <v>2754</v>
      </c>
      <c r="R3591" s="1" t="s">
        <v>22306</v>
      </c>
      <c r="S3591" s="1" t="s">
        <v>22307</v>
      </c>
      <c r="T3591" s="1">
        <v>82</v>
      </c>
      <c r="U3591" s="1">
        <v>35</v>
      </c>
      <c r="V3591" s="1">
        <v>47</v>
      </c>
    </row>
    <row r="3592" spans="1:22" x14ac:dyDescent="0.35">
      <c r="A3592" s="1" t="s">
        <v>1408</v>
      </c>
      <c r="B3592" s="3" t="s">
        <v>214</v>
      </c>
      <c r="C3592" t="s">
        <v>23</v>
      </c>
      <c r="D3592" t="s">
        <v>98</v>
      </c>
      <c r="E3592" t="s">
        <v>326</v>
      </c>
      <c r="F3592" t="s">
        <v>22308</v>
      </c>
      <c r="G3592" t="s">
        <v>22309</v>
      </c>
      <c r="H3592" t="s">
        <v>22310</v>
      </c>
      <c r="I3592" t="s">
        <v>22311</v>
      </c>
      <c r="J3592" s="1" t="s">
        <v>170</v>
      </c>
      <c r="K3592" t="s">
        <v>424</v>
      </c>
      <c r="L3592" t="s">
        <v>425</v>
      </c>
      <c r="M3592">
        <v>7724600682</v>
      </c>
      <c r="N3592" s="1" t="s">
        <v>86</v>
      </c>
      <c r="O3592" s="1" t="s">
        <v>63</v>
      </c>
      <c r="P3592" s="1">
        <v>35</v>
      </c>
      <c r="Q3592" t="s">
        <v>13611</v>
      </c>
      <c r="R3592" s="1" t="s">
        <v>22312</v>
      </c>
      <c r="S3592" s="1" t="s">
        <v>22313</v>
      </c>
      <c r="T3592" s="1">
        <v>175</v>
      </c>
      <c r="U3592" s="1">
        <v>4</v>
      </c>
      <c r="V3592" s="1">
        <v>171</v>
      </c>
    </row>
    <row r="3593" spans="1:22" x14ac:dyDescent="0.35">
      <c r="A3593" s="2">
        <v>44713</v>
      </c>
      <c r="B3593" s="3" t="s">
        <v>140</v>
      </c>
      <c r="C3593" t="s">
        <v>141</v>
      </c>
      <c r="D3593" t="s">
        <v>142</v>
      </c>
      <c r="E3593" t="s">
        <v>361</v>
      </c>
      <c r="F3593" t="s">
        <v>22314</v>
      </c>
      <c r="G3593" t="s">
        <v>18912</v>
      </c>
      <c r="H3593" t="s">
        <v>22315</v>
      </c>
      <c r="I3593">
        <v>4292222126</v>
      </c>
      <c r="J3593" s="1" t="s">
        <v>45</v>
      </c>
      <c r="K3593" t="s">
        <v>270</v>
      </c>
      <c r="L3593" t="s">
        <v>271</v>
      </c>
      <c r="M3593" t="s">
        <v>559</v>
      </c>
      <c r="N3593" s="1" t="s">
        <v>33</v>
      </c>
      <c r="O3593" s="1" t="s">
        <v>49</v>
      </c>
      <c r="P3593" s="1">
        <v>65</v>
      </c>
      <c r="Q3593" t="s">
        <v>8905</v>
      </c>
      <c r="R3593" s="1" t="s">
        <v>22316</v>
      </c>
      <c r="S3593" s="1" t="s">
        <v>22317</v>
      </c>
      <c r="T3593" s="1">
        <v>396</v>
      </c>
      <c r="U3593" s="1">
        <v>273</v>
      </c>
      <c r="V3593" s="1">
        <v>123</v>
      </c>
    </row>
    <row r="3594" spans="1:22" x14ac:dyDescent="0.35">
      <c r="A3594" s="2">
        <v>45085</v>
      </c>
      <c r="B3594" s="3" t="s">
        <v>118</v>
      </c>
      <c r="C3594" t="s">
        <v>69</v>
      </c>
      <c r="D3594" t="s">
        <v>119</v>
      </c>
      <c r="E3594" t="s">
        <v>120</v>
      </c>
      <c r="F3594" t="s">
        <v>22318</v>
      </c>
      <c r="G3594" t="s">
        <v>22319</v>
      </c>
      <c r="H3594" t="s">
        <v>22320</v>
      </c>
      <c r="I3594" t="s">
        <v>22321</v>
      </c>
      <c r="J3594" s="1" t="s">
        <v>45</v>
      </c>
      <c r="K3594" t="s">
        <v>111</v>
      </c>
      <c r="L3594" t="s">
        <v>112</v>
      </c>
      <c r="M3594" t="s">
        <v>113</v>
      </c>
      <c r="N3594" s="1" t="s">
        <v>48</v>
      </c>
      <c r="O3594" s="1" t="s">
        <v>63</v>
      </c>
      <c r="P3594" s="1">
        <v>64</v>
      </c>
      <c r="Q3594" t="s">
        <v>7780</v>
      </c>
      <c r="R3594" s="1" t="s">
        <v>22322</v>
      </c>
      <c r="S3594" s="1" t="s">
        <v>22323</v>
      </c>
      <c r="T3594" s="1">
        <v>118</v>
      </c>
      <c r="U3594" s="1">
        <v>13</v>
      </c>
      <c r="V3594" s="1">
        <v>105</v>
      </c>
    </row>
    <row r="3595" spans="1:22" x14ac:dyDescent="0.35">
      <c r="A3595" s="2">
        <v>45091</v>
      </c>
      <c r="B3595" s="3" t="s">
        <v>118</v>
      </c>
      <c r="C3595" t="s">
        <v>69</v>
      </c>
      <c r="D3595" t="s">
        <v>119</v>
      </c>
      <c r="E3595" t="s">
        <v>2473</v>
      </c>
      <c r="F3595" t="s">
        <v>22324</v>
      </c>
      <c r="G3595" t="s">
        <v>22325</v>
      </c>
      <c r="H3595" t="s">
        <v>22326</v>
      </c>
      <c r="I3595" t="s">
        <v>22327</v>
      </c>
      <c r="J3595" s="1" t="s">
        <v>45</v>
      </c>
      <c r="K3595" t="s">
        <v>31</v>
      </c>
      <c r="L3595" t="s">
        <v>32</v>
      </c>
      <c r="M3595">
        <v>6538306661</v>
      </c>
      <c r="N3595" s="1" t="s">
        <v>93</v>
      </c>
      <c r="O3595" s="1" t="s">
        <v>34</v>
      </c>
      <c r="P3595" s="1">
        <v>22</v>
      </c>
      <c r="Q3595" t="s">
        <v>9546</v>
      </c>
      <c r="R3595" s="1" t="s">
        <v>4622</v>
      </c>
      <c r="S3595" s="1" t="s">
        <v>22328</v>
      </c>
      <c r="T3595" s="1">
        <v>462</v>
      </c>
      <c r="U3595" s="1">
        <v>427</v>
      </c>
      <c r="V3595" s="1">
        <v>35</v>
      </c>
    </row>
    <row r="3596" spans="1:22" x14ac:dyDescent="0.35">
      <c r="A3596" s="2">
        <v>44944</v>
      </c>
      <c r="B3596" s="3" t="s">
        <v>38</v>
      </c>
      <c r="C3596" t="s">
        <v>276</v>
      </c>
      <c r="D3596" t="s">
        <v>409</v>
      </c>
      <c r="E3596" t="s">
        <v>4801</v>
      </c>
      <c r="F3596" t="s">
        <v>22329</v>
      </c>
      <c r="G3596" t="s">
        <v>22330</v>
      </c>
      <c r="H3596" t="s">
        <v>22331</v>
      </c>
      <c r="I3596" t="s">
        <v>22332</v>
      </c>
      <c r="J3596" s="1" t="s">
        <v>45</v>
      </c>
      <c r="K3596" t="s">
        <v>424</v>
      </c>
      <c r="L3596" t="s">
        <v>425</v>
      </c>
      <c r="M3596">
        <v>7724600682</v>
      </c>
      <c r="N3596" s="1" t="s">
        <v>78</v>
      </c>
      <c r="O3596" s="1" t="s">
        <v>49</v>
      </c>
      <c r="P3596" s="1">
        <v>2</v>
      </c>
      <c r="Q3596" t="s">
        <v>22333</v>
      </c>
      <c r="R3596" s="1" t="s">
        <v>14881</v>
      </c>
      <c r="S3596" s="1" t="s">
        <v>22334</v>
      </c>
      <c r="T3596" s="1">
        <v>83</v>
      </c>
      <c r="U3596" s="1">
        <v>22</v>
      </c>
      <c r="V3596" s="1">
        <v>61</v>
      </c>
    </row>
    <row r="3597" spans="1:22" x14ac:dyDescent="0.35">
      <c r="A3597" s="2">
        <v>45147</v>
      </c>
      <c r="B3597" s="3" t="s">
        <v>207</v>
      </c>
      <c r="C3597" t="s">
        <v>23</v>
      </c>
      <c r="D3597" t="s">
        <v>39</v>
      </c>
      <c r="E3597" t="s">
        <v>40</v>
      </c>
      <c r="F3597" t="s">
        <v>22335</v>
      </c>
      <c r="H3597" t="s">
        <v>22336</v>
      </c>
      <c r="I3597" t="s">
        <v>22337</v>
      </c>
      <c r="J3597" s="1" t="s">
        <v>170</v>
      </c>
      <c r="K3597" t="s">
        <v>148</v>
      </c>
      <c r="L3597" t="s">
        <v>149</v>
      </c>
      <c r="M3597" t="s">
        <v>150</v>
      </c>
      <c r="N3597" s="1" t="s">
        <v>78</v>
      </c>
      <c r="O3597" s="1" t="s">
        <v>34</v>
      </c>
      <c r="P3597" s="1">
        <v>86</v>
      </c>
      <c r="Q3597" t="s">
        <v>22338</v>
      </c>
      <c r="R3597" s="1" t="s">
        <v>22339</v>
      </c>
      <c r="S3597" s="1" t="s">
        <v>22340</v>
      </c>
      <c r="T3597" s="1">
        <v>481</v>
      </c>
      <c r="U3597" s="1">
        <v>143</v>
      </c>
      <c r="V3597" s="1">
        <v>338</v>
      </c>
    </row>
    <row r="3598" spans="1:22" x14ac:dyDescent="0.35">
      <c r="A3598" s="2">
        <v>45092</v>
      </c>
      <c r="B3598" s="3" t="s">
        <v>118</v>
      </c>
      <c r="C3598" t="s">
        <v>69</v>
      </c>
      <c r="D3598" t="s">
        <v>119</v>
      </c>
      <c r="E3598" t="s">
        <v>120</v>
      </c>
      <c r="F3598" t="s">
        <v>22341</v>
      </c>
      <c r="G3598" t="s">
        <v>22342</v>
      </c>
      <c r="H3598" t="s">
        <v>22343</v>
      </c>
      <c r="I3598" t="s">
        <v>22344</v>
      </c>
      <c r="J3598" s="1" t="s">
        <v>45</v>
      </c>
      <c r="K3598" t="s">
        <v>534</v>
      </c>
      <c r="L3598" t="s">
        <v>535</v>
      </c>
      <c r="M3598" t="s">
        <v>536</v>
      </c>
      <c r="N3598" s="1" t="s">
        <v>48</v>
      </c>
      <c r="O3598" s="1" t="s">
        <v>63</v>
      </c>
      <c r="P3598" s="1">
        <v>98</v>
      </c>
      <c r="Q3598" t="s">
        <v>20944</v>
      </c>
      <c r="R3598" s="1" t="s">
        <v>13435</v>
      </c>
      <c r="S3598" s="1" t="s">
        <v>22345</v>
      </c>
      <c r="T3598" s="1">
        <v>187</v>
      </c>
      <c r="U3598" s="1">
        <v>52</v>
      </c>
      <c r="V3598" s="1">
        <v>135</v>
      </c>
    </row>
    <row r="3599" spans="1:22" x14ac:dyDescent="0.35">
      <c r="A3599" s="2">
        <v>44868</v>
      </c>
      <c r="B3599" s="3" t="s">
        <v>38</v>
      </c>
      <c r="C3599" t="s">
        <v>247</v>
      </c>
      <c r="D3599" t="s">
        <v>165</v>
      </c>
      <c r="E3599" t="s">
        <v>484</v>
      </c>
      <c r="F3599" t="s">
        <v>22346</v>
      </c>
      <c r="G3599" t="s">
        <v>22347</v>
      </c>
      <c r="H3599" t="s">
        <v>22348</v>
      </c>
      <c r="I3599" t="s">
        <v>22349</v>
      </c>
      <c r="J3599" s="1" t="s">
        <v>45</v>
      </c>
      <c r="K3599" t="s">
        <v>159</v>
      </c>
      <c r="L3599" t="s">
        <v>160</v>
      </c>
      <c r="M3599" t="s">
        <v>161</v>
      </c>
      <c r="N3599" s="1" t="s">
        <v>86</v>
      </c>
      <c r="O3599" s="1" t="s">
        <v>63</v>
      </c>
      <c r="P3599" s="1">
        <v>21</v>
      </c>
      <c r="Q3599" t="s">
        <v>2066</v>
      </c>
      <c r="R3599" s="1" t="s">
        <v>22350</v>
      </c>
      <c r="S3599" s="1" t="s">
        <v>22351</v>
      </c>
      <c r="T3599" s="1">
        <v>294</v>
      </c>
      <c r="U3599" s="1">
        <v>42</v>
      </c>
      <c r="V3599" s="1">
        <v>252</v>
      </c>
    </row>
    <row r="3600" spans="1:22" x14ac:dyDescent="0.35">
      <c r="A3600" s="2">
        <v>44595</v>
      </c>
      <c r="B3600" s="3" t="s">
        <v>222</v>
      </c>
      <c r="C3600" t="s">
        <v>141</v>
      </c>
      <c r="D3600" t="s">
        <v>223</v>
      </c>
      <c r="E3600" t="s">
        <v>224</v>
      </c>
      <c r="F3600" t="s">
        <v>22352</v>
      </c>
      <c r="G3600" t="s">
        <v>22353</v>
      </c>
      <c r="H3600" t="s">
        <v>22354</v>
      </c>
      <c r="I3600" t="s">
        <v>22355</v>
      </c>
      <c r="J3600" s="1" t="s">
        <v>30</v>
      </c>
      <c r="K3600" t="s">
        <v>270</v>
      </c>
      <c r="L3600" t="s">
        <v>271</v>
      </c>
      <c r="M3600" t="s">
        <v>559</v>
      </c>
      <c r="N3600" s="1" t="s">
        <v>48</v>
      </c>
      <c r="O3600" s="1" t="s">
        <v>63</v>
      </c>
      <c r="P3600" s="1">
        <v>10</v>
      </c>
      <c r="Q3600" t="s">
        <v>4683</v>
      </c>
      <c r="R3600" s="1" t="s">
        <v>22356</v>
      </c>
      <c r="S3600" s="1" t="s">
        <v>22357</v>
      </c>
      <c r="T3600" s="1">
        <v>464</v>
      </c>
      <c r="U3600" s="1">
        <v>369</v>
      </c>
      <c r="V3600" s="1">
        <v>95</v>
      </c>
    </row>
    <row r="3601" spans="1:22" x14ac:dyDescent="0.35">
      <c r="A3601" s="2">
        <v>44702</v>
      </c>
      <c r="B3601" s="3" t="s">
        <v>344</v>
      </c>
      <c r="C3601" t="s">
        <v>141</v>
      </c>
      <c r="D3601" t="s">
        <v>345</v>
      </c>
      <c r="E3601" t="s">
        <v>265</v>
      </c>
      <c r="F3601" t="s">
        <v>22358</v>
      </c>
      <c r="G3601" t="s">
        <v>22359</v>
      </c>
      <c r="H3601" t="s">
        <v>22360</v>
      </c>
      <c r="I3601">
        <v>6832645534</v>
      </c>
      <c r="J3601" s="1" t="s">
        <v>170</v>
      </c>
      <c r="K3601" t="s">
        <v>111</v>
      </c>
      <c r="L3601" t="s">
        <v>112</v>
      </c>
      <c r="M3601" t="s">
        <v>113</v>
      </c>
      <c r="N3601" s="1" t="s">
        <v>93</v>
      </c>
      <c r="O3601" s="1" t="s">
        <v>63</v>
      </c>
      <c r="P3601" s="1">
        <v>50</v>
      </c>
      <c r="Q3601" t="s">
        <v>4062</v>
      </c>
      <c r="R3601" s="1" t="s">
        <v>22361</v>
      </c>
      <c r="S3601" s="1" t="s">
        <v>22362</v>
      </c>
      <c r="T3601" s="1">
        <v>369</v>
      </c>
      <c r="U3601" s="1">
        <v>11</v>
      </c>
      <c r="V3601" s="1">
        <v>358</v>
      </c>
    </row>
    <row r="3602" spans="1:22" x14ac:dyDescent="0.35">
      <c r="A3602" s="2">
        <v>45073</v>
      </c>
      <c r="B3602" s="3" t="s">
        <v>344</v>
      </c>
      <c r="C3602" t="s">
        <v>141</v>
      </c>
      <c r="D3602" t="s">
        <v>345</v>
      </c>
      <c r="E3602" t="s">
        <v>346</v>
      </c>
      <c r="F3602" t="s">
        <v>22363</v>
      </c>
      <c r="H3602" t="s">
        <v>22364</v>
      </c>
      <c r="I3602" t="s">
        <v>22365</v>
      </c>
      <c r="J3602" s="1" t="s">
        <v>30</v>
      </c>
      <c r="K3602" t="s">
        <v>31</v>
      </c>
      <c r="L3602" t="s">
        <v>32</v>
      </c>
      <c r="M3602">
        <v>6538306661</v>
      </c>
      <c r="N3602" s="1" t="s">
        <v>48</v>
      </c>
      <c r="O3602" s="1" t="s">
        <v>63</v>
      </c>
      <c r="P3602" s="1">
        <v>39</v>
      </c>
      <c r="Q3602" t="s">
        <v>8918</v>
      </c>
      <c r="R3602" s="1" t="s">
        <v>17652</v>
      </c>
      <c r="S3602" s="1" t="s">
        <v>22366</v>
      </c>
      <c r="T3602" s="1">
        <v>129</v>
      </c>
      <c r="U3602" s="1">
        <v>84</v>
      </c>
      <c r="V3602" s="1">
        <v>45</v>
      </c>
    </row>
    <row r="3603" spans="1:22" x14ac:dyDescent="0.35">
      <c r="A3603" s="2">
        <v>45063</v>
      </c>
      <c r="B3603" s="3" t="s">
        <v>344</v>
      </c>
      <c r="C3603" t="s">
        <v>141</v>
      </c>
      <c r="D3603" t="s">
        <v>345</v>
      </c>
      <c r="E3603" t="s">
        <v>346</v>
      </c>
      <c r="F3603" t="s">
        <v>22367</v>
      </c>
      <c r="G3603" t="s">
        <v>22368</v>
      </c>
      <c r="H3603" t="s">
        <v>22369</v>
      </c>
      <c r="I3603" t="s">
        <v>22370</v>
      </c>
      <c r="J3603" s="1" t="s">
        <v>170</v>
      </c>
      <c r="K3603" t="s">
        <v>381</v>
      </c>
      <c r="L3603" t="s">
        <v>382</v>
      </c>
      <c r="M3603" t="s">
        <v>383</v>
      </c>
      <c r="N3603" s="1" t="s">
        <v>114</v>
      </c>
      <c r="O3603" s="1" t="s">
        <v>34</v>
      </c>
      <c r="P3603" s="1">
        <v>10</v>
      </c>
      <c r="Q3603" t="s">
        <v>22371</v>
      </c>
      <c r="R3603" s="1" t="s">
        <v>22372</v>
      </c>
      <c r="S3603" s="1" t="s">
        <v>22373</v>
      </c>
      <c r="T3603" s="1">
        <v>266</v>
      </c>
      <c r="U3603" s="1">
        <v>57</v>
      </c>
      <c r="V3603" s="1">
        <v>209</v>
      </c>
    </row>
    <row r="3604" spans="1:22" x14ac:dyDescent="0.35">
      <c r="A3604" s="2">
        <v>44635</v>
      </c>
      <c r="B3604" s="3" t="s">
        <v>97</v>
      </c>
      <c r="C3604" t="s">
        <v>23</v>
      </c>
      <c r="D3604" t="s">
        <v>98</v>
      </c>
      <c r="E3604" t="s">
        <v>154</v>
      </c>
      <c r="F3604" t="s">
        <v>22374</v>
      </c>
      <c r="G3604" t="s">
        <v>22375</v>
      </c>
      <c r="H3604" t="s">
        <v>22376</v>
      </c>
      <c r="I3604" t="s">
        <v>22377</v>
      </c>
      <c r="J3604" s="1" t="s">
        <v>45</v>
      </c>
      <c r="K3604" t="s">
        <v>133</v>
      </c>
      <c r="L3604" t="s">
        <v>134</v>
      </c>
      <c r="M3604" t="s">
        <v>135</v>
      </c>
      <c r="N3604" s="1" t="s">
        <v>93</v>
      </c>
      <c r="O3604" s="1" t="s">
        <v>34</v>
      </c>
      <c r="P3604" s="1">
        <v>61</v>
      </c>
      <c r="Q3604" t="s">
        <v>1624</v>
      </c>
      <c r="R3604" s="1" t="s">
        <v>22378</v>
      </c>
      <c r="S3604" s="1" t="s">
        <v>22379</v>
      </c>
      <c r="T3604" s="1">
        <v>151</v>
      </c>
      <c r="U3604" s="1">
        <v>77</v>
      </c>
      <c r="V3604" s="1">
        <v>74</v>
      </c>
    </row>
    <row r="3605" spans="1:22" x14ac:dyDescent="0.35">
      <c r="A3605" s="2">
        <v>45016</v>
      </c>
      <c r="B3605" s="3" t="s">
        <v>68</v>
      </c>
      <c r="C3605" t="s">
        <v>69</v>
      </c>
      <c r="D3605" t="s">
        <v>70</v>
      </c>
      <c r="E3605" t="s">
        <v>71</v>
      </c>
      <c r="F3605" t="s">
        <v>22380</v>
      </c>
      <c r="G3605" t="s">
        <v>22381</v>
      </c>
      <c r="H3605" t="s">
        <v>22382</v>
      </c>
      <c r="I3605" t="s">
        <v>22383</v>
      </c>
      <c r="J3605" s="1" t="s">
        <v>30</v>
      </c>
      <c r="K3605" t="s">
        <v>61</v>
      </c>
      <c r="L3605" t="s">
        <v>62</v>
      </c>
      <c r="M3605">
        <f>1-588-750-7646</f>
        <v>-8983</v>
      </c>
      <c r="N3605" s="1" t="s">
        <v>33</v>
      </c>
      <c r="O3605" s="1" t="s">
        <v>34</v>
      </c>
      <c r="P3605" s="1">
        <v>39</v>
      </c>
      <c r="Q3605" t="s">
        <v>1481</v>
      </c>
      <c r="R3605" s="1" t="s">
        <v>22384</v>
      </c>
      <c r="S3605" s="1" t="s">
        <v>22385</v>
      </c>
      <c r="T3605" s="1">
        <v>342</v>
      </c>
      <c r="U3605" s="1">
        <v>200</v>
      </c>
      <c r="V3605" s="1">
        <v>142</v>
      </c>
    </row>
    <row r="3606" spans="1:22" x14ac:dyDescent="0.35">
      <c r="A3606" s="2">
        <v>44699</v>
      </c>
      <c r="B3606" s="3" t="s">
        <v>214</v>
      </c>
      <c r="C3606" t="s">
        <v>23</v>
      </c>
      <c r="D3606" t="s">
        <v>98</v>
      </c>
      <c r="E3606" t="s">
        <v>326</v>
      </c>
      <c r="F3606" t="s">
        <v>22386</v>
      </c>
      <c r="G3606" t="s">
        <v>22387</v>
      </c>
      <c r="H3606" t="s">
        <v>22388</v>
      </c>
      <c r="I3606" t="s">
        <v>22389</v>
      </c>
      <c r="J3606" s="1" t="s">
        <v>30</v>
      </c>
      <c r="K3606" t="s">
        <v>61</v>
      </c>
      <c r="L3606" t="s">
        <v>62</v>
      </c>
      <c r="M3606">
        <f>1-588-750-7646</f>
        <v>-8983</v>
      </c>
      <c r="N3606" s="1" t="s">
        <v>78</v>
      </c>
      <c r="O3606" s="1" t="s">
        <v>34</v>
      </c>
      <c r="P3606" s="1">
        <v>11</v>
      </c>
      <c r="Q3606" t="s">
        <v>7698</v>
      </c>
      <c r="R3606" s="1" t="s">
        <v>22390</v>
      </c>
      <c r="S3606" s="1" t="s">
        <v>22391</v>
      </c>
      <c r="T3606" s="1">
        <v>180</v>
      </c>
      <c r="U3606" s="1">
        <v>4</v>
      </c>
      <c r="V3606" s="1">
        <v>176</v>
      </c>
    </row>
    <row r="3607" spans="1:22" x14ac:dyDescent="0.35">
      <c r="A3607" s="2">
        <v>44557</v>
      </c>
      <c r="B3607" s="3" t="s">
        <v>140</v>
      </c>
      <c r="C3607" t="s">
        <v>141</v>
      </c>
      <c r="D3607" t="s">
        <v>142</v>
      </c>
      <c r="E3607" t="s">
        <v>265</v>
      </c>
      <c r="F3607" t="s">
        <v>22392</v>
      </c>
      <c r="G3607" t="s">
        <v>22393</v>
      </c>
      <c r="H3607" t="s">
        <v>22394</v>
      </c>
      <c r="I3607" t="s">
        <v>22395</v>
      </c>
      <c r="J3607" s="1" t="s">
        <v>170</v>
      </c>
      <c r="K3607" t="s">
        <v>133</v>
      </c>
      <c r="L3607" t="s">
        <v>134</v>
      </c>
      <c r="N3607" s="1" t="s">
        <v>33</v>
      </c>
      <c r="O3607" s="1" t="s">
        <v>34</v>
      </c>
      <c r="P3607" s="1">
        <v>73</v>
      </c>
      <c r="Q3607" t="s">
        <v>18109</v>
      </c>
      <c r="R3607" s="1" t="s">
        <v>22396</v>
      </c>
      <c r="S3607" s="1" t="s">
        <v>22397</v>
      </c>
      <c r="T3607" s="1">
        <v>431</v>
      </c>
      <c r="U3607" s="1">
        <v>279</v>
      </c>
      <c r="V3607" s="1">
        <v>152</v>
      </c>
    </row>
    <row r="3608" spans="1:22" x14ac:dyDescent="0.35">
      <c r="A3608" s="2">
        <v>44856</v>
      </c>
      <c r="B3608" s="3" t="s">
        <v>257</v>
      </c>
      <c r="C3608" t="s">
        <v>141</v>
      </c>
      <c r="D3608" t="s">
        <v>223</v>
      </c>
      <c r="E3608" t="s">
        <v>309</v>
      </c>
      <c r="F3608" t="s">
        <v>22398</v>
      </c>
      <c r="G3608" t="s">
        <v>22399</v>
      </c>
      <c r="H3608" t="s">
        <v>22400</v>
      </c>
      <c r="I3608" t="s">
        <v>22401</v>
      </c>
      <c r="J3608" s="1" t="s">
        <v>30</v>
      </c>
      <c r="K3608" t="s">
        <v>194</v>
      </c>
      <c r="L3608" t="s">
        <v>195</v>
      </c>
      <c r="N3608" s="1" t="s">
        <v>93</v>
      </c>
      <c r="O3608" s="1" t="s">
        <v>49</v>
      </c>
      <c r="P3608" s="1">
        <v>2</v>
      </c>
      <c r="Q3608" t="s">
        <v>14223</v>
      </c>
      <c r="R3608" s="1" t="s">
        <v>22402</v>
      </c>
      <c r="S3608" s="1" t="s">
        <v>22403</v>
      </c>
      <c r="T3608" s="1">
        <v>430</v>
      </c>
      <c r="U3608" s="1">
        <v>161</v>
      </c>
      <c r="V3608" s="1">
        <v>269</v>
      </c>
    </row>
    <row r="3609" spans="1:22" x14ac:dyDescent="0.35">
      <c r="A3609" s="2">
        <v>45192</v>
      </c>
      <c r="B3609" s="3" t="s">
        <v>418</v>
      </c>
      <c r="C3609" t="s">
        <v>69</v>
      </c>
      <c r="D3609" t="s">
        <v>419</v>
      </c>
      <c r="E3609" t="s">
        <v>521</v>
      </c>
      <c r="F3609" t="s">
        <v>22404</v>
      </c>
      <c r="G3609" t="s">
        <v>22405</v>
      </c>
      <c r="H3609" t="s">
        <v>22406</v>
      </c>
      <c r="I3609" t="s">
        <v>22407</v>
      </c>
      <c r="J3609" s="1" t="s">
        <v>30</v>
      </c>
      <c r="K3609" t="s">
        <v>381</v>
      </c>
      <c r="L3609" t="s">
        <v>382</v>
      </c>
      <c r="M3609" t="s">
        <v>383</v>
      </c>
      <c r="N3609" s="1" t="s">
        <v>48</v>
      </c>
      <c r="O3609" s="1" t="s">
        <v>34</v>
      </c>
      <c r="P3609" s="1">
        <v>73</v>
      </c>
      <c r="Q3609" t="s">
        <v>7729</v>
      </c>
      <c r="R3609" s="1" t="s">
        <v>22408</v>
      </c>
      <c r="S3609" s="1" t="s">
        <v>22409</v>
      </c>
      <c r="T3609" s="1">
        <v>154</v>
      </c>
      <c r="U3609" s="1">
        <v>13</v>
      </c>
      <c r="V3609" s="1">
        <v>141</v>
      </c>
    </row>
    <row r="3610" spans="1:22" x14ac:dyDescent="0.35">
      <c r="A3610" s="2">
        <v>44877</v>
      </c>
      <c r="B3610" s="3" t="s">
        <v>207</v>
      </c>
      <c r="C3610" t="s">
        <v>23</v>
      </c>
      <c r="D3610" t="s">
        <v>39</v>
      </c>
      <c r="E3610" t="s">
        <v>40</v>
      </c>
      <c r="F3610" t="s">
        <v>22410</v>
      </c>
      <c r="G3610" t="s">
        <v>22411</v>
      </c>
      <c r="H3610" t="s">
        <v>22412</v>
      </c>
      <c r="I3610" t="s">
        <v>22413</v>
      </c>
      <c r="J3610" s="1" t="s">
        <v>45</v>
      </c>
      <c r="K3610" t="s">
        <v>46</v>
      </c>
      <c r="L3610" t="s">
        <v>47</v>
      </c>
      <c r="M3610" t="s">
        <v>261</v>
      </c>
      <c r="N3610" s="1" t="s">
        <v>33</v>
      </c>
      <c r="O3610" s="1" t="s">
        <v>34</v>
      </c>
      <c r="P3610" s="1">
        <v>22</v>
      </c>
      <c r="Q3610" t="s">
        <v>7589</v>
      </c>
      <c r="R3610" s="1" t="s">
        <v>22414</v>
      </c>
      <c r="S3610" s="1" t="s">
        <v>22415</v>
      </c>
      <c r="T3610" s="1">
        <v>357</v>
      </c>
      <c r="U3610" s="1">
        <v>326</v>
      </c>
      <c r="V3610" s="1">
        <v>31</v>
      </c>
    </row>
    <row r="3611" spans="1:22" x14ac:dyDescent="0.35">
      <c r="A3611" s="2">
        <v>44705</v>
      </c>
      <c r="B3611" s="3" t="s">
        <v>222</v>
      </c>
      <c r="C3611" t="s">
        <v>141</v>
      </c>
      <c r="D3611" t="s">
        <v>223</v>
      </c>
      <c r="E3611" t="s">
        <v>265</v>
      </c>
      <c r="F3611" t="s">
        <v>22416</v>
      </c>
      <c r="G3611" t="s">
        <v>22417</v>
      </c>
      <c r="H3611" t="s">
        <v>22418</v>
      </c>
      <c r="I3611" t="s">
        <v>22419</v>
      </c>
      <c r="J3611" s="1" t="s">
        <v>45</v>
      </c>
      <c r="K3611" t="s">
        <v>124</v>
      </c>
      <c r="L3611" t="s">
        <v>125</v>
      </c>
      <c r="M3611" t="s">
        <v>126</v>
      </c>
      <c r="N3611" s="1" t="s">
        <v>114</v>
      </c>
      <c r="O3611" s="1" t="s">
        <v>49</v>
      </c>
      <c r="P3611" s="1">
        <v>52</v>
      </c>
      <c r="Q3611" t="s">
        <v>2217</v>
      </c>
      <c r="R3611" s="1" t="s">
        <v>22420</v>
      </c>
      <c r="S3611" s="1" t="s">
        <v>22421</v>
      </c>
      <c r="T3611" s="1">
        <v>464</v>
      </c>
      <c r="U3611" s="1">
        <v>32</v>
      </c>
      <c r="V3611" s="1">
        <v>432</v>
      </c>
    </row>
    <row r="3612" spans="1:22" x14ac:dyDescent="0.35">
      <c r="A3612" s="1" t="s">
        <v>9763</v>
      </c>
      <c r="B3612" s="3" t="s">
        <v>53</v>
      </c>
      <c r="C3612" t="s">
        <v>276</v>
      </c>
      <c r="D3612" t="s">
        <v>55</v>
      </c>
      <c r="E3612" t="s">
        <v>265</v>
      </c>
      <c r="F3612" t="s">
        <v>22422</v>
      </c>
      <c r="G3612" t="s">
        <v>22423</v>
      </c>
      <c r="H3612" t="s">
        <v>22424</v>
      </c>
      <c r="I3612" t="s">
        <v>22425</v>
      </c>
      <c r="J3612" s="1" t="s">
        <v>30</v>
      </c>
      <c r="K3612" t="s">
        <v>183</v>
      </c>
      <c r="L3612" t="s">
        <v>184</v>
      </c>
      <c r="M3612" t="s">
        <v>185</v>
      </c>
      <c r="N3612" s="1" t="s">
        <v>48</v>
      </c>
      <c r="O3612" s="1" t="s">
        <v>34</v>
      </c>
      <c r="P3612" s="1">
        <v>50</v>
      </c>
      <c r="Q3612" t="s">
        <v>6910</v>
      </c>
      <c r="R3612" s="1" t="s">
        <v>22426</v>
      </c>
      <c r="S3612" s="1" t="s">
        <v>22427</v>
      </c>
      <c r="T3612" s="1">
        <v>390</v>
      </c>
      <c r="U3612" s="1">
        <v>178</v>
      </c>
      <c r="V3612" s="1">
        <v>212</v>
      </c>
    </row>
    <row r="3613" spans="1:22" x14ac:dyDescent="0.35">
      <c r="A3613" s="2">
        <v>44731</v>
      </c>
      <c r="B3613" s="3" t="s">
        <v>177</v>
      </c>
      <c r="C3613" t="s">
        <v>141</v>
      </c>
      <c r="D3613" t="s">
        <v>142</v>
      </c>
      <c r="E3613" t="s">
        <v>178</v>
      </c>
      <c r="F3613" t="s">
        <v>22428</v>
      </c>
      <c r="G3613" t="s">
        <v>22429</v>
      </c>
      <c r="H3613" t="s">
        <v>22430</v>
      </c>
      <c r="I3613" t="s">
        <v>22431</v>
      </c>
      <c r="J3613" s="1" t="s">
        <v>170</v>
      </c>
      <c r="K3613" t="s">
        <v>330</v>
      </c>
      <c r="L3613" t="s">
        <v>331</v>
      </c>
      <c r="M3613" t="s">
        <v>332</v>
      </c>
      <c r="N3613" s="1" t="s">
        <v>78</v>
      </c>
      <c r="O3613" s="1" t="s">
        <v>63</v>
      </c>
      <c r="P3613" s="1">
        <v>9</v>
      </c>
      <c r="Q3613" t="s">
        <v>22432</v>
      </c>
      <c r="R3613" s="1" t="s">
        <v>22433</v>
      </c>
      <c r="S3613" s="1" t="s">
        <v>22434</v>
      </c>
      <c r="T3613" s="1">
        <v>266</v>
      </c>
      <c r="U3613" s="1">
        <v>130</v>
      </c>
      <c r="V3613" s="1">
        <v>136</v>
      </c>
    </row>
    <row r="3614" spans="1:22" x14ac:dyDescent="0.35">
      <c r="A3614" s="2">
        <v>44813</v>
      </c>
      <c r="B3614" s="3" t="s">
        <v>118</v>
      </c>
      <c r="C3614" t="s">
        <v>69</v>
      </c>
      <c r="D3614" t="s">
        <v>119</v>
      </c>
      <c r="E3614" t="s">
        <v>25</v>
      </c>
      <c r="F3614" t="s">
        <v>22435</v>
      </c>
      <c r="G3614" t="s">
        <v>21241</v>
      </c>
      <c r="H3614" t="s">
        <v>22436</v>
      </c>
      <c r="I3614">
        <v>4695457998</v>
      </c>
      <c r="J3614" s="1" t="s">
        <v>170</v>
      </c>
      <c r="K3614" t="s">
        <v>159</v>
      </c>
      <c r="L3614" t="s">
        <v>160</v>
      </c>
      <c r="M3614" t="s">
        <v>161</v>
      </c>
      <c r="N3614" s="1" t="s">
        <v>33</v>
      </c>
      <c r="O3614" s="1" t="s">
        <v>34</v>
      </c>
      <c r="P3614" s="1">
        <v>39</v>
      </c>
      <c r="Q3614" t="s">
        <v>3469</v>
      </c>
      <c r="R3614" s="1" t="s">
        <v>22437</v>
      </c>
      <c r="S3614" s="1" t="s">
        <v>22438</v>
      </c>
      <c r="T3614" s="1">
        <v>446</v>
      </c>
      <c r="U3614" s="1">
        <v>339</v>
      </c>
      <c r="V3614" s="1">
        <v>107</v>
      </c>
    </row>
    <row r="3615" spans="1:22" x14ac:dyDescent="0.35">
      <c r="A3615" s="2">
        <v>45097</v>
      </c>
      <c r="B3615" s="3" t="s">
        <v>529</v>
      </c>
      <c r="C3615" t="s">
        <v>23</v>
      </c>
      <c r="D3615" t="s">
        <v>98</v>
      </c>
      <c r="E3615" t="s">
        <v>530</v>
      </c>
      <c r="F3615" t="s">
        <v>606</v>
      </c>
      <c r="G3615" t="s">
        <v>22439</v>
      </c>
      <c r="H3615" t="s">
        <v>22440</v>
      </c>
      <c r="I3615" t="s">
        <v>22441</v>
      </c>
      <c r="J3615" s="1" t="s">
        <v>170</v>
      </c>
      <c r="K3615" t="s">
        <v>111</v>
      </c>
      <c r="L3615" t="s">
        <v>112</v>
      </c>
      <c r="N3615" s="1" t="s">
        <v>78</v>
      </c>
      <c r="O3615" s="1" t="s">
        <v>49</v>
      </c>
      <c r="P3615" s="1">
        <v>33</v>
      </c>
      <c r="Q3615" t="s">
        <v>1882</v>
      </c>
      <c r="R3615" s="1" t="s">
        <v>20893</v>
      </c>
      <c r="S3615" s="1" t="s">
        <v>22442</v>
      </c>
      <c r="T3615" s="1">
        <v>344</v>
      </c>
      <c r="U3615" s="1">
        <v>232</v>
      </c>
      <c r="V3615" s="1">
        <v>112</v>
      </c>
    </row>
    <row r="3616" spans="1:22" x14ac:dyDescent="0.35">
      <c r="A3616" s="2">
        <v>44592</v>
      </c>
      <c r="B3616" s="3" t="s">
        <v>22</v>
      </c>
      <c r="C3616" t="s">
        <v>23</v>
      </c>
      <c r="D3616" t="s">
        <v>24</v>
      </c>
      <c r="E3616" t="s">
        <v>25</v>
      </c>
      <c r="F3616" t="s">
        <v>22443</v>
      </c>
      <c r="G3616" t="s">
        <v>22444</v>
      </c>
      <c r="H3616" t="s">
        <v>22445</v>
      </c>
      <c r="I3616" t="s">
        <v>22446</v>
      </c>
      <c r="J3616" s="1" t="s">
        <v>45</v>
      </c>
      <c r="K3616" t="s">
        <v>133</v>
      </c>
      <c r="L3616" t="s">
        <v>134</v>
      </c>
      <c r="M3616" t="s">
        <v>135</v>
      </c>
      <c r="N3616" s="1" t="s">
        <v>48</v>
      </c>
      <c r="O3616" s="1" t="s">
        <v>49</v>
      </c>
      <c r="P3616" s="1">
        <v>28</v>
      </c>
      <c r="Q3616" t="s">
        <v>22447</v>
      </c>
      <c r="R3616" s="1" t="s">
        <v>22448</v>
      </c>
      <c r="S3616" s="1" t="s">
        <v>22449</v>
      </c>
      <c r="T3616" s="1">
        <v>426</v>
      </c>
      <c r="U3616" s="1">
        <v>316</v>
      </c>
      <c r="V3616" s="1">
        <v>110</v>
      </c>
    </row>
    <row r="3617" spans="1:22" x14ac:dyDescent="0.35">
      <c r="A3617" s="2">
        <v>44721</v>
      </c>
      <c r="B3617" s="3" t="s">
        <v>164</v>
      </c>
      <c r="C3617" t="s">
        <v>247</v>
      </c>
      <c r="D3617" t="s">
        <v>165</v>
      </c>
      <c r="E3617" t="s">
        <v>166</v>
      </c>
      <c r="F3617" t="s">
        <v>22450</v>
      </c>
      <c r="G3617" t="s">
        <v>22451</v>
      </c>
      <c r="H3617" t="s">
        <v>22452</v>
      </c>
      <c r="I3617" t="s">
        <v>22453</v>
      </c>
      <c r="J3617" s="1" t="s">
        <v>170</v>
      </c>
      <c r="K3617" t="s">
        <v>381</v>
      </c>
      <c r="L3617" t="s">
        <v>382</v>
      </c>
      <c r="M3617" t="s">
        <v>383</v>
      </c>
      <c r="N3617" s="1" t="s">
        <v>33</v>
      </c>
      <c r="O3617" s="1" t="s">
        <v>49</v>
      </c>
      <c r="P3617" s="1">
        <v>80</v>
      </c>
      <c r="Q3617" t="s">
        <v>22454</v>
      </c>
      <c r="R3617" s="1" t="s">
        <v>22455</v>
      </c>
      <c r="S3617" s="1" t="s">
        <v>22456</v>
      </c>
      <c r="T3617" s="1">
        <v>173</v>
      </c>
      <c r="U3617" s="1">
        <v>123</v>
      </c>
      <c r="V3617" s="1">
        <v>50</v>
      </c>
    </row>
    <row r="3618" spans="1:22" x14ac:dyDescent="0.35">
      <c r="A3618" s="2">
        <v>45099</v>
      </c>
      <c r="B3618" s="3" t="s">
        <v>418</v>
      </c>
      <c r="C3618" t="s">
        <v>54</v>
      </c>
      <c r="D3618" t="s">
        <v>419</v>
      </c>
      <c r="E3618" t="s">
        <v>521</v>
      </c>
      <c r="F3618" t="s">
        <v>22457</v>
      </c>
      <c r="G3618" t="s">
        <v>22458</v>
      </c>
      <c r="H3618" t="s">
        <v>22459</v>
      </c>
      <c r="I3618" t="s">
        <v>22460</v>
      </c>
      <c r="J3618" s="1" t="s">
        <v>170</v>
      </c>
      <c r="K3618" t="s">
        <v>159</v>
      </c>
      <c r="L3618" t="s">
        <v>160</v>
      </c>
      <c r="M3618" t="s">
        <v>161</v>
      </c>
      <c r="N3618" s="1" t="s">
        <v>86</v>
      </c>
      <c r="O3618" s="1" t="s">
        <v>63</v>
      </c>
      <c r="P3618" s="1">
        <v>99</v>
      </c>
      <c r="Q3618" t="s">
        <v>15172</v>
      </c>
      <c r="R3618" s="1" t="s">
        <v>22461</v>
      </c>
      <c r="S3618" s="1" t="s">
        <v>22462</v>
      </c>
      <c r="T3618" s="1">
        <v>423</v>
      </c>
      <c r="U3618" s="1">
        <v>132</v>
      </c>
      <c r="V3618" s="1">
        <v>291</v>
      </c>
    </row>
    <row r="3619" spans="1:22" x14ac:dyDescent="0.35">
      <c r="A3619" s="2">
        <v>45145</v>
      </c>
      <c r="B3619" s="3" t="s">
        <v>207</v>
      </c>
      <c r="C3619" t="s">
        <v>23</v>
      </c>
      <c r="D3619" t="s">
        <v>39</v>
      </c>
      <c r="E3619" t="s">
        <v>40</v>
      </c>
      <c r="F3619" t="s">
        <v>22463</v>
      </c>
      <c r="G3619" t="s">
        <v>22464</v>
      </c>
      <c r="H3619" t="s">
        <v>22465</v>
      </c>
      <c r="I3619" t="s">
        <v>22466</v>
      </c>
      <c r="J3619" s="1" t="s">
        <v>30</v>
      </c>
      <c r="K3619" t="s">
        <v>61</v>
      </c>
      <c r="L3619" t="s">
        <v>62</v>
      </c>
      <c r="M3619">
        <f>1-588-750-7646</f>
        <v>-8983</v>
      </c>
      <c r="N3619" s="1" t="s">
        <v>78</v>
      </c>
      <c r="O3619" s="1" t="s">
        <v>49</v>
      </c>
      <c r="P3619" s="1">
        <v>91</v>
      </c>
      <c r="Q3619" t="s">
        <v>2761</v>
      </c>
      <c r="R3619" s="1" t="s">
        <v>22467</v>
      </c>
      <c r="S3619" s="1" t="s">
        <v>22468</v>
      </c>
      <c r="T3619" s="1">
        <v>208</v>
      </c>
      <c r="U3619" s="1">
        <v>134</v>
      </c>
      <c r="V3619" s="1">
        <v>74</v>
      </c>
    </row>
    <row r="3620" spans="1:22" x14ac:dyDescent="0.35">
      <c r="A3620" s="2">
        <v>44606</v>
      </c>
      <c r="B3620" s="3" t="s">
        <v>118</v>
      </c>
      <c r="C3620" t="s">
        <v>69</v>
      </c>
      <c r="D3620" t="s">
        <v>119</v>
      </c>
      <c r="E3620" t="s">
        <v>120</v>
      </c>
      <c r="F3620" t="s">
        <v>22469</v>
      </c>
      <c r="G3620" t="s">
        <v>22470</v>
      </c>
      <c r="H3620" t="s">
        <v>22471</v>
      </c>
      <c r="I3620" t="s">
        <v>22472</v>
      </c>
      <c r="J3620" s="1" t="s">
        <v>45</v>
      </c>
      <c r="K3620" t="s">
        <v>61</v>
      </c>
      <c r="L3620" t="s">
        <v>62</v>
      </c>
      <c r="M3620">
        <f>1-588-750-7646</f>
        <v>-8983</v>
      </c>
      <c r="N3620" s="1" t="s">
        <v>86</v>
      </c>
      <c r="O3620" s="1" t="s">
        <v>49</v>
      </c>
      <c r="P3620" s="1">
        <v>60</v>
      </c>
      <c r="Q3620" t="s">
        <v>22473</v>
      </c>
      <c r="R3620" s="1" t="s">
        <v>16378</v>
      </c>
      <c r="S3620" s="1" t="s">
        <v>22474</v>
      </c>
      <c r="T3620" s="1">
        <v>249</v>
      </c>
      <c r="U3620" s="1">
        <v>165</v>
      </c>
      <c r="V3620" s="1">
        <v>84</v>
      </c>
    </row>
    <row r="3621" spans="1:22" x14ac:dyDescent="0.35">
      <c r="A3621" s="2">
        <v>44814</v>
      </c>
      <c r="B3621" s="3" t="s">
        <v>164</v>
      </c>
      <c r="C3621" t="s">
        <v>54</v>
      </c>
      <c r="D3621" t="s">
        <v>165</v>
      </c>
      <c r="E3621" t="s">
        <v>166</v>
      </c>
      <c r="F3621" t="s">
        <v>22475</v>
      </c>
      <c r="G3621" t="s">
        <v>22476</v>
      </c>
      <c r="H3621" t="s">
        <v>22477</v>
      </c>
      <c r="I3621" t="s">
        <v>22478</v>
      </c>
      <c r="J3621" s="1" t="s">
        <v>30</v>
      </c>
      <c r="K3621" t="s">
        <v>381</v>
      </c>
      <c r="L3621" t="s">
        <v>382</v>
      </c>
      <c r="M3621" t="s">
        <v>383</v>
      </c>
      <c r="N3621" s="1" t="s">
        <v>93</v>
      </c>
      <c r="O3621" s="1" t="s">
        <v>63</v>
      </c>
      <c r="P3621" s="1">
        <v>68</v>
      </c>
      <c r="Q3621" t="s">
        <v>254</v>
      </c>
      <c r="R3621" s="1" t="s">
        <v>22479</v>
      </c>
      <c r="S3621" s="1" t="s">
        <v>22480</v>
      </c>
      <c r="T3621" s="1">
        <v>387</v>
      </c>
      <c r="U3621" s="1">
        <v>42</v>
      </c>
      <c r="V3621" s="1">
        <v>345</v>
      </c>
    </row>
    <row r="3622" spans="1:22" x14ac:dyDescent="0.35">
      <c r="A3622" s="1" t="s">
        <v>11267</v>
      </c>
      <c r="B3622" s="3" t="s">
        <v>207</v>
      </c>
      <c r="C3622" t="s">
        <v>23</v>
      </c>
      <c r="D3622" t="s">
        <v>39</v>
      </c>
      <c r="E3622" t="s">
        <v>189</v>
      </c>
      <c r="F3622" t="s">
        <v>22481</v>
      </c>
      <c r="G3622" t="s">
        <v>22482</v>
      </c>
      <c r="H3622" t="s">
        <v>22483</v>
      </c>
      <c r="I3622" t="s">
        <v>22484</v>
      </c>
      <c r="J3622" s="1" t="s">
        <v>170</v>
      </c>
      <c r="K3622" t="s">
        <v>566</v>
      </c>
      <c r="L3622" t="s">
        <v>567</v>
      </c>
      <c r="M3622" t="s">
        <v>568</v>
      </c>
      <c r="N3622" s="1" t="s">
        <v>33</v>
      </c>
      <c r="O3622" s="1" t="s">
        <v>49</v>
      </c>
      <c r="P3622" s="1">
        <v>64</v>
      </c>
      <c r="Q3622" t="s">
        <v>3952</v>
      </c>
      <c r="R3622" s="1" t="s">
        <v>22485</v>
      </c>
      <c r="S3622" s="1" t="s">
        <v>22486</v>
      </c>
      <c r="T3622" s="1">
        <v>250</v>
      </c>
      <c r="U3622" s="1">
        <v>147</v>
      </c>
      <c r="V3622" s="1">
        <v>103</v>
      </c>
    </row>
    <row r="3623" spans="1:22" x14ac:dyDescent="0.35">
      <c r="A3623" s="2">
        <v>44871</v>
      </c>
      <c r="B3623" s="3" t="s">
        <v>418</v>
      </c>
      <c r="C3623" t="s">
        <v>69</v>
      </c>
      <c r="D3623" t="s">
        <v>419</v>
      </c>
      <c r="E3623" t="s">
        <v>521</v>
      </c>
      <c r="F3623" t="s">
        <v>22487</v>
      </c>
      <c r="G3623" t="s">
        <v>22488</v>
      </c>
      <c r="H3623" t="s">
        <v>22489</v>
      </c>
      <c r="I3623" t="s">
        <v>22490</v>
      </c>
      <c r="J3623" s="1" t="s">
        <v>30</v>
      </c>
      <c r="K3623" t="s">
        <v>111</v>
      </c>
      <c r="L3623" t="s">
        <v>112</v>
      </c>
      <c r="M3623" t="s">
        <v>113</v>
      </c>
      <c r="N3623" s="1" t="s">
        <v>93</v>
      </c>
      <c r="O3623" s="1" t="s">
        <v>34</v>
      </c>
      <c r="P3623" s="1">
        <v>32</v>
      </c>
      <c r="Q3623" t="s">
        <v>17605</v>
      </c>
      <c r="R3623" s="1" t="s">
        <v>22491</v>
      </c>
      <c r="S3623" s="1" t="s">
        <v>22492</v>
      </c>
      <c r="T3623" s="1">
        <v>135</v>
      </c>
      <c r="U3623" s="1">
        <v>64</v>
      </c>
      <c r="V3623" s="1">
        <v>71</v>
      </c>
    </row>
    <row r="3624" spans="1:22" x14ac:dyDescent="0.35">
      <c r="A3624" s="2">
        <v>44502</v>
      </c>
      <c r="B3624" s="3" t="s">
        <v>22</v>
      </c>
      <c r="C3624" t="s">
        <v>23</v>
      </c>
      <c r="D3624" t="s">
        <v>24</v>
      </c>
      <c r="E3624" t="s">
        <v>82</v>
      </c>
      <c r="F3624" t="s">
        <v>22493</v>
      </c>
      <c r="G3624" t="s">
        <v>22494</v>
      </c>
      <c r="H3624" t="s">
        <v>22495</v>
      </c>
      <c r="I3624" t="s">
        <v>22496</v>
      </c>
      <c r="J3624" s="1" t="s">
        <v>45</v>
      </c>
      <c r="K3624" t="s">
        <v>31</v>
      </c>
      <c r="L3624" t="s">
        <v>32</v>
      </c>
      <c r="M3624">
        <v>6538306661</v>
      </c>
      <c r="N3624" s="1" t="s">
        <v>78</v>
      </c>
      <c r="O3624" s="1" t="s">
        <v>34</v>
      </c>
      <c r="P3624" s="1">
        <v>96</v>
      </c>
      <c r="Q3624" t="s">
        <v>6544</v>
      </c>
      <c r="R3624" s="1" t="s">
        <v>22497</v>
      </c>
      <c r="S3624" s="1" t="s">
        <v>22498</v>
      </c>
      <c r="T3624" s="1">
        <v>107</v>
      </c>
      <c r="U3624" s="1">
        <v>98</v>
      </c>
      <c r="V3624" s="1">
        <v>9</v>
      </c>
    </row>
    <row r="3625" spans="1:22" x14ac:dyDescent="0.35">
      <c r="A3625" s="2">
        <v>45197</v>
      </c>
      <c r="B3625" s="3" t="s">
        <v>418</v>
      </c>
      <c r="C3625" t="s">
        <v>69</v>
      </c>
      <c r="D3625" t="s">
        <v>419</v>
      </c>
      <c r="E3625" t="s">
        <v>521</v>
      </c>
      <c r="F3625" t="s">
        <v>22499</v>
      </c>
      <c r="G3625" t="s">
        <v>22500</v>
      </c>
      <c r="H3625" t="s">
        <v>22501</v>
      </c>
      <c r="I3625" t="s">
        <v>22502</v>
      </c>
      <c r="J3625" s="1" t="s">
        <v>30</v>
      </c>
      <c r="K3625" t="s">
        <v>159</v>
      </c>
      <c r="L3625" t="s">
        <v>160</v>
      </c>
      <c r="M3625" t="s">
        <v>161</v>
      </c>
      <c r="N3625" s="1" t="s">
        <v>33</v>
      </c>
      <c r="O3625" s="1" t="s">
        <v>34</v>
      </c>
      <c r="P3625" s="1">
        <v>2</v>
      </c>
      <c r="Q3625" t="s">
        <v>20996</v>
      </c>
      <c r="R3625" s="1" t="s">
        <v>22503</v>
      </c>
      <c r="S3625" s="1" t="s">
        <v>22504</v>
      </c>
      <c r="T3625" s="1">
        <v>222</v>
      </c>
      <c r="U3625" s="1">
        <v>218</v>
      </c>
      <c r="V3625" s="1">
        <v>4</v>
      </c>
    </row>
    <row r="3626" spans="1:22" x14ac:dyDescent="0.35">
      <c r="A3626" s="2">
        <v>45112</v>
      </c>
      <c r="B3626" s="3" t="s">
        <v>336</v>
      </c>
      <c r="C3626" t="s">
        <v>54</v>
      </c>
      <c r="D3626" t="s">
        <v>165</v>
      </c>
      <c r="E3626" t="s">
        <v>484</v>
      </c>
      <c r="F3626" t="s">
        <v>22505</v>
      </c>
      <c r="G3626" t="s">
        <v>22506</v>
      </c>
      <c r="H3626" t="s">
        <v>22507</v>
      </c>
      <c r="I3626" t="s">
        <v>22508</v>
      </c>
      <c r="J3626" s="1" t="s">
        <v>30</v>
      </c>
      <c r="K3626" t="s">
        <v>381</v>
      </c>
      <c r="L3626" t="s">
        <v>382</v>
      </c>
      <c r="M3626" t="s">
        <v>383</v>
      </c>
      <c r="N3626" s="1" t="s">
        <v>93</v>
      </c>
      <c r="O3626" s="1" t="s">
        <v>49</v>
      </c>
      <c r="P3626" s="1">
        <v>22</v>
      </c>
      <c r="Q3626" t="s">
        <v>9146</v>
      </c>
      <c r="R3626" s="1" t="s">
        <v>22509</v>
      </c>
      <c r="S3626" s="1" t="s">
        <v>22510</v>
      </c>
      <c r="T3626" s="1">
        <v>221</v>
      </c>
      <c r="U3626" s="1">
        <v>159</v>
      </c>
      <c r="V3626" s="1">
        <v>62</v>
      </c>
    </row>
    <row r="3627" spans="1:22" x14ac:dyDescent="0.35">
      <c r="A3627" s="2">
        <v>44668</v>
      </c>
      <c r="B3627" s="3" t="s">
        <v>275</v>
      </c>
      <c r="C3627" t="s">
        <v>276</v>
      </c>
      <c r="D3627" t="s">
        <v>277</v>
      </c>
      <c r="E3627" t="s">
        <v>278</v>
      </c>
      <c r="F3627" t="s">
        <v>22511</v>
      </c>
      <c r="G3627" t="s">
        <v>22512</v>
      </c>
      <c r="H3627" t="s">
        <v>22513</v>
      </c>
      <c r="I3627" t="s">
        <v>22514</v>
      </c>
      <c r="J3627" s="1" t="s">
        <v>45</v>
      </c>
      <c r="K3627" t="s">
        <v>46</v>
      </c>
      <c r="L3627" t="s">
        <v>47</v>
      </c>
      <c r="M3627" t="s">
        <v>261</v>
      </c>
      <c r="N3627" s="1" t="s">
        <v>114</v>
      </c>
      <c r="O3627" s="1" t="s">
        <v>49</v>
      </c>
      <c r="P3627" s="1">
        <v>28</v>
      </c>
      <c r="Q3627" t="s">
        <v>12702</v>
      </c>
      <c r="R3627" s="1" t="s">
        <v>22515</v>
      </c>
      <c r="S3627" s="1" t="s">
        <v>22516</v>
      </c>
      <c r="T3627" s="1">
        <v>261</v>
      </c>
      <c r="U3627" s="1">
        <v>165</v>
      </c>
      <c r="V3627" s="1">
        <v>96</v>
      </c>
    </row>
    <row r="3628" spans="1:22" x14ac:dyDescent="0.35">
      <c r="A3628" s="2">
        <v>44701</v>
      </c>
      <c r="B3628" s="3" t="s">
        <v>344</v>
      </c>
      <c r="C3628" t="s">
        <v>141</v>
      </c>
      <c r="D3628" t="s">
        <v>345</v>
      </c>
      <c r="E3628" t="s">
        <v>189</v>
      </c>
      <c r="F3628" t="s">
        <v>8383</v>
      </c>
      <c r="G3628" t="s">
        <v>22517</v>
      </c>
      <c r="H3628" t="s">
        <v>22518</v>
      </c>
      <c r="I3628" t="s">
        <v>22519</v>
      </c>
      <c r="J3628" s="1" t="s">
        <v>30</v>
      </c>
      <c r="K3628" t="s">
        <v>566</v>
      </c>
      <c r="L3628" t="s">
        <v>567</v>
      </c>
      <c r="M3628" t="s">
        <v>568</v>
      </c>
      <c r="N3628" s="1" t="s">
        <v>48</v>
      </c>
      <c r="O3628" s="1" t="s">
        <v>34</v>
      </c>
      <c r="P3628" s="1">
        <v>12</v>
      </c>
      <c r="Q3628" t="s">
        <v>4348</v>
      </c>
      <c r="R3628" s="1" t="s">
        <v>22520</v>
      </c>
      <c r="S3628" s="1" t="s">
        <v>22521</v>
      </c>
      <c r="T3628" s="1">
        <v>284</v>
      </c>
      <c r="U3628" s="1">
        <v>118</v>
      </c>
      <c r="V3628" s="1">
        <v>166</v>
      </c>
    </row>
    <row r="3629" spans="1:22" x14ac:dyDescent="0.35">
      <c r="A3629" s="2">
        <v>44595</v>
      </c>
      <c r="B3629" s="3" t="s">
        <v>118</v>
      </c>
      <c r="C3629" t="s">
        <v>69</v>
      </c>
      <c r="D3629" t="s">
        <v>119</v>
      </c>
      <c r="E3629" t="s">
        <v>120</v>
      </c>
      <c r="F3629" t="s">
        <v>22522</v>
      </c>
      <c r="H3629" t="s">
        <v>22523</v>
      </c>
      <c r="I3629" t="s">
        <v>22524</v>
      </c>
      <c r="J3629" s="1" t="s">
        <v>45</v>
      </c>
      <c r="K3629" t="s">
        <v>534</v>
      </c>
      <c r="L3629" t="s">
        <v>535</v>
      </c>
      <c r="M3629" t="s">
        <v>536</v>
      </c>
      <c r="N3629" s="1" t="s">
        <v>48</v>
      </c>
      <c r="O3629" s="1" t="s">
        <v>63</v>
      </c>
      <c r="P3629" s="1">
        <v>64</v>
      </c>
      <c r="Q3629" t="s">
        <v>7780</v>
      </c>
      <c r="R3629" s="1" t="s">
        <v>22525</v>
      </c>
      <c r="S3629" s="1" t="s">
        <v>22526</v>
      </c>
      <c r="T3629" s="1">
        <v>80</v>
      </c>
      <c r="U3629" s="1">
        <v>72</v>
      </c>
      <c r="V3629" s="1">
        <v>8</v>
      </c>
    </row>
    <row r="3630" spans="1:22" x14ac:dyDescent="0.35">
      <c r="A3630" s="2">
        <v>45088</v>
      </c>
      <c r="B3630" s="3" t="s">
        <v>164</v>
      </c>
      <c r="C3630" t="s">
        <v>54</v>
      </c>
      <c r="D3630" t="s">
        <v>165</v>
      </c>
      <c r="E3630" t="s">
        <v>166</v>
      </c>
      <c r="F3630" t="s">
        <v>22527</v>
      </c>
      <c r="H3630" t="s">
        <v>22528</v>
      </c>
      <c r="I3630" t="s">
        <v>22529</v>
      </c>
      <c r="J3630" s="1" t="s">
        <v>45</v>
      </c>
      <c r="K3630" t="s">
        <v>124</v>
      </c>
      <c r="L3630" t="s">
        <v>125</v>
      </c>
      <c r="M3630" t="s">
        <v>126</v>
      </c>
      <c r="N3630" s="1" t="s">
        <v>48</v>
      </c>
      <c r="O3630" s="1" t="s">
        <v>34</v>
      </c>
      <c r="P3630" s="1">
        <v>26</v>
      </c>
      <c r="Q3630" t="s">
        <v>22530</v>
      </c>
      <c r="R3630" s="1" t="s">
        <v>22531</v>
      </c>
      <c r="S3630" s="1" t="s">
        <v>22532</v>
      </c>
      <c r="T3630" s="1">
        <v>142</v>
      </c>
      <c r="U3630" s="1">
        <v>97</v>
      </c>
      <c r="V3630" s="1">
        <v>45</v>
      </c>
    </row>
    <row r="3631" spans="1:22" x14ac:dyDescent="0.35">
      <c r="A3631" s="2">
        <v>44527</v>
      </c>
      <c r="B3631" s="3" t="s">
        <v>22</v>
      </c>
      <c r="C3631" t="s">
        <v>23</v>
      </c>
      <c r="D3631" t="s">
        <v>24</v>
      </c>
      <c r="E3631" t="s">
        <v>25</v>
      </c>
      <c r="F3631" t="s">
        <v>22533</v>
      </c>
      <c r="G3631" t="s">
        <v>22534</v>
      </c>
      <c r="H3631" t="s">
        <v>22535</v>
      </c>
      <c r="I3631" t="s">
        <v>22536</v>
      </c>
      <c r="J3631" s="1" t="s">
        <v>30</v>
      </c>
      <c r="K3631" t="s">
        <v>330</v>
      </c>
      <c r="L3631" t="s">
        <v>331</v>
      </c>
      <c r="M3631" t="s">
        <v>332</v>
      </c>
      <c r="N3631" s="1" t="s">
        <v>86</v>
      </c>
      <c r="O3631" s="1" t="s">
        <v>63</v>
      </c>
      <c r="P3631" s="1">
        <v>19</v>
      </c>
      <c r="Q3631" t="s">
        <v>3764</v>
      </c>
      <c r="R3631" s="1" t="s">
        <v>22537</v>
      </c>
      <c r="S3631" s="1" t="s">
        <v>22538</v>
      </c>
      <c r="T3631" s="1">
        <v>431</v>
      </c>
      <c r="U3631" s="1">
        <v>300</v>
      </c>
      <c r="V3631" s="1">
        <v>131</v>
      </c>
    </row>
    <row r="3632" spans="1:22" x14ac:dyDescent="0.35">
      <c r="A3632" s="2">
        <v>44746</v>
      </c>
      <c r="B3632" s="3" t="s">
        <v>53</v>
      </c>
      <c r="C3632" t="s">
        <v>276</v>
      </c>
      <c r="D3632" t="s">
        <v>55</v>
      </c>
      <c r="E3632" t="s">
        <v>56</v>
      </c>
      <c r="F3632" t="s">
        <v>22539</v>
      </c>
      <c r="H3632" t="s">
        <v>22540</v>
      </c>
      <c r="I3632" t="s">
        <v>22541</v>
      </c>
      <c r="J3632" s="1" t="s">
        <v>30</v>
      </c>
      <c r="K3632" t="s">
        <v>46</v>
      </c>
      <c r="L3632" t="s">
        <v>47</v>
      </c>
      <c r="M3632" t="s">
        <v>261</v>
      </c>
      <c r="N3632" s="1" t="s">
        <v>114</v>
      </c>
      <c r="O3632" s="1" t="s">
        <v>49</v>
      </c>
      <c r="P3632" s="1">
        <v>41</v>
      </c>
      <c r="Q3632" t="s">
        <v>9260</v>
      </c>
      <c r="R3632" s="1" t="s">
        <v>22542</v>
      </c>
      <c r="S3632" s="1" t="s">
        <v>22543</v>
      </c>
      <c r="T3632" s="1">
        <v>313</v>
      </c>
      <c r="U3632" s="1">
        <v>84</v>
      </c>
      <c r="V3632" s="1">
        <v>229</v>
      </c>
    </row>
    <row r="3633" spans="1:22" x14ac:dyDescent="0.35">
      <c r="A3633" s="2">
        <v>44732</v>
      </c>
      <c r="B3633" s="3" t="s">
        <v>418</v>
      </c>
      <c r="C3633" t="s">
        <v>54</v>
      </c>
      <c r="D3633" t="s">
        <v>419</v>
      </c>
      <c r="E3633" t="s">
        <v>521</v>
      </c>
      <c r="F3633" t="s">
        <v>22544</v>
      </c>
      <c r="H3633" t="s">
        <v>22545</v>
      </c>
      <c r="I3633" t="s">
        <v>22546</v>
      </c>
      <c r="J3633" s="1" t="s">
        <v>30</v>
      </c>
      <c r="K3633" t="s">
        <v>424</v>
      </c>
      <c r="L3633" t="s">
        <v>425</v>
      </c>
      <c r="M3633">
        <v>7724600682</v>
      </c>
      <c r="N3633" s="1" t="s">
        <v>33</v>
      </c>
      <c r="O3633" s="1" t="s">
        <v>63</v>
      </c>
      <c r="P3633" s="1">
        <v>1</v>
      </c>
      <c r="Q3633" t="s">
        <v>521</v>
      </c>
      <c r="R3633" s="1" t="s">
        <v>22547</v>
      </c>
      <c r="S3633" s="1" t="s">
        <v>22548</v>
      </c>
      <c r="T3633" s="1">
        <v>456</v>
      </c>
      <c r="U3633" s="1">
        <v>57</v>
      </c>
      <c r="V3633" s="1">
        <v>399</v>
      </c>
    </row>
    <row r="3634" spans="1:22" x14ac:dyDescent="0.35">
      <c r="A3634" s="2">
        <v>44535</v>
      </c>
      <c r="B3634" s="3" t="s">
        <v>164</v>
      </c>
      <c r="C3634" t="s">
        <v>247</v>
      </c>
      <c r="D3634" t="s">
        <v>165</v>
      </c>
      <c r="E3634" t="s">
        <v>166</v>
      </c>
      <c r="F3634" t="s">
        <v>5334</v>
      </c>
      <c r="G3634" t="s">
        <v>22549</v>
      </c>
      <c r="H3634" t="s">
        <v>22550</v>
      </c>
      <c r="I3634" t="s">
        <v>22551</v>
      </c>
      <c r="J3634" s="1" t="s">
        <v>170</v>
      </c>
      <c r="K3634" t="s">
        <v>252</v>
      </c>
      <c r="L3634" t="s">
        <v>253</v>
      </c>
      <c r="N3634" s="1" t="s">
        <v>48</v>
      </c>
      <c r="O3634" s="1" t="s">
        <v>49</v>
      </c>
      <c r="P3634" s="1">
        <v>2</v>
      </c>
      <c r="Q3634" t="s">
        <v>22552</v>
      </c>
      <c r="R3634" s="1" t="s">
        <v>22553</v>
      </c>
      <c r="S3634" s="1" t="s">
        <v>22554</v>
      </c>
      <c r="T3634" s="1">
        <v>393</v>
      </c>
      <c r="U3634" s="1">
        <v>56</v>
      </c>
      <c r="V3634" s="1">
        <v>337</v>
      </c>
    </row>
    <row r="3635" spans="1:22" x14ac:dyDescent="0.35">
      <c r="A3635" s="2">
        <v>44687</v>
      </c>
      <c r="B3635" s="3" t="s">
        <v>207</v>
      </c>
      <c r="C3635" t="s">
        <v>23</v>
      </c>
      <c r="D3635" t="s">
        <v>39</v>
      </c>
      <c r="E3635" t="s">
        <v>189</v>
      </c>
      <c r="F3635" t="s">
        <v>22555</v>
      </c>
      <c r="G3635" t="s">
        <v>22556</v>
      </c>
      <c r="H3635" t="s">
        <v>22557</v>
      </c>
      <c r="I3635" t="s">
        <v>22558</v>
      </c>
      <c r="J3635" s="1" t="s">
        <v>30</v>
      </c>
      <c r="K3635" t="s">
        <v>159</v>
      </c>
      <c r="L3635" t="s">
        <v>160</v>
      </c>
      <c r="M3635" t="s">
        <v>161</v>
      </c>
      <c r="N3635" s="1" t="s">
        <v>78</v>
      </c>
      <c r="O3635" s="1" t="s">
        <v>34</v>
      </c>
      <c r="P3635" s="1">
        <v>66</v>
      </c>
      <c r="Q3635" t="s">
        <v>6924</v>
      </c>
      <c r="R3635" s="1" t="s">
        <v>22559</v>
      </c>
      <c r="S3635" s="1" t="s">
        <v>22560</v>
      </c>
      <c r="T3635" s="1">
        <v>79</v>
      </c>
      <c r="U3635" s="1">
        <v>28</v>
      </c>
      <c r="V3635" s="1">
        <v>51</v>
      </c>
    </row>
    <row r="3636" spans="1:22" x14ac:dyDescent="0.35">
      <c r="A3636" s="2">
        <v>45148</v>
      </c>
      <c r="B3636" s="3" t="s">
        <v>344</v>
      </c>
      <c r="C3636" t="s">
        <v>54</v>
      </c>
      <c r="D3636" t="s">
        <v>345</v>
      </c>
      <c r="E3636" t="s">
        <v>346</v>
      </c>
      <c r="F3636" t="s">
        <v>22561</v>
      </c>
      <c r="G3636" t="s">
        <v>22562</v>
      </c>
      <c r="H3636" t="s">
        <v>22563</v>
      </c>
      <c r="I3636" t="s">
        <v>22564</v>
      </c>
      <c r="J3636" s="1" t="s">
        <v>170</v>
      </c>
      <c r="K3636" t="s">
        <v>111</v>
      </c>
      <c r="L3636" t="s">
        <v>112</v>
      </c>
      <c r="M3636" t="s">
        <v>113</v>
      </c>
      <c r="N3636" s="1" t="s">
        <v>86</v>
      </c>
      <c r="O3636" s="1" t="s">
        <v>34</v>
      </c>
      <c r="P3636" s="1">
        <v>61</v>
      </c>
      <c r="Q3636" t="s">
        <v>4282</v>
      </c>
      <c r="R3636" s="1" t="s">
        <v>22565</v>
      </c>
      <c r="S3636" s="1" t="s">
        <v>22566</v>
      </c>
      <c r="T3636" s="1">
        <v>96</v>
      </c>
      <c r="U3636" s="1">
        <v>11</v>
      </c>
      <c r="V3636" s="1">
        <v>85</v>
      </c>
    </row>
    <row r="3637" spans="1:22" x14ac:dyDescent="0.35">
      <c r="A3637" s="2">
        <v>44879</v>
      </c>
      <c r="B3637" s="3" t="s">
        <v>238</v>
      </c>
      <c r="C3637" t="s">
        <v>23</v>
      </c>
      <c r="D3637" t="s">
        <v>98</v>
      </c>
      <c r="E3637" t="s">
        <v>239</v>
      </c>
      <c r="F3637" t="s">
        <v>22567</v>
      </c>
      <c r="H3637" t="s">
        <v>22568</v>
      </c>
      <c r="I3637" t="s">
        <v>22569</v>
      </c>
      <c r="J3637" s="1" t="s">
        <v>170</v>
      </c>
      <c r="K3637" t="s">
        <v>46</v>
      </c>
      <c r="L3637" t="s">
        <v>47</v>
      </c>
      <c r="M3637" t="s">
        <v>261</v>
      </c>
      <c r="N3637" s="1" t="s">
        <v>93</v>
      </c>
      <c r="O3637" s="1" t="s">
        <v>63</v>
      </c>
      <c r="P3637" s="1">
        <v>87</v>
      </c>
      <c r="Q3637" t="s">
        <v>5473</v>
      </c>
      <c r="R3637" s="1" t="s">
        <v>22570</v>
      </c>
      <c r="S3637" s="1" t="s">
        <v>22571</v>
      </c>
      <c r="T3637" s="1">
        <v>98</v>
      </c>
      <c r="U3637" s="1">
        <v>61</v>
      </c>
      <c r="V3637" s="1">
        <v>37</v>
      </c>
    </row>
    <row r="3638" spans="1:22" x14ac:dyDescent="0.35">
      <c r="A3638" s="2">
        <v>44669</v>
      </c>
      <c r="B3638" s="3" t="s">
        <v>275</v>
      </c>
      <c r="C3638" t="s">
        <v>276</v>
      </c>
      <c r="D3638" t="s">
        <v>277</v>
      </c>
      <c r="E3638" t="s">
        <v>278</v>
      </c>
      <c r="F3638" t="s">
        <v>22572</v>
      </c>
      <c r="G3638" t="s">
        <v>22573</v>
      </c>
      <c r="H3638" t="s">
        <v>22574</v>
      </c>
      <c r="I3638" t="s">
        <v>22575</v>
      </c>
      <c r="J3638" s="1" t="s">
        <v>30</v>
      </c>
      <c r="K3638" t="s">
        <v>124</v>
      </c>
      <c r="L3638" t="s">
        <v>125</v>
      </c>
      <c r="M3638" t="s">
        <v>126</v>
      </c>
      <c r="N3638" s="1" t="s">
        <v>93</v>
      </c>
      <c r="O3638" s="1" t="s">
        <v>63</v>
      </c>
      <c r="P3638" s="1">
        <v>13</v>
      </c>
      <c r="Q3638" t="s">
        <v>1127</v>
      </c>
      <c r="R3638" s="1" t="s">
        <v>22576</v>
      </c>
      <c r="S3638" s="1" t="s">
        <v>22577</v>
      </c>
      <c r="T3638" s="1">
        <v>75</v>
      </c>
      <c r="U3638" s="1">
        <v>68</v>
      </c>
      <c r="V3638" s="1">
        <v>7</v>
      </c>
    </row>
    <row r="3639" spans="1:22" x14ac:dyDescent="0.35">
      <c r="A3639" s="2">
        <v>44721</v>
      </c>
      <c r="B3639" s="3" t="s">
        <v>344</v>
      </c>
      <c r="C3639" t="s">
        <v>141</v>
      </c>
      <c r="D3639" t="s">
        <v>345</v>
      </c>
      <c r="E3639" t="s">
        <v>346</v>
      </c>
      <c r="F3639" t="s">
        <v>22578</v>
      </c>
      <c r="G3639" t="s">
        <v>22579</v>
      </c>
      <c r="H3639" t="s">
        <v>22580</v>
      </c>
      <c r="I3639" t="s">
        <v>22581</v>
      </c>
      <c r="J3639" s="1" t="s">
        <v>170</v>
      </c>
      <c r="K3639" t="s">
        <v>159</v>
      </c>
      <c r="L3639" t="s">
        <v>160</v>
      </c>
      <c r="M3639" t="s">
        <v>161</v>
      </c>
      <c r="N3639" s="1" t="s">
        <v>86</v>
      </c>
      <c r="O3639" s="1" t="s">
        <v>34</v>
      </c>
      <c r="P3639" s="1">
        <v>41</v>
      </c>
      <c r="Q3639" t="s">
        <v>3675</v>
      </c>
      <c r="R3639" s="1" t="s">
        <v>22582</v>
      </c>
      <c r="S3639" s="1" t="s">
        <v>22583</v>
      </c>
      <c r="T3639" s="1">
        <v>160</v>
      </c>
      <c r="U3639" s="1">
        <v>114</v>
      </c>
      <c r="V3639" s="1">
        <v>46</v>
      </c>
    </row>
    <row r="3640" spans="1:22" x14ac:dyDescent="0.35">
      <c r="A3640" s="2">
        <v>44629</v>
      </c>
      <c r="B3640" s="3" t="s">
        <v>275</v>
      </c>
      <c r="C3640" t="s">
        <v>276</v>
      </c>
      <c r="D3640" t="s">
        <v>277</v>
      </c>
      <c r="E3640" t="s">
        <v>265</v>
      </c>
      <c r="F3640" t="s">
        <v>22584</v>
      </c>
      <c r="G3640" t="s">
        <v>22585</v>
      </c>
      <c r="H3640" t="s">
        <v>22586</v>
      </c>
      <c r="I3640" t="s">
        <v>22587</v>
      </c>
      <c r="J3640" s="1" t="s">
        <v>170</v>
      </c>
      <c r="K3640" t="s">
        <v>424</v>
      </c>
      <c r="L3640" t="s">
        <v>425</v>
      </c>
      <c r="M3640">
        <v>7724600682</v>
      </c>
      <c r="N3640" s="1" t="s">
        <v>93</v>
      </c>
      <c r="O3640" s="1" t="s">
        <v>34</v>
      </c>
      <c r="P3640" s="1">
        <v>39</v>
      </c>
      <c r="Q3640" t="s">
        <v>5631</v>
      </c>
      <c r="R3640" s="1" t="s">
        <v>22588</v>
      </c>
      <c r="S3640" s="1" t="s">
        <v>22589</v>
      </c>
      <c r="T3640" s="1">
        <v>198</v>
      </c>
      <c r="U3640" s="1">
        <v>33</v>
      </c>
      <c r="V3640" s="1">
        <v>165</v>
      </c>
    </row>
    <row r="3641" spans="1:22" x14ac:dyDescent="0.35">
      <c r="A3641" s="2">
        <v>45111</v>
      </c>
      <c r="B3641" s="3" t="s">
        <v>418</v>
      </c>
      <c r="C3641" t="s">
        <v>69</v>
      </c>
      <c r="D3641" t="s">
        <v>419</v>
      </c>
      <c r="E3641" t="s">
        <v>521</v>
      </c>
      <c r="F3641" t="s">
        <v>22590</v>
      </c>
      <c r="G3641" t="s">
        <v>22591</v>
      </c>
      <c r="H3641" t="s">
        <v>22592</v>
      </c>
      <c r="I3641" t="s">
        <v>22593</v>
      </c>
      <c r="J3641" s="1" t="s">
        <v>170</v>
      </c>
      <c r="K3641" t="s">
        <v>330</v>
      </c>
      <c r="L3641" t="s">
        <v>331</v>
      </c>
      <c r="M3641" t="s">
        <v>332</v>
      </c>
      <c r="N3641" s="1" t="s">
        <v>48</v>
      </c>
      <c r="O3641" s="1" t="s">
        <v>49</v>
      </c>
      <c r="P3641" s="1">
        <v>31</v>
      </c>
      <c r="Q3641" t="s">
        <v>19992</v>
      </c>
      <c r="R3641" s="1" t="s">
        <v>22594</v>
      </c>
      <c r="S3641" s="1" t="s">
        <v>22595</v>
      </c>
      <c r="T3641" s="1">
        <v>327</v>
      </c>
      <c r="U3641" s="1">
        <v>9</v>
      </c>
      <c r="V3641" s="1">
        <v>318</v>
      </c>
    </row>
    <row r="3642" spans="1:22" x14ac:dyDescent="0.35">
      <c r="A3642" s="2">
        <v>45182</v>
      </c>
      <c r="B3642" s="3" t="s">
        <v>38</v>
      </c>
      <c r="C3642" t="s">
        <v>247</v>
      </c>
      <c r="D3642" t="s">
        <v>165</v>
      </c>
      <c r="E3642" t="s">
        <v>166</v>
      </c>
      <c r="F3642" t="s">
        <v>22596</v>
      </c>
      <c r="G3642" t="s">
        <v>22597</v>
      </c>
      <c r="H3642" t="s">
        <v>22598</v>
      </c>
      <c r="I3642" t="s">
        <v>22599</v>
      </c>
      <c r="J3642" s="1" t="s">
        <v>170</v>
      </c>
      <c r="K3642" t="s">
        <v>194</v>
      </c>
      <c r="L3642" t="s">
        <v>195</v>
      </c>
      <c r="M3642" t="s">
        <v>196</v>
      </c>
      <c r="N3642" s="1" t="s">
        <v>114</v>
      </c>
      <c r="O3642" s="1" t="s">
        <v>63</v>
      </c>
      <c r="P3642" s="1">
        <v>9</v>
      </c>
      <c r="Q3642" t="s">
        <v>13262</v>
      </c>
      <c r="R3642" s="1" t="s">
        <v>22600</v>
      </c>
      <c r="S3642" s="1" t="s">
        <v>22601</v>
      </c>
      <c r="T3642" s="1">
        <v>460</v>
      </c>
      <c r="U3642" s="1">
        <v>211</v>
      </c>
      <c r="V3642" s="1">
        <v>249</v>
      </c>
    </row>
    <row r="3643" spans="1:22" x14ac:dyDescent="0.35">
      <c r="A3643" s="2">
        <v>44781</v>
      </c>
      <c r="B3643" s="3" t="s">
        <v>492</v>
      </c>
      <c r="C3643" t="s">
        <v>276</v>
      </c>
      <c r="D3643" t="s">
        <v>409</v>
      </c>
      <c r="E3643" t="s">
        <v>189</v>
      </c>
      <c r="F3643" t="s">
        <v>22602</v>
      </c>
      <c r="G3643" t="s">
        <v>22603</v>
      </c>
      <c r="H3643" t="s">
        <v>22604</v>
      </c>
      <c r="I3643" t="s">
        <v>22605</v>
      </c>
      <c r="J3643" s="1" t="s">
        <v>170</v>
      </c>
      <c r="K3643" t="s">
        <v>303</v>
      </c>
      <c r="L3643" t="s">
        <v>304</v>
      </c>
      <c r="N3643" s="1" t="s">
        <v>86</v>
      </c>
      <c r="O3643" s="1" t="s">
        <v>63</v>
      </c>
      <c r="P3643" s="1">
        <v>93</v>
      </c>
      <c r="Q3643" t="s">
        <v>3482</v>
      </c>
      <c r="R3643" s="1" t="s">
        <v>22606</v>
      </c>
      <c r="S3643" s="1" t="s">
        <v>22607</v>
      </c>
      <c r="T3643" s="1">
        <v>277</v>
      </c>
      <c r="U3643" s="1">
        <v>18</v>
      </c>
      <c r="V3643" s="1">
        <v>259</v>
      </c>
    </row>
    <row r="3644" spans="1:22" x14ac:dyDescent="0.35">
      <c r="A3644" s="2">
        <v>45085</v>
      </c>
      <c r="B3644" s="3" t="s">
        <v>97</v>
      </c>
      <c r="C3644" t="s">
        <v>23</v>
      </c>
      <c r="D3644" t="s">
        <v>98</v>
      </c>
      <c r="E3644" t="s">
        <v>25</v>
      </c>
      <c r="F3644" t="s">
        <v>22608</v>
      </c>
      <c r="G3644" t="s">
        <v>22609</v>
      </c>
      <c r="H3644" t="s">
        <v>22610</v>
      </c>
      <c r="I3644" t="s">
        <v>22611</v>
      </c>
      <c r="J3644" s="1" t="s">
        <v>45</v>
      </c>
      <c r="K3644" t="s">
        <v>75</v>
      </c>
      <c r="L3644" t="s">
        <v>76</v>
      </c>
      <c r="N3644" s="1" t="s">
        <v>86</v>
      </c>
      <c r="O3644" s="1" t="s">
        <v>63</v>
      </c>
      <c r="P3644" s="1">
        <v>97</v>
      </c>
      <c r="Q3644" t="s">
        <v>5455</v>
      </c>
      <c r="R3644" s="1" t="s">
        <v>22612</v>
      </c>
      <c r="S3644" s="1" t="s">
        <v>22613</v>
      </c>
      <c r="T3644" s="1">
        <v>292</v>
      </c>
      <c r="U3644" s="1">
        <v>243</v>
      </c>
      <c r="V3644" s="1">
        <v>49</v>
      </c>
    </row>
    <row r="3645" spans="1:22" x14ac:dyDescent="0.35">
      <c r="A3645" s="2">
        <v>44759</v>
      </c>
      <c r="B3645" s="3" t="s">
        <v>529</v>
      </c>
      <c r="C3645" t="s">
        <v>23</v>
      </c>
      <c r="D3645" t="s">
        <v>98</v>
      </c>
      <c r="E3645" t="s">
        <v>530</v>
      </c>
      <c r="F3645" t="s">
        <v>22614</v>
      </c>
      <c r="G3645" t="s">
        <v>22615</v>
      </c>
      <c r="H3645" t="s">
        <v>22616</v>
      </c>
      <c r="I3645" t="s">
        <v>22617</v>
      </c>
      <c r="J3645" s="1" t="s">
        <v>45</v>
      </c>
      <c r="K3645" t="s">
        <v>381</v>
      </c>
      <c r="L3645" t="s">
        <v>382</v>
      </c>
      <c r="M3645" t="s">
        <v>383</v>
      </c>
      <c r="N3645" s="1" t="s">
        <v>114</v>
      </c>
      <c r="O3645" s="1" t="s">
        <v>49</v>
      </c>
      <c r="P3645" s="1">
        <v>24</v>
      </c>
      <c r="Q3645" t="s">
        <v>9768</v>
      </c>
      <c r="R3645" s="1" t="s">
        <v>16803</v>
      </c>
      <c r="S3645" s="1" t="s">
        <v>22618</v>
      </c>
      <c r="T3645" s="1">
        <v>482</v>
      </c>
      <c r="U3645" s="1">
        <v>433</v>
      </c>
      <c r="V3645" s="1">
        <v>49</v>
      </c>
    </row>
    <row r="3646" spans="1:22" x14ac:dyDescent="0.35">
      <c r="A3646" s="2">
        <v>44897</v>
      </c>
      <c r="B3646" s="3" t="s">
        <v>207</v>
      </c>
      <c r="C3646" t="s">
        <v>54</v>
      </c>
      <c r="D3646" t="s">
        <v>39</v>
      </c>
      <c r="E3646" t="s">
        <v>40</v>
      </c>
      <c r="F3646" t="s">
        <v>22619</v>
      </c>
      <c r="G3646" t="s">
        <v>22620</v>
      </c>
      <c r="H3646" t="s">
        <v>22621</v>
      </c>
      <c r="I3646" t="s">
        <v>22622</v>
      </c>
      <c r="J3646" s="1" t="s">
        <v>45</v>
      </c>
      <c r="K3646" t="s">
        <v>133</v>
      </c>
      <c r="L3646" t="s">
        <v>134</v>
      </c>
      <c r="M3646" t="s">
        <v>135</v>
      </c>
      <c r="N3646" s="1" t="s">
        <v>93</v>
      </c>
      <c r="O3646" s="1" t="s">
        <v>34</v>
      </c>
      <c r="P3646" s="1">
        <v>11</v>
      </c>
      <c r="Q3646" t="s">
        <v>511</v>
      </c>
      <c r="R3646" s="1" t="s">
        <v>22623</v>
      </c>
      <c r="S3646" s="1" t="s">
        <v>22624</v>
      </c>
      <c r="T3646" s="1">
        <v>57</v>
      </c>
      <c r="U3646" s="1">
        <v>19</v>
      </c>
      <c r="V3646" s="1">
        <v>38</v>
      </c>
    </row>
    <row r="3647" spans="1:22" x14ac:dyDescent="0.35">
      <c r="A3647" s="1" t="s">
        <v>4835</v>
      </c>
      <c r="B3647" s="3" t="s">
        <v>222</v>
      </c>
      <c r="C3647" t="s">
        <v>141</v>
      </c>
      <c r="D3647" t="s">
        <v>223</v>
      </c>
      <c r="E3647" t="s">
        <v>224</v>
      </c>
      <c r="F3647" t="s">
        <v>22625</v>
      </c>
      <c r="G3647" t="s">
        <v>22626</v>
      </c>
      <c r="H3647" t="s">
        <v>22627</v>
      </c>
      <c r="I3647" t="s">
        <v>22628</v>
      </c>
      <c r="J3647" s="1" t="s">
        <v>30</v>
      </c>
      <c r="K3647" t="s">
        <v>303</v>
      </c>
      <c r="L3647" t="s">
        <v>304</v>
      </c>
      <c r="M3647" t="s">
        <v>305</v>
      </c>
      <c r="N3647" s="1" t="s">
        <v>48</v>
      </c>
      <c r="O3647" s="1" t="s">
        <v>49</v>
      </c>
      <c r="P3647" s="1">
        <v>68</v>
      </c>
      <c r="Q3647" t="s">
        <v>11230</v>
      </c>
      <c r="R3647" s="1" t="s">
        <v>22629</v>
      </c>
      <c r="S3647" s="1" t="s">
        <v>22630</v>
      </c>
      <c r="T3647" s="1">
        <v>271</v>
      </c>
      <c r="U3647" s="1">
        <v>85</v>
      </c>
      <c r="V3647" s="1">
        <v>186</v>
      </c>
    </row>
    <row r="3648" spans="1:22" x14ac:dyDescent="0.35">
      <c r="A3648" s="2">
        <v>45021</v>
      </c>
      <c r="B3648" s="3" t="s">
        <v>207</v>
      </c>
      <c r="C3648" t="s">
        <v>23</v>
      </c>
      <c r="D3648" t="s">
        <v>39</v>
      </c>
      <c r="E3648" t="s">
        <v>40</v>
      </c>
      <c r="F3648" t="s">
        <v>22631</v>
      </c>
      <c r="G3648" t="s">
        <v>22632</v>
      </c>
      <c r="H3648" t="s">
        <v>22633</v>
      </c>
      <c r="I3648" t="s">
        <v>22634</v>
      </c>
      <c r="J3648" s="1" t="s">
        <v>30</v>
      </c>
      <c r="K3648" t="s">
        <v>46</v>
      </c>
      <c r="L3648" t="s">
        <v>47</v>
      </c>
      <c r="M3648" t="s">
        <v>261</v>
      </c>
      <c r="N3648" s="1" t="s">
        <v>86</v>
      </c>
      <c r="O3648" s="1" t="s">
        <v>34</v>
      </c>
      <c r="P3648" s="1">
        <v>16</v>
      </c>
      <c r="Q3648" t="s">
        <v>5450</v>
      </c>
      <c r="R3648" s="1" t="s">
        <v>22635</v>
      </c>
      <c r="S3648" s="1" t="s">
        <v>22636</v>
      </c>
      <c r="T3648" s="1">
        <v>119</v>
      </c>
      <c r="U3648" s="1">
        <v>60</v>
      </c>
      <c r="V3648" s="1">
        <v>59</v>
      </c>
    </row>
    <row r="3649" spans="1:22" x14ac:dyDescent="0.35">
      <c r="A3649" s="2">
        <v>44578</v>
      </c>
      <c r="B3649" s="3" t="s">
        <v>38</v>
      </c>
      <c r="C3649" t="s">
        <v>276</v>
      </c>
      <c r="D3649" t="s">
        <v>55</v>
      </c>
      <c r="E3649" t="s">
        <v>56</v>
      </c>
      <c r="F3649" t="s">
        <v>22637</v>
      </c>
      <c r="G3649" t="s">
        <v>22638</v>
      </c>
      <c r="H3649" t="s">
        <v>22639</v>
      </c>
      <c r="I3649" t="s">
        <v>22640</v>
      </c>
      <c r="J3649" s="1" t="s">
        <v>170</v>
      </c>
      <c r="K3649" t="s">
        <v>252</v>
      </c>
      <c r="L3649" t="s">
        <v>253</v>
      </c>
      <c r="M3649">
        <f>1-838-976-6137</f>
        <v>-7950</v>
      </c>
      <c r="N3649" s="1" t="s">
        <v>86</v>
      </c>
      <c r="O3649" s="1" t="s">
        <v>34</v>
      </c>
      <c r="P3649" s="1">
        <v>53</v>
      </c>
      <c r="Q3649" t="s">
        <v>22641</v>
      </c>
      <c r="R3649" s="1" t="s">
        <v>7958</v>
      </c>
      <c r="S3649" s="1" t="s">
        <v>22642</v>
      </c>
      <c r="T3649" s="1">
        <v>396</v>
      </c>
      <c r="U3649" s="1">
        <v>380</v>
      </c>
      <c r="V3649" s="1">
        <v>16</v>
      </c>
    </row>
    <row r="3650" spans="1:22" x14ac:dyDescent="0.35">
      <c r="A3650" s="2">
        <v>45173</v>
      </c>
      <c r="B3650" s="3" t="s">
        <v>177</v>
      </c>
      <c r="C3650" t="s">
        <v>141</v>
      </c>
      <c r="D3650" t="s">
        <v>142</v>
      </c>
      <c r="E3650" t="s">
        <v>178</v>
      </c>
      <c r="F3650" t="s">
        <v>22643</v>
      </c>
      <c r="G3650" t="s">
        <v>22644</v>
      </c>
      <c r="H3650" t="s">
        <v>22645</v>
      </c>
      <c r="I3650" t="s">
        <v>22646</v>
      </c>
      <c r="J3650" s="1" t="s">
        <v>45</v>
      </c>
      <c r="K3650" t="s">
        <v>111</v>
      </c>
      <c r="L3650" t="s">
        <v>112</v>
      </c>
      <c r="N3650" s="1" t="s">
        <v>86</v>
      </c>
      <c r="O3650" s="1" t="s">
        <v>49</v>
      </c>
      <c r="P3650" s="1">
        <v>45</v>
      </c>
      <c r="Q3650" t="s">
        <v>16003</v>
      </c>
      <c r="R3650" s="1" t="s">
        <v>11375</v>
      </c>
      <c r="S3650" s="1" t="s">
        <v>22647</v>
      </c>
      <c r="T3650" s="1">
        <v>362</v>
      </c>
      <c r="U3650" s="1">
        <v>346</v>
      </c>
      <c r="V3650" s="1">
        <v>16</v>
      </c>
    </row>
    <row r="3651" spans="1:22" x14ac:dyDescent="0.35">
      <c r="A3651" s="1" t="s">
        <v>2353</v>
      </c>
      <c r="B3651" s="3" t="s">
        <v>164</v>
      </c>
      <c r="C3651" t="s">
        <v>247</v>
      </c>
      <c r="D3651" t="s">
        <v>165</v>
      </c>
      <c r="E3651" t="s">
        <v>166</v>
      </c>
      <c r="F3651" t="s">
        <v>22648</v>
      </c>
      <c r="G3651" t="s">
        <v>22649</v>
      </c>
      <c r="H3651" t="s">
        <v>22650</v>
      </c>
      <c r="I3651" t="s">
        <v>22651</v>
      </c>
      <c r="J3651" s="1" t="s">
        <v>45</v>
      </c>
      <c r="K3651" t="s">
        <v>148</v>
      </c>
      <c r="L3651" t="s">
        <v>149</v>
      </c>
      <c r="M3651" t="s">
        <v>150</v>
      </c>
      <c r="N3651" s="1" t="s">
        <v>78</v>
      </c>
      <c r="O3651" s="1" t="s">
        <v>49</v>
      </c>
      <c r="P3651" s="1">
        <v>19</v>
      </c>
      <c r="Q3651" t="s">
        <v>13917</v>
      </c>
      <c r="R3651" s="1" t="s">
        <v>22652</v>
      </c>
      <c r="S3651" s="1" t="s">
        <v>22653</v>
      </c>
      <c r="T3651" s="1">
        <v>129</v>
      </c>
      <c r="U3651" s="1">
        <v>22</v>
      </c>
      <c r="V3651" s="1">
        <v>107</v>
      </c>
    </row>
    <row r="3652" spans="1:22" x14ac:dyDescent="0.35">
      <c r="A3652" s="2">
        <v>45145</v>
      </c>
      <c r="B3652" s="3" t="s">
        <v>38</v>
      </c>
      <c r="C3652" t="s">
        <v>69</v>
      </c>
      <c r="D3652" t="s">
        <v>119</v>
      </c>
      <c r="E3652" t="s">
        <v>120</v>
      </c>
      <c r="F3652" t="s">
        <v>22654</v>
      </c>
      <c r="G3652" t="s">
        <v>22655</v>
      </c>
      <c r="H3652" t="s">
        <v>22656</v>
      </c>
      <c r="I3652" t="s">
        <v>22657</v>
      </c>
      <c r="J3652" s="1" t="s">
        <v>45</v>
      </c>
      <c r="K3652" t="s">
        <v>270</v>
      </c>
      <c r="L3652" t="s">
        <v>271</v>
      </c>
      <c r="N3652" s="1" t="s">
        <v>93</v>
      </c>
      <c r="O3652" s="1" t="s">
        <v>63</v>
      </c>
      <c r="P3652" s="1">
        <v>47</v>
      </c>
      <c r="Q3652" t="s">
        <v>22658</v>
      </c>
      <c r="R3652" s="1" t="s">
        <v>22659</v>
      </c>
      <c r="S3652" s="1" t="s">
        <v>22660</v>
      </c>
      <c r="T3652" s="1">
        <v>473</v>
      </c>
      <c r="U3652" s="1">
        <v>417</v>
      </c>
      <c r="V3652" s="1">
        <v>56</v>
      </c>
    </row>
    <row r="3653" spans="1:22" x14ac:dyDescent="0.35">
      <c r="A3653" s="2">
        <v>45185</v>
      </c>
      <c r="B3653" s="3" t="s">
        <v>38</v>
      </c>
      <c r="C3653" t="s">
        <v>23</v>
      </c>
      <c r="D3653" t="s">
        <v>98</v>
      </c>
      <c r="E3653" t="s">
        <v>530</v>
      </c>
      <c r="F3653" t="s">
        <v>22661</v>
      </c>
      <c r="G3653" t="s">
        <v>22662</v>
      </c>
      <c r="H3653" t="s">
        <v>22663</v>
      </c>
      <c r="I3653" t="s">
        <v>22664</v>
      </c>
      <c r="J3653" s="1" t="s">
        <v>30</v>
      </c>
      <c r="K3653" t="s">
        <v>75</v>
      </c>
      <c r="L3653" t="s">
        <v>76</v>
      </c>
      <c r="M3653" t="s">
        <v>77</v>
      </c>
      <c r="N3653" s="1" t="s">
        <v>78</v>
      </c>
      <c r="O3653" s="1" t="s">
        <v>49</v>
      </c>
      <c r="P3653" s="1">
        <v>21</v>
      </c>
      <c r="Q3653" t="s">
        <v>2144</v>
      </c>
      <c r="R3653" s="1" t="s">
        <v>22665</v>
      </c>
      <c r="S3653" s="1" t="s">
        <v>22666</v>
      </c>
      <c r="T3653" s="1">
        <v>268</v>
      </c>
      <c r="U3653" s="1">
        <v>214</v>
      </c>
      <c r="V3653" s="1">
        <v>54</v>
      </c>
    </row>
    <row r="3654" spans="1:22" x14ac:dyDescent="0.35">
      <c r="A3654" s="2">
        <v>45016</v>
      </c>
      <c r="B3654" s="3" t="s">
        <v>38</v>
      </c>
      <c r="C3654" t="s">
        <v>141</v>
      </c>
      <c r="D3654" t="s">
        <v>223</v>
      </c>
      <c r="E3654" t="s">
        <v>224</v>
      </c>
      <c r="F3654" t="s">
        <v>22667</v>
      </c>
      <c r="G3654" t="s">
        <v>22668</v>
      </c>
      <c r="H3654" t="s">
        <v>22669</v>
      </c>
      <c r="I3654" t="s">
        <v>22670</v>
      </c>
      <c r="J3654" s="1" t="s">
        <v>170</v>
      </c>
      <c r="K3654" t="s">
        <v>171</v>
      </c>
      <c r="L3654" t="s">
        <v>172</v>
      </c>
      <c r="M3654" t="s">
        <v>173</v>
      </c>
      <c r="N3654" s="1" t="s">
        <v>48</v>
      </c>
      <c r="O3654" s="1" t="s">
        <v>34</v>
      </c>
      <c r="P3654" s="1">
        <v>29</v>
      </c>
      <c r="Q3654" t="s">
        <v>22671</v>
      </c>
      <c r="R3654" s="1" t="s">
        <v>22672</v>
      </c>
      <c r="S3654" s="1" t="s">
        <v>22673</v>
      </c>
      <c r="T3654" s="1">
        <v>61</v>
      </c>
      <c r="U3654" s="1">
        <v>40</v>
      </c>
      <c r="V3654" s="1">
        <v>21</v>
      </c>
    </row>
    <row r="3655" spans="1:22" x14ac:dyDescent="0.35">
      <c r="A3655" s="2">
        <v>45109</v>
      </c>
      <c r="B3655" s="3" t="s">
        <v>164</v>
      </c>
      <c r="C3655" t="s">
        <v>247</v>
      </c>
      <c r="D3655" t="s">
        <v>165</v>
      </c>
      <c r="E3655" t="s">
        <v>166</v>
      </c>
      <c r="F3655" t="s">
        <v>22674</v>
      </c>
      <c r="G3655" t="s">
        <v>22675</v>
      </c>
      <c r="H3655" t="s">
        <v>22676</v>
      </c>
      <c r="I3655" t="s">
        <v>22677</v>
      </c>
      <c r="J3655" s="1" t="s">
        <v>45</v>
      </c>
      <c r="K3655" t="s">
        <v>183</v>
      </c>
      <c r="L3655" t="s">
        <v>184</v>
      </c>
      <c r="M3655" t="s">
        <v>185</v>
      </c>
      <c r="N3655" s="1" t="s">
        <v>93</v>
      </c>
      <c r="O3655" s="1" t="s">
        <v>34</v>
      </c>
      <c r="P3655" s="1">
        <v>3</v>
      </c>
      <c r="Q3655" t="s">
        <v>11397</v>
      </c>
      <c r="R3655" s="1" t="s">
        <v>22678</v>
      </c>
      <c r="S3655" s="1" t="s">
        <v>22679</v>
      </c>
      <c r="T3655" s="1">
        <v>466</v>
      </c>
      <c r="U3655" s="1">
        <v>15</v>
      </c>
      <c r="V3655" s="1">
        <v>451</v>
      </c>
    </row>
    <row r="3656" spans="1:22" x14ac:dyDescent="0.35">
      <c r="A3656" s="2">
        <v>44955</v>
      </c>
      <c r="B3656" s="3" t="s">
        <v>140</v>
      </c>
      <c r="C3656" t="s">
        <v>54</v>
      </c>
      <c r="D3656" t="s">
        <v>142</v>
      </c>
      <c r="E3656" t="s">
        <v>189</v>
      </c>
      <c r="F3656" t="s">
        <v>22680</v>
      </c>
      <c r="G3656" t="s">
        <v>22681</v>
      </c>
      <c r="H3656" t="s">
        <v>22682</v>
      </c>
      <c r="I3656" t="s">
        <v>22683</v>
      </c>
      <c r="J3656" s="1" t="s">
        <v>45</v>
      </c>
      <c r="K3656" t="s">
        <v>124</v>
      </c>
      <c r="L3656" t="s">
        <v>125</v>
      </c>
      <c r="M3656" t="s">
        <v>126</v>
      </c>
      <c r="N3656" s="1" t="s">
        <v>93</v>
      </c>
      <c r="O3656" s="1" t="s">
        <v>49</v>
      </c>
      <c r="P3656" s="1">
        <v>98</v>
      </c>
      <c r="Q3656" t="s">
        <v>11124</v>
      </c>
      <c r="R3656" s="1" t="s">
        <v>17920</v>
      </c>
      <c r="S3656" s="1" t="s">
        <v>22684</v>
      </c>
      <c r="T3656" s="1">
        <v>379</v>
      </c>
      <c r="U3656" s="1">
        <v>332</v>
      </c>
      <c r="V3656" s="1">
        <v>47</v>
      </c>
    </row>
    <row r="3657" spans="1:22" x14ac:dyDescent="0.35">
      <c r="A3657" s="2">
        <v>45139</v>
      </c>
      <c r="B3657" s="3" t="s">
        <v>418</v>
      </c>
      <c r="C3657" t="s">
        <v>69</v>
      </c>
      <c r="D3657" t="s">
        <v>419</v>
      </c>
      <c r="E3657" t="s">
        <v>25</v>
      </c>
      <c r="F3657" t="s">
        <v>22685</v>
      </c>
      <c r="G3657" t="s">
        <v>22686</v>
      </c>
      <c r="H3657" t="s">
        <v>22687</v>
      </c>
      <c r="I3657" t="s">
        <v>22688</v>
      </c>
      <c r="J3657" s="1" t="s">
        <v>170</v>
      </c>
      <c r="K3657" t="s">
        <v>330</v>
      </c>
      <c r="L3657" t="s">
        <v>331</v>
      </c>
      <c r="M3657" t="s">
        <v>332</v>
      </c>
      <c r="N3657" s="1" t="s">
        <v>33</v>
      </c>
      <c r="O3657" s="1" t="s">
        <v>49</v>
      </c>
      <c r="P3657" s="1">
        <v>28</v>
      </c>
      <c r="Q3657" t="s">
        <v>6103</v>
      </c>
      <c r="R3657" s="1" t="s">
        <v>22689</v>
      </c>
      <c r="S3657" s="1" t="s">
        <v>22690</v>
      </c>
      <c r="T3657" s="1">
        <v>205</v>
      </c>
      <c r="U3657" s="1">
        <v>12</v>
      </c>
      <c r="V3657" s="1">
        <v>193</v>
      </c>
    </row>
    <row r="3658" spans="1:22" x14ac:dyDescent="0.35">
      <c r="A3658" s="1" t="s">
        <v>2083</v>
      </c>
      <c r="B3658" s="3" t="s">
        <v>38</v>
      </c>
      <c r="C3658" t="s">
        <v>141</v>
      </c>
      <c r="D3658" t="s">
        <v>345</v>
      </c>
      <c r="E3658" t="s">
        <v>346</v>
      </c>
      <c r="F3658" t="s">
        <v>22691</v>
      </c>
      <c r="G3658" t="s">
        <v>22692</v>
      </c>
      <c r="H3658" t="s">
        <v>22693</v>
      </c>
      <c r="I3658" t="s">
        <v>22694</v>
      </c>
      <c r="J3658" s="1" t="s">
        <v>170</v>
      </c>
      <c r="K3658" t="s">
        <v>124</v>
      </c>
      <c r="L3658" t="s">
        <v>125</v>
      </c>
      <c r="N3658" s="1" t="s">
        <v>114</v>
      </c>
      <c r="O3658" s="1" t="s">
        <v>63</v>
      </c>
      <c r="P3658" s="1">
        <v>46</v>
      </c>
      <c r="Q3658" t="s">
        <v>6853</v>
      </c>
      <c r="R3658" s="1" t="s">
        <v>22695</v>
      </c>
      <c r="S3658" s="1" t="s">
        <v>22696</v>
      </c>
      <c r="T3658" s="1">
        <v>473</v>
      </c>
      <c r="U3658" s="1">
        <v>278</v>
      </c>
      <c r="V3658" s="1">
        <v>195</v>
      </c>
    </row>
    <row r="3659" spans="1:22" x14ac:dyDescent="0.35">
      <c r="A3659" s="2">
        <v>44592</v>
      </c>
      <c r="B3659" s="3" t="s">
        <v>275</v>
      </c>
      <c r="C3659" t="s">
        <v>276</v>
      </c>
      <c r="D3659" t="s">
        <v>277</v>
      </c>
      <c r="E3659" t="s">
        <v>2220</v>
      </c>
      <c r="F3659" t="s">
        <v>22697</v>
      </c>
      <c r="G3659" t="s">
        <v>22698</v>
      </c>
      <c r="H3659" t="s">
        <v>22699</v>
      </c>
      <c r="I3659" t="s">
        <v>22700</v>
      </c>
      <c r="J3659" s="1" t="s">
        <v>30</v>
      </c>
      <c r="K3659" t="s">
        <v>303</v>
      </c>
      <c r="L3659" t="s">
        <v>304</v>
      </c>
      <c r="M3659" t="s">
        <v>305</v>
      </c>
      <c r="N3659" s="1" t="s">
        <v>86</v>
      </c>
      <c r="O3659" s="1" t="s">
        <v>49</v>
      </c>
      <c r="P3659" s="1">
        <v>28</v>
      </c>
      <c r="Q3659" t="s">
        <v>12702</v>
      </c>
      <c r="R3659" s="1" t="s">
        <v>22701</v>
      </c>
      <c r="S3659" s="1" t="s">
        <v>22702</v>
      </c>
      <c r="T3659" s="1">
        <v>215</v>
      </c>
      <c r="U3659" s="1">
        <v>148</v>
      </c>
      <c r="V3659" s="1">
        <v>67</v>
      </c>
    </row>
    <row r="3660" spans="1:22" x14ac:dyDescent="0.35">
      <c r="A3660" s="2">
        <v>45006</v>
      </c>
      <c r="B3660" s="3" t="s">
        <v>317</v>
      </c>
      <c r="C3660" t="s">
        <v>23</v>
      </c>
      <c r="D3660" t="s">
        <v>98</v>
      </c>
      <c r="E3660" t="s">
        <v>318</v>
      </c>
      <c r="F3660" t="s">
        <v>22703</v>
      </c>
      <c r="G3660" t="s">
        <v>22704</v>
      </c>
      <c r="H3660" t="s">
        <v>22705</v>
      </c>
      <c r="I3660" t="s">
        <v>22706</v>
      </c>
      <c r="J3660" s="1" t="s">
        <v>170</v>
      </c>
      <c r="K3660" t="s">
        <v>424</v>
      </c>
      <c r="L3660" t="s">
        <v>425</v>
      </c>
      <c r="M3660">
        <v>7724600682</v>
      </c>
      <c r="N3660" s="1" t="s">
        <v>78</v>
      </c>
      <c r="O3660" s="1" t="s">
        <v>34</v>
      </c>
      <c r="P3660" s="1">
        <v>78</v>
      </c>
      <c r="Q3660" t="s">
        <v>14283</v>
      </c>
      <c r="R3660" s="1" t="s">
        <v>22707</v>
      </c>
      <c r="S3660" s="1" t="s">
        <v>22708</v>
      </c>
      <c r="T3660" s="1">
        <v>183</v>
      </c>
      <c r="U3660" s="1">
        <v>133</v>
      </c>
      <c r="V3660" s="1">
        <v>50</v>
      </c>
    </row>
    <row r="3661" spans="1:22" x14ac:dyDescent="0.35">
      <c r="A3661" s="1" t="s">
        <v>11608</v>
      </c>
      <c r="B3661" s="3" t="s">
        <v>275</v>
      </c>
      <c r="C3661" t="s">
        <v>54</v>
      </c>
      <c r="D3661" t="s">
        <v>277</v>
      </c>
      <c r="E3661" t="s">
        <v>278</v>
      </c>
      <c r="F3661" t="s">
        <v>22709</v>
      </c>
      <c r="G3661" t="s">
        <v>22710</v>
      </c>
      <c r="H3661" t="s">
        <v>22711</v>
      </c>
      <c r="I3661" t="s">
        <v>22712</v>
      </c>
      <c r="J3661" s="1" t="s">
        <v>30</v>
      </c>
      <c r="K3661" t="s">
        <v>194</v>
      </c>
      <c r="L3661" t="s">
        <v>195</v>
      </c>
      <c r="M3661" t="s">
        <v>196</v>
      </c>
      <c r="N3661" s="1" t="s">
        <v>114</v>
      </c>
      <c r="O3661" s="1" t="s">
        <v>49</v>
      </c>
      <c r="P3661" s="1">
        <v>98</v>
      </c>
      <c r="Q3661" t="s">
        <v>22713</v>
      </c>
      <c r="R3661" s="1" t="s">
        <v>15207</v>
      </c>
      <c r="S3661" s="1" t="s">
        <v>22714</v>
      </c>
      <c r="T3661" s="1">
        <v>246</v>
      </c>
      <c r="U3661" s="1">
        <v>126</v>
      </c>
      <c r="V3661" s="1">
        <v>120</v>
      </c>
    </row>
    <row r="3662" spans="1:22" x14ac:dyDescent="0.35">
      <c r="A3662" s="2">
        <v>44947</v>
      </c>
      <c r="B3662" s="3" t="s">
        <v>118</v>
      </c>
      <c r="C3662" t="s">
        <v>69</v>
      </c>
      <c r="D3662" t="s">
        <v>119</v>
      </c>
      <c r="E3662" t="s">
        <v>25</v>
      </c>
      <c r="F3662" t="s">
        <v>22715</v>
      </c>
      <c r="G3662" t="s">
        <v>22716</v>
      </c>
      <c r="H3662" t="s">
        <v>22717</v>
      </c>
      <c r="I3662" t="s">
        <v>22718</v>
      </c>
      <c r="J3662" s="1" t="s">
        <v>170</v>
      </c>
      <c r="K3662" t="s">
        <v>61</v>
      </c>
      <c r="L3662" t="s">
        <v>62</v>
      </c>
      <c r="M3662">
        <f>1-588-750-7646</f>
        <v>-8983</v>
      </c>
      <c r="N3662" s="1" t="s">
        <v>86</v>
      </c>
      <c r="O3662" s="1" t="s">
        <v>49</v>
      </c>
      <c r="P3662" s="1">
        <v>54</v>
      </c>
      <c r="Q3662" t="s">
        <v>22719</v>
      </c>
      <c r="R3662" s="1" t="s">
        <v>19315</v>
      </c>
      <c r="S3662" s="1" t="s">
        <v>22720</v>
      </c>
      <c r="T3662" s="1">
        <v>417</v>
      </c>
      <c r="U3662" s="1">
        <v>202</v>
      </c>
      <c r="V3662" s="1">
        <v>215</v>
      </c>
    </row>
    <row r="3663" spans="1:22" x14ac:dyDescent="0.35">
      <c r="A3663" s="2">
        <v>45046</v>
      </c>
      <c r="B3663" s="3" t="s">
        <v>118</v>
      </c>
      <c r="C3663" t="s">
        <v>69</v>
      </c>
      <c r="D3663" t="s">
        <v>119</v>
      </c>
      <c r="E3663" t="s">
        <v>120</v>
      </c>
      <c r="F3663" t="s">
        <v>22721</v>
      </c>
      <c r="G3663" t="s">
        <v>22722</v>
      </c>
      <c r="H3663" t="s">
        <v>22723</v>
      </c>
      <c r="I3663" t="s">
        <v>22724</v>
      </c>
      <c r="J3663" s="1" t="s">
        <v>45</v>
      </c>
      <c r="K3663" t="s">
        <v>381</v>
      </c>
      <c r="L3663" t="s">
        <v>382</v>
      </c>
      <c r="M3663" t="s">
        <v>383</v>
      </c>
      <c r="N3663" s="1" t="s">
        <v>86</v>
      </c>
      <c r="O3663" s="1" t="s">
        <v>34</v>
      </c>
      <c r="P3663" s="1">
        <v>51</v>
      </c>
      <c r="Q3663" t="s">
        <v>16721</v>
      </c>
      <c r="R3663" s="1" t="s">
        <v>22725</v>
      </c>
      <c r="S3663" s="1" t="s">
        <v>22726</v>
      </c>
      <c r="T3663" s="1">
        <v>204</v>
      </c>
      <c r="U3663" s="1">
        <v>188</v>
      </c>
      <c r="V3663" s="1">
        <v>16</v>
      </c>
    </row>
    <row r="3664" spans="1:22" x14ac:dyDescent="0.35">
      <c r="A3664" s="2">
        <v>44615</v>
      </c>
      <c r="B3664" s="3" t="s">
        <v>257</v>
      </c>
      <c r="C3664" t="s">
        <v>141</v>
      </c>
      <c r="D3664" t="s">
        <v>223</v>
      </c>
      <c r="E3664" t="s">
        <v>265</v>
      </c>
      <c r="F3664" t="s">
        <v>22727</v>
      </c>
      <c r="G3664" t="s">
        <v>22728</v>
      </c>
      <c r="H3664" t="s">
        <v>22729</v>
      </c>
      <c r="I3664" t="s">
        <v>22730</v>
      </c>
      <c r="J3664" s="1" t="s">
        <v>45</v>
      </c>
      <c r="K3664" t="s">
        <v>31</v>
      </c>
      <c r="L3664" t="s">
        <v>32</v>
      </c>
      <c r="M3664">
        <v>6538306661</v>
      </c>
      <c r="N3664" s="1" t="s">
        <v>33</v>
      </c>
      <c r="O3664" s="1" t="s">
        <v>34</v>
      </c>
      <c r="P3664" s="1">
        <v>86</v>
      </c>
      <c r="Q3664" t="s">
        <v>7950</v>
      </c>
      <c r="R3664" s="1" t="s">
        <v>22731</v>
      </c>
      <c r="S3664" s="1" t="s">
        <v>22732</v>
      </c>
      <c r="T3664" s="1">
        <v>178</v>
      </c>
      <c r="U3664" s="1">
        <v>85</v>
      </c>
      <c r="V3664" s="1">
        <v>93</v>
      </c>
    </row>
    <row r="3665" spans="1:22" x14ac:dyDescent="0.35">
      <c r="A3665" s="2">
        <v>45125</v>
      </c>
      <c r="B3665" s="3" t="s">
        <v>257</v>
      </c>
      <c r="C3665" t="s">
        <v>141</v>
      </c>
      <c r="D3665" t="s">
        <v>223</v>
      </c>
      <c r="E3665" t="s">
        <v>309</v>
      </c>
      <c r="F3665" t="s">
        <v>22733</v>
      </c>
      <c r="G3665" t="s">
        <v>22734</v>
      </c>
      <c r="H3665" t="s">
        <v>22735</v>
      </c>
      <c r="I3665" t="s">
        <v>22736</v>
      </c>
      <c r="J3665" s="1" t="s">
        <v>30</v>
      </c>
      <c r="K3665" t="s">
        <v>330</v>
      </c>
      <c r="L3665" t="s">
        <v>331</v>
      </c>
      <c r="M3665" t="s">
        <v>332</v>
      </c>
      <c r="N3665" s="1" t="s">
        <v>33</v>
      </c>
      <c r="O3665" s="1" t="s">
        <v>49</v>
      </c>
      <c r="P3665" s="1">
        <v>2</v>
      </c>
      <c r="Q3665" t="s">
        <v>14223</v>
      </c>
      <c r="R3665" s="1" t="s">
        <v>22737</v>
      </c>
      <c r="S3665" s="1" t="s">
        <v>9297</v>
      </c>
      <c r="T3665" s="1">
        <v>75</v>
      </c>
      <c r="U3665" s="1">
        <v>54</v>
      </c>
      <c r="V3665" s="1">
        <v>21</v>
      </c>
    </row>
    <row r="3666" spans="1:22" x14ac:dyDescent="0.35">
      <c r="A3666" s="2">
        <v>44578</v>
      </c>
      <c r="B3666" s="3" t="s">
        <v>257</v>
      </c>
      <c r="C3666" t="s">
        <v>141</v>
      </c>
      <c r="D3666" t="s">
        <v>223</v>
      </c>
      <c r="E3666" t="s">
        <v>265</v>
      </c>
      <c r="F3666" t="s">
        <v>22738</v>
      </c>
      <c r="G3666" t="s">
        <v>22739</v>
      </c>
      <c r="H3666" t="s">
        <v>22740</v>
      </c>
      <c r="I3666" t="s">
        <v>22741</v>
      </c>
      <c r="J3666" s="1" t="s">
        <v>30</v>
      </c>
      <c r="K3666" t="s">
        <v>124</v>
      </c>
      <c r="L3666" t="s">
        <v>125</v>
      </c>
      <c r="M3666" t="s">
        <v>126</v>
      </c>
      <c r="N3666" s="1" t="s">
        <v>48</v>
      </c>
      <c r="O3666" s="1" t="s">
        <v>63</v>
      </c>
      <c r="P3666" s="1">
        <v>16</v>
      </c>
      <c r="Q3666" t="s">
        <v>832</v>
      </c>
      <c r="R3666" s="1" t="s">
        <v>9620</v>
      </c>
      <c r="S3666" s="1" t="s">
        <v>22742</v>
      </c>
      <c r="T3666" s="1">
        <v>445</v>
      </c>
      <c r="U3666" s="1">
        <v>208</v>
      </c>
      <c r="V3666" s="1">
        <v>237</v>
      </c>
    </row>
    <row r="3667" spans="1:22" x14ac:dyDescent="0.35">
      <c r="A3667" s="2">
        <v>44576</v>
      </c>
      <c r="B3667" s="3" t="s">
        <v>97</v>
      </c>
      <c r="C3667" t="s">
        <v>23</v>
      </c>
      <c r="D3667" t="s">
        <v>98</v>
      </c>
      <c r="E3667" t="s">
        <v>154</v>
      </c>
      <c r="F3667" t="s">
        <v>22743</v>
      </c>
      <c r="G3667" t="s">
        <v>22744</v>
      </c>
      <c r="H3667" t="s">
        <v>22745</v>
      </c>
      <c r="I3667" t="s">
        <v>22746</v>
      </c>
      <c r="J3667" s="1" t="s">
        <v>170</v>
      </c>
      <c r="K3667" t="s">
        <v>111</v>
      </c>
      <c r="L3667" t="s">
        <v>112</v>
      </c>
      <c r="M3667" t="s">
        <v>113</v>
      </c>
      <c r="N3667" s="1" t="s">
        <v>48</v>
      </c>
      <c r="O3667" s="1" t="s">
        <v>49</v>
      </c>
      <c r="P3667" s="1">
        <v>91</v>
      </c>
      <c r="Q3667" t="s">
        <v>7665</v>
      </c>
      <c r="R3667" s="1" t="s">
        <v>22747</v>
      </c>
      <c r="S3667" s="1" t="s">
        <v>22748</v>
      </c>
      <c r="T3667" s="1">
        <v>96</v>
      </c>
      <c r="U3667" s="1">
        <v>75</v>
      </c>
      <c r="V3667" s="1">
        <v>21</v>
      </c>
    </row>
    <row r="3668" spans="1:22" x14ac:dyDescent="0.35">
      <c r="A3668" s="2">
        <v>45164</v>
      </c>
      <c r="B3668" s="3" t="s">
        <v>418</v>
      </c>
      <c r="C3668" t="s">
        <v>69</v>
      </c>
      <c r="D3668" t="s">
        <v>419</v>
      </c>
      <c r="E3668" t="s">
        <v>25</v>
      </c>
      <c r="F3668" t="s">
        <v>22749</v>
      </c>
      <c r="G3668" t="s">
        <v>22750</v>
      </c>
      <c r="H3668" t="s">
        <v>22751</v>
      </c>
      <c r="I3668" t="s">
        <v>22752</v>
      </c>
      <c r="J3668" s="1" t="s">
        <v>170</v>
      </c>
      <c r="K3668" t="s">
        <v>31</v>
      </c>
      <c r="L3668" t="s">
        <v>32</v>
      </c>
      <c r="M3668">
        <v>6538306661</v>
      </c>
      <c r="N3668" s="1" t="s">
        <v>78</v>
      </c>
      <c r="O3668" s="1" t="s">
        <v>34</v>
      </c>
      <c r="P3668" s="1">
        <v>87</v>
      </c>
      <c r="Q3668" t="s">
        <v>19178</v>
      </c>
      <c r="R3668" s="1" t="s">
        <v>22753</v>
      </c>
      <c r="S3668" s="1" t="s">
        <v>22754</v>
      </c>
      <c r="T3668" s="1">
        <v>86</v>
      </c>
      <c r="U3668" s="1">
        <v>26</v>
      </c>
      <c r="V3668" s="1">
        <v>60</v>
      </c>
    </row>
    <row r="3669" spans="1:22" x14ac:dyDescent="0.35">
      <c r="A3669" s="2">
        <v>45058</v>
      </c>
      <c r="B3669" s="3" t="s">
        <v>238</v>
      </c>
      <c r="C3669" t="s">
        <v>23</v>
      </c>
      <c r="D3669" t="s">
        <v>98</v>
      </c>
      <c r="E3669" t="s">
        <v>239</v>
      </c>
      <c r="F3669" t="s">
        <v>22755</v>
      </c>
      <c r="G3669" t="s">
        <v>22756</v>
      </c>
      <c r="H3669" t="s">
        <v>22757</v>
      </c>
      <c r="I3669" t="s">
        <v>22758</v>
      </c>
      <c r="J3669" s="1" t="s">
        <v>45</v>
      </c>
      <c r="K3669" t="s">
        <v>46</v>
      </c>
      <c r="L3669" t="s">
        <v>47</v>
      </c>
      <c r="M3669" t="s">
        <v>261</v>
      </c>
      <c r="N3669" s="1" t="s">
        <v>114</v>
      </c>
      <c r="O3669" s="1" t="s">
        <v>49</v>
      </c>
      <c r="P3669" s="1">
        <v>50</v>
      </c>
      <c r="Q3669" t="s">
        <v>5923</v>
      </c>
      <c r="R3669" s="1" t="s">
        <v>22759</v>
      </c>
      <c r="S3669" s="1" t="s">
        <v>22760</v>
      </c>
      <c r="T3669" s="1">
        <v>480</v>
      </c>
      <c r="U3669" s="1">
        <v>32</v>
      </c>
      <c r="V3669" s="1">
        <v>448</v>
      </c>
    </row>
    <row r="3670" spans="1:22" x14ac:dyDescent="0.35">
      <c r="A3670" s="1" t="s">
        <v>22761</v>
      </c>
      <c r="B3670" s="3" t="s">
        <v>418</v>
      </c>
      <c r="C3670" t="s">
        <v>69</v>
      </c>
      <c r="D3670" t="s">
        <v>419</v>
      </c>
      <c r="E3670" t="s">
        <v>521</v>
      </c>
      <c r="F3670" t="s">
        <v>22762</v>
      </c>
      <c r="G3670" t="s">
        <v>22763</v>
      </c>
      <c r="H3670" t="s">
        <v>22764</v>
      </c>
      <c r="I3670" t="s">
        <v>22765</v>
      </c>
      <c r="J3670" s="1" t="s">
        <v>30</v>
      </c>
      <c r="K3670" t="s">
        <v>159</v>
      </c>
      <c r="L3670" t="s">
        <v>160</v>
      </c>
      <c r="M3670" t="s">
        <v>161</v>
      </c>
      <c r="N3670" s="1" t="s">
        <v>78</v>
      </c>
      <c r="O3670" s="1" t="s">
        <v>49</v>
      </c>
      <c r="P3670" s="1">
        <v>66</v>
      </c>
      <c r="Q3670" t="s">
        <v>20514</v>
      </c>
      <c r="R3670" s="1" t="s">
        <v>22766</v>
      </c>
      <c r="S3670" s="1" t="s">
        <v>22767</v>
      </c>
      <c r="T3670" s="1">
        <v>296</v>
      </c>
      <c r="U3670" s="1">
        <v>160</v>
      </c>
      <c r="V3670" s="1">
        <v>136</v>
      </c>
    </row>
    <row r="3671" spans="1:22" x14ac:dyDescent="0.35">
      <c r="A3671" s="2">
        <v>44521</v>
      </c>
      <c r="B3671" s="3" t="s">
        <v>214</v>
      </c>
      <c r="C3671" t="s">
        <v>23</v>
      </c>
      <c r="D3671" t="s">
        <v>98</v>
      </c>
      <c r="E3671" t="s">
        <v>265</v>
      </c>
      <c r="F3671" t="s">
        <v>22768</v>
      </c>
      <c r="G3671" t="s">
        <v>22769</v>
      </c>
      <c r="H3671" t="s">
        <v>22770</v>
      </c>
      <c r="I3671" t="s">
        <v>22771</v>
      </c>
      <c r="J3671" s="1" t="s">
        <v>30</v>
      </c>
      <c r="K3671" t="s">
        <v>75</v>
      </c>
      <c r="L3671" t="s">
        <v>76</v>
      </c>
      <c r="M3671" t="s">
        <v>77</v>
      </c>
      <c r="N3671" s="1" t="s">
        <v>48</v>
      </c>
      <c r="O3671" s="1" t="s">
        <v>63</v>
      </c>
      <c r="P3671" s="1">
        <v>92</v>
      </c>
      <c r="Q3671" t="s">
        <v>8615</v>
      </c>
      <c r="R3671" s="1" t="s">
        <v>22772</v>
      </c>
      <c r="S3671" s="1" t="s">
        <v>22773</v>
      </c>
      <c r="T3671" s="1">
        <v>477</v>
      </c>
      <c r="U3671" s="1">
        <v>65</v>
      </c>
      <c r="V3671" s="1">
        <v>412</v>
      </c>
    </row>
    <row r="3672" spans="1:22" x14ac:dyDescent="0.35">
      <c r="A3672" s="2">
        <v>44575</v>
      </c>
      <c r="B3672" s="3" t="s">
        <v>118</v>
      </c>
      <c r="C3672" t="s">
        <v>69</v>
      </c>
      <c r="D3672" t="s">
        <v>119</v>
      </c>
      <c r="E3672" t="s">
        <v>189</v>
      </c>
      <c r="F3672" t="s">
        <v>22774</v>
      </c>
      <c r="G3672" t="s">
        <v>22775</v>
      </c>
      <c r="H3672" t="s">
        <v>22776</v>
      </c>
      <c r="I3672" t="s">
        <v>22777</v>
      </c>
      <c r="J3672" s="1" t="s">
        <v>45</v>
      </c>
      <c r="K3672" t="s">
        <v>183</v>
      </c>
      <c r="L3672" t="s">
        <v>184</v>
      </c>
      <c r="M3672" t="s">
        <v>185</v>
      </c>
      <c r="N3672" s="1" t="s">
        <v>93</v>
      </c>
      <c r="O3672" s="1" t="s">
        <v>63</v>
      </c>
      <c r="P3672" s="1">
        <v>93</v>
      </c>
      <c r="Q3672" t="s">
        <v>5605</v>
      </c>
      <c r="R3672" s="1" t="s">
        <v>22778</v>
      </c>
      <c r="S3672" s="1" t="s">
        <v>22779</v>
      </c>
      <c r="T3672" s="1">
        <v>75</v>
      </c>
      <c r="U3672" s="1">
        <v>50</v>
      </c>
      <c r="V3672" s="1">
        <v>25</v>
      </c>
    </row>
    <row r="3673" spans="1:22" x14ac:dyDescent="0.35">
      <c r="A3673" s="2">
        <v>45001</v>
      </c>
      <c r="B3673" s="3" t="s">
        <v>118</v>
      </c>
      <c r="C3673" t="s">
        <v>54</v>
      </c>
      <c r="D3673" t="s">
        <v>119</v>
      </c>
      <c r="E3673" t="s">
        <v>120</v>
      </c>
      <c r="F3673" t="s">
        <v>22780</v>
      </c>
      <c r="G3673" t="s">
        <v>22781</v>
      </c>
      <c r="H3673" t="s">
        <v>22782</v>
      </c>
      <c r="I3673" t="s">
        <v>22783</v>
      </c>
      <c r="J3673" s="1" t="s">
        <v>170</v>
      </c>
      <c r="K3673" t="s">
        <v>183</v>
      </c>
      <c r="L3673" t="s">
        <v>184</v>
      </c>
      <c r="M3673" t="s">
        <v>185</v>
      </c>
      <c r="N3673" s="1" t="s">
        <v>48</v>
      </c>
      <c r="O3673" s="1" t="s">
        <v>63</v>
      </c>
      <c r="P3673" s="1">
        <v>49</v>
      </c>
      <c r="Q3673" t="s">
        <v>8191</v>
      </c>
      <c r="R3673" s="1" t="s">
        <v>22784</v>
      </c>
      <c r="S3673" s="1" t="s">
        <v>22785</v>
      </c>
      <c r="T3673" s="1">
        <v>191</v>
      </c>
      <c r="U3673" s="1">
        <v>170</v>
      </c>
      <c r="V3673" s="1">
        <v>21</v>
      </c>
    </row>
    <row r="3674" spans="1:22" x14ac:dyDescent="0.35">
      <c r="A3674" s="2">
        <v>44779</v>
      </c>
      <c r="B3674" s="3" t="s">
        <v>222</v>
      </c>
      <c r="C3674" t="s">
        <v>141</v>
      </c>
      <c r="D3674" t="s">
        <v>223</v>
      </c>
      <c r="E3674" t="s">
        <v>224</v>
      </c>
      <c r="F3674" t="s">
        <v>20529</v>
      </c>
      <c r="G3674" t="s">
        <v>22786</v>
      </c>
      <c r="H3674" t="s">
        <v>22787</v>
      </c>
      <c r="I3674" t="s">
        <v>22788</v>
      </c>
      <c r="J3674" s="1" t="s">
        <v>45</v>
      </c>
      <c r="K3674" t="s">
        <v>31</v>
      </c>
      <c r="L3674" t="s">
        <v>32</v>
      </c>
      <c r="M3674">
        <v>6538306661</v>
      </c>
      <c r="N3674" s="1" t="s">
        <v>33</v>
      </c>
      <c r="O3674" s="1" t="s">
        <v>49</v>
      </c>
      <c r="P3674" s="1">
        <v>17</v>
      </c>
      <c r="Q3674" t="s">
        <v>6305</v>
      </c>
      <c r="R3674" s="1" t="s">
        <v>13383</v>
      </c>
      <c r="S3674" s="1" t="s">
        <v>22789</v>
      </c>
      <c r="T3674" s="1">
        <v>133</v>
      </c>
      <c r="U3674" s="1">
        <v>91</v>
      </c>
      <c r="V3674" s="1">
        <v>42</v>
      </c>
    </row>
    <row r="3675" spans="1:22" x14ac:dyDescent="0.35">
      <c r="A3675" s="2">
        <v>44995</v>
      </c>
      <c r="B3675" s="3" t="s">
        <v>336</v>
      </c>
      <c r="C3675" t="s">
        <v>247</v>
      </c>
      <c r="D3675" t="s">
        <v>165</v>
      </c>
      <c r="E3675" t="s">
        <v>484</v>
      </c>
      <c r="F3675" t="s">
        <v>22790</v>
      </c>
      <c r="G3675" t="s">
        <v>22791</v>
      </c>
      <c r="H3675" t="s">
        <v>22792</v>
      </c>
      <c r="I3675" t="s">
        <v>22793</v>
      </c>
      <c r="J3675" s="1" t="s">
        <v>170</v>
      </c>
      <c r="K3675" t="s">
        <v>75</v>
      </c>
      <c r="L3675" t="s">
        <v>76</v>
      </c>
      <c r="M3675" t="s">
        <v>77</v>
      </c>
      <c r="N3675" s="1" t="s">
        <v>78</v>
      </c>
      <c r="O3675" s="1" t="s">
        <v>49</v>
      </c>
      <c r="P3675" s="1">
        <v>95</v>
      </c>
      <c r="Q3675" t="s">
        <v>22794</v>
      </c>
      <c r="R3675" s="1" t="s">
        <v>22795</v>
      </c>
      <c r="S3675" s="1" t="s">
        <v>22796</v>
      </c>
      <c r="T3675" s="1">
        <v>267</v>
      </c>
      <c r="U3675" s="1">
        <v>225</v>
      </c>
      <c r="V3675" s="1">
        <v>42</v>
      </c>
    </row>
    <row r="3676" spans="1:22" x14ac:dyDescent="0.35">
      <c r="A3676" s="2">
        <v>44825</v>
      </c>
      <c r="B3676" s="3" t="s">
        <v>336</v>
      </c>
      <c r="C3676" t="s">
        <v>247</v>
      </c>
      <c r="D3676" t="s">
        <v>165</v>
      </c>
      <c r="E3676" t="s">
        <v>484</v>
      </c>
      <c r="F3676" t="s">
        <v>22797</v>
      </c>
      <c r="G3676" t="s">
        <v>22798</v>
      </c>
      <c r="H3676" t="s">
        <v>22799</v>
      </c>
      <c r="I3676" t="s">
        <v>22800</v>
      </c>
      <c r="J3676" s="1" t="s">
        <v>30</v>
      </c>
      <c r="K3676" t="s">
        <v>133</v>
      </c>
      <c r="L3676" t="s">
        <v>134</v>
      </c>
      <c r="M3676" t="s">
        <v>135</v>
      </c>
      <c r="N3676" s="1" t="s">
        <v>48</v>
      </c>
      <c r="O3676" s="1" t="s">
        <v>34</v>
      </c>
      <c r="P3676" s="1">
        <v>61</v>
      </c>
      <c r="Q3676" t="s">
        <v>2602</v>
      </c>
      <c r="R3676" s="1" t="s">
        <v>22801</v>
      </c>
      <c r="S3676" s="1" t="s">
        <v>22802</v>
      </c>
      <c r="T3676" s="1">
        <v>99</v>
      </c>
      <c r="U3676" s="1">
        <v>17</v>
      </c>
      <c r="V3676" s="1">
        <v>82</v>
      </c>
    </row>
    <row r="3677" spans="1:22" x14ac:dyDescent="0.35">
      <c r="A3677" s="1" t="s">
        <v>22803</v>
      </c>
      <c r="B3677" s="3" t="s">
        <v>214</v>
      </c>
      <c r="C3677" t="s">
        <v>23</v>
      </c>
      <c r="D3677" t="s">
        <v>98</v>
      </c>
      <c r="E3677" t="s">
        <v>215</v>
      </c>
      <c r="F3677" t="s">
        <v>22804</v>
      </c>
      <c r="G3677" t="s">
        <v>22805</v>
      </c>
      <c r="H3677" t="s">
        <v>22806</v>
      </c>
      <c r="I3677" t="s">
        <v>22807</v>
      </c>
      <c r="J3677" s="1" t="s">
        <v>170</v>
      </c>
      <c r="K3677" t="s">
        <v>75</v>
      </c>
      <c r="L3677" t="s">
        <v>76</v>
      </c>
      <c r="M3677" t="s">
        <v>77</v>
      </c>
      <c r="N3677" s="1" t="s">
        <v>48</v>
      </c>
      <c r="O3677" s="1" t="s">
        <v>63</v>
      </c>
      <c r="P3677" s="1">
        <v>37</v>
      </c>
      <c r="Q3677" t="s">
        <v>9335</v>
      </c>
      <c r="R3677" s="1" t="s">
        <v>22808</v>
      </c>
      <c r="S3677" s="1" t="s">
        <v>22809</v>
      </c>
      <c r="T3677" s="1">
        <v>385</v>
      </c>
      <c r="U3677" s="1">
        <v>171</v>
      </c>
      <c r="V3677" s="1">
        <v>214</v>
      </c>
    </row>
    <row r="3678" spans="1:22" x14ac:dyDescent="0.35">
      <c r="A3678" s="1" t="s">
        <v>21298</v>
      </c>
      <c r="B3678" s="3" t="s">
        <v>53</v>
      </c>
      <c r="C3678" t="s">
        <v>276</v>
      </c>
      <c r="D3678" t="s">
        <v>55</v>
      </c>
      <c r="E3678" t="s">
        <v>56</v>
      </c>
      <c r="F3678" t="s">
        <v>22810</v>
      </c>
      <c r="G3678" t="s">
        <v>22811</v>
      </c>
      <c r="H3678" t="s">
        <v>22812</v>
      </c>
      <c r="I3678" t="s">
        <v>22813</v>
      </c>
      <c r="J3678" s="1" t="s">
        <v>170</v>
      </c>
      <c r="K3678" t="s">
        <v>171</v>
      </c>
      <c r="L3678" t="s">
        <v>172</v>
      </c>
      <c r="M3678" t="s">
        <v>173</v>
      </c>
      <c r="N3678" s="1" t="s">
        <v>114</v>
      </c>
      <c r="O3678" s="1" t="s">
        <v>49</v>
      </c>
      <c r="P3678" s="1">
        <v>25</v>
      </c>
      <c r="Q3678" t="s">
        <v>1495</v>
      </c>
      <c r="R3678" s="1" t="s">
        <v>16970</v>
      </c>
      <c r="S3678" s="1" t="s">
        <v>22814</v>
      </c>
      <c r="T3678" s="1">
        <v>256</v>
      </c>
      <c r="U3678" s="1">
        <v>91</v>
      </c>
      <c r="V3678" s="1">
        <v>165</v>
      </c>
    </row>
    <row r="3679" spans="1:22" x14ac:dyDescent="0.35">
      <c r="A3679" s="2">
        <v>44749</v>
      </c>
      <c r="B3679" s="3" t="s">
        <v>164</v>
      </c>
      <c r="C3679" t="s">
        <v>247</v>
      </c>
      <c r="D3679" t="s">
        <v>165</v>
      </c>
      <c r="E3679" t="s">
        <v>166</v>
      </c>
      <c r="F3679" t="s">
        <v>3733</v>
      </c>
      <c r="G3679" t="s">
        <v>22815</v>
      </c>
      <c r="H3679" t="s">
        <v>22816</v>
      </c>
      <c r="I3679" t="s">
        <v>22817</v>
      </c>
      <c r="J3679" s="1" t="s">
        <v>170</v>
      </c>
      <c r="K3679" t="s">
        <v>183</v>
      </c>
      <c r="L3679" t="s">
        <v>184</v>
      </c>
      <c r="N3679" s="1" t="s">
        <v>114</v>
      </c>
      <c r="O3679" s="1" t="s">
        <v>49</v>
      </c>
      <c r="P3679" s="1">
        <v>1</v>
      </c>
      <c r="Q3679" t="s">
        <v>166</v>
      </c>
      <c r="R3679" s="1" t="s">
        <v>22818</v>
      </c>
      <c r="S3679" s="1" t="s">
        <v>22819</v>
      </c>
      <c r="T3679" s="1">
        <v>277</v>
      </c>
      <c r="U3679" s="1">
        <v>175</v>
      </c>
      <c r="V3679" s="1">
        <v>102</v>
      </c>
    </row>
    <row r="3680" spans="1:22" x14ac:dyDescent="0.35">
      <c r="A3680" s="2">
        <v>44554</v>
      </c>
      <c r="B3680" s="3" t="s">
        <v>68</v>
      </c>
      <c r="C3680" t="s">
        <v>69</v>
      </c>
      <c r="D3680" t="s">
        <v>70</v>
      </c>
      <c r="E3680" t="s">
        <v>71</v>
      </c>
      <c r="F3680" t="s">
        <v>22820</v>
      </c>
      <c r="G3680" t="s">
        <v>22821</v>
      </c>
      <c r="H3680" t="s">
        <v>22822</v>
      </c>
      <c r="I3680" t="s">
        <v>22823</v>
      </c>
      <c r="J3680" s="1" t="s">
        <v>170</v>
      </c>
      <c r="K3680" t="s">
        <v>424</v>
      </c>
      <c r="L3680" t="s">
        <v>425</v>
      </c>
      <c r="M3680">
        <v>7724600682</v>
      </c>
      <c r="N3680" s="1" t="s">
        <v>78</v>
      </c>
      <c r="O3680" s="1" t="s">
        <v>34</v>
      </c>
      <c r="P3680" s="1">
        <v>16</v>
      </c>
      <c r="Q3680" t="s">
        <v>3260</v>
      </c>
      <c r="R3680" s="1" t="s">
        <v>22824</v>
      </c>
      <c r="S3680" s="1" t="s">
        <v>22825</v>
      </c>
      <c r="T3680" s="1">
        <v>69</v>
      </c>
      <c r="U3680" s="1">
        <v>14</v>
      </c>
      <c r="V3680" s="1">
        <v>55</v>
      </c>
    </row>
    <row r="3681" spans="1:22" x14ac:dyDescent="0.35">
      <c r="A3681" s="2">
        <v>45141</v>
      </c>
      <c r="B3681" s="3" t="s">
        <v>418</v>
      </c>
      <c r="C3681" t="s">
        <v>69</v>
      </c>
      <c r="D3681" t="s">
        <v>419</v>
      </c>
      <c r="E3681" t="s">
        <v>521</v>
      </c>
      <c r="F3681" t="s">
        <v>22826</v>
      </c>
      <c r="G3681" t="s">
        <v>22827</v>
      </c>
      <c r="H3681" t="s">
        <v>22828</v>
      </c>
      <c r="I3681">
        <v>4652917971</v>
      </c>
      <c r="J3681" s="1" t="s">
        <v>30</v>
      </c>
      <c r="K3681" t="s">
        <v>534</v>
      </c>
      <c r="L3681" t="s">
        <v>535</v>
      </c>
      <c r="M3681" t="s">
        <v>536</v>
      </c>
      <c r="N3681" s="1" t="s">
        <v>48</v>
      </c>
      <c r="O3681" s="1" t="s">
        <v>63</v>
      </c>
      <c r="P3681" s="1">
        <v>37</v>
      </c>
      <c r="Q3681" t="s">
        <v>4950</v>
      </c>
      <c r="R3681" s="1" t="s">
        <v>22829</v>
      </c>
      <c r="S3681" s="1" t="s">
        <v>22830</v>
      </c>
      <c r="T3681" s="1">
        <v>382</v>
      </c>
      <c r="U3681" s="1">
        <v>46</v>
      </c>
      <c r="V3681" s="1">
        <v>336</v>
      </c>
    </row>
    <row r="3682" spans="1:22" x14ac:dyDescent="0.35">
      <c r="A3682" s="2">
        <v>45104</v>
      </c>
      <c r="B3682" s="3" t="s">
        <v>257</v>
      </c>
      <c r="C3682" t="s">
        <v>141</v>
      </c>
      <c r="D3682" t="s">
        <v>223</v>
      </c>
      <c r="E3682" t="s">
        <v>309</v>
      </c>
      <c r="F3682" t="s">
        <v>22831</v>
      </c>
      <c r="H3682" t="s">
        <v>22832</v>
      </c>
      <c r="I3682" t="s">
        <v>22833</v>
      </c>
      <c r="J3682" s="1" t="s">
        <v>170</v>
      </c>
      <c r="K3682" t="s">
        <v>171</v>
      </c>
      <c r="L3682" t="s">
        <v>172</v>
      </c>
      <c r="M3682" t="s">
        <v>173</v>
      </c>
      <c r="N3682" s="1" t="s">
        <v>93</v>
      </c>
      <c r="O3682" s="1" t="s">
        <v>34</v>
      </c>
      <c r="P3682" s="1">
        <v>73</v>
      </c>
      <c r="Q3682" t="s">
        <v>22834</v>
      </c>
      <c r="R3682" s="1" t="s">
        <v>22835</v>
      </c>
      <c r="S3682" s="1" t="s">
        <v>22836</v>
      </c>
      <c r="T3682" s="1">
        <v>499</v>
      </c>
      <c r="U3682" s="1">
        <v>190</v>
      </c>
      <c r="V3682" s="1">
        <v>309</v>
      </c>
    </row>
    <row r="3683" spans="1:22" x14ac:dyDescent="0.35">
      <c r="A3683" s="2">
        <v>45131</v>
      </c>
      <c r="B3683" s="3" t="s">
        <v>97</v>
      </c>
      <c r="C3683" t="s">
        <v>23</v>
      </c>
      <c r="D3683" t="s">
        <v>98</v>
      </c>
      <c r="E3683" t="s">
        <v>25</v>
      </c>
      <c r="F3683" t="s">
        <v>22837</v>
      </c>
      <c r="G3683" t="s">
        <v>22838</v>
      </c>
      <c r="H3683" t="s">
        <v>22839</v>
      </c>
      <c r="I3683" t="s">
        <v>22840</v>
      </c>
      <c r="J3683" s="1" t="s">
        <v>45</v>
      </c>
      <c r="K3683" t="s">
        <v>61</v>
      </c>
      <c r="L3683" t="s">
        <v>62</v>
      </c>
      <c r="M3683">
        <f>1-588-750-7646</f>
        <v>-8983</v>
      </c>
      <c r="N3683" s="1" t="s">
        <v>93</v>
      </c>
      <c r="O3683" s="1" t="s">
        <v>63</v>
      </c>
      <c r="P3683" s="1">
        <v>10</v>
      </c>
      <c r="Q3683" t="s">
        <v>2699</v>
      </c>
      <c r="R3683" s="1" t="s">
        <v>22841</v>
      </c>
      <c r="S3683" s="1" t="s">
        <v>22842</v>
      </c>
      <c r="T3683" s="1">
        <v>247</v>
      </c>
      <c r="U3683" s="1">
        <v>164</v>
      </c>
      <c r="V3683" s="1">
        <v>83</v>
      </c>
    </row>
    <row r="3684" spans="1:22" x14ac:dyDescent="0.35">
      <c r="A3684" s="2">
        <v>45112</v>
      </c>
      <c r="B3684" s="3" t="s">
        <v>222</v>
      </c>
      <c r="C3684" t="s">
        <v>141</v>
      </c>
      <c r="D3684" t="s">
        <v>223</v>
      </c>
      <c r="E3684" t="s">
        <v>224</v>
      </c>
      <c r="F3684" t="s">
        <v>22843</v>
      </c>
      <c r="G3684" t="s">
        <v>22844</v>
      </c>
      <c r="H3684" t="s">
        <v>22845</v>
      </c>
      <c r="I3684" t="s">
        <v>22846</v>
      </c>
      <c r="J3684" s="1" t="s">
        <v>45</v>
      </c>
      <c r="K3684" t="s">
        <v>303</v>
      </c>
      <c r="L3684" t="s">
        <v>304</v>
      </c>
      <c r="N3684" s="1" t="s">
        <v>48</v>
      </c>
      <c r="O3684" s="1" t="s">
        <v>34</v>
      </c>
      <c r="P3684" s="1">
        <v>79</v>
      </c>
      <c r="Q3684" t="s">
        <v>2649</v>
      </c>
      <c r="R3684" s="1" t="s">
        <v>22847</v>
      </c>
      <c r="S3684" s="1" t="s">
        <v>22848</v>
      </c>
      <c r="T3684" s="1">
        <v>496</v>
      </c>
      <c r="U3684" s="1">
        <v>40</v>
      </c>
      <c r="V3684" s="1">
        <v>456</v>
      </c>
    </row>
    <row r="3685" spans="1:22" x14ac:dyDescent="0.35">
      <c r="A3685" s="2">
        <v>44564</v>
      </c>
      <c r="B3685" s="3" t="s">
        <v>97</v>
      </c>
      <c r="C3685" t="s">
        <v>23</v>
      </c>
      <c r="D3685" t="s">
        <v>98</v>
      </c>
      <c r="E3685" t="s">
        <v>154</v>
      </c>
      <c r="F3685" t="s">
        <v>22849</v>
      </c>
      <c r="G3685" t="s">
        <v>22850</v>
      </c>
      <c r="H3685" t="s">
        <v>22851</v>
      </c>
      <c r="I3685" t="s">
        <v>22852</v>
      </c>
      <c r="J3685" s="1" t="s">
        <v>170</v>
      </c>
      <c r="K3685" t="s">
        <v>61</v>
      </c>
      <c r="L3685" t="s">
        <v>62</v>
      </c>
      <c r="M3685">
        <f>1-588-750-7646</f>
        <v>-8983</v>
      </c>
      <c r="N3685" s="1" t="s">
        <v>86</v>
      </c>
      <c r="O3685" s="1" t="s">
        <v>34</v>
      </c>
      <c r="P3685" s="1">
        <v>20</v>
      </c>
      <c r="Q3685" t="s">
        <v>8154</v>
      </c>
      <c r="R3685" s="1" t="s">
        <v>22853</v>
      </c>
      <c r="S3685" s="1" t="s">
        <v>22854</v>
      </c>
      <c r="T3685" s="1">
        <v>489</v>
      </c>
      <c r="U3685" s="1">
        <v>19</v>
      </c>
      <c r="V3685" s="1">
        <v>470</v>
      </c>
    </row>
    <row r="3686" spans="1:22" x14ac:dyDescent="0.35">
      <c r="A3686" s="2">
        <v>45020</v>
      </c>
      <c r="B3686" s="3" t="s">
        <v>222</v>
      </c>
      <c r="C3686" t="s">
        <v>141</v>
      </c>
      <c r="D3686" t="s">
        <v>223</v>
      </c>
      <c r="E3686" t="s">
        <v>224</v>
      </c>
      <c r="F3686" t="s">
        <v>22855</v>
      </c>
      <c r="G3686" t="s">
        <v>22856</v>
      </c>
      <c r="H3686" t="s">
        <v>22857</v>
      </c>
      <c r="I3686" t="s">
        <v>22858</v>
      </c>
      <c r="J3686" s="1" t="s">
        <v>45</v>
      </c>
      <c r="K3686" t="s">
        <v>31</v>
      </c>
      <c r="L3686" t="s">
        <v>32</v>
      </c>
      <c r="M3686">
        <v>6538306661</v>
      </c>
      <c r="N3686" s="1" t="s">
        <v>93</v>
      </c>
      <c r="O3686" s="1" t="s">
        <v>49</v>
      </c>
      <c r="P3686" s="1">
        <v>84</v>
      </c>
      <c r="Q3686" t="s">
        <v>14794</v>
      </c>
      <c r="R3686" s="1" t="s">
        <v>22859</v>
      </c>
      <c r="S3686" s="1" t="s">
        <v>22860</v>
      </c>
      <c r="T3686" s="1">
        <v>432</v>
      </c>
      <c r="U3686" s="1">
        <v>239</v>
      </c>
      <c r="V3686" s="1">
        <v>193</v>
      </c>
    </row>
    <row r="3687" spans="1:22" x14ac:dyDescent="0.35">
      <c r="A3687" s="2">
        <v>44888</v>
      </c>
      <c r="B3687" s="3" t="s">
        <v>317</v>
      </c>
      <c r="C3687" t="s">
        <v>23</v>
      </c>
      <c r="D3687" t="s">
        <v>98</v>
      </c>
      <c r="E3687" t="s">
        <v>265</v>
      </c>
      <c r="F3687" t="s">
        <v>22861</v>
      </c>
      <c r="G3687" t="s">
        <v>22862</v>
      </c>
      <c r="H3687" t="s">
        <v>22863</v>
      </c>
      <c r="I3687" t="s">
        <v>22864</v>
      </c>
      <c r="J3687" s="1" t="s">
        <v>170</v>
      </c>
      <c r="K3687" t="s">
        <v>194</v>
      </c>
      <c r="L3687" t="s">
        <v>195</v>
      </c>
      <c r="M3687" t="s">
        <v>196</v>
      </c>
      <c r="N3687" s="1" t="s">
        <v>33</v>
      </c>
      <c r="O3687" s="1" t="s">
        <v>34</v>
      </c>
      <c r="P3687" s="1">
        <v>45</v>
      </c>
      <c r="Q3687" t="s">
        <v>1102</v>
      </c>
      <c r="R3687" s="1" t="s">
        <v>22865</v>
      </c>
      <c r="S3687" s="1" t="s">
        <v>22866</v>
      </c>
      <c r="T3687" s="1">
        <v>488</v>
      </c>
      <c r="U3687" s="1">
        <v>161</v>
      </c>
      <c r="V3687" s="1">
        <v>327</v>
      </c>
    </row>
    <row r="3688" spans="1:22" x14ac:dyDescent="0.35">
      <c r="A3688" s="2">
        <v>45128</v>
      </c>
      <c r="B3688" s="3" t="s">
        <v>222</v>
      </c>
      <c r="C3688" t="s">
        <v>141</v>
      </c>
      <c r="D3688" t="s">
        <v>223</v>
      </c>
      <c r="E3688" t="s">
        <v>1332</v>
      </c>
      <c r="F3688" t="s">
        <v>22867</v>
      </c>
      <c r="H3688" t="s">
        <v>22868</v>
      </c>
      <c r="I3688">
        <v>3712435168</v>
      </c>
      <c r="J3688" s="1" t="s">
        <v>30</v>
      </c>
      <c r="K3688" t="s">
        <v>424</v>
      </c>
      <c r="L3688" t="s">
        <v>425</v>
      </c>
      <c r="M3688">
        <v>7724600682</v>
      </c>
      <c r="N3688" s="1" t="s">
        <v>93</v>
      </c>
      <c r="O3688" s="1" t="s">
        <v>63</v>
      </c>
      <c r="P3688" s="1">
        <v>13</v>
      </c>
      <c r="Q3688" t="s">
        <v>5662</v>
      </c>
      <c r="R3688" s="1" t="s">
        <v>22869</v>
      </c>
      <c r="S3688" s="1" t="s">
        <v>22870</v>
      </c>
      <c r="T3688" s="1">
        <v>160</v>
      </c>
      <c r="U3688" s="1">
        <v>147</v>
      </c>
      <c r="V3688" s="1">
        <v>13</v>
      </c>
    </row>
    <row r="3689" spans="1:22" x14ac:dyDescent="0.35">
      <c r="A3689" s="2">
        <v>44824</v>
      </c>
      <c r="B3689" s="3" t="s">
        <v>164</v>
      </c>
      <c r="C3689" t="s">
        <v>247</v>
      </c>
      <c r="D3689" t="s">
        <v>165</v>
      </c>
      <c r="E3689" t="s">
        <v>2368</v>
      </c>
      <c r="F3689" t="s">
        <v>22871</v>
      </c>
      <c r="G3689" t="s">
        <v>22872</v>
      </c>
      <c r="H3689" t="s">
        <v>22873</v>
      </c>
      <c r="I3689" t="s">
        <v>22874</v>
      </c>
      <c r="J3689" s="1" t="s">
        <v>30</v>
      </c>
      <c r="K3689" t="s">
        <v>183</v>
      </c>
      <c r="L3689" t="s">
        <v>184</v>
      </c>
      <c r="M3689" t="s">
        <v>185</v>
      </c>
      <c r="N3689" s="1" t="s">
        <v>114</v>
      </c>
      <c r="O3689" s="1" t="s">
        <v>63</v>
      </c>
      <c r="P3689" s="1">
        <v>64</v>
      </c>
      <c r="Q3689" t="s">
        <v>14090</v>
      </c>
      <c r="R3689" s="1" t="s">
        <v>22875</v>
      </c>
      <c r="S3689" s="1" t="s">
        <v>22876</v>
      </c>
      <c r="T3689" s="1">
        <v>292</v>
      </c>
      <c r="U3689" s="1">
        <v>9</v>
      </c>
      <c r="V3689" s="1">
        <v>283</v>
      </c>
    </row>
    <row r="3690" spans="1:22" x14ac:dyDescent="0.35">
      <c r="A3690" s="2">
        <v>45109</v>
      </c>
      <c r="B3690" s="3" t="s">
        <v>214</v>
      </c>
      <c r="C3690" t="s">
        <v>54</v>
      </c>
      <c r="D3690" t="s">
        <v>98</v>
      </c>
      <c r="E3690" t="s">
        <v>326</v>
      </c>
      <c r="F3690" t="s">
        <v>22877</v>
      </c>
      <c r="G3690" t="s">
        <v>22878</v>
      </c>
      <c r="H3690" t="s">
        <v>22879</v>
      </c>
      <c r="I3690">
        <f>1-283-252-107</f>
        <v>-641</v>
      </c>
      <c r="J3690" s="1" t="s">
        <v>30</v>
      </c>
      <c r="K3690" t="s">
        <v>148</v>
      </c>
      <c r="L3690" t="s">
        <v>149</v>
      </c>
      <c r="M3690" t="s">
        <v>150</v>
      </c>
      <c r="N3690" s="1" t="s">
        <v>78</v>
      </c>
      <c r="O3690" s="1" t="s">
        <v>63</v>
      </c>
      <c r="P3690" s="1">
        <v>32</v>
      </c>
      <c r="Q3690" t="s">
        <v>8543</v>
      </c>
      <c r="R3690" s="1" t="s">
        <v>22880</v>
      </c>
      <c r="S3690" s="1" t="s">
        <v>22881</v>
      </c>
      <c r="T3690" s="1">
        <v>262</v>
      </c>
      <c r="U3690" s="1">
        <v>227</v>
      </c>
      <c r="V3690" s="1">
        <v>35</v>
      </c>
    </row>
    <row r="3691" spans="1:22" x14ac:dyDescent="0.35">
      <c r="A3691" s="2">
        <v>44706</v>
      </c>
      <c r="B3691" s="3" t="s">
        <v>118</v>
      </c>
      <c r="C3691" t="s">
        <v>54</v>
      </c>
      <c r="D3691" t="s">
        <v>119</v>
      </c>
      <c r="E3691" t="s">
        <v>189</v>
      </c>
      <c r="F3691" t="s">
        <v>22882</v>
      </c>
      <c r="G3691" t="s">
        <v>22883</v>
      </c>
      <c r="H3691" t="s">
        <v>22884</v>
      </c>
      <c r="I3691" t="s">
        <v>22885</v>
      </c>
      <c r="J3691" s="1" t="s">
        <v>30</v>
      </c>
      <c r="K3691" t="s">
        <v>171</v>
      </c>
      <c r="L3691" t="s">
        <v>172</v>
      </c>
      <c r="M3691" t="s">
        <v>173</v>
      </c>
      <c r="N3691" s="1" t="s">
        <v>93</v>
      </c>
      <c r="O3691" s="1" t="s">
        <v>34</v>
      </c>
      <c r="P3691" s="1">
        <v>40</v>
      </c>
      <c r="Q3691" t="s">
        <v>17926</v>
      </c>
      <c r="R3691" s="1" t="s">
        <v>22886</v>
      </c>
      <c r="S3691" s="1" t="s">
        <v>22887</v>
      </c>
      <c r="T3691" s="1">
        <v>436</v>
      </c>
      <c r="U3691" s="1">
        <v>275</v>
      </c>
      <c r="V3691" s="1">
        <v>161</v>
      </c>
    </row>
    <row r="3692" spans="1:22" x14ac:dyDescent="0.35">
      <c r="A3692" s="1" t="s">
        <v>14010</v>
      </c>
      <c r="B3692" s="3" t="s">
        <v>418</v>
      </c>
      <c r="C3692" t="s">
        <v>69</v>
      </c>
      <c r="D3692" t="s">
        <v>419</v>
      </c>
      <c r="E3692" t="s">
        <v>521</v>
      </c>
      <c r="F3692" t="s">
        <v>22888</v>
      </c>
      <c r="H3692" t="s">
        <v>22889</v>
      </c>
      <c r="I3692" t="s">
        <v>22890</v>
      </c>
      <c r="J3692" s="1" t="s">
        <v>30</v>
      </c>
      <c r="K3692" t="s">
        <v>46</v>
      </c>
      <c r="L3692" t="s">
        <v>47</v>
      </c>
      <c r="M3692" t="s">
        <v>261</v>
      </c>
      <c r="N3692" s="1" t="s">
        <v>93</v>
      </c>
      <c r="O3692" s="1" t="s">
        <v>34</v>
      </c>
      <c r="P3692" s="1">
        <v>12</v>
      </c>
      <c r="Q3692" t="s">
        <v>17373</v>
      </c>
      <c r="R3692" s="1" t="s">
        <v>22891</v>
      </c>
      <c r="S3692" s="1" t="s">
        <v>22892</v>
      </c>
      <c r="T3692" s="1">
        <v>425</v>
      </c>
      <c r="U3692" s="1">
        <v>226</v>
      </c>
      <c r="V3692" s="1">
        <v>199</v>
      </c>
    </row>
    <row r="3693" spans="1:22" x14ac:dyDescent="0.35">
      <c r="A3693" s="2">
        <v>44937</v>
      </c>
      <c r="B3693" s="3" t="s">
        <v>38</v>
      </c>
      <c r="C3693" t="s">
        <v>276</v>
      </c>
      <c r="D3693" t="s">
        <v>55</v>
      </c>
      <c r="E3693" t="s">
        <v>56</v>
      </c>
      <c r="F3693" t="s">
        <v>22893</v>
      </c>
      <c r="G3693" t="s">
        <v>22894</v>
      </c>
      <c r="H3693" t="s">
        <v>22895</v>
      </c>
      <c r="I3693">
        <v>9922417327</v>
      </c>
      <c r="J3693" s="1" t="s">
        <v>45</v>
      </c>
      <c r="K3693" t="s">
        <v>183</v>
      </c>
      <c r="L3693" t="s">
        <v>184</v>
      </c>
      <c r="M3693" t="s">
        <v>185</v>
      </c>
      <c r="N3693" s="1" t="s">
        <v>93</v>
      </c>
      <c r="O3693" s="1" t="s">
        <v>63</v>
      </c>
      <c r="P3693" s="1">
        <v>13</v>
      </c>
      <c r="Q3693" t="s">
        <v>2459</v>
      </c>
      <c r="R3693" s="1" t="s">
        <v>22896</v>
      </c>
      <c r="S3693" s="1" t="s">
        <v>22897</v>
      </c>
      <c r="T3693" s="1">
        <v>194</v>
      </c>
      <c r="U3693" s="1">
        <v>27</v>
      </c>
      <c r="V3693" s="1">
        <v>167</v>
      </c>
    </row>
    <row r="3694" spans="1:22" x14ac:dyDescent="0.35">
      <c r="A3694" s="2">
        <v>45134</v>
      </c>
      <c r="B3694" s="3" t="s">
        <v>118</v>
      </c>
      <c r="C3694" t="s">
        <v>54</v>
      </c>
      <c r="D3694" t="s">
        <v>119</v>
      </c>
      <c r="E3694" t="s">
        <v>25</v>
      </c>
      <c r="F3694" t="s">
        <v>22898</v>
      </c>
      <c r="G3694" t="s">
        <v>22899</v>
      </c>
      <c r="H3694" t="s">
        <v>22900</v>
      </c>
      <c r="I3694" t="s">
        <v>22901</v>
      </c>
      <c r="J3694" s="1" t="s">
        <v>170</v>
      </c>
      <c r="K3694" t="s">
        <v>133</v>
      </c>
      <c r="L3694" t="s">
        <v>134</v>
      </c>
      <c r="N3694" s="1" t="s">
        <v>86</v>
      </c>
      <c r="O3694" s="1" t="s">
        <v>63</v>
      </c>
      <c r="P3694" s="1">
        <v>55</v>
      </c>
      <c r="Q3694" t="s">
        <v>4076</v>
      </c>
      <c r="R3694" s="1" t="s">
        <v>22902</v>
      </c>
      <c r="S3694" s="1" t="s">
        <v>22903</v>
      </c>
      <c r="T3694" s="1">
        <v>302</v>
      </c>
      <c r="U3694" s="1">
        <v>177</v>
      </c>
      <c r="V3694" s="1">
        <v>125</v>
      </c>
    </row>
    <row r="3695" spans="1:22" x14ac:dyDescent="0.35">
      <c r="A3695" s="2">
        <v>44531</v>
      </c>
      <c r="B3695" s="3" t="s">
        <v>214</v>
      </c>
      <c r="C3695" t="s">
        <v>54</v>
      </c>
      <c r="D3695" t="s">
        <v>98</v>
      </c>
      <c r="E3695" t="s">
        <v>189</v>
      </c>
      <c r="F3695" t="s">
        <v>22904</v>
      </c>
      <c r="G3695" t="s">
        <v>22905</v>
      </c>
      <c r="H3695" t="s">
        <v>22906</v>
      </c>
      <c r="I3695" t="s">
        <v>22907</v>
      </c>
      <c r="J3695" s="1" t="s">
        <v>45</v>
      </c>
      <c r="K3695" t="s">
        <v>424</v>
      </c>
      <c r="L3695" t="s">
        <v>425</v>
      </c>
      <c r="N3695" s="1" t="s">
        <v>78</v>
      </c>
      <c r="O3695" s="1" t="s">
        <v>49</v>
      </c>
      <c r="P3695" s="1">
        <v>28</v>
      </c>
      <c r="Q3695" t="s">
        <v>333</v>
      </c>
      <c r="R3695" s="1" t="s">
        <v>18719</v>
      </c>
      <c r="S3695" s="1" t="s">
        <v>22908</v>
      </c>
      <c r="T3695" s="1">
        <v>377</v>
      </c>
      <c r="U3695" s="1">
        <v>255</v>
      </c>
      <c r="V3695" s="1">
        <v>122</v>
      </c>
    </row>
    <row r="3696" spans="1:22" x14ac:dyDescent="0.35">
      <c r="A3696" s="1" t="s">
        <v>22909</v>
      </c>
      <c r="B3696" s="3" t="s">
        <v>53</v>
      </c>
      <c r="C3696" t="s">
        <v>276</v>
      </c>
      <c r="D3696" t="s">
        <v>55</v>
      </c>
      <c r="E3696" t="s">
        <v>56</v>
      </c>
      <c r="F3696" t="s">
        <v>22910</v>
      </c>
      <c r="G3696" t="s">
        <v>22911</v>
      </c>
      <c r="H3696" t="s">
        <v>22912</v>
      </c>
      <c r="I3696" t="s">
        <v>22913</v>
      </c>
      <c r="J3696" s="1" t="s">
        <v>30</v>
      </c>
      <c r="K3696" t="s">
        <v>183</v>
      </c>
      <c r="L3696" t="s">
        <v>184</v>
      </c>
      <c r="M3696" t="s">
        <v>185</v>
      </c>
      <c r="N3696" s="1" t="s">
        <v>114</v>
      </c>
      <c r="O3696" s="1" t="s">
        <v>34</v>
      </c>
      <c r="P3696" s="1">
        <v>37</v>
      </c>
      <c r="Q3696" t="s">
        <v>560</v>
      </c>
      <c r="R3696" s="1" t="s">
        <v>22914</v>
      </c>
      <c r="S3696" s="1" t="s">
        <v>22915</v>
      </c>
      <c r="T3696" s="1">
        <v>401</v>
      </c>
      <c r="U3696" s="1">
        <v>23</v>
      </c>
      <c r="V3696" s="1">
        <v>378</v>
      </c>
    </row>
    <row r="3697" spans="1:22" x14ac:dyDescent="0.35">
      <c r="A3697" s="2">
        <v>44478</v>
      </c>
      <c r="B3697" s="3" t="s">
        <v>68</v>
      </c>
      <c r="C3697" t="s">
        <v>69</v>
      </c>
      <c r="D3697" t="s">
        <v>70</v>
      </c>
      <c r="E3697" t="s">
        <v>71</v>
      </c>
      <c r="F3697" t="s">
        <v>22916</v>
      </c>
      <c r="G3697" t="s">
        <v>22917</v>
      </c>
      <c r="H3697" t="s">
        <v>22918</v>
      </c>
      <c r="I3697" t="s">
        <v>22919</v>
      </c>
      <c r="J3697" s="1" t="s">
        <v>30</v>
      </c>
      <c r="K3697" t="s">
        <v>111</v>
      </c>
      <c r="L3697" t="s">
        <v>112</v>
      </c>
      <c r="N3697" s="1" t="s">
        <v>93</v>
      </c>
      <c r="O3697" s="1" t="s">
        <v>63</v>
      </c>
      <c r="P3697" s="1">
        <v>41</v>
      </c>
      <c r="Q3697" t="s">
        <v>15717</v>
      </c>
      <c r="R3697" s="1" t="s">
        <v>22920</v>
      </c>
      <c r="S3697" s="1" t="s">
        <v>22921</v>
      </c>
      <c r="T3697" s="1">
        <v>98</v>
      </c>
      <c r="U3697" s="1">
        <v>39</v>
      </c>
      <c r="V3697" s="1">
        <v>59</v>
      </c>
    </row>
    <row r="3698" spans="1:22" x14ac:dyDescent="0.35">
      <c r="A3698" s="2">
        <v>44867</v>
      </c>
      <c r="B3698" s="3" t="s">
        <v>492</v>
      </c>
      <c r="C3698" t="s">
        <v>276</v>
      </c>
      <c r="D3698" t="s">
        <v>409</v>
      </c>
      <c r="E3698" t="s">
        <v>410</v>
      </c>
      <c r="F3698" t="s">
        <v>22922</v>
      </c>
      <c r="G3698" t="s">
        <v>22923</v>
      </c>
      <c r="H3698" t="s">
        <v>22924</v>
      </c>
      <c r="I3698" t="s">
        <v>22925</v>
      </c>
      <c r="J3698" s="1" t="s">
        <v>45</v>
      </c>
      <c r="K3698" t="s">
        <v>171</v>
      </c>
      <c r="L3698" t="s">
        <v>172</v>
      </c>
      <c r="M3698" t="s">
        <v>173</v>
      </c>
      <c r="N3698" s="1" t="s">
        <v>33</v>
      </c>
      <c r="O3698" s="1" t="s">
        <v>63</v>
      </c>
      <c r="P3698" s="1">
        <v>32</v>
      </c>
      <c r="Q3698" t="s">
        <v>14480</v>
      </c>
      <c r="R3698" s="1" t="s">
        <v>22926</v>
      </c>
      <c r="S3698" s="1" t="s">
        <v>22927</v>
      </c>
      <c r="T3698" s="1">
        <v>137</v>
      </c>
      <c r="U3698" s="1">
        <v>104</v>
      </c>
      <c r="V3698" s="1">
        <v>33</v>
      </c>
    </row>
    <row r="3699" spans="1:22" x14ac:dyDescent="0.35">
      <c r="A3699" s="2">
        <v>44836</v>
      </c>
      <c r="B3699" s="3" t="s">
        <v>257</v>
      </c>
      <c r="C3699" t="s">
        <v>141</v>
      </c>
      <c r="D3699" t="s">
        <v>223</v>
      </c>
      <c r="E3699" t="s">
        <v>309</v>
      </c>
      <c r="F3699" t="s">
        <v>22928</v>
      </c>
      <c r="G3699" t="s">
        <v>22929</v>
      </c>
      <c r="H3699" t="s">
        <v>22930</v>
      </c>
      <c r="I3699">
        <v>8228436930</v>
      </c>
      <c r="J3699" s="1" t="s">
        <v>45</v>
      </c>
      <c r="K3699" t="s">
        <v>183</v>
      </c>
      <c r="L3699" t="s">
        <v>184</v>
      </c>
      <c r="M3699" t="s">
        <v>185</v>
      </c>
      <c r="N3699" s="1" t="s">
        <v>114</v>
      </c>
      <c r="O3699" s="1" t="s">
        <v>63</v>
      </c>
      <c r="P3699" s="1">
        <v>65</v>
      </c>
      <c r="Q3699" t="s">
        <v>6209</v>
      </c>
      <c r="R3699" s="1" t="s">
        <v>22931</v>
      </c>
      <c r="S3699" s="1" t="s">
        <v>22932</v>
      </c>
      <c r="T3699" s="1">
        <v>95</v>
      </c>
      <c r="U3699" s="1">
        <v>40</v>
      </c>
      <c r="V3699" s="1">
        <v>55</v>
      </c>
    </row>
    <row r="3700" spans="1:22" x14ac:dyDescent="0.35">
      <c r="A3700" s="2">
        <v>44576</v>
      </c>
      <c r="B3700" s="3" t="s">
        <v>53</v>
      </c>
      <c r="C3700" t="s">
        <v>276</v>
      </c>
      <c r="D3700" t="s">
        <v>55</v>
      </c>
      <c r="E3700" t="s">
        <v>56</v>
      </c>
      <c r="F3700" t="s">
        <v>916</v>
      </c>
      <c r="H3700" t="s">
        <v>22933</v>
      </c>
      <c r="I3700" t="s">
        <v>22934</v>
      </c>
      <c r="J3700" s="1" t="s">
        <v>170</v>
      </c>
      <c r="K3700" t="s">
        <v>75</v>
      </c>
      <c r="L3700" t="s">
        <v>76</v>
      </c>
      <c r="M3700" t="s">
        <v>77</v>
      </c>
      <c r="N3700" s="1" t="s">
        <v>114</v>
      </c>
      <c r="O3700" s="1" t="s">
        <v>34</v>
      </c>
      <c r="P3700" s="1">
        <v>38</v>
      </c>
      <c r="Q3700" t="s">
        <v>4334</v>
      </c>
      <c r="R3700" s="1" t="s">
        <v>22935</v>
      </c>
      <c r="S3700" s="1" t="s">
        <v>22936</v>
      </c>
      <c r="T3700" s="1">
        <v>325</v>
      </c>
      <c r="U3700" s="1">
        <v>269</v>
      </c>
      <c r="V3700" s="1">
        <v>56</v>
      </c>
    </row>
    <row r="3701" spans="1:22" x14ac:dyDescent="0.35">
      <c r="A3701" s="2">
        <v>44755</v>
      </c>
      <c r="B3701" s="3" t="s">
        <v>207</v>
      </c>
      <c r="C3701" t="s">
        <v>23</v>
      </c>
      <c r="D3701" t="s">
        <v>39</v>
      </c>
      <c r="E3701" t="s">
        <v>40</v>
      </c>
      <c r="F3701" t="s">
        <v>22937</v>
      </c>
      <c r="G3701" t="s">
        <v>22938</v>
      </c>
      <c r="H3701" t="s">
        <v>22939</v>
      </c>
      <c r="I3701" t="s">
        <v>22940</v>
      </c>
      <c r="J3701" s="1" t="s">
        <v>170</v>
      </c>
      <c r="K3701" t="s">
        <v>124</v>
      </c>
      <c r="L3701" t="s">
        <v>125</v>
      </c>
      <c r="N3701" s="1" t="s">
        <v>78</v>
      </c>
      <c r="O3701" s="1" t="s">
        <v>63</v>
      </c>
      <c r="P3701" s="1">
        <v>94</v>
      </c>
      <c r="Q3701" t="s">
        <v>4116</v>
      </c>
      <c r="R3701" s="1" t="s">
        <v>22941</v>
      </c>
      <c r="S3701" s="1" t="s">
        <v>22942</v>
      </c>
      <c r="T3701" s="1">
        <v>490</v>
      </c>
      <c r="U3701" s="1">
        <v>414</v>
      </c>
      <c r="V3701" s="1">
        <v>76</v>
      </c>
    </row>
    <row r="3702" spans="1:22" x14ac:dyDescent="0.35">
      <c r="A3702" s="2">
        <v>44602</v>
      </c>
      <c r="B3702" s="3" t="s">
        <v>222</v>
      </c>
      <c r="C3702" t="s">
        <v>141</v>
      </c>
      <c r="D3702" t="s">
        <v>223</v>
      </c>
      <c r="E3702" t="s">
        <v>224</v>
      </c>
      <c r="F3702" t="s">
        <v>22943</v>
      </c>
      <c r="G3702" t="s">
        <v>22944</v>
      </c>
      <c r="H3702" t="s">
        <v>22945</v>
      </c>
      <c r="I3702" t="s">
        <v>22946</v>
      </c>
      <c r="J3702" s="1" t="s">
        <v>45</v>
      </c>
      <c r="K3702" t="s">
        <v>194</v>
      </c>
      <c r="L3702" t="s">
        <v>195</v>
      </c>
      <c r="M3702" t="s">
        <v>196</v>
      </c>
      <c r="N3702" s="1" t="s">
        <v>114</v>
      </c>
      <c r="O3702" s="1" t="s">
        <v>49</v>
      </c>
      <c r="P3702" s="1">
        <v>35</v>
      </c>
      <c r="Q3702" t="s">
        <v>4716</v>
      </c>
      <c r="R3702" s="1" t="s">
        <v>1531</v>
      </c>
      <c r="S3702" s="1" t="s">
        <v>22947</v>
      </c>
      <c r="T3702" s="1">
        <v>147</v>
      </c>
      <c r="U3702" s="1">
        <v>56</v>
      </c>
      <c r="V3702" s="1">
        <v>91</v>
      </c>
    </row>
    <row r="3703" spans="1:22" x14ac:dyDescent="0.35">
      <c r="A3703" s="2">
        <v>44662</v>
      </c>
      <c r="B3703" s="3" t="s">
        <v>257</v>
      </c>
      <c r="C3703" t="s">
        <v>141</v>
      </c>
      <c r="D3703" t="s">
        <v>223</v>
      </c>
      <c r="E3703" t="s">
        <v>309</v>
      </c>
      <c r="F3703" t="s">
        <v>22948</v>
      </c>
      <c r="G3703" t="s">
        <v>22949</v>
      </c>
      <c r="H3703" t="s">
        <v>22950</v>
      </c>
      <c r="I3703" t="s">
        <v>22951</v>
      </c>
      <c r="J3703" s="1" t="s">
        <v>45</v>
      </c>
      <c r="K3703" t="s">
        <v>46</v>
      </c>
      <c r="L3703" t="s">
        <v>47</v>
      </c>
      <c r="M3703" t="s">
        <v>261</v>
      </c>
      <c r="N3703" s="1" t="s">
        <v>114</v>
      </c>
      <c r="O3703" s="1" t="s">
        <v>49</v>
      </c>
      <c r="P3703" s="1">
        <v>94</v>
      </c>
      <c r="Q3703" t="s">
        <v>1998</v>
      </c>
      <c r="R3703" s="1" t="s">
        <v>11458</v>
      </c>
      <c r="S3703" s="1" t="s">
        <v>22952</v>
      </c>
      <c r="T3703" s="1">
        <v>425</v>
      </c>
      <c r="U3703" s="1">
        <v>298</v>
      </c>
      <c r="V3703" s="1">
        <v>127</v>
      </c>
    </row>
    <row r="3704" spans="1:22" x14ac:dyDescent="0.35">
      <c r="A3704" s="2">
        <v>44511</v>
      </c>
      <c r="B3704" s="3" t="s">
        <v>336</v>
      </c>
      <c r="C3704" t="s">
        <v>247</v>
      </c>
      <c r="D3704" t="s">
        <v>165</v>
      </c>
      <c r="E3704" t="s">
        <v>484</v>
      </c>
      <c r="F3704" t="s">
        <v>22953</v>
      </c>
      <c r="G3704" t="s">
        <v>22954</v>
      </c>
      <c r="H3704" t="s">
        <v>22955</v>
      </c>
      <c r="I3704">
        <f>1-284-728-1645</f>
        <v>-2656</v>
      </c>
      <c r="J3704" s="1" t="s">
        <v>30</v>
      </c>
      <c r="K3704" t="s">
        <v>148</v>
      </c>
      <c r="L3704" t="s">
        <v>149</v>
      </c>
      <c r="M3704" t="s">
        <v>150</v>
      </c>
      <c r="N3704" s="1" t="s">
        <v>114</v>
      </c>
      <c r="O3704" s="1" t="s">
        <v>63</v>
      </c>
      <c r="P3704" s="1">
        <v>35</v>
      </c>
      <c r="Q3704" t="s">
        <v>17913</v>
      </c>
      <c r="R3704" s="1" t="s">
        <v>22956</v>
      </c>
      <c r="S3704" s="1" t="s">
        <v>22957</v>
      </c>
      <c r="T3704" s="1">
        <v>430</v>
      </c>
      <c r="U3704" s="1">
        <v>67</v>
      </c>
      <c r="V3704" s="1">
        <v>363</v>
      </c>
    </row>
    <row r="3705" spans="1:22" x14ac:dyDescent="0.35">
      <c r="A3705" s="2">
        <v>44485</v>
      </c>
      <c r="B3705" s="3" t="s">
        <v>38</v>
      </c>
      <c r="C3705" t="s">
        <v>141</v>
      </c>
      <c r="D3705" t="s">
        <v>223</v>
      </c>
      <c r="E3705" t="s">
        <v>1332</v>
      </c>
      <c r="F3705" t="s">
        <v>22958</v>
      </c>
      <c r="G3705" t="s">
        <v>22959</v>
      </c>
      <c r="H3705" t="s">
        <v>22960</v>
      </c>
      <c r="I3705">
        <v>3646296453</v>
      </c>
      <c r="J3705" s="1" t="s">
        <v>45</v>
      </c>
      <c r="K3705" t="s">
        <v>424</v>
      </c>
      <c r="L3705" t="s">
        <v>425</v>
      </c>
      <c r="M3705">
        <v>7724600682</v>
      </c>
      <c r="N3705" s="1" t="s">
        <v>93</v>
      </c>
      <c r="O3705" s="1" t="s">
        <v>63</v>
      </c>
      <c r="P3705" s="1">
        <v>1</v>
      </c>
      <c r="Q3705" t="s">
        <v>224</v>
      </c>
      <c r="R3705" s="1" t="s">
        <v>22961</v>
      </c>
      <c r="S3705" s="1" t="s">
        <v>22962</v>
      </c>
      <c r="T3705" s="1">
        <v>431</v>
      </c>
      <c r="U3705" s="1">
        <v>312</v>
      </c>
      <c r="V3705" s="1">
        <v>119</v>
      </c>
    </row>
    <row r="3706" spans="1:22" x14ac:dyDescent="0.35">
      <c r="A3706" s="2">
        <v>44794</v>
      </c>
      <c r="B3706" s="3" t="s">
        <v>275</v>
      </c>
      <c r="C3706" t="s">
        <v>276</v>
      </c>
      <c r="D3706" t="s">
        <v>277</v>
      </c>
      <c r="E3706" t="s">
        <v>278</v>
      </c>
      <c r="F3706" t="s">
        <v>22963</v>
      </c>
      <c r="G3706" t="s">
        <v>22964</v>
      </c>
      <c r="H3706" t="s">
        <v>22965</v>
      </c>
      <c r="I3706" t="s">
        <v>22966</v>
      </c>
      <c r="J3706" s="1" t="s">
        <v>30</v>
      </c>
      <c r="K3706" t="s">
        <v>381</v>
      </c>
      <c r="L3706" t="s">
        <v>382</v>
      </c>
      <c r="M3706" t="s">
        <v>383</v>
      </c>
      <c r="N3706" s="1" t="s">
        <v>86</v>
      </c>
      <c r="O3706" s="1" t="s">
        <v>34</v>
      </c>
      <c r="P3706" s="1">
        <v>54</v>
      </c>
      <c r="Q3706" t="s">
        <v>17296</v>
      </c>
      <c r="R3706" s="1" t="s">
        <v>22967</v>
      </c>
      <c r="S3706" s="1" t="s">
        <v>22968</v>
      </c>
      <c r="T3706" s="1">
        <v>157</v>
      </c>
      <c r="U3706" s="1">
        <v>57</v>
      </c>
      <c r="V3706" s="1">
        <v>100</v>
      </c>
    </row>
    <row r="3707" spans="1:22" x14ac:dyDescent="0.35">
      <c r="A3707" s="2">
        <v>44731</v>
      </c>
      <c r="B3707" s="3" t="s">
        <v>238</v>
      </c>
      <c r="C3707" t="s">
        <v>23</v>
      </c>
      <c r="D3707" t="s">
        <v>98</v>
      </c>
      <c r="E3707" t="s">
        <v>25</v>
      </c>
      <c r="F3707" t="s">
        <v>22969</v>
      </c>
      <c r="H3707" t="s">
        <v>22970</v>
      </c>
      <c r="I3707" t="s">
        <v>22971</v>
      </c>
      <c r="J3707" s="1" t="s">
        <v>45</v>
      </c>
      <c r="K3707" t="s">
        <v>194</v>
      </c>
      <c r="L3707" t="s">
        <v>195</v>
      </c>
      <c r="M3707" t="s">
        <v>196</v>
      </c>
      <c r="N3707" s="1" t="s">
        <v>114</v>
      </c>
      <c r="O3707" s="1" t="s">
        <v>34</v>
      </c>
      <c r="P3707" s="1">
        <v>80</v>
      </c>
      <c r="Q3707" t="s">
        <v>22972</v>
      </c>
      <c r="R3707" s="1" t="s">
        <v>22973</v>
      </c>
      <c r="S3707" s="1" t="s">
        <v>22974</v>
      </c>
      <c r="T3707" s="1">
        <v>443</v>
      </c>
      <c r="U3707" s="1">
        <v>63</v>
      </c>
      <c r="V3707" s="1">
        <v>380</v>
      </c>
    </row>
    <row r="3708" spans="1:22" x14ac:dyDescent="0.35">
      <c r="A3708" s="2">
        <v>44965</v>
      </c>
      <c r="B3708" s="3" t="s">
        <v>68</v>
      </c>
      <c r="C3708" t="s">
        <v>69</v>
      </c>
      <c r="D3708" t="s">
        <v>70</v>
      </c>
      <c r="E3708" t="s">
        <v>71</v>
      </c>
      <c r="F3708" t="s">
        <v>22975</v>
      </c>
      <c r="G3708" t="s">
        <v>22976</v>
      </c>
      <c r="H3708" t="s">
        <v>22977</v>
      </c>
      <c r="I3708">
        <v>7394429963</v>
      </c>
      <c r="J3708" s="1" t="s">
        <v>170</v>
      </c>
      <c r="K3708" t="s">
        <v>46</v>
      </c>
      <c r="L3708" t="s">
        <v>47</v>
      </c>
      <c r="M3708" t="s">
        <v>261</v>
      </c>
      <c r="N3708" s="1" t="s">
        <v>78</v>
      </c>
      <c r="O3708" s="1" t="s">
        <v>49</v>
      </c>
      <c r="P3708" s="1">
        <v>9</v>
      </c>
      <c r="Q3708" t="s">
        <v>5552</v>
      </c>
      <c r="R3708" s="1" t="s">
        <v>22978</v>
      </c>
      <c r="S3708" s="1" t="s">
        <v>22979</v>
      </c>
      <c r="T3708" s="1">
        <v>69</v>
      </c>
      <c r="U3708" s="1">
        <v>26</v>
      </c>
      <c r="V3708" s="1">
        <v>43</v>
      </c>
    </row>
    <row r="3709" spans="1:22" x14ac:dyDescent="0.35">
      <c r="A3709" s="2">
        <v>44560</v>
      </c>
      <c r="B3709" s="3" t="s">
        <v>38</v>
      </c>
      <c r="C3709" t="s">
        <v>141</v>
      </c>
      <c r="D3709" t="s">
        <v>345</v>
      </c>
      <c r="E3709" t="s">
        <v>711</v>
      </c>
      <c r="F3709" t="s">
        <v>22980</v>
      </c>
      <c r="G3709" t="s">
        <v>22981</v>
      </c>
      <c r="H3709" t="s">
        <v>22982</v>
      </c>
      <c r="I3709" t="s">
        <v>22983</v>
      </c>
      <c r="J3709" s="1" t="s">
        <v>45</v>
      </c>
      <c r="K3709" t="s">
        <v>381</v>
      </c>
      <c r="L3709" t="s">
        <v>382</v>
      </c>
      <c r="M3709" t="s">
        <v>383</v>
      </c>
      <c r="N3709" s="1" t="s">
        <v>78</v>
      </c>
      <c r="O3709" s="1" t="s">
        <v>49</v>
      </c>
      <c r="P3709" s="1">
        <v>71</v>
      </c>
      <c r="Q3709" t="s">
        <v>1631</v>
      </c>
      <c r="R3709" s="1" t="s">
        <v>2337</v>
      </c>
      <c r="S3709" s="1" t="s">
        <v>22984</v>
      </c>
      <c r="T3709" s="1">
        <v>92</v>
      </c>
      <c r="U3709" s="1">
        <v>66</v>
      </c>
      <c r="V3709" s="1">
        <v>26</v>
      </c>
    </row>
    <row r="3710" spans="1:22" x14ac:dyDescent="0.35">
      <c r="A3710" s="2">
        <v>44494</v>
      </c>
      <c r="B3710" s="3" t="s">
        <v>317</v>
      </c>
      <c r="C3710" t="s">
        <v>23</v>
      </c>
      <c r="D3710" t="s">
        <v>98</v>
      </c>
      <c r="E3710" t="s">
        <v>25</v>
      </c>
      <c r="F3710" t="s">
        <v>22985</v>
      </c>
      <c r="G3710" t="s">
        <v>22986</v>
      </c>
      <c r="H3710" t="s">
        <v>22987</v>
      </c>
      <c r="I3710" t="s">
        <v>22988</v>
      </c>
      <c r="J3710" s="1" t="s">
        <v>30</v>
      </c>
      <c r="K3710" t="s">
        <v>330</v>
      </c>
      <c r="L3710" t="s">
        <v>331</v>
      </c>
      <c r="M3710" t="s">
        <v>332</v>
      </c>
      <c r="N3710" s="1" t="s">
        <v>48</v>
      </c>
      <c r="O3710" s="1" t="s">
        <v>34</v>
      </c>
      <c r="P3710" s="1">
        <v>83</v>
      </c>
      <c r="Q3710" t="s">
        <v>7614</v>
      </c>
      <c r="R3710" s="1" t="s">
        <v>22989</v>
      </c>
      <c r="S3710" s="1" t="s">
        <v>22990</v>
      </c>
      <c r="T3710" s="1">
        <v>329</v>
      </c>
      <c r="U3710" s="1">
        <v>28</v>
      </c>
      <c r="V3710" s="1">
        <v>301</v>
      </c>
    </row>
    <row r="3711" spans="1:22" x14ac:dyDescent="0.35">
      <c r="A3711" s="2">
        <v>44988</v>
      </c>
      <c r="B3711" s="3" t="s">
        <v>344</v>
      </c>
      <c r="C3711" t="s">
        <v>54</v>
      </c>
      <c r="D3711" t="s">
        <v>345</v>
      </c>
      <c r="E3711" t="s">
        <v>711</v>
      </c>
      <c r="F3711" t="s">
        <v>22991</v>
      </c>
      <c r="H3711" t="s">
        <v>22992</v>
      </c>
      <c r="I3711" t="s">
        <v>22993</v>
      </c>
      <c r="J3711" s="1" t="s">
        <v>170</v>
      </c>
      <c r="K3711" t="s">
        <v>159</v>
      </c>
      <c r="L3711" t="s">
        <v>160</v>
      </c>
      <c r="M3711" t="s">
        <v>161</v>
      </c>
      <c r="N3711" s="1" t="s">
        <v>48</v>
      </c>
      <c r="O3711" s="1" t="s">
        <v>34</v>
      </c>
      <c r="P3711" s="1">
        <v>80</v>
      </c>
      <c r="Q3711" t="s">
        <v>8198</v>
      </c>
      <c r="R3711" s="1" t="s">
        <v>22994</v>
      </c>
      <c r="S3711" s="1" t="s">
        <v>22995</v>
      </c>
      <c r="T3711" s="1">
        <v>235</v>
      </c>
      <c r="U3711" s="1">
        <v>99</v>
      </c>
      <c r="V3711" s="1">
        <v>136</v>
      </c>
    </row>
    <row r="3712" spans="1:22" x14ac:dyDescent="0.35">
      <c r="A3712" s="2">
        <v>44987</v>
      </c>
      <c r="B3712" s="3" t="s">
        <v>177</v>
      </c>
      <c r="C3712" t="s">
        <v>141</v>
      </c>
      <c r="D3712" t="s">
        <v>142</v>
      </c>
      <c r="E3712" t="s">
        <v>265</v>
      </c>
      <c r="F3712" t="s">
        <v>22996</v>
      </c>
      <c r="G3712" t="s">
        <v>22997</v>
      </c>
      <c r="H3712" t="s">
        <v>22998</v>
      </c>
      <c r="I3712" t="s">
        <v>22999</v>
      </c>
      <c r="J3712" s="1" t="s">
        <v>170</v>
      </c>
      <c r="K3712" t="s">
        <v>381</v>
      </c>
      <c r="L3712" t="s">
        <v>382</v>
      </c>
      <c r="M3712" t="s">
        <v>383</v>
      </c>
      <c r="N3712" s="1" t="s">
        <v>86</v>
      </c>
      <c r="O3712" s="1" t="s">
        <v>49</v>
      </c>
      <c r="P3712" s="1">
        <v>78</v>
      </c>
      <c r="Q3712" t="s">
        <v>2317</v>
      </c>
      <c r="R3712" s="1" t="s">
        <v>23000</v>
      </c>
      <c r="S3712" s="1" t="s">
        <v>23001</v>
      </c>
      <c r="T3712" s="1">
        <v>396</v>
      </c>
      <c r="U3712" s="1">
        <v>111</v>
      </c>
      <c r="V3712" s="1">
        <v>285</v>
      </c>
    </row>
    <row r="3713" spans="1:22" x14ac:dyDescent="0.35">
      <c r="A3713" s="2">
        <v>44945</v>
      </c>
      <c r="B3713" s="3" t="s">
        <v>164</v>
      </c>
      <c r="C3713" t="s">
        <v>247</v>
      </c>
      <c r="D3713" t="s">
        <v>165</v>
      </c>
      <c r="E3713" t="s">
        <v>2368</v>
      </c>
      <c r="F3713" t="s">
        <v>23002</v>
      </c>
      <c r="G3713" t="s">
        <v>23003</v>
      </c>
      <c r="H3713" t="s">
        <v>23004</v>
      </c>
      <c r="I3713" t="s">
        <v>23005</v>
      </c>
      <c r="J3713" s="1" t="s">
        <v>30</v>
      </c>
      <c r="K3713" t="s">
        <v>61</v>
      </c>
      <c r="L3713" t="s">
        <v>62</v>
      </c>
      <c r="M3713">
        <f>1-588-750-7646</f>
        <v>-8983</v>
      </c>
      <c r="N3713" s="1" t="s">
        <v>114</v>
      </c>
      <c r="O3713" s="1" t="s">
        <v>34</v>
      </c>
      <c r="P3713" s="1">
        <v>68</v>
      </c>
      <c r="Q3713" t="s">
        <v>254</v>
      </c>
      <c r="R3713" s="1" t="s">
        <v>23006</v>
      </c>
      <c r="S3713" s="1" t="s">
        <v>23007</v>
      </c>
      <c r="T3713" s="1">
        <v>187</v>
      </c>
      <c r="U3713" s="1">
        <v>134</v>
      </c>
      <c r="V3713" s="1">
        <v>53</v>
      </c>
    </row>
    <row r="3714" spans="1:22" x14ac:dyDescent="0.35">
      <c r="A3714" s="2">
        <v>45124</v>
      </c>
      <c r="B3714" s="3" t="s">
        <v>22</v>
      </c>
      <c r="C3714" t="s">
        <v>54</v>
      </c>
      <c r="D3714" t="s">
        <v>24</v>
      </c>
      <c r="E3714" t="s">
        <v>82</v>
      </c>
      <c r="F3714" t="s">
        <v>23008</v>
      </c>
      <c r="G3714" t="s">
        <v>23009</v>
      </c>
      <c r="H3714" t="s">
        <v>23010</v>
      </c>
      <c r="I3714" t="s">
        <v>23011</v>
      </c>
      <c r="J3714" s="1" t="s">
        <v>45</v>
      </c>
      <c r="K3714" t="s">
        <v>75</v>
      </c>
      <c r="L3714" t="s">
        <v>76</v>
      </c>
      <c r="M3714" t="s">
        <v>77</v>
      </c>
      <c r="N3714" s="1" t="s">
        <v>93</v>
      </c>
      <c r="O3714" s="1" t="s">
        <v>49</v>
      </c>
      <c r="P3714" s="1">
        <v>30</v>
      </c>
      <c r="Q3714" t="s">
        <v>5816</v>
      </c>
      <c r="R3714" s="1" t="s">
        <v>23012</v>
      </c>
      <c r="S3714" s="1" t="s">
        <v>23013</v>
      </c>
      <c r="T3714" s="1">
        <v>370</v>
      </c>
      <c r="U3714" s="1">
        <v>62</v>
      </c>
      <c r="V3714" s="1">
        <v>308</v>
      </c>
    </row>
    <row r="3715" spans="1:22" x14ac:dyDescent="0.35">
      <c r="A3715" s="2">
        <v>44708</v>
      </c>
      <c r="B3715" s="3" t="s">
        <v>492</v>
      </c>
      <c r="C3715" t="s">
        <v>276</v>
      </c>
      <c r="D3715" t="s">
        <v>409</v>
      </c>
      <c r="E3715" t="s">
        <v>410</v>
      </c>
      <c r="F3715" t="s">
        <v>23014</v>
      </c>
      <c r="G3715" t="s">
        <v>23015</v>
      </c>
      <c r="H3715" t="s">
        <v>23016</v>
      </c>
      <c r="I3715" t="s">
        <v>23017</v>
      </c>
      <c r="J3715" s="1" t="s">
        <v>45</v>
      </c>
      <c r="K3715" t="s">
        <v>133</v>
      </c>
      <c r="L3715" t="s">
        <v>134</v>
      </c>
      <c r="M3715" t="s">
        <v>135</v>
      </c>
      <c r="N3715" s="1" t="s">
        <v>93</v>
      </c>
      <c r="O3715" s="1" t="s">
        <v>49</v>
      </c>
      <c r="P3715" s="1">
        <v>80</v>
      </c>
      <c r="Q3715" t="s">
        <v>9452</v>
      </c>
      <c r="R3715" s="1" t="s">
        <v>23018</v>
      </c>
      <c r="S3715" s="1" t="s">
        <v>23019</v>
      </c>
      <c r="T3715" s="1">
        <v>409</v>
      </c>
      <c r="U3715" s="1">
        <v>198</v>
      </c>
      <c r="V3715" s="1">
        <v>211</v>
      </c>
    </row>
    <row r="3716" spans="1:22" x14ac:dyDescent="0.35">
      <c r="A3716" s="2">
        <v>44793</v>
      </c>
      <c r="B3716" s="3" t="s">
        <v>118</v>
      </c>
      <c r="C3716" t="s">
        <v>69</v>
      </c>
      <c r="D3716" t="s">
        <v>119</v>
      </c>
      <c r="E3716" t="s">
        <v>120</v>
      </c>
      <c r="F3716" t="s">
        <v>23020</v>
      </c>
      <c r="G3716" t="s">
        <v>23021</v>
      </c>
      <c r="H3716" t="s">
        <v>23022</v>
      </c>
      <c r="I3716">
        <v>6764425647</v>
      </c>
      <c r="J3716" s="1" t="s">
        <v>45</v>
      </c>
      <c r="K3716" t="s">
        <v>183</v>
      </c>
      <c r="L3716" t="s">
        <v>184</v>
      </c>
      <c r="M3716" t="s">
        <v>185</v>
      </c>
      <c r="N3716" s="1" t="s">
        <v>33</v>
      </c>
      <c r="O3716" s="1" t="s">
        <v>63</v>
      </c>
      <c r="P3716" s="1">
        <v>49</v>
      </c>
      <c r="Q3716" t="s">
        <v>8191</v>
      </c>
      <c r="R3716" s="1" t="s">
        <v>23023</v>
      </c>
      <c r="S3716" s="1" t="s">
        <v>23024</v>
      </c>
      <c r="T3716" s="1">
        <v>67</v>
      </c>
      <c r="U3716" s="1">
        <v>1</v>
      </c>
      <c r="V3716" s="1">
        <v>66</v>
      </c>
    </row>
    <row r="3717" spans="1:22" x14ac:dyDescent="0.35">
      <c r="A3717" s="1" t="s">
        <v>23025</v>
      </c>
      <c r="B3717" s="3" t="s">
        <v>238</v>
      </c>
      <c r="C3717" t="s">
        <v>23</v>
      </c>
      <c r="D3717" t="s">
        <v>98</v>
      </c>
      <c r="E3717" t="s">
        <v>265</v>
      </c>
      <c r="F3717" t="s">
        <v>23026</v>
      </c>
      <c r="G3717" t="s">
        <v>23027</v>
      </c>
      <c r="H3717" t="s">
        <v>23028</v>
      </c>
      <c r="I3717" t="s">
        <v>23029</v>
      </c>
      <c r="J3717" s="1" t="s">
        <v>170</v>
      </c>
      <c r="K3717" t="s">
        <v>133</v>
      </c>
      <c r="L3717" t="s">
        <v>134</v>
      </c>
      <c r="N3717" s="1" t="s">
        <v>93</v>
      </c>
      <c r="O3717" s="1" t="s">
        <v>63</v>
      </c>
      <c r="P3717" s="1">
        <v>5</v>
      </c>
      <c r="Q3717" t="s">
        <v>23030</v>
      </c>
      <c r="R3717" s="1" t="s">
        <v>23031</v>
      </c>
      <c r="S3717" s="1" t="s">
        <v>23032</v>
      </c>
      <c r="T3717" s="1">
        <v>378</v>
      </c>
      <c r="U3717" s="1">
        <v>139</v>
      </c>
      <c r="V3717" s="1">
        <v>239</v>
      </c>
    </row>
    <row r="3718" spans="1:22" x14ac:dyDescent="0.35">
      <c r="A3718" s="2">
        <v>44564</v>
      </c>
      <c r="B3718" s="3" t="s">
        <v>68</v>
      </c>
      <c r="C3718" t="s">
        <v>69</v>
      </c>
      <c r="D3718" t="s">
        <v>70</v>
      </c>
      <c r="E3718" t="s">
        <v>71</v>
      </c>
      <c r="F3718" t="s">
        <v>23033</v>
      </c>
      <c r="G3718" t="s">
        <v>23034</v>
      </c>
      <c r="H3718" t="s">
        <v>23035</v>
      </c>
      <c r="I3718" t="s">
        <v>23036</v>
      </c>
      <c r="J3718" s="1" t="s">
        <v>30</v>
      </c>
      <c r="K3718" t="s">
        <v>303</v>
      </c>
      <c r="L3718" t="s">
        <v>304</v>
      </c>
      <c r="M3718" t="s">
        <v>305</v>
      </c>
      <c r="N3718" s="1" t="s">
        <v>48</v>
      </c>
      <c r="O3718" s="1" t="s">
        <v>49</v>
      </c>
      <c r="P3718" s="1">
        <v>60</v>
      </c>
      <c r="Q3718" t="s">
        <v>2411</v>
      </c>
      <c r="R3718" s="1" t="s">
        <v>23037</v>
      </c>
      <c r="S3718" s="1" t="s">
        <v>23038</v>
      </c>
      <c r="T3718" s="1">
        <v>117</v>
      </c>
      <c r="U3718" s="1">
        <v>41</v>
      </c>
      <c r="V3718" s="1">
        <v>76</v>
      </c>
    </row>
    <row r="3719" spans="1:22" x14ac:dyDescent="0.35">
      <c r="A3719" s="2">
        <v>45111</v>
      </c>
      <c r="B3719" s="3" t="s">
        <v>238</v>
      </c>
      <c r="C3719" t="s">
        <v>23</v>
      </c>
      <c r="D3719" t="s">
        <v>98</v>
      </c>
      <c r="E3719" t="s">
        <v>239</v>
      </c>
      <c r="F3719" t="s">
        <v>23039</v>
      </c>
      <c r="G3719" t="s">
        <v>23040</v>
      </c>
      <c r="H3719" t="s">
        <v>23041</v>
      </c>
      <c r="I3719" t="s">
        <v>23042</v>
      </c>
      <c r="J3719" s="1" t="s">
        <v>45</v>
      </c>
      <c r="K3719" t="s">
        <v>534</v>
      </c>
      <c r="L3719" t="s">
        <v>535</v>
      </c>
      <c r="M3719" t="s">
        <v>536</v>
      </c>
      <c r="N3719" s="1" t="s">
        <v>114</v>
      </c>
      <c r="O3719" s="1" t="s">
        <v>63</v>
      </c>
      <c r="P3719" s="1">
        <v>80</v>
      </c>
      <c r="Q3719" t="s">
        <v>22972</v>
      </c>
      <c r="R3719" s="1" t="s">
        <v>23043</v>
      </c>
      <c r="S3719" s="1" t="s">
        <v>23044</v>
      </c>
      <c r="T3719" s="1">
        <v>500</v>
      </c>
      <c r="U3719" s="1">
        <v>311</v>
      </c>
      <c r="V3719" s="1">
        <v>189</v>
      </c>
    </row>
    <row r="3720" spans="1:22" x14ac:dyDescent="0.35">
      <c r="A3720" s="2">
        <v>44754</v>
      </c>
      <c r="B3720" s="3" t="s">
        <v>164</v>
      </c>
      <c r="C3720" t="s">
        <v>247</v>
      </c>
      <c r="D3720" t="s">
        <v>165</v>
      </c>
      <c r="E3720" t="s">
        <v>166</v>
      </c>
      <c r="F3720" t="s">
        <v>23045</v>
      </c>
      <c r="G3720" t="s">
        <v>23046</v>
      </c>
      <c r="H3720" t="s">
        <v>23047</v>
      </c>
      <c r="I3720" t="s">
        <v>23048</v>
      </c>
      <c r="J3720" s="1" t="s">
        <v>45</v>
      </c>
      <c r="K3720" t="s">
        <v>534</v>
      </c>
      <c r="L3720" t="s">
        <v>535</v>
      </c>
      <c r="N3720" s="1" t="s">
        <v>86</v>
      </c>
      <c r="O3720" s="1" t="s">
        <v>49</v>
      </c>
      <c r="P3720" s="1">
        <v>54</v>
      </c>
      <c r="Q3720" t="s">
        <v>5399</v>
      </c>
      <c r="R3720" s="1" t="s">
        <v>23049</v>
      </c>
      <c r="S3720" s="1" t="s">
        <v>23050</v>
      </c>
      <c r="T3720" s="1">
        <v>314</v>
      </c>
      <c r="U3720" s="1">
        <v>52</v>
      </c>
      <c r="V3720" s="1">
        <v>262</v>
      </c>
    </row>
    <row r="3721" spans="1:22" x14ac:dyDescent="0.35">
      <c r="A3721" s="2">
        <v>44750</v>
      </c>
      <c r="B3721" s="3" t="s">
        <v>214</v>
      </c>
      <c r="C3721" t="s">
        <v>23</v>
      </c>
      <c r="D3721" t="s">
        <v>98</v>
      </c>
      <c r="E3721" t="s">
        <v>326</v>
      </c>
      <c r="F3721" t="s">
        <v>23051</v>
      </c>
      <c r="G3721" t="s">
        <v>23052</v>
      </c>
      <c r="H3721" t="s">
        <v>23053</v>
      </c>
      <c r="I3721" t="s">
        <v>23054</v>
      </c>
      <c r="J3721" s="1" t="s">
        <v>45</v>
      </c>
      <c r="K3721" t="s">
        <v>534</v>
      </c>
      <c r="L3721" t="s">
        <v>535</v>
      </c>
      <c r="M3721" t="s">
        <v>536</v>
      </c>
      <c r="N3721" s="1" t="s">
        <v>48</v>
      </c>
      <c r="O3721" s="1" t="s">
        <v>63</v>
      </c>
      <c r="P3721" s="1">
        <v>39</v>
      </c>
      <c r="Q3721" t="s">
        <v>8994</v>
      </c>
      <c r="R3721" s="1" t="s">
        <v>23055</v>
      </c>
      <c r="S3721" s="1" t="s">
        <v>23056</v>
      </c>
      <c r="T3721" s="1">
        <v>315</v>
      </c>
      <c r="U3721" s="1">
        <v>44</v>
      </c>
      <c r="V3721" s="1">
        <v>271</v>
      </c>
    </row>
    <row r="3722" spans="1:22" x14ac:dyDescent="0.35">
      <c r="A3722" s="2">
        <v>45124</v>
      </c>
      <c r="B3722" s="3" t="s">
        <v>118</v>
      </c>
      <c r="C3722" t="s">
        <v>69</v>
      </c>
      <c r="D3722" t="s">
        <v>119</v>
      </c>
      <c r="E3722" t="s">
        <v>120</v>
      </c>
      <c r="F3722" t="s">
        <v>23057</v>
      </c>
      <c r="G3722" t="s">
        <v>23058</v>
      </c>
      <c r="H3722" t="s">
        <v>23059</v>
      </c>
      <c r="I3722" t="s">
        <v>23060</v>
      </c>
      <c r="J3722" s="1" t="s">
        <v>30</v>
      </c>
      <c r="K3722" t="s">
        <v>534</v>
      </c>
      <c r="L3722" t="s">
        <v>535</v>
      </c>
      <c r="M3722" t="s">
        <v>536</v>
      </c>
      <c r="N3722" s="1" t="s">
        <v>93</v>
      </c>
      <c r="O3722" s="1" t="s">
        <v>49</v>
      </c>
      <c r="P3722" s="1">
        <v>28</v>
      </c>
      <c r="Q3722" t="s">
        <v>2567</v>
      </c>
      <c r="R3722" s="1" t="s">
        <v>23061</v>
      </c>
      <c r="S3722" s="1" t="s">
        <v>23062</v>
      </c>
      <c r="T3722" s="1">
        <v>118</v>
      </c>
      <c r="U3722" s="1">
        <v>55</v>
      </c>
      <c r="V3722" s="1">
        <v>63</v>
      </c>
    </row>
    <row r="3723" spans="1:22" x14ac:dyDescent="0.35">
      <c r="A3723" s="2">
        <v>44792</v>
      </c>
      <c r="B3723" s="3" t="s">
        <v>317</v>
      </c>
      <c r="C3723" t="s">
        <v>23</v>
      </c>
      <c r="D3723" t="s">
        <v>98</v>
      </c>
      <c r="E3723" t="s">
        <v>318</v>
      </c>
      <c r="F3723" t="s">
        <v>23063</v>
      </c>
      <c r="G3723" t="s">
        <v>23064</v>
      </c>
      <c r="H3723" t="s">
        <v>23065</v>
      </c>
      <c r="I3723" t="s">
        <v>23066</v>
      </c>
      <c r="J3723" s="1" t="s">
        <v>30</v>
      </c>
      <c r="K3723" t="s">
        <v>381</v>
      </c>
      <c r="L3723" t="s">
        <v>382</v>
      </c>
      <c r="M3723" t="s">
        <v>383</v>
      </c>
      <c r="N3723" s="1" t="s">
        <v>86</v>
      </c>
      <c r="O3723" s="1" t="s">
        <v>49</v>
      </c>
      <c r="P3723" s="1">
        <v>10</v>
      </c>
      <c r="Q3723" t="s">
        <v>23067</v>
      </c>
      <c r="R3723" s="1" t="s">
        <v>23068</v>
      </c>
      <c r="S3723" s="1" t="s">
        <v>23069</v>
      </c>
      <c r="T3723" s="1">
        <v>476</v>
      </c>
      <c r="U3723" s="1">
        <v>328</v>
      </c>
      <c r="V3723" s="1">
        <v>148</v>
      </c>
    </row>
    <row r="3724" spans="1:22" x14ac:dyDescent="0.35">
      <c r="A3724" s="2">
        <v>44511</v>
      </c>
      <c r="B3724" s="3" t="s">
        <v>336</v>
      </c>
      <c r="C3724" t="s">
        <v>247</v>
      </c>
      <c r="D3724" t="s">
        <v>165</v>
      </c>
      <c r="E3724" t="s">
        <v>484</v>
      </c>
      <c r="F3724" t="s">
        <v>23070</v>
      </c>
      <c r="G3724" t="s">
        <v>23071</v>
      </c>
      <c r="H3724" t="s">
        <v>23072</v>
      </c>
      <c r="I3724" t="s">
        <v>23073</v>
      </c>
      <c r="J3724" s="1" t="s">
        <v>30</v>
      </c>
      <c r="K3724" t="s">
        <v>303</v>
      </c>
      <c r="L3724" t="s">
        <v>304</v>
      </c>
      <c r="M3724" t="s">
        <v>305</v>
      </c>
      <c r="N3724" s="1" t="s">
        <v>86</v>
      </c>
      <c r="O3724" s="1" t="s">
        <v>34</v>
      </c>
      <c r="P3724" s="1">
        <v>46</v>
      </c>
      <c r="Q3724" t="s">
        <v>3153</v>
      </c>
      <c r="R3724" s="1" t="s">
        <v>23074</v>
      </c>
      <c r="S3724" s="1" t="s">
        <v>23075</v>
      </c>
      <c r="T3724" s="1">
        <v>155</v>
      </c>
      <c r="U3724" s="1">
        <v>116</v>
      </c>
      <c r="V3724" s="1">
        <v>39</v>
      </c>
    </row>
    <row r="3725" spans="1:22" x14ac:dyDescent="0.35">
      <c r="A3725" s="2">
        <v>44745</v>
      </c>
      <c r="B3725" s="3" t="s">
        <v>418</v>
      </c>
      <c r="C3725" t="s">
        <v>69</v>
      </c>
      <c r="D3725" t="s">
        <v>419</v>
      </c>
      <c r="E3725" t="s">
        <v>521</v>
      </c>
      <c r="F3725" t="s">
        <v>23076</v>
      </c>
      <c r="G3725" t="s">
        <v>23077</v>
      </c>
      <c r="H3725" t="s">
        <v>23078</v>
      </c>
      <c r="I3725" t="s">
        <v>23079</v>
      </c>
      <c r="J3725" s="1" t="s">
        <v>45</v>
      </c>
      <c r="K3725" t="s">
        <v>75</v>
      </c>
      <c r="L3725" t="s">
        <v>76</v>
      </c>
      <c r="M3725" t="s">
        <v>77</v>
      </c>
      <c r="N3725" s="1" t="s">
        <v>86</v>
      </c>
      <c r="O3725" s="1" t="s">
        <v>63</v>
      </c>
      <c r="P3725" s="1">
        <v>94</v>
      </c>
      <c r="Q3725" t="s">
        <v>23080</v>
      </c>
      <c r="R3725" s="1" t="s">
        <v>23081</v>
      </c>
      <c r="S3725" s="1" t="s">
        <v>23082</v>
      </c>
      <c r="T3725" s="1">
        <v>259</v>
      </c>
      <c r="U3725" s="1">
        <v>45</v>
      </c>
      <c r="V3725" s="1">
        <v>214</v>
      </c>
    </row>
    <row r="3726" spans="1:22" x14ac:dyDescent="0.35">
      <c r="A3726" s="2">
        <v>44516</v>
      </c>
      <c r="B3726" s="3" t="s">
        <v>38</v>
      </c>
      <c r="C3726" t="s">
        <v>141</v>
      </c>
      <c r="D3726" t="s">
        <v>223</v>
      </c>
      <c r="E3726" t="s">
        <v>309</v>
      </c>
      <c r="F3726" t="s">
        <v>23083</v>
      </c>
      <c r="G3726" t="s">
        <v>23084</v>
      </c>
      <c r="H3726" t="s">
        <v>23085</v>
      </c>
      <c r="I3726">
        <v>3388274488</v>
      </c>
      <c r="J3726" s="1" t="s">
        <v>170</v>
      </c>
      <c r="K3726" t="s">
        <v>424</v>
      </c>
      <c r="L3726" t="s">
        <v>425</v>
      </c>
      <c r="M3726">
        <v>7724600682</v>
      </c>
      <c r="N3726" s="1" t="s">
        <v>48</v>
      </c>
      <c r="O3726" s="1" t="s">
        <v>34</v>
      </c>
      <c r="P3726" s="1">
        <v>100</v>
      </c>
      <c r="Q3726" t="s">
        <v>5713</v>
      </c>
      <c r="R3726" s="1" t="s">
        <v>23086</v>
      </c>
      <c r="S3726" s="1" t="s">
        <v>23087</v>
      </c>
      <c r="T3726" s="1">
        <v>236</v>
      </c>
      <c r="U3726" s="1">
        <v>196</v>
      </c>
      <c r="V3726" s="1">
        <v>40</v>
      </c>
    </row>
    <row r="3727" spans="1:22" x14ac:dyDescent="0.35">
      <c r="A3727" s="2">
        <v>44933</v>
      </c>
      <c r="B3727" s="3" t="s">
        <v>344</v>
      </c>
      <c r="C3727" t="s">
        <v>141</v>
      </c>
      <c r="D3727" t="s">
        <v>345</v>
      </c>
      <c r="E3727" t="s">
        <v>346</v>
      </c>
      <c r="F3727" t="s">
        <v>8121</v>
      </c>
      <c r="G3727" t="s">
        <v>23088</v>
      </c>
      <c r="H3727" t="s">
        <v>23089</v>
      </c>
      <c r="I3727" t="s">
        <v>23090</v>
      </c>
      <c r="J3727" s="1" t="s">
        <v>170</v>
      </c>
      <c r="K3727" t="s">
        <v>252</v>
      </c>
      <c r="L3727" t="s">
        <v>253</v>
      </c>
      <c r="M3727">
        <f>1-838-976-6137</f>
        <v>-7950</v>
      </c>
      <c r="N3727" s="1" t="s">
        <v>114</v>
      </c>
      <c r="O3727" s="1" t="s">
        <v>63</v>
      </c>
      <c r="P3727" s="1">
        <v>3</v>
      </c>
      <c r="Q3727" t="s">
        <v>17711</v>
      </c>
      <c r="R3727" s="1" t="s">
        <v>23091</v>
      </c>
      <c r="S3727" s="1" t="s">
        <v>23092</v>
      </c>
      <c r="T3727" s="1">
        <v>209</v>
      </c>
      <c r="U3727" s="1">
        <v>89</v>
      </c>
      <c r="V3727" s="1">
        <v>120</v>
      </c>
    </row>
    <row r="3728" spans="1:22" x14ac:dyDescent="0.35">
      <c r="A3728" s="2">
        <v>44744</v>
      </c>
      <c r="B3728" s="3" t="s">
        <v>317</v>
      </c>
      <c r="C3728" t="s">
        <v>23</v>
      </c>
      <c r="D3728" t="s">
        <v>98</v>
      </c>
      <c r="E3728" t="s">
        <v>318</v>
      </c>
      <c r="F3728" t="s">
        <v>23093</v>
      </c>
      <c r="G3728" t="s">
        <v>23094</v>
      </c>
      <c r="H3728" t="s">
        <v>23095</v>
      </c>
      <c r="I3728" t="s">
        <v>23096</v>
      </c>
      <c r="J3728" s="1" t="s">
        <v>45</v>
      </c>
      <c r="K3728" t="s">
        <v>124</v>
      </c>
      <c r="L3728" t="s">
        <v>125</v>
      </c>
      <c r="M3728" t="s">
        <v>126</v>
      </c>
      <c r="N3728" s="1" t="s">
        <v>86</v>
      </c>
      <c r="O3728" s="1" t="s">
        <v>63</v>
      </c>
      <c r="P3728" s="1">
        <v>5</v>
      </c>
      <c r="Q3728" t="s">
        <v>14486</v>
      </c>
      <c r="R3728" s="1" t="s">
        <v>23097</v>
      </c>
      <c r="S3728" s="1" t="s">
        <v>23098</v>
      </c>
      <c r="T3728" s="1">
        <v>336</v>
      </c>
      <c r="U3728" s="1">
        <v>280</v>
      </c>
      <c r="V3728" s="1">
        <v>56</v>
      </c>
    </row>
    <row r="3729" spans="1:22" x14ac:dyDescent="0.35">
      <c r="A3729" s="2">
        <v>44880</v>
      </c>
      <c r="B3729" s="3" t="s">
        <v>38</v>
      </c>
      <c r="C3729" t="s">
        <v>54</v>
      </c>
      <c r="D3729" t="s">
        <v>98</v>
      </c>
      <c r="E3729" t="s">
        <v>326</v>
      </c>
      <c r="F3729" t="s">
        <v>23099</v>
      </c>
      <c r="G3729" t="s">
        <v>23100</v>
      </c>
      <c r="H3729" t="s">
        <v>23101</v>
      </c>
      <c r="I3729" t="s">
        <v>23102</v>
      </c>
      <c r="J3729" s="1" t="s">
        <v>170</v>
      </c>
      <c r="K3729" t="s">
        <v>183</v>
      </c>
      <c r="L3729" t="s">
        <v>184</v>
      </c>
      <c r="M3729" t="s">
        <v>185</v>
      </c>
      <c r="N3729" s="1" t="s">
        <v>33</v>
      </c>
      <c r="O3729" s="1" t="s">
        <v>34</v>
      </c>
      <c r="P3729" s="1">
        <v>93</v>
      </c>
      <c r="Q3729" t="s">
        <v>12869</v>
      </c>
      <c r="R3729" s="1" t="s">
        <v>23103</v>
      </c>
      <c r="S3729" s="1" t="s">
        <v>23104</v>
      </c>
      <c r="T3729" s="1">
        <v>180</v>
      </c>
      <c r="U3729" s="1">
        <v>109</v>
      </c>
      <c r="V3729" s="1">
        <v>71</v>
      </c>
    </row>
    <row r="3730" spans="1:22" x14ac:dyDescent="0.35">
      <c r="A3730" s="2">
        <v>44569</v>
      </c>
      <c r="B3730" s="3" t="s">
        <v>257</v>
      </c>
      <c r="C3730" t="s">
        <v>141</v>
      </c>
      <c r="D3730" t="s">
        <v>223</v>
      </c>
      <c r="E3730" t="s">
        <v>25</v>
      </c>
      <c r="F3730" t="s">
        <v>23105</v>
      </c>
      <c r="G3730" t="s">
        <v>23106</v>
      </c>
      <c r="H3730" t="s">
        <v>23107</v>
      </c>
      <c r="I3730" t="s">
        <v>23108</v>
      </c>
      <c r="J3730" s="1" t="s">
        <v>45</v>
      </c>
      <c r="K3730" t="s">
        <v>381</v>
      </c>
      <c r="L3730" t="s">
        <v>382</v>
      </c>
      <c r="M3730" t="s">
        <v>383</v>
      </c>
      <c r="N3730" s="1" t="s">
        <v>93</v>
      </c>
      <c r="O3730" s="1" t="s">
        <v>63</v>
      </c>
      <c r="P3730" s="1">
        <v>55</v>
      </c>
      <c r="Q3730" t="s">
        <v>4860</v>
      </c>
      <c r="R3730" s="1" t="s">
        <v>23109</v>
      </c>
      <c r="S3730" s="1" t="s">
        <v>23110</v>
      </c>
      <c r="T3730" s="1">
        <v>403</v>
      </c>
      <c r="U3730" s="1">
        <v>104</v>
      </c>
      <c r="V3730" s="1">
        <v>299</v>
      </c>
    </row>
    <row r="3731" spans="1:22" x14ac:dyDescent="0.35">
      <c r="A3731" s="2">
        <v>45024</v>
      </c>
      <c r="B3731" s="3" t="s">
        <v>38</v>
      </c>
      <c r="C3731" t="s">
        <v>23</v>
      </c>
      <c r="D3731" t="s">
        <v>98</v>
      </c>
      <c r="E3731" t="s">
        <v>265</v>
      </c>
      <c r="F3731" t="s">
        <v>23111</v>
      </c>
      <c r="G3731" t="s">
        <v>23112</v>
      </c>
      <c r="H3731" t="s">
        <v>23113</v>
      </c>
      <c r="I3731" t="s">
        <v>23114</v>
      </c>
      <c r="J3731" s="1" t="s">
        <v>30</v>
      </c>
      <c r="K3731" t="s">
        <v>75</v>
      </c>
      <c r="L3731" t="s">
        <v>76</v>
      </c>
      <c r="M3731" t="s">
        <v>77</v>
      </c>
      <c r="N3731" s="1" t="s">
        <v>86</v>
      </c>
      <c r="O3731" s="1" t="s">
        <v>34</v>
      </c>
      <c r="P3731" s="1">
        <v>79</v>
      </c>
      <c r="Q3731" t="s">
        <v>6278</v>
      </c>
      <c r="R3731" s="1" t="s">
        <v>23115</v>
      </c>
      <c r="S3731" s="1" t="s">
        <v>23116</v>
      </c>
      <c r="T3731" s="1">
        <v>205</v>
      </c>
      <c r="U3731" s="1">
        <v>80</v>
      </c>
      <c r="V3731" s="1">
        <v>125</v>
      </c>
    </row>
    <row r="3732" spans="1:22" x14ac:dyDescent="0.35">
      <c r="A3732" s="2">
        <v>45080</v>
      </c>
      <c r="B3732" s="3" t="s">
        <v>238</v>
      </c>
      <c r="C3732" t="s">
        <v>23</v>
      </c>
      <c r="D3732" t="s">
        <v>98</v>
      </c>
      <c r="E3732" t="s">
        <v>239</v>
      </c>
      <c r="F3732" t="s">
        <v>23117</v>
      </c>
      <c r="G3732" t="s">
        <v>23118</v>
      </c>
      <c r="H3732" t="s">
        <v>23119</v>
      </c>
      <c r="I3732" t="s">
        <v>23120</v>
      </c>
      <c r="J3732" s="1" t="s">
        <v>30</v>
      </c>
      <c r="K3732" t="s">
        <v>566</v>
      </c>
      <c r="L3732" t="s">
        <v>567</v>
      </c>
      <c r="M3732" t="s">
        <v>568</v>
      </c>
      <c r="N3732" s="1" t="s">
        <v>48</v>
      </c>
      <c r="O3732" s="1" t="s">
        <v>63</v>
      </c>
      <c r="P3732" s="1">
        <v>58</v>
      </c>
      <c r="Q3732" t="s">
        <v>1322</v>
      </c>
      <c r="R3732" s="1" t="s">
        <v>12951</v>
      </c>
      <c r="S3732" s="1" t="s">
        <v>23121</v>
      </c>
      <c r="T3732" s="1">
        <v>94</v>
      </c>
      <c r="U3732" s="1">
        <v>42</v>
      </c>
      <c r="V3732" s="1">
        <v>52</v>
      </c>
    </row>
    <row r="3733" spans="1:22" x14ac:dyDescent="0.35">
      <c r="A3733" s="2">
        <v>45094</v>
      </c>
      <c r="B3733" s="3" t="s">
        <v>38</v>
      </c>
      <c r="C3733" t="s">
        <v>247</v>
      </c>
      <c r="D3733" t="s">
        <v>165</v>
      </c>
      <c r="E3733" t="s">
        <v>189</v>
      </c>
      <c r="F3733" t="s">
        <v>23122</v>
      </c>
      <c r="G3733" t="s">
        <v>23123</v>
      </c>
      <c r="H3733" t="s">
        <v>23124</v>
      </c>
      <c r="I3733" t="s">
        <v>23125</v>
      </c>
      <c r="J3733" s="1" t="s">
        <v>170</v>
      </c>
      <c r="K3733" t="s">
        <v>183</v>
      </c>
      <c r="L3733" t="s">
        <v>184</v>
      </c>
      <c r="M3733" t="s">
        <v>185</v>
      </c>
      <c r="N3733" s="1" t="s">
        <v>86</v>
      </c>
      <c r="O3733" s="1" t="s">
        <v>34</v>
      </c>
      <c r="P3733" s="1">
        <v>30</v>
      </c>
      <c r="Q3733" t="s">
        <v>7921</v>
      </c>
      <c r="R3733" s="1" t="s">
        <v>23006</v>
      </c>
      <c r="S3733" s="1" t="s">
        <v>23126</v>
      </c>
      <c r="T3733" s="1">
        <v>231</v>
      </c>
      <c r="U3733" s="1">
        <v>27</v>
      </c>
      <c r="V3733" s="1">
        <v>204</v>
      </c>
    </row>
    <row r="3734" spans="1:22" x14ac:dyDescent="0.35">
      <c r="A3734" s="2">
        <v>44893</v>
      </c>
      <c r="B3734" s="3" t="s">
        <v>38</v>
      </c>
      <c r="C3734" t="s">
        <v>276</v>
      </c>
      <c r="D3734" t="s">
        <v>277</v>
      </c>
      <c r="E3734" t="s">
        <v>2220</v>
      </c>
      <c r="F3734" t="s">
        <v>23127</v>
      </c>
      <c r="G3734" t="s">
        <v>23128</v>
      </c>
      <c r="H3734" t="s">
        <v>23129</v>
      </c>
      <c r="I3734" t="s">
        <v>23130</v>
      </c>
      <c r="J3734" s="1" t="s">
        <v>30</v>
      </c>
      <c r="K3734" t="s">
        <v>381</v>
      </c>
      <c r="L3734" t="s">
        <v>382</v>
      </c>
      <c r="M3734" t="s">
        <v>383</v>
      </c>
      <c r="N3734" s="1" t="s">
        <v>48</v>
      </c>
      <c r="O3734" s="1" t="s">
        <v>63</v>
      </c>
      <c r="P3734" s="1">
        <v>100</v>
      </c>
      <c r="Q3734" t="s">
        <v>2220</v>
      </c>
      <c r="R3734" s="1" t="s">
        <v>23131</v>
      </c>
      <c r="S3734" s="1" t="s">
        <v>23132</v>
      </c>
      <c r="T3734" s="1">
        <v>76</v>
      </c>
      <c r="U3734" s="1">
        <v>72</v>
      </c>
      <c r="V3734" s="1">
        <v>4</v>
      </c>
    </row>
    <row r="3735" spans="1:22" x14ac:dyDescent="0.35">
      <c r="A3735" s="2">
        <v>44545</v>
      </c>
      <c r="B3735" s="3" t="s">
        <v>22</v>
      </c>
      <c r="C3735" t="s">
        <v>23</v>
      </c>
      <c r="D3735" t="s">
        <v>24</v>
      </c>
      <c r="E3735" t="s">
        <v>82</v>
      </c>
      <c r="F3735" t="s">
        <v>23133</v>
      </c>
      <c r="G3735" t="s">
        <v>23134</v>
      </c>
      <c r="H3735" t="s">
        <v>23135</v>
      </c>
      <c r="I3735" t="s">
        <v>23136</v>
      </c>
      <c r="J3735" s="1" t="s">
        <v>30</v>
      </c>
      <c r="K3735" t="s">
        <v>148</v>
      </c>
      <c r="L3735" t="s">
        <v>149</v>
      </c>
      <c r="N3735" s="1" t="s">
        <v>33</v>
      </c>
      <c r="O3735" s="1" t="s">
        <v>49</v>
      </c>
      <c r="P3735" s="1">
        <v>67</v>
      </c>
      <c r="Q3735" t="s">
        <v>10474</v>
      </c>
      <c r="R3735" s="1" t="s">
        <v>23137</v>
      </c>
      <c r="S3735" s="1" t="s">
        <v>23138</v>
      </c>
      <c r="T3735" s="1">
        <v>253</v>
      </c>
      <c r="U3735" s="1">
        <v>91</v>
      </c>
      <c r="V3735" s="1">
        <v>162</v>
      </c>
    </row>
    <row r="3736" spans="1:22" x14ac:dyDescent="0.35">
      <c r="A3736" s="2">
        <v>44814</v>
      </c>
      <c r="B3736" s="3" t="s">
        <v>529</v>
      </c>
      <c r="C3736" t="s">
        <v>23</v>
      </c>
      <c r="D3736" t="s">
        <v>98</v>
      </c>
      <c r="E3736" t="s">
        <v>530</v>
      </c>
      <c r="F3736" t="s">
        <v>23139</v>
      </c>
      <c r="G3736" t="s">
        <v>23140</v>
      </c>
      <c r="H3736" t="s">
        <v>23141</v>
      </c>
      <c r="I3736" t="s">
        <v>23142</v>
      </c>
      <c r="J3736" s="1" t="s">
        <v>45</v>
      </c>
      <c r="K3736" t="s">
        <v>159</v>
      </c>
      <c r="L3736" t="s">
        <v>160</v>
      </c>
      <c r="M3736" t="s">
        <v>161</v>
      </c>
      <c r="N3736" s="1" t="s">
        <v>114</v>
      </c>
      <c r="O3736" s="1" t="s">
        <v>34</v>
      </c>
      <c r="P3736" s="1">
        <v>71</v>
      </c>
      <c r="Q3736" t="s">
        <v>7761</v>
      </c>
      <c r="R3736" s="1" t="s">
        <v>23143</v>
      </c>
      <c r="S3736" s="1" t="s">
        <v>23144</v>
      </c>
      <c r="T3736" s="1">
        <v>406</v>
      </c>
      <c r="U3736" s="1">
        <v>24</v>
      </c>
      <c r="V3736" s="1">
        <v>382</v>
      </c>
    </row>
    <row r="3737" spans="1:22" x14ac:dyDescent="0.35">
      <c r="A3737" s="2">
        <v>44524</v>
      </c>
      <c r="B3737" s="3" t="s">
        <v>53</v>
      </c>
      <c r="C3737" t="s">
        <v>276</v>
      </c>
      <c r="D3737" t="s">
        <v>55</v>
      </c>
      <c r="E3737" t="s">
        <v>56</v>
      </c>
      <c r="F3737" t="s">
        <v>23145</v>
      </c>
      <c r="G3737" t="s">
        <v>23146</v>
      </c>
      <c r="H3737" t="s">
        <v>23147</v>
      </c>
      <c r="I3737" t="s">
        <v>23148</v>
      </c>
      <c r="J3737" s="1" t="s">
        <v>170</v>
      </c>
      <c r="K3737" t="s">
        <v>330</v>
      </c>
      <c r="L3737" t="s">
        <v>331</v>
      </c>
      <c r="M3737" t="s">
        <v>332</v>
      </c>
      <c r="N3737" s="1" t="s">
        <v>86</v>
      </c>
      <c r="O3737" s="1" t="s">
        <v>34</v>
      </c>
      <c r="P3737" s="1">
        <v>13</v>
      </c>
      <c r="Q3737" t="s">
        <v>2459</v>
      </c>
      <c r="R3737" s="1" t="s">
        <v>23149</v>
      </c>
      <c r="S3737" s="1" t="s">
        <v>23150</v>
      </c>
      <c r="T3737" s="1">
        <v>414</v>
      </c>
      <c r="U3737" s="1">
        <v>105</v>
      </c>
      <c r="V3737" s="1">
        <v>309</v>
      </c>
    </row>
    <row r="3738" spans="1:22" x14ac:dyDescent="0.35">
      <c r="A3738" s="2">
        <v>44501</v>
      </c>
      <c r="B3738" s="3" t="s">
        <v>222</v>
      </c>
      <c r="C3738" t="s">
        <v>141</v>
      </c>
      <c r="D3738" t="s">
        <v>223</v>
      </c>
      <c r="E3738" t="s">
        <v>224</v>
      </c>
      <c r="F3738" t="s">
        <v>23151</v>
      </c>
      <c r="G3738" t="s">
        <v>23152</v>
      </c>
      <c r="H3738" t="s">
        <v>23153</v>
      </c>
      <c r="I3738" t="s">
        <v>23154</v>
      </c>
      <c r="J3738" s="1" t="s">
        <v>30</v>
      </c>
      <c r="K3738" t="s">
        <v>303</v>
      </c>
      <c r="L3738" t="s">
        <v>304</v>
      </c>
      <c r="M3738" t="s">
        <v>305</v>
      </c>
      <c r="N3738" s="1" t="s">
        <v>78</v>
      </c>
      <c r="O3738" s="1" t="s">
        <v>34</v>
      </c>
      <c r="P3738" s="1">
        <v>41</v>
      </c>
      <c r="Q3738" t="s">
        <v>4405</v>
      </c>
      <c r="R3738" s="1" t="s">
        <v>23155</v>
      </c>
      <c r="S3738" s="1" t="s">
        <v>23156</v>
      </c>
      <c r="T3738" s="1">
        <v>198</v>
      </c>
      <c r="U3738" s="1">
        <v>60</v>
      </c>
      <c r="V3738" s="1">
        <v>138</v>
      </c>
    </row>
    <row r="3739" spans="1:22" x14ac:dyDescent="0.35">
      <c r="A3739" s="1" t="s">
        <v>7559</v>
      </c>
      <c r="B3739" s="3" t="s">
        <v>214</v>
      </c>
      <c r="C3739" t="s">
        <v>23</v>
      </c>
      <c r="D3739" t="s">
        <v>98</v>
      </c>
      <c r="E3739" t="s">
        <v>326</v>
      </c>
      <c r="F3739" t="s">
        <v>23157</v>
      </c>
      <c r="G3739" t="s">
        <v>23158</v>
      </c>
      <c r="H3739" t="s">
        <v>23159</v>
      </c>
      <c r="I3739" t="s">
        <v>23160</v>
      </c>
      <c r="J3739" s="1" t="s">
        <v>170</v>
      </c>
      <c r="K3739" t="s">
        <v>534</v>
      </c>
      <c r="L3739" t="s">
        <v>535</v>
      </c>
      <c r="M3739" t="s">
        <v>536</v>
      </c>
      <c r="N3739" s="1" t="s">
        <v>114</v>
      </c>
      <c r="O3739" s="1" t="s">
        <v>49</v>
      </c>
      <c r="P3739" s="1">
        <v>15</v>
      </c>
      <c r="Q3739" t="s">
        <v>23161</v>
      </c>
      <c r="R3739" s="1" t="s">
        <v>23162</v>
      </c>
      <c r="S3739" s="1" t="s">
        <v>23163</v>
      </c>
      <c r="T3739" s="1">
        <v>346</v>
      </c>
      <c r="U3739" s="1">
        <v>238</v>
      </c>
      <c r="V3739" s="1">
        <v>108</v>
      </c>
    </row>
    <row r="3740" spans="1:22" x14ac:dyDescent="0.35">
      <c r="A3740" s="2">
        <v>45113</v>
      </c>
      <c r="B3740" s="3" t="s">
        <v>344</v>
      </c>
      <c r="C3740" t="s">
        <v>141</v>
      </c>
      <c r="D3740" t="s">
        <v>345</v>
      </c>
      <c r="E3740" t="s">
        <v>25</v>
      </c>
      <c r="F3740" t="s">
        <v>23164</v>
      </c>
      <c r="G3740" t="s">
        <v>23165</v>
      </c>
      <c r="H3740" t="s">
        <v>23166</v>
      </c>
      <c r="I3740">
        <f>1-841-412-5883</f>
        <v>-7135</v>
      </c>
      <c r="J3740" s="1" t="s">
        <v>170</v>
      </c>
      <c r="K3740" t="s">
        <v>133</v>
      </c>
      <c r="L3740" t="s">
        <v>134</v>
      </c>
      <c r="N3740" s="1" t="s">
        <v>48</v>
      </c>
      <c r="O3740" s="1" t="s">
        <v>63</v>
      </c>
      <c r="P3740" s="1">
        <v>44</v>
      </c>
      <c r="Q3740" t="s">
        <v>8706</v>
      </c>
      <c r="R3740" s="1" t="s">
        <v>23167</v>
      </c>
      <c r="S3740" s="1" t="s">
        <v>23168</v>
      </c>
      <c r="T3740" s="1">
        <v>223</v>
      </c>
      <c r="U3740" s="1">
        <v>52</v>
      </c>
      <c r="V3740" s="1">
        <v>171</v>
      </c>
    </row>
    <row r="3741" spans="1:22" x14ac:dyDescent="0.35">
      <c r="A3741" s="2">
        <v>44513</v>
      </c>
      <c r="B3741" s="3" t="s">
        <v>38</v>
      </c>
      <c r="C3741" t="s">
        <v>247</v>
      </c>
      <c r="D3741" t="s">
        <v>165</v>
      </c>
      <c r="E3741" t="s">
        <v>807</v>
      </c>
      <c r="F3741" t="s">
        <v>23169</v>
      </c>
      <c r="G3741" t="s">
        <v>23170</v>
      </c>
      <c r="H3741" t="s">
        <v>23171</v>
      </c>
      <c r="I3741" t="s">
        <v>23172</v>
      </c>
      <c r="J3741" s="1" t="s">
        <v>30</v>
      </c>
      <c r="K3741" t="s">
        <v>270</v>
      </c>
      <c r="L3741" t="s">
        <v>271</v>
      </c>
      <c r="M3741" t="s">
        <v>559</v>
      </c>
      <c r="N3741" s="1" t="s">
        <v>93</v>
      </c>
      <c r="O3741" s="1" t="s">
        <v>34</v>
      </c>
      <c r="P3741" s="1">
        <v>16</v>
      </c>
      <c r="Q3741" t="s">
        <v>3118</v>
      </c>
      <c r="R3741" s="1" t="s">
        <v>23173</v>
      </c>
      <c r="S3741" s="1" t="s">
        <v>23174</v>
      </c>
      <c r="T3741" s="1">
        <v>190</v>
      </c>
      <c r="U3741" s="1">
        <v>145</v>
      </c>
      <c r="V3741" s="1">
        <v>45</v>
      </c>
    </row>
    <row r="3742" spans="1:22" x14ac:dyDescent="0.35">
      <c r="A3742" s="2">
        <v>44969</v>
      </c>
      <c r="B3742" s="3" t="s">
        <v>22</v>
      </c>
      <c r="C3742" t="s">
        <v>23</v>
      </c>
      <c r="D3742" t="s">
        <v>24</v>
      </c>
      <c r="E3742" t="s">
        <v>265</v>
      </c>
      <c r="F3742" t="s">
        <v>23175</v>
      </c>
      <c r="G3742" t="s">
        <v>23176</v>
      </c>
      <c r="H3742" t="s">
        <v>23177</v>
      </c>
      <c r="I3742">
        <v>5017112885</v>
      </c>
      <c r="J3742" s="1" t="s">
        <v>45</v>
      </c>
      <c r="K3742" t="s">
        <v>330</v>
      </c>
      <c r="L3742" t="s">
        <v>331</v>
      </c>
      <c r="M3742" t="s">
        <v>332</v>
      </c>
      <c r="N3742" s="1" t="s">
        <v>93</v>
      </c>
      <c r="O3742" s="1" t="s">
        <v>63</v>
      </c>
      <c r="P3742" s="1">
        <v>19</v>
      </c>
      <c r="Q3742" t="s">
        <v>3764</v>
      </c>
      <c r="R3742" s="1" t="s">
        <v>23178</v>
      </c>
      <c r="S3742" s="1" t="s">
        <v>23179</v>
      </c>
      <c r="T3742" s="1">
        <v>287</v>
      </c>
      <c r="U3742" s="1">
        <v>128</v>
      </c>
      <c r="V3742" s="1">
        <v>159</v>
      </c>
    </row>
    <row r="3743" spans="1:22" x14ac:dyDescent="0.35">
      <c r="A3743" s="2">
        <v>44893</v>
      </c>
      <c r="B3743" s="3" t="s">
        <v>257</v>
      </c>
      <c r="C3743" t="s">
        <v>141</v>
      </c>
      <c r="D3743" t="s">
        <v>223</v>
      </c>
      <c r="E3743" t="s">
        <v>265</v>
      </c>
      <c r="F3743" t="s">
        <v>23180</v>
      </c>
      <c r="G3743" t="s">
        <v>23181</v>
      </c>
      <c r="H3743" t="s">
        <v>23182</v>
      </c>
      <c r="I3743" t="s">
        <v>23183</v>
      </c>
      <c r="J3743" s="1" t="s">
        <v>170</v>
      </c>
      <c r="K3743" t="s">
        <v>31</v>
      </c>
      <c r="L3743" t="s">
        <v>32</v>
      </c>
      <c r="M3743">
        <v>6538306661</v>
      </c>
      <c r="N3743" s="1" t="s">
        <v>78</v>
      </c>
      <c r="O3743" s="1" t="s">
        <v>49</v>
      </c>
      <c r="P3743" s="1">
        <v>20</v>
      </c>
      <c r="Q3743" t="s">
        <v>6624</v>
      </c>
      <c r="R3743" s="1" t="s">
        <v>23184</v>
      </c>
      <c r="S3743" s="1" t="s">
        <v>23185</v>
      </c>
      <c r="T3743" s="1">
        <v>184</v>
      </c>
      <c r="U3743" s="1">
        <v>160</v>
      </c>
      <c r="V3743" s="1">
        <v>24</v>
      </c>
    </row>
    <row r="3744" spans="1:22" x14ac:dyDescent="0.35">
      <c r="A3744" s="2">
        <v>44569</v>
      </c>
      <c r="B3744" s="3" t="s">
        <v>344</v>
      </c>
      <c r="C3744" t="s">
        <v>141</v>
      </c>
      <c r="D3744" t="s">
        <v>345</v>
      </c>
      <c r="E3744" t="s">
        <v>346</v>
      </c>
      <c r="F3744" t="s">
        <v>23186</v>
      </c>
      <c r="G3744" t="s">
        <v>23187</v>
      </c>
      <c r="H3744" t="s">
        <v>23188</v>
      </c>
      <c r="I3744" t="s">
        <v>23189</v>
      </c>
      <c r="J3744" s="1" t="s">
        <v>170</v>
      </c>
      <c r="K3744" t="s">
        <v>424</v>
      </c>
      <c r="L3744" t="s">
        <v>425</v>
      </c>
      <c r="M3744">
        <v>7724600682</v>
      </c>
      <c r="N3744" s="1" t="s">
        <v>93</v>
      </c>
      <c r="O3744" s="1" t="s">
        <v>49</v>
      </c>
      <c r="P3744" s="1">
        <v>98</v>
      </c>
      <c r="Q3744" t="s">
        <v>8911</v>
      </c>
      <c r="R3744" s="1" t="s">
        <v>23190</v>
      </c>
      <c r="S3744" s="1" t="s">
        <v>23191</v>
      </c>
      <c r="T3744" s="1">
        <v>466</v>
      </c>
      <c r="U3744" s="1">
        <v>126</v>
      </c>
      <c r="V3744" s="1">
        <v>340</v>
      </c>
    </row>
    <row r="3745" spans="1:22" x14ac:dyDescent="0.35">
      <c r="A3745" s="2">
        <v>44788</v>
      </c>
      <c r="B3745" s="3" t="s">
        <v>492</v>
      </c>
      <c r="C3745" t="s">
        <v>276</v>
      </c>
      <c r="D3745" t="s">
        <v>409</v>
      </c>
      <c r="E3745" t="s">
        <v>410</v>
      </c>
      <c r="F3745" t="s">
        <v>23192</v>
      </c>
      <c r="G3745" t="s">
        <v>23193</v>
      </c>
      <c r="H3745" t="s">
        <v>23194</v>
      </c>
      <c r="I3745" t="s">
        <v>23195</v>
      </c>
      <c r="J3745" s="1" t="s">
        <v>45</v>
      </c>
      <c r="K3745" t="s">
        <v>566</v>
      </c>
      <c r="L3745" t="s">
        <v>567</v>
      </c>
      <c r="M3745" t="s">
        <v>568</v>
      </c>
      <c r="N3745" s="1" t="s">
        <v>78</v>
      </c>
      <c r="O3745" s="1" t="s">
        <v>49</v>
      </c>
      <c r="P3745" s="1">
        <v>9</v>
      </c>
      <c r="Q3745" t="s">
        <v>16087</v>
      </c>
      <c r="R3745" s="1" t="s">
        <v>23196</v>
      </c>
      <c r="S3745" s="1" t="s">
        <v>23197</v>
      </c>
      <c r="T3745" s="1">
        <v>295</v>
      </c>
      <c r="U3745" s="1">
        <v>141</v>
      </c>
      <c r="V3745" s="1">
        <v>154</v>
      </c>
    </row>
    <row r="3746" spans="1:22" x14ac:dyDescent="0.35">
      <c r="A3746" s="2">
        <v>44767</v>
      </c>
      <c r="B3746" s="3" t="s">
        <v>68</v>
      </c>
      <c r="C3746" t="s">
        <v>69</v>
      </c>
      <c r="D3746" t="s">
        <v>70</v>
      </c>
      <c r="E3746" t="s">
        <v>71</v>
      </c>
      <c r="F3746" t="s">
        <v>23198</v>
      </c>
      <c r="G3746" t="s">
        <v>23199</v>
      </c>
      <c r="H3746" t="s">
        <v>23200</v>
      </c>
      <c r="I3746" t="s">
        <v>23201</v>
      </c>
      <c r="J3746" s="1" t="s">
        <v>170</v>
      </c>
      <c r="K3746" t="s">
        <v>381</v>
      </c>
      <c r="L3746" t="s">
        <v>382</v>
      </c>
      <c r="M3746" t="s">
        <v>383</v>
      </c>
      <c r="N3746" s="1" t="s">
        <v>48</v>
      </c>
      <c r="O3746" s="1" t="s">
        <v>34</v>
      </c>
      <c r="P3746" s="1">
        <v>14</v>
      </c>
      <c r="Q3746" t="s">
        <v>3324</v>
      </c>
      <c r="R3746" s="1" t="s">
        <v>23202</v>
      </c>
      <c r="S3746" s="1" t="s">
        <v>23203</v>
      </c>
      <c r="T3746" s="1">
        <v>221</v>
      </c>
      <c r="U3746" s="1">
        <v>190</v>
      </c>
      <c r="V3746" s="1">
        <v>31</v>
      </c>
    </row>
    <row r="3747" spans="1:22" x14ac:dyDescent="0.35">
      <c r="A3747" s="2">
        <v>44928</v>
      </c>
      <c r="B3747" s="3" t="s">
        <v>164</v>
      </c>
      <c r="C3747" t="s">
        <v>247</v>
      </c>
      <c r="D3747" t="s">
        <v>165</v>
      </c>
      <c r="E3747" t="s">
        <v>265</v>
      </c>
      <c r="F3747" t="s">
        <v>23204</v>
      </c>
      <c r="G3747" t="s">
        <v>23205</v>
      </c>
      <c r="H3747" t="s">
        <v>23206</v>
      </c>
      <c r="I3747" t="s">
        <v>23207</v>
      </c>
      <c r="J3747" s="1" t="s">
        <v>45</v>
      </c>
      <c r="K3747" t="s">
        <v>424</v>
      </c>
      <c r="L3747" t="s">
        <v>425</v>
      </c>
      <c r="M3747">
        <v>7724600682</v>
      </c>
      <c r="N3747" s="1" t="s">
        <v>78</v>
      </c>
      <c r="O3747" s="1" t="s">
        <v>63</v>
      </c>
      <c r="P3747" s="1">
        <v>44</v>
      </c>
      <c r="Q3747" t="s">
        <v>3568</v>
      </c>
      <c r="R3747" s="1" t="s">
        <v>16715</v>
      </c>
      <c r="S3747" s="1" t="s">
        <v>23208</v>
      </c>
      <c r="T3747" s="1">
        <v>124</v>
      </c>
      <c r="U3747" s="1">
        <v>53</v>
      </c>
      <c r="V3747" s="1">
        <v>71</v>
      </c>
    </row>
    <row r="3748" spans="1:22" x14ac:dyDescent="0.35">
      <c r="A3748" s="2">
        <v>44835</v>
      </c>
      <c r="B3748" s="3" t="s">
        <v>257</v>
      </c>
      <c r="C3748" t="s">
        <v>141</v>
      </c>
      <c r="D3748" t="s">
        <v>223</v>
      </c>
      <c r="E3748" t="s">
        <v>189</v>
      </c>
      <c r="F3748" t="s">
        <v>23209</v>
      </c>
      <c r="G3748" t="s">
        <v>23210</v>
      </c>
      <c r="H3748" t="s">
        <v>23211</v>
      </c>
      <c r="I3748" t="s">
        <v>23212</v>
      </c>
      <c r="J3748" s="1" t="s">
        <v>30</v>
      </c>
      <c r="K3748" t="s">
        <v>194</v>
      </c>
      <c r="L3748" t="s">
        <v>195</v>
      </c>
      <c r="M3748" t="s">
        <v>196</v>
      </c>
      <c r="N3748" s="1" t="s">
        <v>78</v>
      </c>
      <c r="O3748" s="1" t="s">
        <v>49</v>
      </c>
      <c r="P3748" s="1">
        <v>29</v>
      </c>
      <c r="Q3748" t="s">
        <v>9185</v>
      </c>
      <c r="R3748" s="1" t="s">
        <v>23213</v>
      </c>
      <c r="S3748" s="1" t="s">
        <v>23214</v>
      </c>
      <c r="T3748" s="1">
        <v>404</v>
      </c>
      <c r="U3748" s="1">
        <v>236</v>
      </c>
      <c r="V3748" s="1">
        <v>168</v>
      </c>
    </row>
    <row r="3749" spans="1:22" x14ac:dyDescent="0.35">
      <c r="A3749" s="2">
        <v>44493</v>
      </c>
      <c r="B3749" s="3" t="s">
        <v>140</v>
      </c>
      <c r="C3749" t="s">
        <v>141</v>
      </c>
      <c r="D3749" t="s">
        <v>142</v>
      </c>
      <c r="E3749" t="s">
        <v>361</v>
      </c>
      <c r="F3749" t="s">
        <v>23215</v>
      </c>
      <c r="G3749" t="s">
        <v>23216</v>
      </c>
      <c r="H3749" t="s">
        <v>23217</v>
      </c>
      <c r="I3749">
        <v>7017004394</v>
      </c>
      <c r="J3749" s="1" t="s">
        <v>45</v>
      </c>
      <c r="K3749" t="s">
        <v>303</v>
      </c>
      <c r="L3749" t="s">
        <v>304</v>
      </c>
      <c r="M3749" t="s">
        <v>305</v>
      </c>
      <c r="N3749" s="1" t="s">
        <v>93</v>
      </c>
      <c r="O3749" s="1" t="s">
        <v>49</v>
      </c>
      <c r="P3749" s="1">
        <v>11</v>
      </c>
      <c r="Q3749" t="s">
        <v>19604</v>
      </c>
      <c r="R3749" s="1" t="s">
        <v>23218</v>
      </c>
      <c r="S3749" s="1" t="s">
        <v>23219</v>
      </c>
      <c r="T3749" s="1">
        <v>165</v>
      </c>
      <c r="U3749" s="1">
        <v>85</v>
      </c>
      <c r="V3749" s="1">
        <v>80</v>
      </c>
    </row>
    <row r="3750" spans="1:22" x14ac:dyDescent="0.35">
      <c r="A3750" s="2">
        <v>44787</v>
      </c>
      <c r="B3750" s="3" t="s">
        <v>344</v>
      </c>
      <c r="C3750" t="s">
        <v>141</v>
      </c>
      <c r="D3750" t="s">
        <v>345</v>
      </c>
      <c r="E3750" t="s">
        <v>346</v>
      </c>
      <c r="F3750" t="s">
        <v>23220</v>
      </c>
      <c r="G3750" t="s">
        <v>23221</v>
      </c>
      <c r="H3750" t="s">
        <v>23222</v>
      </c>
      <c r="I3750" t="s">
        <v>23223</v>
      </c>
      <c r="J3750" s="1" t="s">
        <v>45</v>
      </c>
      <c r="K3750" t="s">
        <v>534</v>
      </c>
      <c r="L3750" t="s">
        <v>535</v>
      </c>
      <c r="M3750" t="s">
        <v>536</v>
      </c>
      <c r="N3750" s="1" t="s">
        <v>114</v>
      </c>
      <c r="O3750" s="1" t="s">
        <v>34</v>
      </c>
      <c r="P3750" s="1">
        <v>52</v>
      </c>
      <c r="Q3750" t="s">
        <v>5379</v>
      </c>
      <c r="R3750" s="1" t="s">
        <v>23224</v>
      </c>
      <c r="S3750" s="1" t="s">
        <v>23225</v>
      </c>
      <c r="T3750" s="1">
        <v>147</v>
      </c>
      <c r="U3750" s="1">
        <v>93</v>
      </c>
      <c r="V3750" s="1">
        <v>54</v>
      </c>
    </row>
    <row r="3751" spans="1:22" x14ac:dyDescent="0.35">
      <c r="A3751" s="1" t="s">
        <v>23226</v>
      </c>
      <c r="B3751" s="3" t="s">
        <v>275</v>
      </c>
      <c r="C3751" t="s">
        <v>276</v>
      </c>
      <c r="D3751" t="s">
        <v>277</v>
      </c>
      <c r="E3751" t="s">
        <v>278</v>
      </c>
      <c r="F3751" t="s">
        <v>23227</v>
      </c>
      <c r="G3751" t="s">
        <v>23228</v>
      </c>
      <c r="H3751" t="s">
        <v>23229</v>
      </c>
      <c r="I3751" t="s">
        <v>23230</v>
      </c>
      <c r="J3751" s="1" t="s">
        <v>45</v>
      </c>
      <c r="K3751" t="s">
        <v>148</v>
      </c>
      <c r="L3751" t="s">
        <v>149</v>
      </c>
      <c r="M3751" t="s">
        <v>150</v>
      </c>
      <c r="N3751" s="1" t="s">
        <v>93</v>
      </c>
      <c r="O3751" s="1" t="s">
        <v>49</v>
      </c>
      <c r="P3751" s="1">
        <v>67</v>
      </c>
      <c r="Q3751" t="s">
        <v>2073</v>
      </c>
      <c r="R3751" s="1" t="s">
        <v>23231</v>
      </c>
      <c r="S3751" s="1" t="s">
        <v>23232</v>
      </c>
      <c r="T3751" s="1">
        <v>385</v>
      </c>
      <c r="U3751" s="1">
        <v>60</v>
      </c>
      <c r="V3751" s="1">
        <v>325</v>
      </c>
    </row>
    <row r="3752" spans="1:22" x14ac:dyDescent="0.35">
      <c r="A3752" s="2">
        <v>45058</v>
      </c>
      <c r="B3752" s="3" t="s">
        <v>140</v>
      </c>
      <c r="C3752" t="s">
        <v>141</v>
      </c>
      <c r="D3752" t="s">
        <v>142</v>
      </c>
      <c r="E3752" t="s">
        <v>361</v>
      </c>
      <c r="F3752" t="s">
        <v>18319</v>
      </c>
      <c r="G3752" t="s">
        <v>23233</v>
      </c>
      <c r="H3752" t="s">
        <v>23234</v>
      </c>
      <c r="I3752" t="s">
        <v>23235</v>
      </c>
      <c r="J3752" s="1" t="s">
        <v>30</v>
      </c>
      <c r="K3752" t="s">
        <v>303</v>
      </c>
      <c r="L3752" t="s">
        <v>304</v>
      </c>
      <c r="M3752" t="s">
        <v>305</v>
      </c>
      <c r="N3752" s="1" t="s">
        <v>33</v>
      </c>
      <c r="O3752" s="1" t="s">
        <v>63</v>
      </c>
      <c r="P3752" s="1">
        <v>5</v>
      </c>
      <c r="Q3752" t="s">
        <v>14167</v>
      </c>
      <c r="R3752" s="1" t="s">
        <v>23236</v>
      </c>
      <c r="S3752" s="1" t="s">
        <v>23237</v>
      </c>
      <c r="T3752" s="1">
        <v>428</v>
      </c>
      <c r="U3752" s="1">
        <v>285</v>
      </c>
      <c r="V3752" s="1">
        <v>143</v>
      </c>
    </row>
    <row r="3753" spans="1:22" x14ac:dyDescent="0.35">
      <c r="A3753" s="2">
        <v>45111</v>
      </c>
      <c r="B3753" s="3" t="s">
        <v>275</v>
      </c>
      <c r="C3753" t="s">
        <v>276</v>
      </c>
      <c r="D3753" t="s">
        <v>277</v>
      </c>
      <c r="E3753" t="s">
        <v>278</v>
      </c>
      <c r="F3753" t="s">
        <v>23238</v>
      </c>
      <c r="G3753" t="s">
        <v>23239</v>
      </c>
      <c r="H3753" t="s">
        <v>23240</v>
      </c>
      <c r="I3753" t="s">
        <v>23241</v>
      </c>
      <c r="J3753" s="1" t="s">
        <v>170</v>
      </c>
      <c r="K3753" t="s">
        <v>133</v>
      </c>
      <c r="L3753" t="s">
        <v>134</v>
      </c>
      <c r="M3753" t="s">
        <v>135</v>
      </c>
      <c r="N3753" s="1" t="s">
        <v>93</v>
      </c>
      <c r="O3753" s="1" t="s">
        <v>49</v>
      </c>
      <c r="P3753" s="1">
        <v>26</v>
      </c>
      <c r="Q3753" t="s">
        <v>8812</v>
      </c>
      <c r="R3753" s="1" t="s">
        <v>23242</v>
      </c>
      <c r="S3753" s="1" t="s">
        <v>23243</v>
      </c>
      <c r="T3753" s="1">
        <v>444</v>
      </c>
      <c r="U3753" s="1">
        <v>421</v>
      </c>
      <c r="V3753" s="1">
        <v>23</v>
      </c>
    </row>
    <row r="3754" spans="1:22" x14ac:dyDescent="0.35">
      <c r="A3754" s="2">
        <v>44881</v>
      </c>
      <c r="B3754" s="3" t="s">
        <v>336</v>
      </c>
      <c r="C3754" t="s">
        <v>247</v>
      </c>
      <c r="D3754" t="s">
        <v>165</v>
      </c>
      <c r="E3754" t="s">
        <v>484</v>
      </c>
      <c r="F3754" t="s">
        <v>23244</v>
      </c>
      <c r="G3754" t="s">
        <v>23245</v>
      </c>
      <c r="H3754" t="s">
        <v>23246</v>
      </c>
      <c r="I3754" t="s">
        <v>23247</v>
      </c>
      <c r="J3754" s="1" t="s">
        <v>170</v>
      </c>
      <c r="K3754" t="s">
        <v>194</v>
      </c>
      <c r="L3754" t="s">
        <v>195</v>
      </c>
      <c r="M3754" t="s">
        <v>196</v>
      </c>
      <c r="N3754" s="1" t="s">
        <v>93</v>
      </c>
      <c r="O3754" s="1" t="s">
        <v>34</v>
      </c>
      <c r="P3754" s="1">
        <v>48</v>
      </c>
      <c r="Q3754" t="s">
        <v>11264</v>
      </c>
      <c r="R3754" s="1" t="s">
        <v>23248</v>
      </c>
      <c r="S3754" s="1" t="s">
        <v>23249</v>
      </c>
      <c r="T3754" s="1">
        <v>239</v>
      </c>
      <c r="U3754" s="1">
        <v>101</v>
      </c>
      <c r="V3754" s="1">
        <v>138</v>
      </c>
    </row>
    <row r="3755" spans="1:22" x14ac:dyDescent="0.35">
      <c r="A3755" s="2">
        <v>44919</v>
      </c>
      <c r="B3755" s="3" t="s">
        <v>164</v>
      </c>
      <c r="C3755" t="s">
        <v>247</v>
      </c>
      <c r="D3755" t="s">
        <v>165</v>
      </c>
      <c r="E3755" t="s">
        <v>189</v>
      </c>
      <c r="F3755" t="s">
        <v>23250</v>
      </c>
      <c r="H3755" t="s">
        <v>23251</v>
      </c>
      <c r="I3755" t="s">
        <v>23252</v>
      </c>
      <c r="J3755" s="1" t="s">
        <v>30</v>
      </c>
      <c r="K3755" t="s">
        <v>330</v>
      </c>
      <c r="L3755" t="s">
        <v>331</v>
      </c>
      <c r="M3755" t="s">
        <v>332</v>
      </c>
      <c r="N3755" s="1" t="s">
        <v>78</v>
      </c>
      <c r="O3755" s="1" t="s">
        <v>49</v>
      </c>
      <c r="P3755" s="1">
        <v>4</v>
      </c>
      <c r="Q3755" t="s">
        <v>19153</v>
      </c>
      <c r="R3755" s="1" t="s">
        <v>23253</v>
      </c>
      <c r="S3755" s="1" t="s">
        <v>23254</v>
      </c>
      <c r="T3755" s="1">
        <v>75</v>
      </c>
      <c r="U3755" s="1">
        <v>69</v>
      </c>
      <c r="V3755" s="1">
        <v>6</v>
      </c>
    </row>
    <row r="3756" spans="1:22" x14ac:dyDescent="0.35">
      <c r="A3756" s="2">
        <v>44639</v>
      </c>
      <c r="B3756" s="3" t="s">
        <v>317</v>
      </c>
      <c r="C3756" t="s">
        <v>23</v>
      </c>
      <c r="D3756" t="s">
        <v>98</v>
      </c>
      <c r="E3756" t="s">
        <v>1277</v>
      </c>
      <c r="F3756" t="s">
        <v>23255</v>
      </c>
      <c r="G3756" t="s">
        <v>23256</v>
      </c>
      <c r="H3756" t="s">
        <v>23257</v>
      </c>
      <c r="I3756">
        <v>8516091363</v>
      </c>
      <c r="J3756" s="1" t="s">
        <v>30</v>
      </c>
      <c r="K3756" t="s">
        <v>303</v>
      </c>
      <c r="L3756" t="s">
        <v>304</v>
      </c>
      <c r="M3756" t="s">
        <v>305</v>
      </c>
      <c r="N3756" s="1" t="s">
        <v>86</v>
      </c>
      <c r="O3756" s="1" t="s">
        <v>63</v>
      </c>
      <c r="P3756" s="1">
        <v>74</v>
      </c>
      <c r="Q3756" t="s">
        <v>6994</v>
      </c>
      <c r="R3756" s="1" t="s">
        <v>23258</v>
      </c>
      <c r="S3756" s="1" t="s">
        <v>23259</v>
      </c>
      <c r="T3756" s="1">
        <v>170</v>
      </c>
      <c r="U3756" s="1">
        <v>40</v>
      </c>
      <c r="V3756" s="1">
        <v>130</v>
      </c>
    </row>
    <row r="3757" spans="1:22" x14ac:dyDescent="0.35">
      <c r="A3757" s="2">
        <v>44735</v>
      </c>
      <c r="B3757" s="3" t="s">
        <v>238</v>
      </c>
      <c r="C3757" t="s">
        <v>23</v>
      </c>
      <c r="D3757" t="s">
        <v>98</v>
      </c>
      <c r="E3757" t="s">
        <v>239</v>
      </c>
      <c r="F3757" t="s">
        <v>23260</v>
      </c>
      <c r="G3757" t="s">
        <v>23261</v>
      </c>
      <c r="H3757" t="s">
        <v>23262</v>
      </c>
      <c r="I3757" t="s">
        <v>23263</v>
      </c>
      <c r="J3757" s="1" t="s">
        <v>30</v>
      </c>
      <c r="K3757" t="s">
        <v>183</v>
      </c>
      <c r="L3757" t="s">
        <v>184</v>
      </c>
      <c r="N3757" s="1" t="s">
        <v>78</v>
      </c>
      <c r="O3757" s="1" t="s">
        <v>63</v>
      </c>
      <c r="P3757" s="1">
        <v>57</v>
      </c>
      <c r="Q3757" t="s">
        <v>19654</v>
      </c>
      <c r="R3757" s="1" t="s">
        <v>23264</v>
      </c>
      <c r="S3757" s="1" t="s">
        <v>23265</v>
      </c>
      <c r="T3757" s="1">
        <v>317</v>
      </c>
      <c r="U3757" s="1">
        <v>282</v>
      </c>
      <c r="V3757" s="1">
        <v>35</v>
      </c>
    </row>
    <row r="3758" spans="1:22" x14ac:dyDescent="0.35">
      <c r="A3758" s="2">
        <v>44776</v>
      </c>
      <c r="B3758" s="3" t="s">
        <v>529</v>
      </c>
      <c r="C3758" t="s">
        <v>23</v>
      </c>
      <c r="D3758" t="s">
        <v>98</v>
      </c>
      <c r="E3758" t="s">
        <v>265</v>
      </c>
      <c r="F3758" t="s">
        <v>23266</v>
      </c>
      <c r="G3758" t="s">
        <v>23267</v>
      </c>
      <c r="H3758" t="s">
        <v>23268</v>
      </c>
      <c r="I3758" t="s">
        <v>23269</v>
      </c>
      <c r="J3758" s="1" t="s">
        <v>30</v>
      </c>
      <c r="K3758" t="s">
        <v>46</v>
      </c>
      <c r="L3758" t="s">
        <v>47</v>
      </c>
      <c r="M3758" t="s">
        <v>261</v>
      </c>
      <c r="N3758" s="1" t="s">
        <v>48</v>
      </c>
      <c r="O3758" s="1" t="s">
        <v>34</v>
      </c>
      <c r="P3758" s="1">
        <v>50</v>
      </c>
      <c r="Q3758" t="s">
        <v>3977</v>
      </c>
      <c r="R3758" s="1" t="s">
        <v>23270</v>
      </c>
      <c r="S3758" s="1" t="s">
        <v>23271</v>
      </c>
      <c r="T3758" s="1">
        <v>386</v>
      </c>
      <c r="U3758" s="1">
        <v>44</v>
      </c>
      <c r="V3758" s="1">
        <v>342</v>
      </c>
    </row>
    <row r="3759" spans="1:22" x14ac:dyDescent="0.35">
      <c r="A3759" s="2">
        <v>45161</v>
      </c>
      <c r="B3759" s="3" t="s">
        <v>207</v>
      </c>
      <c r="C3759" t="s">
        <v>54</v>
      </c>
      <c r="D3759" t="s">
        <v>39</v>
      </c>
      <c r="E3759" t="s">
        <v>40</v>
      </c>
      <c r="F3759" t="s">
        <v>23272</v>
      </c>
      <c r="G3759" t="s">
        <v>23273</v>
      </c>
      <c r="H3759" t="s">
        <v>23274</v>
      </c>
      <c r="I3759" t="s">
        <v>23275</v>
      </c>
      <c r="J3759" s="1" t="s">
        <v>30</v>
      </c>
      <c r="K3759" t="s">
        <v>381</v>
      </c>
      <c r="L3759" t="s">
        <v>382</v>
      </c>
      <c r="M3759" t="s">
        <v>383</v>
      </c>
      <c r="N3759" s="1" t="s">
        <v>114</v>
      </c>
      <c r="O3759" s="1" t="s">
        <v>49</v>
      </c>
      <c r="P3759" s="1">
        <v>69</v>
      </c>
      <c r="Q3759" t="s">
        <v>19729</v>
      </c>
      <c r="R3759" s="1" t="s">
        <v>23276</v>
      </c>
      <c r="S3759" s="1" t="s">
        <v>23277</v>
      </c>
      <c r="T3759" s="1">
        <v>330</v>
      </c>
      <c r="U3759" s="1">
        <v>214</v>
      </c>
      <c r="V3759" s="1">
        <v>116</v>
      </c>
    </row>
    <row r="3760" spans="1:22" x14ac:dyDescent="0.35">
      <c r="A3760" s="2">
        <v>44873</v>
      </c>
      <c r="B3760" s="3" t="s">
        <v>257</v>
      </c>
      <c r="C3760" t="s">
        <v>141</v>
      </c>
      <c r="D3760" t="s">
        <v>223</v>
      </c>
      <c r="E3760" t="s">
        <v>25</v>
      </c>
      <c r="F3760" t="s">
        <v>23278</v>
      </c>
      <c r="G3760" t="s">
        <v>23279</v>
      </c>
      <c r="H3760" t="s">
        <v>23280</v>
      </c>
      <c r="I3760" t="s">
        <v>23281</v>
      </c>
      <c r="J3760" s="1" t="s">
        <v>45</v>
      </c>
      <c r="K3760" t="s">
        <v>424</v>
      </c>
      <c r="L3760" t="s">
        <v>425</v>
      </c>
      <c r="M3760">
        <v>7724600682</v>
      </c>
      <c r="N3760" s="1" t="s">
        <v>86</v>
      </c>
      <c r="O3760" s="1" t="s">
        <v>63</v>
      </c>
      <c r="P3760" s="1">
        <v>46</v>
      </c>
      <c r="Q3760" t="s">
        <v>15322</v>
      </c>
      <c r="R3760" s="1" t="s">
        <v>23282</v>
      </c>
      <c r="S3760" s="1" t="s">
        <v>23283</v>
      </c>
      <c r="T3760" s="1">
        <v>66</v>
      </c>
      <c r="U3760" s="1">
        <v>59</v>
      </c>
      <c r="V3760" s="1">
        <v>7</v>
      </c>
    </row>
    <row r="3761" spans="1:22" x14ac:dyDescent="0.35">
      <c r="A3761" s="2">
        <v>45140</v>
      </c>
      <c r="B3761" s="3" t="s">
        <v>118</v>
      </c>
      <c r="C3761" t="s">
        <v>69</v>
      </c>
      <c r="D3761" t="s">
        <v>119</v>
      </c>
      <c r="E3761" t="s">
        <v>120</v>
      </c>
      <c r="F3761" t="s">
        <v>23284</v>
      </c>
      <c r="G3761" t="s">
        <v>23285</v>
      </c>
      <c r="H3761" t="s">
        <v>23286</v>
      </c>
      <c r="I3761" t="s">
        <v>23287</v>
      </c>
      <c r="J3761" s="1" t="s">
        <v>170</v>
      </c>
      <c r="K3761" t="s">
        <v>31</v>
      </c>
      <c r="L3761" t="s">
        <v>32</v>
      </c>
      <c r="M3761">
        <v>6538306661</v>
      </c>
      <c r="N3761" s="1" t="s">
        <v>114</v>
      </c>
      <c r="O3761" s="1" t="s">
        <v>34</v>
      </c>
      <c r="P3761" s="1">
        <v>46</v>
      </c>
      <c r="Q3761" t="s">
        <v>13517</v>
      </c>
      <c r="R3761" s="1" t="s">
        <v>11950</v>
      </c>
      <c r="S3761" s="1" t="s">
        <v>23288</v>
      </c>
      <c r="T3761" s="1">
        <v>176</v>
      </c>
      <c r="U3761" s="1">
        <v>49</v>
      </c>
      <c r="V3761" s="1">
        <v>127</v>
      </c>
    </row>
    <row r="3762" spans="1:22" x14ac:dyDescent="0.35">
      <c r="A3762" s="2">
        <v>44963</v>
      </c>
      <c r="B3762" s="3" t="s">
        <v>140</v>
      </c>
      <c r="C3762" t="s">
        <v>141</v>
      </c>
      <c r="D3762" t="s">
        <v>142</v>
      </c>
      <c r="E3762" t="s">
        <v>265</v>
      </c>
      <c r="F3762" t="s">
        <v>23289</v>
      </c>
      <c r="G3762" t="s">
        <v>23290</v>
      </c>
      <c r="H3762" t="s">
        <v>23291</v>
      </c>
      <c r="I3762" t="s">
        <v>23292</v>
      </c>
      <c r="J3762" s="1" t="s">
        <v>45</v>
      </c>
      <c r="K3762" t="s">
        <v>133</v>
      </c>
      <c r="L3762" t="s">
        <v>134</v>
      </c>
      <c r="M3762" t="s">
        <v>135</v>
      </c>
      <c r="N3762" s="1" t="s">
        <v>93</v>
      </c>
      <c r="O3762" s="1" t="s">
        <v>34</v>
      </c>
      <c r="P3762" s="1">
        <v>82</v>
      </c>
      <c r="Q3762" t="s">
        <v>4690</v>
      </c>
      <c r="R3762" s="1" t="s">
        <v>23293</v>
      </c>
      <c r="S3762" s="1" t="s">
        <v>23294</v>
      </c>
      <c r="T3762" s="1">
        <v>394</v>
      </c>
      <c r="U3762" s="1">
        <v>294</v>
      </c>
      <c r="V3762" s="1">
        <v>100</v>
      </c>
    </row>
    <row r="3763" spans="1:22" x14ac:dyDescent="0.35">
      <c r="A3763" s="2">
        <v>44612</v>
      </c>
      <c r="B3763" s="3" t="s">
        <v>257</v>
      </c>
      <c r="C3763" t="s">
        <v>141</v>
      </c>
      <c r="D3763" t="s">
        <v>223</v>
      </c>
      <c r="E3763" t="s">
        <v>309</v>
      </c>
      <c r="F3763" t="s">
        <v>23295</v>
      </c>
      <c r="H3763" t="s">
        <v>23296</v>
      </c>
      <c r="I3763" t="s">
        <v>23297</v>
      </c>
      <c r="J3763" s="1" t="s">
        <v>170</v>
      </c>
      <c r="K3763" t="s">
        <v>31</v>
      </c>
      <c r="L3763" t="s">
        <v>32</v>
      </c>
      <c r="N3763" s="1" t="s">
        <v>86</v>
      </c>
      <c r="O3763" s="1" t="s">
        <v>63</v>
      </c>
      <c r="P3763" s="1">
        <v>54</v>
      </c>
      <c r="Q3763" t="s">
        <v>16510</v>
      </c>
      <c r="R3763" s="1" t="s">
        <v>23298</v>
      </c>
      <c r="S3763" s="1" t="s">
        <v>23299</v>
      </c>
      <c r="T3763" s="1">
        <v>260</v>
      </c>
      <c r="U3763" s="1">
        <v>93</v>
      </c>
      <c r="V3763" s="1">
        <v>167</v>
      </c>
    </row>
    <row r="3764" spans="1:22" x14ac:dyDescent="0.35">
      <c r="A3764" s="2">
        <v>44473</v>
      </c>
      <c r="B3764" s="3" t="s">
        <v>97</v>
      </c>
      <c r="C3764" t="s">
        <v>23</v>
      </c>
      <c r="D3764" t="s">
        <v>98</v>
      </c>
      <c r="E3764" t="s">
        <v>265</v>
      </c>
      <c r="F3764" t="s">
        <v>23300</v>
      </c>
      <c r="G3764" t="s">
        <v>23301</v>
      </c>
      <c r="H3764" t="s">
        <v>23302</v>
      </c>
      <c r="I3764" t="s">
        <v>23303</v>
      </c>
      <c r="J3764" s="1" t="s">
        <v>45</v>
      </c>
      <c r="K3764" t="s">
        <v>159</v>
      </c>
      <c r="L3764" t="s">
        <v>160</v>
      </c>
      <c r="M3764" t="s">
        <v>161</v>
      </c>
      <c r="N3764" s="1" t="s">
        <v>33</v>
      </c>
      <c r="O3764" s="1" t="s">
        <v>63</v>
      </c>
      <c r="P3764" s="1">
        <v>24</v>
      </c>
      <c r="Q3764" t="s">
        <v>5265</v>
      </c>
      <c r="R3764" s="1" t="s">
        <v>23304</v>
      </c>
      <c r="S3764" s="1" t="s">
        <v>23305</v>
      </c>
      <c r="T3764" s="1">
        <v>100</v>
      </c>
      <c r="U3764" s="1">
        <v>61</v>
      </c>
      <c r="V3764" s="1">
        <v>39</v>
      </c>
    </row>
    <row r="3765" spans="1:22" x14ac:dyDescent="0.35">
      <c r="A3765" s="2">
        <v>45102</v>
      </c>
      <c r="B3765" s="3" t="s">
        <v>68</v>
      </c>
      <c r="C3765" t="s">
        <v>69</v>
      </c>
      <c r="D3765" t="s">
        <v>70</v>
      </c>
      <c r="E3765" t="s">
        <v>25</v>
      </c>
      <c r="F3765" t="s">
        <v>23306</v>
      </c>
      <c r="G3765" t="s">
        <v>23307</v>
      </c>
      <c r="H3765" t="s">
        <v>23308</v>
      </c>
      <c r="I3765" t="s">
        <v>23309</v>
      </c>
      <c r="J3765" s="1" t="s">
        <v>170</v>
      </c>
      <c r="K3765" t="s">
        <v>31</v>
      </c>
      <c r="L3765" t="s">
        <v>32</v>
      </c>
      <c r="M3765">
        <v>6538306661</v>
      </c>
      <c r="N3765" s="1" t="s">
        <v>86</v>
      </c>
      <c r="O3765" s="1" t="s">
        <v>63</v>
      </c>
      <c r="P3765" s="1">
        <v>95</v>
      </c>
      <c r="Q3765" t="s">
        <v>23310</v>
      </c>
      <c r="R3765" s="1" t="s">
        <v>23311</v>
      </c>
      <c r="S3765" s="1" t="s">
        <v>23312</v>
      </c>
      <c r="T3765" s="1">
        <v>352</v>
      </c>
      <c r="U3765" s="1">
        <v>70</v>
      </c>
      <c r="V3765" s="1">
        <v>282</v>
      </c>
    </row>
    <row r="3766" spans="1:22" x14ac:dyDescent="0.35">
      <c r="A3766" s="2">
        <v>44845</v>
      </c>
      <c r="B3766" s="3" t="s">
        <v>164</v>
      </c>
      <c r="C3766" t="s">
        <v>247</v>
      </c>
      <c r="D3766" t="s">
        <v>165</v>
      </c>
      <c r="E3766" t="s">
        <v>166</v>
      </c>
      <c r="F3766" t="s">
        <v>23313</v>
      </c>
      <c r="G3766" t="s">
        <v>23314</v>
      </c>
      <c r="H3766" t="s">
        <v>23315</v>
      </c>
      <c r="I3766" t="s">
        <v>23316</v>
      </c>
      <c r="J3766" s="1" t="s">
        <v>45</v>
      </c>
      <c r="K3766" t="s">
        <v>171</v>
      </c>
      <c r="L3766" t="s">
        <v>172</v>
      </c>
      <c r="M3766" t="s">
        <v>173</v>
      </c>
      <c r="N3766" s="1" t="s">
        <v>93</v>
      </c>
      <c r="O3766" s="1" t="s">
        <v>49</v>
      </c>
      <c r="P3766" s="1">
        <v>53</v>
      </c>
      <c r="Q3766" t="s">
        <v>4110</v>
      </c>
      <c r="R3766" s="1" t="s">
        <v>16454</v>
      </c>
      <c r="S3766" s="1" t="s">
        <v>23317</v>
      </c>
      <c r="T3766" s="1">
        <v>169</v>
      </c>
      <c r="U3766" s="1">
        <v>26</v>
      </c>
      <c r="V3766" s="1">
        <v>143</v>
      </c>
    </row>
    <row r="3767" spans="1:22" x14ac:dyDescent="0.35">
      <c r="A3767" s="1" t="s">
        <v>23318</v>
      </c>
      <c r="B3767" s="3" t="s">
        <v>214</v>
      </c>
      <c r="C3767" t="s">
        <v>23</v>
      </c>
      <c r="D3767" t="s">
        <v>98</v>
      </c>
      <c r="E3767" t="s">
        <v>326</v>
      </c>
      <c r="F3767" t="s">
        <v>23319</v>
      </c>
      <c r="G3767" t="s">
        <v>23320</v>
      </c>
      <c r="H3767" t="s">
        <v>23321</v>
      </c>
      <c r="I3767" t="s">
        <v>23322</v>
      </c>
      <c r="J3767" s="1" t="s">
        <v>170</v>
      </c>
      <c r="K3767" t="s">
        <v>330</v>
      </c>
      <c r="L3767" t="s">
        <v>331</v>
      </c>
      <c r="M3767" t="s">
        <v>332</v>
      </c>
      <c r="N3767" s="1" t="s">
        <v>48</v>
      </c>
      <c r="O3767" s="1" t="s">
        <v>49</v>
      </c>
      <c r="P3767" s="1">
        <v>5</v>
      </c>
      <c r="Q3767" t="s">
        <v>13148</v>
      </c>
      <c r="R3767" s="1" t="s">
        <v>23323</v>
      </c>
      <c r="S3767" s="1" t="s">
        <v>23324</v>
      </c>
      <c r="T3767" s="1">
        <v>222</v>
      </c>
      <c r="U3767" s="1">
        <v>214</v>
      </c>
      <c r="V3767" s="1">
        <v>8</v>
      </c>
    </row>
    <row r="3768" spans="1:22" x14ac:dyDescent="0.35">
      <c r="A3768" s="2">
        <v>44792</v>
      </c>
      <c r="B3768" s="3" t="s">
        <v>38</v>
      </c>
      <c r="C3768" t="s">
        <v>23</v>
      </c>
      <c r="D3768" t="s">
        <v>98</v>
      </c>
      <c r="E3768" t="s">
        <v>25</v>
      </c>
      <c r="F3768" t="s">
        <v>23325</v>
      </c>
      <c r="G3768" t="s">
        <v>23326</v>
      </c>
      <c r="H3768" t="s">
        <v>23327</v>
      </c>
      <c r="I3768" t="s">
        <v>23328</v>
      </c>
      <c r="J3768" s="1" t="s">
        <v>170</v>
      </c>
      <c r="K3768" t="s">
        <v>194</v>
      </c>
      <c r="L3768" t="s">
        <v>195</v>
      </c>
      <c r="M3768" t="s">
        <v>196</v>
      </c>
      <c r="N3768" s="1" t="s">
        <v>114</v>
      </c>
      <c r="O3768" s="1" t="s">
        <v>34</v>
      </c>
      <c r="P3768" s="1">
        <v>12</v>
      </c>
      <c r="Q3768" t="s">
        <v>14374</v>
      </c>
      <c r="R3768" s="1" t="s">
        <v>10366</v>
      </c>
      <c r="S3768" s="1" t="s">
        <v>23329</v>
      </c>
      <c r="T3768" s="1">
        <v>347</v>
      </c>
      <c r="U3768" s="1">
        <v>174</v>
      </c>
      <c r="V3768" s="1">
        <v>173</v>
      </c>
    </row>
    <row r="3769" spans="1:22" x14ac:dyDescent="0.35">
      <c r="A3769" s="2">
        <v>44903</v>
      </c>
      <c r="B3769" s="3" t="s">
        <v>257</v>
      </c>
      <c r="C3769" t="s">
        <v>141</v>
      </c>
      <c r="D3769" t="s">
        <v>223</v>
      </c>
      <c r="E3769" t="s">
        <v>5713</v>
      </c>
      <c r="F3769" t="s">
        <v>23330</v>
      </c>
      <c r="G3769" t="s">
        <v>23331</v>
      </c>
      <c r="H3769" t="s">
        <v>23332</v>
      </c>
      <c r="I3769" t="s">
        <v>23333</v>
      </c>
      <c r="J3769" s="1" t="s">
        <v>45</v>
      </c>
      <c r="K3769" t="s">
        <v>61</v>
      </c>
      <c r="L3769" t="s">
        <v>62</v>
      </c>
      <c r="M3769">
        <f>1-588-750-7646</f>
        <v>-8983</v>
      </c>
      <c r="N3769" s="1" t="s">
        <v>33</v>
      </c>
      <c r="O3769" s="1" t="s">
        <v>49</v>
      </c>
      <c r="P3769" s="1">
        <v>65</v>
      </c>
      <c r="Q3769" t="s">
        <v>6209</v>
      </c>
      <c r="R3769" s="1" t="s">
        <v>23334</v>
      </c>
      <c r="S3769" s="1" t="s">
        <v>23335</v>
      </c>
      <c r="T3769" s="1">
        <v>229</v>
      </c>
      <c r="U3769" s="1">
        <v>193</v>
      </c>
      <c r="V3769" s="1">
        <v>36</v>
      </c>
    </row>
    <row r="3770" spans="1:22" x14ac:dyDescent="0.35">
      <c r="A3770" s="1" t="s">
        <v>23226</v>
      </c>
      <c r="B3770" s="3" t="s">
        <v>38</v>
      </c>
      <c r="C3770" t="s">
        <v>141</v>
      </c>
      <c r="D3770" t="s">
        <v>223</v>
      </c>
      <c r="E3770" t="s">
        <v>309</v>
      </c>
      <c r="F3770" t="s">
        <v>23336</v>
      </c>
      <c r="G3770" t="s">
        <v>23337</v>
      </c>
      <c r="H3770" t="s">
        <v>23338</v>
      </c>
      <c r="I3770" t="s">
        <v>23339</v>
      </c>
      <c r="J3770" s="1" t="s">
        <v>30</v>
      </c>
      <c r="K3770" t="s">
        <v>111</v>
      </c>
      <c r="L3770" t="s">
        <v>112</v>
      </c>
      <c r="M3770" t="s">
        <v>113</v>
      </c>
      <c r="N3770" s="1" t="s">
        <v>48</v>
      </c>
      <c r="O3770" s="1" t="s">
        <v>49</v>
      </c>
      <c r="P3770" s="1">
        <v>47</v>
      </c>
      <c r="Q3770" t="s">
        <v>23340</v>
      </c>
      <c r="R3770" s="1" t="s">
        <v>137</v>
      </c>
      <c r="S3770" s="1" t="s">
        <v>23341</v>
      </c>
      <c r="T3770" s="1">
        <v>69</v>
      </c>
      <c r="U3770" s="1">
        <v>19</v>
      </c>
      <c r="V3770" s="1">
        <v>50</v>
      </c>
    </row>
    <row r="3771" spans="1:22" x14ac:dyDescent="0.35">
      <c r="A3771" s="2">
        <v>44512</v>
      </c>
      <c r="B3771" s="3" t="s">
        <v>257</v>
      </c>
      <c r="C3771" t="s">
        <v>141</v>
      </c>
      <c r="D3771" t="s">
        <v>223</v>
      </c>
      <c r="E3771" t="s">
        <v>265</v>
      </c>
      <c r="F3771" t="s">
        <v>23342</v>
      </c>
      <c r="G3771" t="s">
        <v>23343</v>
      </c>
      <c r="H3771" t="s">
        <v>23344</v>
      </c>
      <c r="I3771">
        <v>5267324648</v>
      </c>
      <c r="J3771" s="1" t="s">
        <v>30</v>
      </c>
      <c r="K3771" t="s">
        <v>61</v>
      </c>
      <c r="L3771" t="s">
        <v>62</v>
      </c>
      <c r="M3771">
        <f>1-588-750-7646</f>
        <v>-8983</v>
      </c>
      <c r="N3771" s="1" t="s">
        <v>78</v>
      </c>
      <c r="O3771" s="1" t="s">
        <v>34</v>
      </c>
      <c r="P3771" s="1">
        <v>42</v>
      </c>
      <c r="Q3771" t="s">
        <v>23345</v>
      </c>
      <c r="R3771" s="1" t="s">
        <v>23346</v>
      </c>
      <c r="S3771" s="1" t="s">
        <v>23347</v>
      </c>
      <c r="T3771" s="1">
        <v>412</v>
      </c>
      <c r="U3771" s="1">
        <v>75</v>
      </c>
      <c r="V3771" s="1">
        <v>337</v>
      </c>
    </row>
    <row r="3772" spans="1:22" x14ac:dyDescent="0.35">
      <c r="A3772" s="2">
        <v>45114</v>
      </c>
      <c r="B3772" s="3" t="s">
        <v>118</v>
      </c>
      <c r="C3772" t="s">
        <v>69</v>
      </c>
      <c r="D3772" t="s">
        <v>119</v>
      </c>
      <c r="E3772" t="s">
        <v>120</v>
      </c>
      <c r="F3772" t="s">
        <v>23348</v>
      </c>
      <c r="G3772" t="s">
        <v>23349</v>
      </c>
      <c r="H3772" t="s">
        <v>23350</v>
      </c>
      <c r="I3772" t="s">
        <v>23351</v>
      </c>
      <c r="J3772" s="1" t="s">
        <v>170</v>
      </c>
      <c r="K3772" t="s">
        <v>381</v>
      </c>
      <c r="L3772" t="s">
        <v>382</v>
      </c>
      <c r="M3772" t="s">
        <v>383</v>
      </c>
      <c r="N3772" s="1" t="s">
        <v>78</v>
      </c>
      <c r="O3772" s="1" t="s">
        <v>63</v>
      </c>
      <c r="P3772" s="1">
        <v>46</v>
      </c>
      <c r="Q3772" t="s">
        <v>13517</v>
      </c>
      <c r="R3772" s="1" t="s">
        <v>10196</v>
      </c>
      <c r="S3772" s="1" t="s">
        <v>23352</v>
      </c>
      <c r="T3772" s="1">
        <v>306</v>
      </c>
      <c r="U3772" s="1">
        <v>242</v>
      </c>
      <c r="V3772" s="1">
        <v>64</v>
      </c>
    </row>
    <row r="3773" spans="1:22" x14ac:dyDescent="0.35">
      <c r="A3773" s="2">
        <v>44931</v>
      </c>
      <c r="B3773" s="3" t="s">
        <v>317</v>
      </c>
      <c r="C3773" t="s">
        <v>23</v>
      </c>
      <c r="D3773" t="s">
        <v>98</v>
      </c>
      <c r="E3773" t="s">
        <v>265</v>
      </c>
      <c r="F3773" t="s">
        <v>23353</v>
      </c>
      <c r="G3773" t="s">
        <v>23354</v>
      </c>
      <c r="H3773" t="s">
        <v>23355</v>
      </c>
      <c r="I3773" t="s">
        <v>23356</v>
      </c>
      <c r="J3773" s="1" t="s">
        <v>30</v>
      </c>
      <c r="K3773" t="s">
        <v>31</v>
      </c>
      <c r="L3773" t="s">
        <v>32</v>
      </c>
      <c r="M3773">
        <v>6538306661</v>
      </c>
      <c r="N3773" s="1" t="s">
        <v>33</v>
      </c>
      <c r="O3773" s="1" t="s">
        <v>63</v>
      </c>
      <c r="P3773" s="1">
        <v>40</v>
      </c>
      <c r="Q3773" t="s">
        <v>3683</v>
      </c>
      <c r="R3773" s="1" t="s">
        <v>23357</v>
      </c>
      <c r="S3773" s="1" t="s">
        <v>23358</v>
      </c>
      <c r="T3773" s="1">
        <v>239</v>
      </c>
      <c r="U3773" s="1">
        <v>107</v>
      </c>
      <c r="V3773" s="1">
        <v>132</v>
      </c>
    </row>
    <row r="3774" spans="1:22" x14ac:dyDescent="0.35">
      <c r="A3774" s="2">
        <v>45107</v>
      </c>
      <c r="B3774" s="3" t="s">
        <v>418</v>
      </c>
      <c r="C3774" t="s">
        <v>69</v>
      </c>
      <c r="D3774" t="s">
        <v>419</v>
      </c>
      <c r="E3774" t="s">
        <v>908</v>
      </c>
      <c r="F3774" t="s">
        <v>8319</v>
      </c>
      <c r="G3774" t="s">
        <v>23359</v>
      </c>
      <c r="H3774" t="s">
        <v>23360</v>
      </c>
      <c r="I3774" t="s">
        <v>23361</v>
      </c>
      <c r="J3774" s="1" t="s">
        <v>45</v>
      </c>
      <c r="K3774" t="s">
        <v>194</v>
      </c>
      <c r="L3774" t="s">
        <v>195</v>
      </c>
      <c r="M3774" t="s">
        <v>196</v>
      </c>
      <c r="N3774" s="1" t="s">
        <v>33</v>
      </c>
      <c r="O3774" s="1" t="s">
        <v>63</v>
      </c>
      <c r="P3774" s="1">
        <v>24</v>
      </c>
      <c r="Q3774" t="s">
        <v>19690</v>
      </c>
      <c r="R3774" s="1" t="s">
        <v>23362</v>
      </c>
      <c r="S3774" s="1" t="s">
        <v>23363</v>
      </c>
      <c r="T3774" s="1">
        <v>449</v>
      </c>
      <c r="U3774" s="1">
        <v>407</v>
      </c>
      <c r="V3774" s="1">
        <v>42</v>
      </c>
    </row>
    <row r="3775" spans="1:22" x14ac:dyDescent="0.35">
      <c r="A3775" s="2">
        <v>44630</v>
      </c>
      <c r="B3775" s="3" t="s">
        <v>38</v>
      </c>
      <c r="C3775" t="s">
        <v>23</v>
      </c>
      <c r="D3775" t="s">
        <v>98</v>
      </c>
      <c r="E3775" t="s">
        <v>530</v>
      </c>
      <c r="F3775" t="s">
        <v>23364</v>
      </c>
      <c r="G3775" t="s">
        <v>23365</v>
      </c>
      <c r="H3775" t="s">
        <v>23366</v>
      </c>
      <c r="I3775" t="s">
        <v>23367</v>
      </c>
      <c r="J3775" s="1" t="s">
        <v>45</v>
      </c>
      <c r="K3775" t="s">
        <v>183</v>
      </c>
      <c r="L3775" t="s">
        <v>184</v>
      </c>
      <c r="M3775" t="s">
        <v>185</v>
      </c>
      <c r="N3775" s="1" t="s">
        <v>48</v>
      </c>
      <c r="O3775" s="1" t="s">
        <v>63</v>
      </c>
      <c r="P3775" s="1">
        <v>50</v>
      </c>
      <c r="Q3775" t="s">
        <v>3977</v>
      </c>
      <c r="R3775" s="1" t="s">
        <v>23368</v>
      </c>
      <c r="S3775" s="1" t="s">
        <v>23369</v>
      </c>
      <c r="T3775" s="1">
        <v>427</v>
      </c>
      <c r="U3775" s="1">
        <v>18</v>
      </c>
      <c r="V3775" s="1">
        <v>409</v>
      </c>
    </row>
    <row r="3776" spans="1:22" x14ac:dyDescent="0.35">
      <c r="A3776" s="2">
        <v>44545</v>
      </c>
      <c r="B3776" s="3" t="s">
        <v>492</v>
      </c>
      <c r="C3776" t="s">
        <v>276</v>
      </c>
      <c r="D3776" t="s">
        <v>409</v>
      </c>
      <c r="E3776" t="s">
        <v>4801</v>
      </c>
      <c r="F3776" t="s">
        <v>23370</v>
      </c>
      <c r="G3776" t="s">
        <v>23371</v>
      </c>
      <c r="H3776" t="s">
        <v>23372</v>
      </c>
      <c r="I3776">
        <f>1-336-837-4927</f>
        <v>-6099</v>
      </c>
      <c r="J3776" s="1" t="s">
        <v>45</v>
      </c>
      <c r="K3776" t="s">
        <v>303</v>
      </c>
      <c r="L3776" t="s">
        <v>304</v>
      </c>
      <c r="M3776" t="s">
        <v>305</v>
      </c>
      <c r="N3776" s="1" t="s">
        <v>33</v>
      </c>
      <c r="O3776" s="1" t="s">
        <v>34</v>
      </c>
      <c r="P3776" s="1">
        <v>14</v>
      </c>
      <c r="Q3776" t="s">
        <v>6917</v>
      </c>
      <c r="R3776" s="1" t="s">
        <v>23373</v>
      </c>
      <c r="S3776" s="1" t="s">
        <v>23374</v>
      </c>
      <c r="T3776" s="1">
        <v>341</v>
      </c>
      <c r="U3776" s="1">
        <v>15</v>
      </c>
      <c r="V3776" s="1">
        <v>326</v>
      </c>
    </row>
    <row r="3777" spans="1:22" x14ac:dyDescent="0.35">
      <c r="A3777" s="1" t="s">
        <v>23375</v>
      </c>
      <c r="B3777" s="3" t="s">
        <v>257</v>
      </c>
      <c r="C3777" t="s">
        <v>141</v>
      </c>
      <c r="D3777" t="s">
        <v>223</v>
      </c>
      <c r="E3777" t="s">
        <v>25</v>
      </c>
      <c r="F3777" t="s">
        <v>23376</v>
      </c>
      <c r="H3777" t="s">
        <v>23377</v>
      </c>
      <c r="I3777" t="s">
        <v>23378</v>
      </c>
      <c r="J3777" s="1" t="s">
        <v>45</v>
      </c>
      <c r="K3777" t="s">
        <v>303</v>
      </c>
      <c r="L3777" t="s">
        <v>304</v>
      </c>
      <c r="M3777" t="s">
        <v>305</v>
      </c>
      <c r="N3777" s="1" t="s">
        <v>78</v>
      </c>
      <c r="O3777" s="1" t="s">
        <v>63</v>
      </c>
      <c r="P3777" s="1">
        <v>80</v>
      </c>
      <c r="Q3777" t="s">
        <v>6202</v>
      </c>
      <c r="R3777" s="1" t="s">
        <v>23379</v>
      </c>
      <c r="S3777" s="1" t="s">
        <v>23380</v>
      </c>
      <c r="T3777" s="1">
        <v>456</v>
      </c>
      <c r="U3777" s="1">
        <v>94</v>
      </c>
      <c r="V3777" s="1">
        <v>362</v>
      </c>
    </row>
    <row r="3778" spans="1:22" x14ac:dyDescent="0.35">
      <c r="A3778" s="2">
        <v>44493</v>
      </c>
      <c r="B3778" s="3" t="s">
        <v>257</v>
      </c>
      <c r="C3778" t="s">
        <v>141</v>
      </c>
      <c r="D3778" t="s">
        <v>223</v>
      </c>
      <c r="E3778" t="s">
        <v>5713</v>
      </c>
      <c r="F3778" t="s">
        <v>19003</v>
      </c>
      <c r="G3778" t="s">
        <v>23381</v>
      </c>
      <c r="H3778" t="s">
        <v>23382</v>
      </c>
      <c r="I3778" t="s">
        <v>23383</v>
      </c>
      <c r="J3778" s="1" t="s">
        <v>45</v>
      </c>
      <c r="K3778" t="s">
        <v>124</v>
      </c>
      <c r="L3778" t="s">
        <v>125</v>
      </c>
      <c r="M3778" t="s">
        <v>126</v>
      </c>
      <c r="N3778" s="1" t="s">
        <v>114</v>
      </c>
      <c r="O3778" s="1" t="s">
        <v>49</v>
      </c>
      <c r="P3778" s="1">
        <v>46</v>
      </c>
      <c r="Q3778" t="s">
        <v>15322</v>
      </c>
      <c r="R3778" s="1" t="s">
        <v>23384</v>
      </c>
      <c r="S3778" s="1" t="s">
        <v>23385</v>
      </c>
      <c r="T3778" s="1">
        <v>436</v>
      </c>
      <c r="U3778" s="1">
        <v>398</v>
      </c>
      <c r="V3778" s="1">
        <v>38</v>
      </c>
    </row>
    <row r="3779" spans="1:22" x14ac:dyDescent="0.35">
      <c r="A3779" s="2">
        <v>44795</v>
      </c>
      <c r="B3779" s="3" t="s">
        <v>529</v>
      </c>
      <c r="C3779" t="s">
        <v>23</v>
      </c>
      <c r="D3779" t="s">
        <v>98</v>
      </c>
      <c r="E3779" t="s">
        <v>530</v>
      </c>
      <c r="F3779" t="s">
        <v>23386</v>
      </c>
      <c r="G3779" t="s">
        <v>23387</v>
      </c>
      <c r="H3779" t="s">
        <v>23388</v>
      </c>
      <c r="I3779" t="s">
        <v>23389</v>
      </c>
      <c r="J3779" s="1" t="s">
        <v>170</v>
      </c>
      <c r="K3779" t="s">
        <v>124</v>
      </c>
      <c r="L3779" t="s">
        <v>125</v>
      </c>
      <c r="N3779" s="1" t="s">
        <v>48</v>
      </c>
      <c r="O3779" s="1" t="s">
        <v>34</v>
      </c>
      <c r="P3779" s="1">
        <v>87</v>
      </c>
      <c r="Q3779" t="s">
        <v>6049</v>
      </c>
      <c r="R3779" s="1" t="s">
        <v>23390</v>
      </c>
      <c r="S3779" s="1" t="s">
        <v>23391</v>
      </c>
      <c r="T3779" s="1">
        <v>166</v>
      </c>
      <c r="U3779" s="1">
        <v>22</v>
      </c>
      <c r="V3779" s="1">
        <v>144</v>
      </c>
    </row>
    <row r="3780" spans="1:22" x14ac:dyDescent="0.35">
      <c r="A3780" s="2">
        <v>44482</v>
      </c>
      <c r="B3780" s="3" t="s">
        <v>257</v>
      </c>
      <c r="C3780" t="s">
        <v>141</v>
      </c>
      <c r="D3780" t="s">
        <v>223</v>
      </c>
      <c r="E3780" t="s">
        <v>265</v>
      </c>
      <c r="F3780" t="s">
        <v>23392</v>
      </c>
      <c r="H3780" t="s">
        <v>23393</v>
      </c>
      <c r="I3780" t="s">
        <v>23394</v>
      </c>
      <c r="J3780" s="1" t="s">
        <v>45</v>
      </c>
      <c r="K3780" t="s">
        <v>534</v>
      </c>
      <c r="L3780" t="s">
        <v>535</v>
      </c>
      <c r="M3780" t="s">
        <v>536</v>
      </c>
      <c r="N3780" s="1" t="s">
        <v>78</v>
      </c>
      <c r="O3780" s="1" t="s">
        <v>34</v>
      </c>
      <c r="P3780" s="1">
        <v>9</v>
      </c>
      <c r="Q3780" t="s">
        <v>17528</v>
      </c>
      <c r="R3780" s="1" t="s">
        <v>23395</v>
      </c>
      <c r="S3780" s="1" t="s">
        <v>23396</v>
      </c>
      <c r="T3780" s="1">
        <v>159</v>
      </c>
      <c r="U3780" s="1">
        <v>26</v>
      </c>
      <c r="V3780" s="1">
        <v>133</v>
      </c>
    </row>
    <row r="3781" spans="1:22" x14ac:dyDescent="0.35">
      <c r="A3781" s="2">
        <v>44813</v>
      </c>
      <c r="B3781" s="3" t="s">
        <v>275</v>
      </c>
      <c r="C3781" t="s">
        <v>276</v>
      </c>
      <c r="D3781" t="s">
        <v>277</v>
      </c>
      <c r="E3781" t="s">
        <v>265</v>
      </c>
      <c r="F3781" t="s">
        <v>23397</v>
      </c>
      <c r="G3781" t="s">
        <v>23398</v>
      </c>
      <c r="H3781" t="s">
        <v>23399</v>
      </c>
      <c r="I3781" t="s">
        <v>23400</v>
      </c>
      <c r="J3781" s="1" t="s">
        <v>170</v>
      </c>
      <c r="K3781" t="s">
        <v>46</v>
      </c>
      <c r="L3781" t="s">
        <v>47</v>
      </c>
      <c r="M3781" t="s">
        <v>261</v>
      </c>
      <c r="N3781" s="1" t="s">
        <v>114</v>
      </c>
      <c r="O3781" s="1" t="s">
        <v>49</v>
      </c>
      <c r="P3781" s="1">
        <v>67</v>
      </c>
      <c r="Q3781" t="s">
        <v>2073</v>
      </c>
      <c r="R3781" s="1" t="s">
        <v>23401</v>
      </c>
      <c r="S3781" s="1" t="s">
        <v>23402</v>
      </c>
      <c r="T3781" s="1">
        <v>69</v>
      </c>
      <c r="U3781" s="1">
        <v>4</v>
      </c>
      <c r="V3781" s="1">
        <v>65</v>
      </c>
    </row>
    <row r="3782" spans="1:22" x14ac:dyDescent="0.35">
      <c r="A3782" s="2">
        <v>44787</v>
      </c>
      <c r="B3782" s="3" t="s">
        <v>214</v>
      </c>
      <c r="C3782" t="s">
        <v>23</v>
      </c>
      <c r="D3782" t="s">
        <v>98</v>
      </c>
      <c r="E3782" t="s">
        <v>326</v>
      </c>
      <c r="F3782" t="s">
        <v>23403</v>
      </c>
      <c r="H3782" t="s">
        <v>23404</v>
      </c>
      <c r="I3782" t="s">
        <v>23405</v>
      </c>
      <c r="J3782" s="1" t="s">
        <v>45</v>
      </c>
      <c r="K3782" t="s">
        <v>534</v>
      </c>
      <c r="L3782" t="s">
        <v>535</v>
      </c>
      <c r="M3782" t="s">
        <v>536</v>
      </c>
      <c r="N3782" s="1" t="s">
        <v>48</v>
      </c>
      <c r="O3782" s="1" t="s">
        <v>63</v>
      </c>
      <c r="P3782" s="1">
        <v>37</v>
      </c>
      <c r="Q3782" t="s">
        <v>9335</v>
      </c>
      <c r="R3782" s="1" t="s">
        <v>23406</v>
      </c>
      <c r="S3782" s="1" t="s">
        <v>23407</v>
      </c>
      <c r="T3782" s="1">
        <v>433</v>
      </c>
      <c r="U3782" s="1">
        <v>431</v>
      </c>
      <c r="V3782" s="1">
        <v>2</v>
      </c>
    </row>
    <row r="3783" spans="1:22" x14ac:dyDescent="0.35">
      <c r="A3783" s="2">
        <v>45041</v>
      </c>
      <c r="B3783" s="3" t="s">
        <v>222</v>
      </c>
      <c r="C3783" t="s">
        <v>141</v>
      </c>
      <c r="D3783" t="s">
        <v>223</v>
      </c>
      <c r="E3783" t="s">
        <v>224</v>
      </c>
      <c r="F3783" t="s">
        <v>23408</v>
      </c>
      <c r="G3783" t="s">
        <v>23409</v>
      </c>
      <c r="H3783" t="s">
        <v>23410</v>
      </c>
      <c r="I3783" t="s">
        <v>23411</v>
      </c>
      <c r="J3783" s="1" t="s">
        <v>170</v>
      </c>
      <c r="K3783" t="s">
        <v>566</v>
      </c>
      <c r="L3783" t="s">
        <v>567</v>
      </c>
      <c r="M3783" t="s">
        <v>568</v>
      </c>
      <c r="N3783" s="1" t="s">
        <v>33</v>
      </c>
      <c r="O3783" s="1" t="s">
        <v>34</v>
      </c>
      <c r="P3783" s="1">
        <v>13</v>
      </c>
      <c r="Q3783" t="s">
        <v>5662</v>
      </c>
      <c r="R3783" s="1" t="s">
        <v>23412</v>
      </c>
      <c r="S3783" s="1" t="s">
        <v>23413</v>
      </c>
      <c r="T3783" s="1">
        <v>53</v>
      </c>
      <c r="U3783" s="1">
        <v>19</v>
      </c>
      <c r="V3783" s="1">
        <v>34</v>
      </c>
    </row>
    <row r="3784" spans="1:22" x14ac:dyDescent="0.35">
      <c r="A3784" s="1" t="s">
        <v>3678</v>
      </c>
      <c r="B3784" s="3" t="s">
        <v>140</v>
      </c>
      <c r="C3784" t="s">
        <v>54</v>
      </c>
      <c r="D3784" t="s">
        <v>142</v>
      </c>
      <c r="E3784" t="s">
        <v>361</v>
      </c>
      <c r="F3784" t="s">
        <v>23414</v>
      </c>
      <c r="H3784" t="s">
        <v>23415</v>
      </c>
      <c r="I3784" t="s">
        <v>23416</v>
      </c>
      <c r="J3784" s="1" t="s">
        <v>30</v>
      </c>
      <c r="K3784" t="s">
        <v>424</v>
      </c>
      <c r="L3784" t="s">
        <v>425</v>
      </c>
      <c r="M3784">
        <v>7724600682</v>
      </c>
      <c r="N3784" s="1" t="s">
        <v>48</v>
      </c>
      <c r="O3784" s="1" t="s">
        <v>34</v>
      </c>
      <c r="P3784" s="1">
        <v>68</v>
      </c>
      <c r="Q3784" t="s">
        <v>9359</v>
      </c>
      <c r="R3784" s="1" t="s">
        <v>23417</v>
      </c>
      <c r="S3784" s="1" t="s">
        <v>23418</v>
      </c>
      <c r="T3784" s="1">
        <v>458</v>
      </c>
      <c r="U3784" s="1">
        <v>140</v>
      </c>
      <c r="V3784" s="1">
        <v>318</v>
      </c>
    </row>
    <row r="3785" spans="1:22" x14ac:dyDescent="0.35">
      <c r="A3785" s="2">
        <v>45008</v>
      </c>
      <c r="B3785" s="3" t="s">
        <v>214</v>
      </c>
      <c r="C3785" t="s">
        <v>54</v>
      </c>
      <c r="D3785" t="s">
        <v>98</v>
      </c>
      <c r="E3785" t="s">
        <v>326</v>
      </c>
      <c r="F3785" t="s">
        <v>23419</v>
      </c>
      <c r="G3785" t="s">
        <v>23420</v>
      </c>
      <c r="H3785" t="s">
        <v>23421</v>
      </c>
      <c r="I3785" t="s">
        <v>23422</v>
      </c>
      <c r="J3785" s="1" t="s">
        <v>30</v>
      </c>
      <c r="K3785" t="s">
        <v>303</v>
      </c>
      <c r="L3785" t="s">
        <v>304</v>
      </c>
      <c r="M3785" t="s">
        <v>305</v>
      </c>
      <c r="N3785" s="1" t="s">
        <v>86</v>
      </c>
      <c r="O3785" s="1" t="s">
        <v>63</v>
      </c>
      <c r="P3785" s="1">
        <v>80</v>
      </c>
      <c r="Q3785" t="s">
        <v>6265</v>
      </c>
      <c r="R3785" s="1" t="s">
        <v>15706</v>
      </c>
      <c r="S3785" s="1" t="s">
        <v>23423</v>
      </c>
      <c r="T3785" s="1">
        <v>488</v>
      </c>
      <c r="U3785" s="1">
        <v>6</v>
      </c>
      <c r="V3785" s="1">
        <v>482</v>
      </c>
    </row>
    <row r="3786" spans="1:22" x14ac:dyDescent="0.35">
      <c r="A3786" s="2">
        <v>44721</v>
      </c>
      <c r="B3786" s="3" t="s">
        <v>344</v>
      </c>
      <c r="C3786" t="s">
        <v>141</v>
      </c>
      <c r="D3786" t="s">
        <v>345</v>
      </c>
      <c r="E3786" t="s">
        <v>711</v>
      </c>
      <c r="F3786" t="s">
        <v>23424</v>
      </c>
      <c r="G3786" t="s">
        <v>23425</v>
      </c>
      <c r="H3786" t="s">
        <v>23426</v>
      </c>
      <c r="I3786" t="s">
        <v>23427</v>
      </c>
      <c r="J3786" s="1" t="s">
        <v>45</v>
      </c>
      <c r="K3786" t="s">
        <v>270</v>
      </c>
      <c r="L3786" t="s">
        <v>271</v>
      </c>
      <c r="M3786" t="s">
        <v>559</v>
      </c>
      <c r="N3786" s="1" t="s">
        <v>78</v>
      </c>
      <c r="O3786" s="1" t="s">
        <v>63</v>
      </c>
      <c r="P3786" s="1">
        <v>16</v>
      </c>
      <c r="Q3786" t="s">
        <v>23428</v>
      </c>
      <c r="R3786" s="1" t="s">
        <v>23429</v>
      </c>
      <c r="S3786" s="1" t="s">
        <v>23430</v>
      </c>
      <c r="T3786" s="1">
        <v>379</v>
      </c>
      <c r="U3786" s="1">
        <v>329</v>
      </c>
      <c r="V3786" s="1">
        <v>50</v>
      </c>
    </row>
    <row r="3787" spans="1:22" x14ac:dyDescent="0.35">
      <c r="A3787" s="2">
        <v>44687</v>
      </c>
      <c r="B3787" s="3" t="s">
        <v>317</v>
      </c>
      <c r="C3787" t="s">
        <v>23</v>
      </c>
      <c r="D3787" t="s">
        <v>98</v>
      </c>
      <c r="E3787" t="s">
        <v>318</v>
      </c>
      <c r="F3787" t="s">
        <v>23431</v>
      </c>
      <c r="G3787" t="s">
        <v>23432</v>
      </c>
      <c r="H3787" t="s">
        <v>23433</v>
      </c>
      <c r="I3787">
        <f>1-792-403-2618</f>
        <v>-3812</v>
      </c>
      <c r="J3787" s="1" t="s">
        <v>170</v>
      </c>
      <c r="K3787" t="s">
        <v>303</v>
      </c>
      <c r="L3787" t="s">
        <v>304</v>
      </c>
      <c r="N3787" s="1" t="s">
        <v>33</v>
      </c>
      <c r="O3787" s="1" t="s">
        <v>49</v>
      </c>
      <c r="P3787" s="1">
        <v>23</v>
      </c>
      <c r="Q3787" t="s">
        <v>885</v>
      </c>
      <c r="R3787" s="1" t="s">
        <v>8480</v>
      </c>
      <c r="S3787" s="1" t="s">
        <v>23434</v>
      </c>
      <c r="T3787" s="1">
        <v>63</v>
      </c>
      <c r="U3787" s="1">
        <v>37</v>
      </c>
      <c r="V3787" s="1">
        <v>26</v>
      </c>
    </row>
    <row r="3788" spans="1:22" x14ac:dyDescent="0.35">
      <c r="A3788" s="2">
        <v>44508</v>
      </c>
      <c r="B3788" s="3" t="s">
        <v>214</v>
      </c>
      <c r="C3788" t="s">
        <v>23</v>
      </c>
      <c r="D3788" t="s">
        <v>98</v>
      </c>
      <c r="E3788" t="s">
        <v>326</v>
      </c>
      <c r="F3788" t="s">
        <v>23435</v>
      </c>
      <c r="G3788" t="s">
        <v>23436</v>
      </c>
      <c r="H3788" t="s">
        <v>23437</v>
      </c>
      <c r="I3788" t="s">
        <v>23438</v>
      </c>
      <c r="J3788" s="1" t="s">
        <v>170</v>
      </c>
      <c r="K3788" t="s">
        <v>194</v>
      </c>
      <c r="L3788" t="s">
        <v>195</v>
      </c>
      <c r="M3788" t="s">
        <v>196</v>
      </c>
      <c r="N3788" s="1" t="s">
        <v>33</v>
      </c>
      <c r="O3788" s="1" t="s">
        <v>63</v>
      </c>
      <c r="P3788" s="1">
        <v>16</v>
      </c>
      <c r="Q3788" t="s">
        <v>3044</v>
      </c>
      <c r="R3788" s="1" t="s">
        <v>23439</v>
      </c>
      <c r="S3788" s="1" t="s">
        <v>23440</v>
      </c>
      <c r="T3788" s="1">
        <v>212</v>
      </c>
      <c r="U3788" s="1">
        <v>110</v>
      </c>
      <c r="V3788" s="1">
        <v>102</v>
      </c>
    </row>
    <row r="3789" spans="1:22" x14ac:dyDescent="0.35">
      <c r="A3789" s="2">
        <v>45151</v>
      </c>
      <c r="B3789" s="3" t="s">
        <v>140</v>
      </c>
      <c r="C3789" t="s">
        <v>141</v>
      </c>
      <c r="D3789" t="s">
        <v>142</v>
      </c>
      <c r="E3789" t="s">
        <v>361</v>
      </c>
      <c r="F3789" t="s">
        <v>23441</v>
      </c>
      <c r="G3789" t="s">
        <v>23442</v>
      </c>
      <c r="H3789" t="s">
        <v>23443</v>
      </c>
      <c r="I3789" t="s">
        <v>23444</v>
      </c>
      <c r="J3789" s="1" t="s">
        <v>45</v>
      </c>
      <c r="K3789" t="s">
        <v>159</v>
      </c>
      <c r="L3789" t="s">
        <v>160</v>
      </c>
      <c r="M3789" t="s">
        <v>161</v>
      </c>
      <c r="N3789" s="1" t="s">
        <v>33</v>
      </c>
      <c r="O3789" s="1" t="s">
        <v>63</v>
      </c>
      <c r="P3789" s="1">
        <v>76</v>
      </c>
      <c r="Q3789" t="s">
        <v>4736</v>
      </c>
      <c r="R3789" s="1" t="s">
        <v>23445</v>
      </c>
      <c r="S3789" s="1" t="s">
        <v>23446</v>
      </c>
      <c r="T3789" s="1">
        <v>101</v>
      </c>
      <c r="U3789" s="1">
        <v>32</v>
      </c>
      <c r="V3789" s="1">
        <v>69</v>
      </c>
    </row>
    <row r="3790" spans="1:22" x14ac:dyDescent="0.35">
      <c r="A3790" s="2">
        <v>44804</v>
      </c>
      <c r="B3790" s="3" t="s">
        <v>275</v>
      </c>
      <c r="C3790" t="s">
        <v>276</v>
      </c>
      <c r="D3790" t="s">
        <v>277</v>
      </c>
      <c r="E3790" t="s">
        <v>265</v>
      </c>
      <c r="F3790" t="s">
        <v>23447</v>
      </c>
      <c r="G3790" t="s">
        <v>23448</v>
      </c>
      <c r="H3790" t="s">
        <v>23449</v>
      </c>
      <c r="I3790" t="s">
        <v>23450</v>
      </c>
      <c r="J3790" s="1" t="s">
        <v>45</v>
      </c>
      <c r="K3790" t="s">
        <v>111</v>
      </c>
      <c r="L3790" t="s">
        <v>112</v>
      </c>
      <c r="M3790" t="s">
        <v>113</v>
      </c>
      <c r="N3790" s="1" t="s">
        <v>48</v>
      </c>
      <c r="O3790" s="1" t="s">
        <v>34</v>
      </c>
      <c r="P3790" s="1">
        <v>43</v>
      </c>
      <c r="Q3790" t="s">
        <v>23451</v>
      </c>
      <c r="R3790" s="1" t="s">
        <v>23452</v>
      </c>
      <c r="S3790" s="1" t="s">
        <v>23453</v>
      </c>
      <c r="T3790" s="1">
        <v>292</v>
      </c>
      <c r="U3790" s="1">
        <v>59</v>
      </c>
      <c r="V3790" s="1">
        <v>233</v>
      </c>
    </row>
    <row r="3791" spans="1:22" x14ac:dyDescent="0.35">
      <c r="A3791" s="2">
        <v>44482</v>
      </c>
      <c r="B3791" s="3" t="s">
        <v>418</v>
      </c>
      <c r="C3791" t="s">
        <v>69</v>
      </c>
      <c r="D3791" t="s">
        <v>419</v>
      </c>
      <c r="E3791" t="s">
        <v>521</v>
      </c>
      <c r="F3791" t="s">
        <v>17044</v>
      </c>
      <c r="G3791" t="s">
        <v>23454</v>
      </c>
      <c r="H3791" t="s">
        <v>23455</v>
      </c>
      <c r="I3791">
        <v>8654095037</v>
      </c>
      <c r="J3791" s="1" t="s">
        <v>45</v>
      </c>
      <c r="K3791" t="s">
        <v>303</v>
      </c>
      <c r="L3791" t="s">
        <v>304</v>
      </c>
      <c r="M3791" t="s">
        <v>305</v>
      </c>
      <c r="N3791" s="1" t="s">
        <v>33</v>
      </c>
      <c r="O3791" s="1" t="s">
        <v>34</v>
      </c>
      <c r="P3791" s="1">
        <v>44</v>
      </c>
      <c r="Q3791" t="s">
        <v>2405</v>
      </c>
      <c r="R3791" s="1" t="s">
        <v>23456</v>
      </c>
      <c r="S3791" s="1" t="s">
        <v>23457</v>
      </c>
      <c r="T3791" s="1">
        <v>224</v>
      </c>
      <c r="U3791" s="1">
        <v>191</v>
      </c>
      <c r="V3791" s="1">
        <v>33</v>
      </c>
    </row>
    <row r="3792" spans="1:22" x14ac:dyDescent="0.35">
      <c r="A3792" s="2">
        <v>45087</v>
      </c>
      <c r="B3792" s="3" t="s">
        <v>140</v>
      </c>
      <c r="C3792" t="s">
        <v>141</v>
      </c>
      <c r="D3792" t="s">
        <v>142</v>
      </c>
      <c r="E3792" t="s">
        <v>361</v>
      </c>
      <c r="F3792" t="s">
        <v>23458</v>
      </c>
      <c r="G3792" t="s">
        <v>23459</v>
      </c>
      <c r="H3792" t="s">
        <v>23460</v>
      </c>
      <c r="I3792" t="s">
        <v>23461</v>
      </c>
      <c r="J3792" s="1" t="s">
        <v>45</v>
      </c>
      <c r="K3792" t="s">
        <v>31</v>
      </c>
      <c r="L3792" t="s">
        <v>32</v>
      </c>
      <c r="M3792">
        <v>6538306661</v>
      </c>
      <c r="N3792" s="1" t="s">
        <v>33</v>
      </c>
      <c r="O3792" s="1" t="s">
        <v>34</v>
      </c>
      <c r="P3792" s="1">
        <v>29</v>
      </c>
      <c r="Q3792" t="s">
        <v>4154</v>
      </c>
      <c r="R3792" s="1" t="s">
        <v>9432</v>
      </c>
      <c r="S3792" s="1" t="s">
        <v>23462</v>
      </c>
      <c r="T3792" s="1">
        <v>306</v>
      </c>
      <c r="U3792" s="1">
        <v>131</v>
      </c>
      <c r="V3792" s="1">
        <v>175</v>
      </c>
    </row>
    <row r="3793" spans="1:22" x14ac:dyDescent="0.35">
      <c r="A3793" s="2">
        <v>45195</v>
      </c>
      <c r="B3793" s="3" t="s">
        <v>529</v>
      </c>
      <c r="C3793" t="s">
        <v>54</v>
      </c>
      <c r="D3793" t="s">
        <v>98</v>
      </c>
      <c r="E3793" t="s">
        <v>530</v>
      </c>
      <c r="F3793" t="s">
        <v>23463</v>
      </c>
      <c r="H3793" t="s">
        <v>23464</v>
      </c>
      <c r="I3793">
        <v>6328809479</v>
      </c>
      <c r="J3793" s="1" t="s">
        <v>170</v>
      </c>
      <c r="K3793" t="s">
        <v>61</v>
      </c>
      <c r="L3793" t="s">
        <v>62</v>
      </c>
      <c r="M3793">
        <f>1-588-750-7646</f>
        <v>-8983</v>
      </c>
      <c r="N3793" s="1" t="s">
        <v>78</v>
      </c>
      <c r="O3793" s="1" t="s">
        <v>63</v>
      </c>
      <c r="P3793" s="1">
        <v>97</v>
      </c>
      <c r="Q3793" t="s">
        <v>5444</v>
      </c>
      <c r="R3793" s="1" t="s">
        <v>23465</v>
      </c>
      <c r="S3793" s="1" t="s">
        <v>23466</v>
      </c>
      <c r="T3793" s="1">
        <v>121</v>
      </c>
      <c r="U3793" s="1">
        <v>47</v>
      </c>
      <c r="V3793" s="1">
        <v>74</v>
      </c>
    </row>
    <row r="3794" spans="1:22" x14ac:dyDescent="0.35">
      <c r="A3794" s="2">
        <v>44863</v>
      </c>
      <c r="B3794" s="3" t="s">
        <v>317</v>
      </c>
      <c r="C3794" t="s">
        <v>23</v>
      </c>
      <c r="D3794" t="s">
        <v>98</v>
      </c>
      <c r="E3794" t="s">
        <v>318</v>
      </c>
      <c r="F3794" t="s">
        <v>23467</v>
      </c>
      <c r="G3794" t="s">
        <v>23468</v>
      </c>
      <c r="H3794" t="s">
        <v>23469</v>
      </c>
      <c r="I3794" t="s">
        <v>23470</v>
      </c>
      <c r="J3794" s="1" t="s">
        <v>170</v>
      </c>
      <c r="K3794" t="s">
        <v>330</v>
      </c>
      <c r="L3794" t="s">
        <v>331</v>
      </c>
      <c r="M3794" t="s">
        <v>332</v>
      </c>
      <c r="N3794" s="1" t="s">
        <v>93</v>
      </c>
      <c r="O3794" s="1" t="s">
        <v>34</v>
      </c>
      <c r="P3794" s="1">
        <v>48</v>
      </c>
      <c r="Q3794" t="s">
        <v>8453</v>
      </c>
      <c r="R3794" s="1" t="s">
        <v>23471</v>
      </c>
      <c r="S3794" s="1" t="s">
        <v>23472</v>
      </c>
      <c r="T3794" s="1">
        <v>265</v>
      </c>
      <c r="U3794" s="1">
        <v>201</v>
      </c>
      <c r="V3794" s="1">
        <v>64</v>
      </c>
    </row>
    <row r="3795" spans="1:22" x14ac:dyDescent="0.35">
      <c r="A3795" s="2">
        <v>45151</v>
      </c>
      <c r="B3795" s="3" t="s">
        <v>140</v>
      </c>
      <c r="C3795" t="s">
        <v>141</v>
      </c>
      <c r="D3795" t="s">
        <v>142</v>
      </c>
      <c r="E3795" t="s">
        <v>361</v>
      </c>
      <c r="F3795" t="s">
        <v>23473</v>
      </c>
      <c r="G3795" t="s">
        <v>23474</v>
      </c>
      <c r="H3795" t="s">
        <v>23475</v>
      </c>
      <c r="I3795" t="s">
        <v>23476</v>
      </c>
      <c r="J3795" s="1" t="s">
        <v>170</v>
      </c>
      <c r="K3795" t="s">
        <v>61</v>
      </c>
      <c r="L3795" t="s">
        <v>62</v>
      </c>
      <c r="M3795">
        <f>1-588-750-7646</f>
        <v>-8983</v>
      </c>
      <c r="N3795" s="1" t="s">
        <v>114</v>
      </c>
      <c r="O3795" s="1" t="s">
        <v>49</v>
      </c>
      <c r="P3795" s="1">
        <v>14</v>
      </c>
      <c r="Q3795" t="s">
        <v>1795</v>
      </c>
      <c r="R3795" s="1" t="s">
        <v>23477</v>
      </c>
      <c r="S3795" s="1" t="s">
        <v>23478</v>
      </c>
      <c r="T3795" s="1">
        <v>283</v>
      </c>
      <c r="U3795" s="1">
        <v>48</v>
      </c>
      <c r="V3795" s="1">
        <v>235</v>
      </c>
    </row>
    <row r="3796" spans="1:22" x14ac:dyDescent="0.35">
      <c r="A3796" s="2">
        <v>44857</v>
      </c>
      <c r="B3796" s="3" t="s">
        <v>38</v>
      </c>
      <c r="C3796" t="s">
        <v>247</v>
      </c>
      <c r="D3796" t="s">
        <v>165</v>
      </c>
      <c r="E3796" t="s">
        <v>484</v>
      </c>
      <c r="F3796" t="s">
        <v>23479</v>
      </c>
      <c r="G3796" t="s">
        <v>23480</v>
      </c>
      <c r="H3796" t="s">
        <v>23481</v>
      </c>
      <c r="I3796" t="s">
        <v>23482</v>
      </c>
      <c r="J3796" s="1" t="s">
        <v>170</v>
      </c>
      <c r="K3796" t="s">
        <v>159</v>
      </c>
      <c r="L3796" t="s">
        <v>160</v>
      </c>
      <c r="M3796" t="s">
        <v>161</v>
      </c>
      <c r="N3796" s="1" t="s">
        <v>86</v>
      </c>
      <c r="O3796" s="1" t="s">
        <v>63</v>
      </c>
      <c r="P3796" s="1">
        <v>7</v>
      </c>
      <c r="Q3796" t="s">
        <v>8069</v>
      </c>
      <c r="R3796" s="1" t="s">
        <v>23483</v>
      </c>
      <c r="S3796" s="1" t="s">
        <v>23484</v>
      </c>
      <c r="T3796" s="1">
        <v>456</v>
      </c>
      <c r="U3796" s="1">
        <v>448</v>
      </c>
      <c r="V3796" s="1">
        <v>8</v>
      </c>
    </row>
    <row r="3797" spans="1:22" x14ac:dyDescent="0.35">
      <c r="A3797" s="2">
        <v>44478</v>
      </c>
      <c r="B3797" s="3" t="s">
        <v>38</v>
      </c>
      <c r="C3797" t="s">
        <v>69</v>
      </c>
      <c r="D3797" t="s">
        <v>119</v>
      </c>
      <c r="E3797" t="s">
        <v>120</v>
      </c>
      <c r="F3797" t="s">
        <v>23485</v>
      </c>
      <c r="G3797" t="s">
        <v>23486</v>
      </c>
      <c r="H3797" t="s">
        <v>23487</v>
      </c>
      <c r="I3797">
        <f>1-519-312-2373</f>
        <v>-3203</v>
      </c>
      <c r="J3797" s="1" t="s">
        <v>170</v>
      </c>
      <c r="K3797" t="s">
        <v>159</v>
      </c>
      <c r="L3797" t="s">
        <v>160</v>
      </c>
      <c r="M3797" t="s">
        <v>161</v>
      </c>
      <c r="N3797" s="1" t="s">
        <v>33</v>
      </c>
      <c r="O3797" s="1" t="s">
        <v>49</v>
      </c>
      <c r="P3797" s="1">
        <v>14</v>
      </c>
      <c r="Q3797" t="s">
        <v>4368</v>
      </c>
      <c r="R3797" s="1" t="s">
        <v>23488</v>
      </c>
      <c r="S3797" s="1" t="s">
        <v>23489</v>
      </c>
      <c r="T3797" s="1">
        <v>432</v>
      </c>
      <c r="U3797" s="1">
        <v>409</v>
      </c>
      <c r="V3797" s="1">
        <v>23</v>
      </c>
    </row>
    <row r="3798" spans="1:22" x14ac:dyDescent="0.35">
      <c r="A3798" s="2">
        <v>44568</v>
      </c>
      <c r="B3798" s="3" t="s">
        <v>38</v>
      </c>
      <c r="C3798" t="s">
        <v>69</v>
      </c>
      <c r="D3798" t="s">
        <v>70</v>
      </c>
      <c r="E3798" t="s">
        <v>1634</v>
      </c>
      <c r="F3798" t="s">
        <v>23490</v>
      </c>
      <c r="G3798" t="s">
        <v>23491</v>
      </c>
      <c r="H3798" t="s">
        <v>23492</v>
      </c>
      <c r="I3798" t="s">
        <v>23493</v>
      </c>
      <c r="J3798" s="1" t="s">
        <v>170</v>
      </c>
      <c r="K3798" t="s">
        <v>381</v>
      </c>
      <c r="L3798" t="s">
        <v>382</v>
      </c>
      <c r="M3798" t="s">
        <v>383</v>
      </c>
      <c r="N3798" s="1" t="s">
        <v>93</v>
      </c>
      <c r="O3798" s="1" t="s">
        <v>49</v>
      </c>
      <c r="P3798" s="1">
        <v>84</v>
      </c>
      <c r="Q3798" t="s">
        <v>974</v>
      </c>
      <c r="R3798" s="1" t="s">
        <v>23494</v>
      </c>
      <c r="S3798" s="1" t="s">
        <v>23495</v>
      </c>
      <c r="T3798" s="1">
        <v>464</v>
      </c>
      <c r="U3798" s="1">
        <v>2</v>
      </c>
      <c r="V3798" s="1">
        <v>462</v>
      </c>
    </row>
    <row r="3799" spans="1:22" x14ac:dyDescent="0.35">
      <c r="A3799" s="2">
        <v>44624</v>
      </c>
      <c r="B3799" s="3" t="s">
        <v>97</v>
      </c>
      <c r="C3799" t="s">
        <v>23</v>
      </c>
      <c r="D3799" t="s">
        <v>98</v>
      </c>
      <c r="E3799" t="s">
        <v>154</v>
      </c>
      <c r="F3799" t="s">
        <v>23496</v>
      </c>
      <c r="G3799" t="s">
        <v>23497</v>
      </c>
      <c r="H3799" t="s">
        <v>23498</v>
      </c>
      <c r="I3799" t="s">
        <v>23499</v>
      </c>
      <c r="J3799" s="1" t="s">
        <v>170</v>
      </c>
      <c r="K3799" t="s">
        <v>566</v>
      </c>
      <c r="L3799" t="s">
        <v>567</v>
      </c>
      <c r="M3799" t="s">
        <v>568</v>
      </c>
      <c r="N3799" s="1" t="s">
        <v>93</v>
      </c>
      <c r="O3799" s="1" t="s">
        <v>34</v>
      </c>
      <c r="P3799" s="1">
        <v>73</v>
      </c>
      <c r="Q3799" t="s">
        <v>23500</v>
      </c>
      <c r="R3799" s="1" t="s">
        <v>23501</v>
      </c>
      <c r="S3799" s="1" t="s">
        <v>23502</v>
      </c>
      <c r="T3799" s="1">
        <v>187</v>
      </c>
      <c r="U3799" s="1">
        <v>29</v>
      </c>
      <c r="V3799" s="1">
        <v>158</v>
      </c>
    </row>
    <row r="3800" spans="1:22" x14ac:dyDescent="0.35">
      <c r="A3800" s="2">
        <v>45093</v>
      </c>
      <c r="B3800" s="3" t="s">
        <v>222</v>
      </c>
      <c r="C3800" t="s">
        <v>141</v>
      </c>
      <c r="D3800" t="s">
        <v>223</v>
      </c>
      <c r="E3800" t="s">
        <v>224</v>
      </c>
      <c r="F3800" t="s">
        <v>23503</v>
      </c>
      <c r="G3800" t="s">
        <v>23504</v>
      </c>
      <c r="H3800" t="s">
        <v>23505</v>
      </c>
      <c r="I3800" t="s">
        <v>23506</v>
      </c>
      <c r="J3800" s="1" t="s">
        <v>30</v>
      </c>
      <c r="K3800" t="s">
        <v>194</v>
      </c>
      <c r="L3800" t="s">
        <v>195</v>
      </c>
      <c r="M3800" t="s">
        <v>196</v>
      </c>
      <c r="N3800" s="1" t="s">
        <v>114</v>
      </c>
      <c r="O3800" s="1" t="s">
        <v>49</v>
      </c>
      <c r="P3800" s="1">
        <v>9</v>
      </c>
      <c r="Q3800" t="s">
        <v>2385</v>
      </c>
      <c r="R3800" s="1" t="s">
        <v>4912</v>
      </c>
      <c r="S3800" s="1" t="s">
        <v>23507</v>
      </c>
      <c r="T3800" s="1">
        <v>429</v>
      </c>
      <c r="U3800" s="1">
        <v>27</v>
      </c>
      <c r="V3800" s="1">
        <v>402</v>
      </c>
    </row>
    <row r="3801" spans="1:22" x14ac:dyDescent="0.35">
      <c r="A3801" s="2">
        <v>44759</v>
      </c>
      <c r="B3801" s="3" t="s">
        <v>68</v>
      </c>
      <c r="C3801" t="s">
        <v>69</v>
      </c>
      <c r="D3801" t="s">
        <v>70</v>
      </c>
      <c r="E3801" t="s">
        <v>71</v>
      </c>
      <c r="F3801" t="s">
        <v>23508</v>
      </c>
      <c r="G3801" t="s">
        <v>23509</v>
      </c>
      <c r="H3801" t="s">
        <v>23510</v>
      </c>
      <c r="I3801" t="s">
        <v>23511</v>
      </c>
      <c r="J3801" s="1" t="s">
        <v>30</v>
      </c>
      <c r="K3801" t="s">
        <v>566</v>
      </c>
      <c r="L3801" t="s">
        <v>567</v>
      </c>
      <c r="M3801" t="s">
        <v>568</v>
      </c>
      <c r="N3801" s="1" t="s">
        <v>86</v>
      </c>
      <c r="O3801" s="1" t="s">
        <v>49</v>
      </c>
      <c r="P3801" s="1">
        <v>61</v>
      </c>
      <c r="Q3801" t="s">
        <v>2941</v>
      </c>
      <c r="R3801" s="1" t="s">
        <v>3194</v>
      </c>
      <c r="S3801" s="1" t="s">
        <v>23512</v>
      </c>
      <c r="T3801" s="1">
        <v>405</v>
      </c>
      <c r="U3801" s="1">
        <v>285</v>
      </c>
      <c r="V3801" s="1">
        <v>120</v>
      </c>
    </row>
    <row r="3802" spans="1:22" x14ac:dyDescent="0.35">
      <c r="A3802" s="2">
        <v>44705</v>
      </c>
      <c r="B3802" s="3" t="s">
        <v>53</v>
      </c>
      <c r="C3802" t="s">
        <v>54</v>
      </c>
      <c r="D3802" t="s">
        <v>55</v>
      </c>
      <c r="E3802" t="s">
        <v>56</v>
      </c>
      <c r="F3802" t="s">
        <v>23513</v>
      </c>
      <c r="G3802" t="s">
        <v>23514</v>
      </c>
      <c r="H3802" t="s">
        <v>23515</v>
      </c>
      <c r="I3802" t="s">
        <v>23516</v>
      </c>
      <c r="J3802" s="1" t="s">
        <v>30</v>
      </c>
      <c r="K3802" t="s">
        <v>111</v>
      </c>
      <c r="L3802" t="s">
        <v>112</v>
      </c>
      <c r="M3802" t="s">
        <v>113</v>
      </c>
      <c r="N3802" s="1" t="s">
        <v>86</v>
      </c>
      <c r="O3802" s="1" t="s">
        <v>34</v>
      </c>
      <c r="P3802" s="1">
        <v>26</v>
      </c>
      <c r="Q3802" t="s">
        <v>13768</v>
      </c>
      <c r="R3802" s="1" t="s">
        <v>23517</v>
      </c>
      <c r="S3802" s="1" t="s">
        <v>23518</v>
      </c>
      <c r="T3802" s="1">
        <v>357</v>
      </c>
      <c r="U3802" s="1">
        <v>335</v>
      </c>
      <c r="V3802" s="1">
        <v>22</v>
      </c>
    </row>
    <row r="3803" spans="1:22" x14ac:dyDescent="0.35">
      <c r="A3803" s="2">
        <v>44804</v>
      </c>
      <c r="B3803" s="3" t="s">
        <v>418</v>
      </c>
      <c r="C3803" t="s">
        <v>69</v>
      </c>
      <c r="D3803" t="s">
        <v>419</v>
      </c>
      <c r="E3803" t="s">
        <v>521</v>
      </c>
      <c r="F3803" t="s">
        <v>23519</v>
      </c>
      <c r="G3803" t="s">
        <v>23520</v>
      </c>
      <c r="H3803" t="s">
        <v>23521</v>
      </c>
      <c r="I3803" t="s">
        <v>23522</v>
      </c>
      <c r="J3803" s="1" t="s">
        <v>170</v>
      </c>
      <c r="K3803" t="s">
        <v>31</v>
      </c>
      <c r="L3803" t="s">
        <v>32</v>
      </c>
      <c r="M3803">
        <v>6538306661</v>
      </c>
      <c r="N3803" s="1" t="s">
        <v>93</v>
      </c>
      <c r="O3803" s="1" t="s">
        <v>63</v>
      </c>
      <c r="P3803" s="1">
        <v>66</v>
      </c>
      <c r="Q3803" t="s">
        <v>20514</v>
      </c>
      <c r="R3803" s="1" t="s">
        <v>23523</v>
      </c>
      <c r="S3803" s="1" t="s">
        <v>23524</v>
      </c>
      <c r="T3803" s="1">
        <v>283</v>
      </c>
      <c r="U3803" s="1">
        <v>5</v>
      </c>
      <c r="V3803" s="1">
        <v>278</v>
      </c>
    </row>
    <row r="3804" spans="1:22" x14ac:dyDescent="0.35">
      <c r="A3804" s="1" t="s">
        <v>23525</v>
      </c>
      <c r="B3804" s="3" t="s">
        <v>529</v>
      </c>
      <c r="C3804" t="s">
        <v>23</v>
      </c>
      <c r="D3804" t="s">
        <v>98</v>
      </c>
      <c r="E3804" t="s">
        <v>530</v>
      </c>
      <c r="F3804" t="s">
        <v>23526</v>
      </c>
      <c r="G3804" t="s">
        <v>23527</v>
      </c>
      <c r="H3804" t="s">
        <v>23528</v>
      </c>
      <c r="I3804" t="s">
        <v>23529</v>
      </c>
      <c r="J3804" s="1" t="s">
        <v>170</v>
      </c>
      <c r="K3804" t="s">
        <v>159</v>
      </c>
      <c r="L3804" t="s">
        <v>160</v>
      </c>
      <c r="M3804" t="s">
        <v>161</v>
      </c>
      <c r="N3804" s="1" t="s">
        <v>33</v>
      </c>
      <c r="O3804" s="1" t="s">
        <v>34</v>
      </c>
      <c r="P3804" s="1">
        <v>35</v>
      </c>
      <c r="Q3804" t="s">
        <v>2452</v>
      </c>
      <c r="R3804" s="1" t="s">
        <v>23530</v>
      </c>
      <c r="S3804" s="1" t="s">
        <v>23531</v>
      </c>
      <c r="T3804" s="1">
        <v>309</v>
      </c>
      <c r="U3804" s="1">
        <v>8</v>
      </c>
      <c r="V3804" s="1">
        <v>301</v>
      </c>
    </row>
    <row r="3805" spans="1:22" x14ac:dyDescent="0.35">
      <c r="A3805" s="2">
        <v>44882</v>
      </c>
      <c r="B3805" s="3" t="s">
        <v>529</v>
      </c>
      <c r="C3805" t="s">
        <v>23</v>
      </c>
      <c r="D3805" t="s">
        <v>98</v>
      </c>
      <c r="E3805" t="s">
        <v>530</v>
      </c>
      <c r="F3805" t="s">
        <v>23532</v>
      </c>
      <c r="G3805" t="s">
        <v>23533</v>
      </c>
      <c r="H3805" t="s">
        <v>23534</v>
      </c>
      <c r="I3805">
        <v>6558371597</v>
      </c>
      <c r="J3805" s="1" t="s">
        <v>170</v>
      </c>
      <c r="K3805" t="s">
        <v>534</v>
      </c>
      <c r="L3805" t="s">
        <v>535</v>
      </c>
      <c r="M3805" t="s">
        <v>536</v>
      </c>
      <c r="N3805" s="1" t="s">
        <v>93</v>
      </c>
      <c r="O3805" s="1" t="s">
        <v>63</v>
      </c>
      <c r="P3805" s="1">
        <v>42</v>
      </c>
      <c r="Q3805" t="s">
        <v>11101</v>
      </c>
      <c r="R3805" s="1" t="s">
        <v>23535</v>
      </c>
      <c r="S3805" s="1" t="s">
        <v>23536</v>
      </c>
      <c r="T3805" s="1">
        <v>294</v>
      </c>
      <c r="U3805" s="1">
        <v>99</v>
      </c>
      <c r="V3805" s="1">
        <v>195</v>
      </c>
    </row>
    <row r="3806" spans="1:22" x14ac:dyDescent="0.35">
      <c r="A3806" s="2">
        <v>44834</v>
      </c>
      <c r="B3806" s="3" t="s">
        <v>336</v>
      </c>
      <c r="C3806" t="s">
        <v>247</v>
      </c>
      <c r="D3806" t="s">
        <v>165</v>
      </c>
      <c r="E3806" t="s">
        <v>265</v>
      </c>
      <c r="F3806" t="s">
        <v>11188</v>
      </c>
      <c r="G3806" t="s">
        <v>23537</v>
      </c>
      <c r="H3806" t="s">
        <v>23538</v>
      </c>
      <c r="I3806" t="s">
        <v>23539</v>
      </c>
      <c r="J3806" s="1" t="s">
        <v>170</v>
      </c>
      <c r="K3806" t="s">
        <v>46</v>
      </c>
      <c r="L3806" t="s">
        <v>47</v>
      </c>
      <c r="M3806" t="s">
        <v>261</v>
      </c>
      <c r="N3806" s="1" t="s">
        <v>33</v>
      </c>
      <c r="O3806" s="1" t="s">
        <v>34</v>
      </c>
      <c r="P3806" s="1">
        <v>49</v>
      </c>
      <c r="Q3806" t="s">
        <v>3222</v>
      </c>
      <c r="R3806" s="1" t="s">
        <v>23540</v>
      </c>
      <c r="S3806" s="1" t="s">
        <v>23541</v>
      </c>
      <c r="T3806" s="1">
        <v>500</v>
      </c>
      <c r="U3806" s="1">
        <v>106</v>
      </c>
      <c r="V3806" s="1">
        <v>394</v>
      </c>
    </row>
    <row r="3807" spans="1:22" x14ac:dyDescent="0.35">
      <c r="A3807" s="2">
        <v>45063</v>
      </c>
      <c r="B3807" s="3" t="s">
        <v>257</v>
      </c>
      <c r="C3807" t="s">
        <v>141</v>
      </c>
      <c r="D3807" t="s">
        <v>223</v>
      </c>
      <c r="E3807" t="s">
        <v>309</v>
      </c>
      <c r="F3807" t="s">
        <v>23542</v>
      </c>
      <c r="G3807" t="s">
        <v>23543</v>
      </c>
      <c r="H3807" t="s">
        <v>23544</v>
      </c>
      <c r="I3807" t="s">
        <v>23545</v>
      </c>
      <c r="J3807" s="1" t="s">
        <v>170</v>
      </c>
      <c r="K3807" t="s">
        <v>159</v>
      </c>
      <c r="L3807" t="s">
        <v>160</v>
      </c>
      <c r="M3807" t="s">
        <v>161</v>
      </c>
      <c r="N3807" s="1" t="s">
        <v>114</v>
      </c>
      <c r="O3807" s="1" t="s">
        <v>63</v>
      </c>
      <c r="P3807" s="1">
        <v>7</v>
      </c>
      <c r="Q3807" t="s">
        <v>23546</v>
      </c>
      <c r="R3807" s="1" t="s">
        <v>23547</v>
      </c>
      <c r="S3807" s="1" t="s">
        <v>23548</v>
      </c>
      <c r="T3807" s="1">
        <v>102</v>
      </c>
      <c r="U3807" s="1">
        <v>22</v>
      </c>
      <c r="V3807" s="1">
        <v>80</v>
      </c>
    </row>
    <row r="3808" spans="1:22" x14ac:dyDescent="0.35">
      <c r="A3808" s="2">
        <v>44724</v>
      </c>
      <c r="B3808" s="3" t="s">
        <v>257</v>
      </c>
      <c r="C3808" t="s">
        <v>141</v>
      </c>
      <c r="D3808" t="s">
        <v>223</v>
      </c>
      <c r="E3808" t="s">
        <v>25</v>
      </c>
      <c r="F3808" t="s">
        <v>23549</v>
      </c>
      <c r="G3808" t="s">
        <v>23550</v>
      </c>
      <c r="H3808" t="s">
        <v>23551</v>
      </c>
      <c r="I3808" t="s">
        <v>23552</v>
      </c>
      <c r="J3808" s="1" t="s">
        <v>30</v>
      </c>
      <c r="K3808" t="s">
        <v>46</v>
      </c>
      <c r="L3808" t="s">
        <v>47</v>
      </c>
      <c r="M3808" t="s">
        <v>261</v>
      </c>
      <c r="N3808" s="1" t="s">
        <v>48</v>
      </c>
      <c r="O3808" s="1" t="s">
        <v>63</v>
      </c>
      <c r="P3808" s="1">
        <v>63</v>
      </c>
      <c r="Q3808" t="s">
        <v>13228</v>
      </c>
      <c r="R3808" s="1" t="s">
        <v>23553</v>
      </c>
      <c r="S3808" s="1" t="s">
        <v>23554</v>
      </c>
      <c r="T3808" s="1">
        <v>468</v>
      </c>
      <c r="U3808" s="1">
        <v>287</v>
      </c>
      <c r="V3808" s="1">
        <v>181</v>
      </c>
    </row>
    <row r="3809" spans="1:22" x14ac:dyDescent="0.35">
      <c r="A3809" s="2">
        <v>44757</v>
      </c>
      <c r="B3809" s="3" t="s">
        <v>238</v>
      </c>
      <c r="C3809" t="s">
        <v>23</v>
      </c>
      <c r="D3809" t="s">
        <v>98</v>
      </c>
      <c r="E3809" t="s">
        <v>377</v>
      </c>
      <c r="F3809" t="s">
        <v>23555</v>
      </c>
      <c r="G3809" t="s">
        <v>23556</v>
      </c>
      <c r="H3809" t="s">
        <v>23557</v>
      </c>
      <c r="I3809">
        <f>1-945-219-202</f>
        <v>-1365</v>
      </c>
      <c r="J3809" s="1" t="s">
        <v>170</v>
      </c>
      <c r="K3809" t="s">
        <v>111</v>
      </c>
      <c r="L3809" t="s">
        <v>112</v>
      </c>
      <c r="M3809" t="s">
        <v>113</v>
      </c>
      <c r="N3809" s="1" t="s">
        <v>86</v>
      </c>
      <c r="O3809" s="1" t="s">
        <v>63</v>
      </c>
      <c r="P3809" s="1">
        <v>62</v>
      </c>
      <c r="Q3809" t="s">
        <v>12936</v>
      </c>
      <c r="R3809" s="1" t="s">
        <v>23558</v>
      </c>
      <c r="S3809" s="1" t="s">
        <v>23559</v>
      </c>
      <c r="T3809" s="1">
        <v>188</v>
      </c>
      <c r="U3809" s="1">
        <v>176</v>
      </c>
      <c r="V3809" s="1">
        <v>12</v>
      </c>
    </row>
    <row r="3810" spans="1:22" x14ac:dyDescent="0.35">
      <c r="A3810" s="2">
        <v>45110</v>
      </c>
      <c r="B3810" s="3" t="s">
        <v>222</v>
      </c>
      <c r="C3810" t="s">
        <v>141</v>
      </c>
      <c r="D3810" t="s">
        <v>223</v>
      </c>
      <c r="E3810" t="s">
        <v>1332</v>
      </c>
      <c r="F3810" t="s">
        <v>23560</v>
      </c>
      <c r="G3810" t="s">
        <v>23561</v>
      </c>
      <c r="H3810" t="s">
        <v>23562</v>
      </c>
      <c r="I3810">
        <f>1-327-759-1106</f>
        <v>-2191</v>
      </c>
      <c r="J3810" s="1" t="s">
        <v>170</v>
      </c>
      <c r="K3810" t="s">
        <v>381</v>
      </c>
      <c r="L3810" t="s">
        <v>382</v>
      </c>
      <c r="M3810" t="s">
        <v>383</v>
      </c>
      <c r="N3810" s="1" t="s">
        <v>78</v>
      </c>
      <c r="O3810" s="1" t="s">
        <v>34</v>
      </c>
      <c r="P3810" s="1">
        <v>38</v>
      </c>
      <c r="Q3810" t="s">
        <v>23563</v>
      </c>
      <c r="R3810" s="1" t="s">
        <v>23564</v>
      </c>
      <c r="S3810" s="1" t="s">
        <v>23565</v>
      </c>
      <c r="T3810" s="1">
        <v>184</v>
      </c>
      <c r="U3810" s="1">
        <v>16</v>
      </c>
      <c r="V3810" s="1">
        <v>168</v>
      </c>
    </row>
    <row r="3811" spans="1:22" x14ac:dyDescent="0.35">
      <c r="A3811" s="2">
        <v>44827</v>
      </c>
      <c r="B3811" s="3" t="s">
        <v>336</v>
      </c>
      <c r="C3811" t="s">
        <v>247</v>
      </c>
      <c r="D3811" t="s">
        <v>165</v>
      </c>
      <c r="E3811" t="s">
        <v>484</v>
      </c>
      <c r="F3811" t="s">
        <v>23566</v>
      </c>
      <c r="G3811" t="s">
        <v>23567</v>
      </c>
      <c r="H3811" t="s">
        <v>23568</v>
      </c>
      <c r="I3811" t="s">
        <v>23569</v>
      </c>
      <c r="J3811" s="1" t="s">
        <v>45</v>
      </c>
      <c r="K3811" t="s">
        <v>159</v>
      </c>
      <c r="L3811" t="s">
        <v>160</v>
      </c>
      <c r="N3811" s="1" t="s">
        <v>78</v>
      </c>
      <c r="O3811" s="1" t="s">
        <v>49</v>
      </c>
      <c r="P3811" s="1">
        <v>84</v>
      </c>
      <c r="Q3811" t="s">
        <v>8038</v>
      </c>
      <c r="R3811" s="1" t="s">
        <v>23570</v>
      </c>
      <c r="S3811" s="1" t="s">
        <v>23571</v>
      </c>
      <c r="T3811" s="1">
        <v>283</v>
      </c>
      <c r="U3811" s="1">
        <v>24</v>
      </c>
      <c r="V3811" s="1">
        <v>259</v>
      </c>
    </row>
    <row r="3812" spans="1:22" x14ac:dyDescent="0.35">
      <c r="A3812" s="1" t="s">
        <v>8395</v>
      </c>
      <c r="B3812" s="3" t="s">
        <v>177</v>
      </c>
      <c r="C3812" t="s">
        <v>141</v>
      </c>
      <c r="D3812" t="s">
        <v>142</v>
      </c>
      <c r="E3812" t="s">
        <v>178</v>
      </c>
      <c r="F3812" t="s">
        <v>23572</v>
      </c>
      <c r="G3812" t="s">
        <v>23573</v>
      </c>
      <c r="H3812" t="s">
        <v>23574</v>
      </c>
      <c r="I3812" t="s">
        <v>23575</v>
      </c>
      <c r="J3812" s="1" t="s">
        <v>170</v>
      </c>
      <c r="K3812" t="s">
        <v>270</v>
      </c>
      <c r="L3812" t="s">
        <v>271</v>
      </c>
      <c r="M3812" t="s">
        <v>559</v>
      </c>
      <c r="N3812" s="1" t="s">
        <v>114</v>
      </c>
      <c r="O3812" s="1" t="s">
        <v>63</v>
      </c>
      <c r="P3812" s="1">
        <v>86</v>
      </c>
      <c r="Q3812" t="s">
        <v>19033</v>
      </c>
      <c r="R3812" s="1" t="s">
        <v>23576</v>
      </c>
      <c r="S3812" s="1" t="s">
        <v>23577</v>
      </c>
      <c r="T3812" s="1">
        <v>217</v>
      </c>
      <c r="U3812" s="1">
        <v>170</v>
      </c>
      <c r="V3812" s="1">
        <v>47</v>
      </c>
    </row>
    <row r="3813" spans="1:22" x14ac:dyDescent="0.35">
      <c r="A3813" s="2">
        <v>45055</v>
      </c>
      <c r="B3813" s="3" t="s">
        <v>529</v>
      </c>
      <c r="C3813" t="s">
        <v>23</v>
      </c>
      <c r="D3813" t="s">
        <v>98</v>
      </c>
      <c r="E3813" t="s">
        <v>530</v>
      </c>
      <c r="F3813" t="s">
        <v>23578</v>
      </c>
      <c r="G3813" t="s">
        <v>23579</v>
      </c>
      <c r="H3813" t="s">
        <v>23580</v>
      </c>
      <c r="I3813" t="s">
        <v>23581</v>
      </c>
      <c r="J3813" s="1" t="s">
        <v>30</v>
      </c>
      <c r="K3813" t="s">
        <v>270</v>
      </c>
      <c r="L3813" t="s">
        <v>271</v>
      </c>
      <c r="M3813" t="s">
        <v>559</v>
      </c>
      <c r="N3813" s="1" t="s">
        <v>86</v>
      </c>
      <c r="O3813" s="1" t="s">
        <v>63</v>
      </c>
      <c r="P3813" s="1">
        <v>45</v>
      </c>
      <c r="Q3813" t="s">
        <v>23582</v>
      </c>
      <c r="R3813" s="1" t="s">
        <v>23583</v>
      </c>
      <c r="S3813" s="1" t="s">
        <v>204</v>
      </c>
      <c r="T3813" s="1">
        <v>189</v>
      </c>
      <c r="U3813" s="1">
        <v>5</v>
      </c>
      <c r="V3813" s="1">
        <v>184</v>
      </c>
    </row>
    <row r="3814" spans="1:22" x14ac:dyDescent="0.35">
      <c r="A3814" s="2">
        <v>44833</v>
      </c>
      <c r="B3814" s="3" t="s">
        <v>418</v>
      </c>
      <c r="C3814" t="s">
        <v>69</v>
      </c>
      <c r="D3814" t="s">
        <v>419</v>
      </c>
      <c r="E3814" t="s">
        <v>521</v>
      </c>
      <c r="F3814" t="s">
        <v>23584</v>
      </c>
      <c r="G3814" t="s">
        <v>23585</v>
      </c>
      <c r="H3814" t="s">
        <v>23586</v>
      </c>
      <c r="I3814" t="s">
        <v>23587</v>
      </c>
      <c r="J3814" s="1" t="s">
        <v>45</v>
      </c>
      <c r="K3814" t="s">
        <v>133</v>
      </c>
      <c r="L3814" t="s">
        <v>134</v>
      </c>
      <c r="M3814" t="s">
        <v>135</v>
      </c>
      <c r="N3814" s="1" t="s">
        <v>114</v>
      </c>
      <c r="O3814" s="1" t="s">
        <v>34</v>
      </c>
      <c r="P3814" s="1">
        <v>87</v>
      </c>
      <c r="Q3814" t="s">
        <v>19178</v>
      </c>
      <c r="R3814" s="1" t="s">
        <v>23588</v>
      </c>
      <c r="S3814" s="1" t="s">
        <v>23589</v>
      </c>
      <c r="T3814" s="1">
        <v>426</v>
      </c>
      <c r="U3814" s="1">
        <v>322</v>
      </c>
      <c r="V3814" s="1">
        <v>104</v>
      </c>
    </row>
    <row r="3815" spans="1:22" x14ac:dyDescent="0.35">
      <c r="A3815" s="2">
        <v>45003</v>
      </c>
      <c r="B3815" s="3" t="s">
        <v>68</v>
      </c>
      <c r="C3815" t="s">
        <v>69</v>
      </c>
      <c r="D3815" t="s">
        <v>70</v>
      </c>
      <c r="E3815" t="s">
        <v>71</v>
      </c>
      <c r="F3815" t="s">
        <v>23590</v>
      </c>
      <c r="G3815" t="s">
        <v>23591</v>
      </c>
      <c r="H3815" t="s">
        <v>23592</v>
      </c>
      <c r="I3815" t="s">
        <v>23593</v>
      </c>
      <c r="J3815" s="1" t="s">
        <v>45</v>
      </c>
      <c r="K3815" t="s">
        <v>159</v>
      </c>
      <c r="L3815" t="s">
        <v>160</v>
      </c>
      <c r="M3815" t="s">
        <v>161</v>
      </c>
      <c r="N3815" s="1" t="s">
        <v>93</v>
      </c>
      <c r="O3815" s="1" t="s">
        <v>34</v>
      </c>
      <c r="P3815" s="1">
        <v>19</v>
      </c>
      <c r="Q3815" t="s">
        <v>8238</v>
      </c>
      <c r="R3815" s="1" t="s">
        <v>17735</v>
      </c>
      <c r="S3815" s="1" t="s">
        <v>23594</v>
      </c>
      <c r="T3815" s="1">
        <v>256</v>
      </c>
      <c r="U3815" s="1">
        <v>22</v>
      </c>
      <c r="V3815" s="1">
        <v>234</v>
      </c>
    </row>
    <row r="3816" spans="1:22" x14ac:dyDescent="0.35">
      <c r="A3816" s="2">
        <v>45120</v>
      </c>
      <c r="B3816" s="3" t="s">
        <v>529</v>
      </c>
      <c r="C3816" t="s">
        <v>23</v>
      </c>
      <c r="D3816" t="s">
        <v>98</v>
      </c>
      <c r="E3816" t="s">
        <v>530</v>
      </c>
      <c r="F3816" t="s">
        <v>23595</v>
      </c>
      <c r="G3816" t="s">
        <v>23596</v>
      </c>
      <c r="H3816" t="s">
        <v>23597</v>
      </c>
      <c r="I3816" t="s">
        <v>23598</v>
      </c>
      <c r="J3816" s="1" t="s">
        <v>170</v>
      </c>
      <c r="K3816" t="s">
        <v>303</v>
      </c>
      <c r="L3816" t="s">
        <v>304</v>
      </c>
      <c r="M3816" t="s">
        <v>305</v>
      </c>
      <c r="N3816" s="1" t="s">
        <v>48</v>
      </c>
      <c r="O3816" s="1" t="s">
        <v>49</v>
      </c>
      <c r="P3816" s="1">
        <v>31</v>
      </c>
      <c r="Q3816" t="s">
        <v>2005</v>
      </c>
      <c r="R3816" s="1" t="s">
        <v>23599</v>
      </c>
      <c r="S3816" s="1" t="s">
        <v>23600</v>
      </c>
      <c r="T3816" s="1">
        <v>282</v>
      </c>
      <c r="U3816" s="1">
        <v>236</v>
      </c>
      <c r="V3816" s="1">
        <v>46</v>
      </c>
    </row>
    <row r="3817" spans="1:22" x14ac:dyDescent="0.35">
      <c r="A3817" s="2">
        <v>44475</v>
      </c>
      <c r="B3817" s="3" t="s">
        <v>222</v>
      </c>
      <c r="C3817" t="s">
        <v>141</v>
      </c>
      <c r="D3817" t="s">
        <v>223</v>
      </c>
      <c r="E3817" t="s">
        <v>224</v>
      </c>
      <c r="F3817" t="s">
        <v>23601</v>
      </c>
      <c r="G3817" t="s">
        <v>23602</v>
      </c>
      <c r="H3817" t="s">
        <v>23603</v>
      </c>
      <c r="I3817" t="s">
        <v>23604</v>
      </c>
      <c r="J3817" s="1" t="s">
        <v>45</v>
      </c>
      <c r="K3817" t="s">
        <v>566</v>
      </c>
      <c r="L3817" t="s">
        <v>567</v>
      </c>
      <c r="M3817" t="s">
        <v>568</v>
      </c>
      <c r="N3817" s="1" t="s">
        <v>48</v>
      </c>
      <c r="O3817" s="1" t="s">
        <v>63</v>
      </c>
      <c r="P3817" s="1">
        <v>10</v>
      </c>
      <c r="Q3817" t="s">
        <v>4683</v>
      </c>
      <c r="R3817" s="1" t="s">
        <v>23605</v>
      </c>
      <c r="S3817" s="1" t="s">
        <v>23606</v>
      </c>
      <c r="T3817" s="1">
        <v>328</v>
      </c>
      <c r="U3817" s="1">
        <v>279</v>
      </c>
      <c r="V3817" s="1">
        <v>49</v>
      </c>
    </row>
    <row r="3818" spans="1:22" x14ac:dyDescent="0.35">
      <c r="A3818" s="2">
        <v>44893</v>
      </c>
      <c r="B3818" s="3" t="s">
        <v>118</v>
      </c>
      <c r="C3818" t="s">
        <v>69</v>
      </c>
      <c r="D3818" t="s">
        <v>119</v>
      </c>
      <c r="E3818" t="s">
        <v>120</v>
      </c>
      <c r="F3818" t="s">
        <v>23607</v>
      </c>
      <c r="G3818" t="s">
        <v>23608</v>
      </c>
      <c r="H3818" t="s">
        <v>23609</v>
      </c>
      <c r="I3818" t="s">
        <v>23610</v>
      </c>
      <c r="J3818" s="1" t="s">
        <v>30</v>
      </c>
      <c r="K3818" t="s">
        <v>124</v>
      </c>
      <c r="L3818" t="s">
        <v>125</v>
      </c>
      <c r="M3818" t="s">
        <v>126</v>
      </c>
      <c r="N3818" s="1" t="s">
        <v>78</v>
      </c>
      <c r="O3818" s="1" t="s">
        <v>63</v>
      </c>
      <c r="P3818" s="1">
        <v>63</v>
      </c>
      <c r="Q3818" t="s">
        <v>2914</v>
      </c>
      <c r="R3818" s="1" t="s">
        <v>12571</v>
      </c>
      <c r="S3818" s="1" t="s">
        <v>23611</v>
      </c>
      <c r="T3818" s="1">
        <v>152</v>
      </c>
      <c r="U3818" s="1">
        <v>143</v>
      </c>
      <c r="V3818" s="1">
        <v>9</v>
      </c>
    </row>
    <row r="3819" spans="1:22" x14ac:dyDescent="0.35">
      <c r="A3819" s="2">
        <v>44838</v>
      </c>
      <c r="B3819" s="3" t="s">
        <v>38</v>
      </c>
      <c r="C3819" t="s">
        <v>54</v>
      </c>
      <c r="D3819" t="s">
        <v>165</v>
      </c>
      <c r="E3819" t="s">
        <v>166</v>
      </c>
      <c r="F3819" t="s">
        <v>23612</v>
      </c>
      <c r="G3819" t="s">
        <v>23613</v>
      </c>
      <c r="H3819" t="s">
        <v>23614</v>
      </c>
      <c r="I3819" t="s">
        <v>23615</v>
      </c>
      <c r="J3819" s="1" t="s">
        <v>170</v>
      </c>
      <c r="K3819" t="s">
        <v>270</v>
      </c>
      <c r="L3819" t="s">
        <v>271</v>
      </c>
      <c r="M3819" t="s">
        <v>559</v>
      </c>
      <c r="N3819" s="1" t="s">
        <v>114</v>
      </c>
      <c r="O3819" s="1" t="s">
        <v>34</v>
      </c>
      <c r="P3819" s="1">
        <v>53</v>
      </c>
      <c r="Q3819" t="s">
        <v>4110</v>
      </c>
      <c r="R3819" s="1" t="s">
        <v>23616</v>
      </c>
      <c r="S3819" s="1" t="s">
        <v>23617</v>
      </c>
      <c r="T3819" s="1">
        <v>111</v>
      </c>
      <c r="U3819" s="1">
        <v>73</v>
      </c>
      <c r="V3819" s="1">
        <v>38</v>
      </c>
    </row>
    <row r="3820" spans="1:22" x14ac:dyDescent="0.35">
      <c r="A3820" s="1" t="s">
        <v>23618</v>
      </c>
      <c r="B3820" s="3" t="s">
        <v>164</v>
      </c>
      <c r="C3820" t="s">
        <v>247</v>
      </c>
      <c r="D3820" t="s">
        <v>165</v>
      </c>
      <c r="E3820" t="s">
        <v>166</v>
      </c>
      <c r="F3820" t="s">
        <v>23619</v>
      </c>
      <c r="G3820" t="s">
        <v>23620</v>
      </c>
      <c r="H3820" t="s">
        <v>23621</v>
      </c>
      <c r="I3820" t="s">
        <v>23622</v>
      </c>
      <c r="J3820" s="1" t="s">
        <v>30</v>
      </c>
      <c r="K3820" t="s">
        <v>252</v>
      </c>
      <c r="L3820" t="s">
        <v>253</v>
      </c>
      <c r="M3820">
        <f>1-838-976-6137</f>
        <v>-7950</v>
      </c>
      <c r="N3820" s="1" t="s">
        <v>93</v>
      </c>
      <c r="O3820" s="1" t="s">
        <v>49</v>
      </c>
      <c r="P3820" s="1">
        <v>30</v>
      </c>
      <c r="Q3820" t="s">
        <v>15920</v>
      </c>
      <c r="R3820" s="1" t="s">
        <v>23623</v>
      </c>
      <c r="S3820" s="1" t="s">
        <v>23624</v>
      </c>
      <c r="T3820" s="1">
        <v>307</v>
      </c>
      <c r="U3820" s="1">
        <v>303</v>
      </c>
      <c r="V3820" s="1">
        <v>4</v>
      </c>
    </row>
    <row r="3821" spans="1:22" x14ac:dyDescent="0.35">
      <c r="A3821" s="2">
        <v>44812</v>
      </c>
      <c r="B3821" s="3" t="s">
        <v>140</v>
      </c>
      <c r="C3821" t="s">
        <v>141</v>
      </c>
      <c r="D3821" t="s">
        <v>142</v>
      </c>
      <c r="E3821" t="s">
        <v>361</v>
      </c>
      <c r="F3821" t="s">
        <v>23625</v>
      </c>
      <c r="G3821" t="s">
        <v>23626</v>
      </c>
      <c r="H3821" t="s">
        <v>23627</v>
      </c>
      <c r="I3821" t="s">
        <v>23628</v>
      </c>
      <c r="J3821" s="1" t="s">
        <v>45</v>
      </c>
      <c r="K3821" t="s">
        <v>159</v>
      </c>
      <c r="L3821" t="s">
        <v>160</v>
      </c>
      <c r="M3821" t="s">
        <v>161</v>
      </c>
      <c r="N3821" s="1" t="s">
        <v>93</v>
      </c>
      <c r="O3821" s="1" t="s">
        <v>34</v>
      </c>
      <c r="P3821" s="1">
        <v>42</v>
      </c>
      <c r="Q3821" t="s">
        <v>23629</v>
      </c>
      <c r="R3821" s="1" t="s">
        <v>23630</v>
      </c>
      <c r="S3821" s="1" t="s">
        <v>23631</v>
      </c>
      <c r="T3821" s="1">
        <v>499</v>
      </c>
      <c r="U3821" s="1">
        <v>246</v>
      </c>
      <c r="V3821" s="1">
        <v>253</v>
      </c>
    </row>
    <row r="3822" spans="1:22" x14ac:dyDescent="0.35">
      <c r="A3822" s="2">
        <v>45096</v>
      </c>
      <c r="B3822" s="3" t="s">
        <v>164</v>
      </c>
      <c r="C3822" t="s">
        <v>247</v>
      </c>
      <c r="D3822" t="s">
        <v>165</v>
      </c>
      <c r="E3822" t="s">
        <v>166</v>
      </c>
      <c r="F3822" t="s">
        <v>23632</v>
      </c>
      <c r="H3822" t="s">
        <v>23633</v>
      </c>
      <c r="I3822" t="s">
        <v>23634</v>
      </c>
      <c r="J3822" s="1" t="s">
        <v>45</v>
      </c>
      <c r="K3822" t="s">
        <v>381</v>
      </c>
      <c r="L3822" t="s">
        <v>382</v>
      </c>
      <c r="M3822" t="s">
        <v>383</v>
      </c>
      <c r="N3822" s="1" t="s">
        <v>86</v>
      </c>
      <c r="O3822" s="1" t="s">
        <v>63</v>
      </c>
      <c r="P3822" s="1">
        <v>79</v>
      </c>
      <c r="Q3822" t="s">
        <v>19962</v>
      </c>
      <c r="R3822" s="1" t="s">
        <v>23635</v>
      </c>
      <c r="S3822" s="1" t="s">
        <v>23636</v>
      </c>
      <c r="T3822" s="1">
        <v>90</v>
      </c>
      <c r="U3822" s="1">
        <v>1</v>
      </c>
      <c r="V3822" s="1">
        <v>89</v>
      </c>
    </row>
    <row r="3823" spans="1:22" x14ac:dyDescent="0.35">
      <c r="A3823" s="2">
        <v>44804</v>
      </c>
      <c r="B3823" s="3" t="s">
        <v>336</v>
      </c>
      <c r="C3823" t="s">
        <v>247</v>
      </c>
      <c r="D3823" t="s">
        <v>165</v>
      </c>
      <c r="E3823" t="s">
        <v>484</v>
      </c>
      <c r="F3823" t="s">
        <v>23637</v>
      </c>
      <c r="G3823" t="s">
        <v>23638</v>
      </c>
      <c r="H3823" t="s">
        <v>23639</v>
      </c>
      <c r="I3823" t="s">
        <v>23640</v>
      </c>
      <c r="J3823" s="1" t="s">
        <v>170</v>
      </c>
      <c r="K3823" t="s">
        <v>252</v>
      </c>
      <c r="L3823" t="s">
        <v>253</v>
      </c>
      <c r="M3823">
        <f>1-838-976-6137</f>
        <v>-7950</v>
      </c>
      <c r="N3823" s="1" t="s">
        <v>33</v>
      </c>
      <c r="O3823" s="1" t="s">
        <v>34</v>
      </c>
      <c r="P3823" s="1">
        <v>6</v>
      </c>
      <c r="Q3823" t="s">
        <v>9717</v>
      </c>
      <c r="R3823" s="1" t="s">
        <v>23641</v>
      </c>
      <c r="S3823" s="1" t="s">
        <v>23642</v>
      </c>
      <c r="T3823" s="1">
        <v>172</v>
      </c>
      <c r="U3823" s="1">
        <v>82</v>
      </c>
      <c r="V3823" s="1">
        <v>90</v>
      </c>
    </row>
    <row r="3824" spans="1:22" x14ac:dyDescent="0.35">
      <c r="A3824" s="2">
        <v>45174</v>
      </c>
      <c r="B3824" s="3" t="s">
        <v>38</v>
      </c>
      <c r="C3824" t="s">
        <v>23</v>
      </c>
      <c r="D3824" t="s">
        <v>98</v>
      </c>
      <c r="E3824" t="s">
        <v>239</v>
      </c>
      <c r="F3824" t="s">
        <v>23643</v>
      </c>
      <c r="G3824" t="s">
        <v>23644</v>
      </c>
      <c r="H3824" t="s">
        <v>23645</v>
      </c>
      <c r="I3824" t="s">
        <v>23646</v>
      </c>
      <c r="J3824" s="1" t="s">
        <v>170</v>
      </c>
      <c r="K3824" t="s">
        <v>534</v>
      </c>
      <c r="L3824" t="s">
        <v>535</v>
      </c>
      <c r="M3824" t="s">
        <v>536</v>
      </c>
      <c r="N3824" s="1" t="s">
        <v>114</v>
      </c>
      <c r="O3824" s="1" t="s">
        <v>63</v>
      </c>
      <c r="P3824" s="1">
        <v>36</v>
      </c>
      <c r="Q3824" t="s">
        <v>12169</v>
      </c>
      <c r="R3824" s="1" t="s">
        <v>23647</v>
      </c>
      <c r="S3824" s="1" t="s">
        <v>23648</v>
      </c>
      <c r="T3824" s="1">
        <v>95</v>
      </c>
      <c r="U3824" s="1">
        <v>60</v>
      </c>
      <c r="V3824" s="1">
        <v>35</v>
      </c>
    </row>
    <row r="3825" spans="1:22" x14ac:dyDescent="0.35">
      <c r="A3825" s="1" t="s">
        <v>23649</v>
      </c>
      <c r="B3825" s="3" t="s">
        <v>529</v>
      </c>
      <c r="C3825" t="s">
        <v>23</v>
      </c>
      <c r="D3825" t="s">
        <v>98</v>
      </c>
      <c r="E3825" t="s">
        <v>189</v>
      </c>
      <c r="F3825" t="s">
        <v>23650</v>
      </c>
      <c r="G3825" t="s">
        <v>23651</v>
      </c>
      <c r="H3825" t="s">
        <v>23652</v>
      </c>
      <c r="I3825" t="s">
        <v>23653</v>
      </c>
      <c r="J3825" s="1" t="s">
        <v>45</v>
      </c>
      <c r="K3825" t="s">
        <v>159</v>
      </c>
      <c r="L3825" t="s">
        <v>160</v>
      </c>
      <c r="M3825" t="s">
        <v>161</v>
      </c>
      <c r="N3825" s="1" t="s">
        <v>86</v>
      </c>
      <c r="O3825" s="1" t="s">
        <v>34</v>
      </c>
      <c r="P3825" s="1">
        <v>3</v>
      </c>
      <c r="Q3825" t="s">
        <v>7434</v>
      </c>
      <c r="R3825" s="1" t="s">
        <v>23654</v>
      </c>
      <c r="S3825" s="1" t="s">
        <v>23655</v>
      </c>
      <c r="T3825" s="1">
        <v>209</v>
      </c>
      <c r="U3825" s="1">
        <v>165</v>
      </c>
      <c r="V3825" s="1">
        <v>44</v>
      </c>
    </row>
    <row r="3826" spans="1:22" x14ac:dyDescent="0.35">
      <c r="A3826" s="2">
        <v>44638</v>
      </c>
      <c r="B3826" s="3" t="s">
        <v>336</v>
      </c>
      <c r="C3826" t="s">
        <v>247</v>
      </c>
      <c r="D3826" t="s">
        <v>165</v>
      </c>
      <c r="E3826" t="s">
        <v>265</v>
      </c>
      <c r="F3826" t="s">
        <v>23656</v>
      </c>
      <c r="G3826" t="s">
        <v>23657</v>
      </c>
      <c r="H3826" t="s">
        <v>23658</v>
      </c>
      <c r="I3826" t="s">
        <v>23659</v>
      </c>
      <c r="J3826" s="1" t="s">
        <v>45</v>
      </c>
      <c r="K3826" t="s">
        <v>31</v>
      </c>
      <c r="L3826" t="s">
        <v>32</v>
      </c>
      <c r="M3826">
        <v>6538306661</v>
      </c>
      <c r="N3826" s="1" t="s">
        <v>93</v>
      </c>
      <c r="O3826" s="1" t="s">
        <v>63</v>
      </c>
      <c r="P3826" s="1">
        <v>9</v>
      </c>
      <c r="Q3826" t="s">
        <v>7244</v>
      </c>
      <c r="R3826" s="1" t="s">
        <v>23660</v>
      </c>
      <c r="S3826" s="1" t="s">
        <v>23661</v>
      </c>
      <c r="T3826" s="1">
        <v>356</v>
      </c>
      <c r="U3826" s="1">
        <v>146</v>
      </c>
      <c r="V3826" s="1">
        <v>210</v>
      </c>
    </row>
    <row r="3827" spans="1:22" x14ac:dyDescent="0.35">
      <c r="A3827" s="2">
        <v>44631</v>
      </c>
      <c r="B3827" s="3" t="s">
        <v>418</v>
      </c>
      <c r="C3827" t="s">
        <v>69</v>
      </c>
      <c r="D3827" t="s">
        <v>419</v>
      </c>
      <c r="E3827" t="s">
        <v>521</v>
      </c>
      <c r="F3827" t="s">
        <v>23662</v>
      </c>
      <c r="H3827" t="s">
        <v>23663</v>
      </c>
      <c r="I3827" t="s">
        <v>23664</v>
      </c>
      <c r="J3827" s="1" t="s">
        <v>170</v>
      </c>
      <c r="K3827" t="s">
        <v>133</v>
      </c>
      <c r="L3827" t="s">
        <v>134</v>
      </c>
      <c r="M3827" t="s">
        <v>135</v>
      </c>
      <c r="N3827" s="1" t="s">
        <v>93</v>
      </c>
      <c r="O3827" s="1" t="s">
        <v>34</v>
      </c>
      <c r="P3827" s="1">
        <v>73</v>
      </c>
      <c r="Q3827" t="s">
        <v>7729</v>
      </c>
      <c r="R3827" s="1" t="s">
        <v>23665</v>
      </c>
      <c r="S3827" s="1" t="s">
        <v>23666</v>
      </c>
      <c r="T3827" s="1">
        <v>281</v>
      </c>
      <c r="U3827" s="1">
        <v>44</v>
      </c>
      <c r="V3827" s="1">
        <v>237</v>
      </c>
    </row>
    <row r="3828" spans="1:22" x14ac:dyDescent="0.35">
      <c r="A3828" s="2">
        <v>44802</v>
      </c>
      <c r="B3828" s="3" t="s">
        <v>207</v>
      </c>
      <c r="C3828" t="s">
        <v>23</v>
      </c>
      <c r="D3828" t="s">
        <v>39</v>
      </c>
      <c r="E3828" t="s">
        <v>40</v>
      </c>
      <c r="F3828" t="s">
        <v>23667</v>
      </c>
      <c r="G3828" t="s">
        <v>23668</v>
      </c>
      <c r="H3828" t="s">
        <v>23669</v>
      </c>
      <c r="I3828" t="s">
        <v>23670</v>
      </c>
      <c r="J3828" s="1" t="s">
        <v>170</v>
      </c>
      <c r="K3828" t="s">
        <v>252</v>
      </c>
      <c r="L3828" t="s">
        <v>253</v>
      </c>
      <c r="M3828">
        <f>1-838-976-6137</f>
        <v>-7950</v>
      </c>
      <c r="N3828" s="1" t="s">
        <v>114</v>
      </c>
      <c r="O3828" s="1" t="s">
        <v>49</v>
      </c>
      <c r="P3828" s="1">
        <v>2</v>
      </c>
      <c r="Q3828" t="s">
        <v>23671</v>
      </c>
      <c r="R3828" s="1" t="s">
        <v>23672</v>
      </c>
      <c r="S3828" s="1" t="s">
        <v>23673</v>
      </c>
      <c r="T3828" s="1">
        <v>358</v>
      </c>
      <c r="U3828" s="1">
        <v>251</v>
      </c>
      <c r="V3828" s="1">
        <v>107</v>
      </c>
    </row>
    <row r="3829" spans="1:22" x14ac:dyDescent="0.35">
      <c r="A3829" s="2">
        <v>44637</v>
      </c>
      <c r="B3829" s="3" t="s">
        <v>38</v>
      </c>
      <c r="C3829" t="s">
        <v>276</v>
      </c>
      <c r="D3829" t="s">
        <v>409</v>
      </c>
      <c r="E3829" t="s">
        <v>410</v>
      </c>
      <c r="F3829" t="s">
        <v>23674</v>
      </c>
      <c r="G3829" t="s">
        <v>23675</v>
      </c>
      <c r="H3829" t="s">
        <v>23676</v>
      </c>
      <c r="I3829" t="s">
        <v>23677</v>
      </c>
      <c r="J3829" s="1" t="s">
        <v>45</v>
      </c>
      <c r="K3829" t="s">
        <v>46</v>
      </c>
      <c r="L3829" t="s">
        <v>47</v>
      </c>
      <c r="M3829" t="s">
        <v>261</v>
      </c>
      <c r="N3829" s="1" t="s">
        <v>48</v>
      </c>
      <c r="O3829" s="1" t="s">
        <v>63</v>
      </c>
      <c r="P3829" s="1">
        <v>98</v>
      </c>
      <c r="Q3829" t="s">
        <v>618</v>
      </c>
      <c r="R3829" s="1" t="s">
        <v>18103</v>
      </c>
      <c r="S3829" s="1" t="s">
        <v>23678</v>
      </c>
      <c r="T3829" s="1">
        <v>113</v>
      </c>
      <c r="U3829" s="1">
        <v>13</v>
      </c>
      <c r="V3829" s="1">
        <v>100</v>
      </c>
    </row>
    <row r="3830" spans="1:22" x14ac:dyDescent="0.35">
      <c r="A3830" s="2">
        <v>45147</v>
      </c>
      <c r="B3830" s="3" t="s">
        <v>118</v>
      </c>
      <c r="C3830" t="s">
        <v>69</v>
      </c>
      <c r="D3830" t="s">
        <v>119</v>
      </c>
      <c r="E3830" t="s">
        <v>265</v>
      </c>
      <c r="F3830" t="s">
        <v>23679</v>
      </c>
      <c r="G3830" t="s">
        <v>23680</v>
      </c>
      <c r="H3830" t="s">
        <v>23681</v>
      </c>
      <c r="I3830" t="s">
        <v>23682</v>
      </c>
      <c r="J3830" s="1" t="s">
        <v>45</v>
      </c>
      <c r="K3830" t="s">
        <v>252</v>
      </c>
      <c r="L3830" t="s">
        <v>253</v>
      </c>
      <c r="N3830" s="1" t="s">
        <v>93</v>
      </c>
      <c r="O3830" s="1" t="s">
        <v>34</v>
      </c>
      <c r="P3830" s="1">
        <v>37</v>
      </c>
      <c r="Q3830" t="s">
        <v>23683</v>
      </c>
      <c r="R3830" s="1" t="s">
        <v>17129</v>
      </c>
      <c r="S3830" s="1" t="s">
        <v>23684</v>
      </c>
      <c r="T3830" s="1">
        <v>406</v>
      </c>
      <c r="U3830" s="1">
        <v>21</v>
      </c>
      <c r="V3830" s="1">
        <v>385</v>
      </c>
    </row>
    <row r="3831" spans="1:22" x14ac:dyDescent="0.35">
      <c r="A3831" s="2">
        <v>44919</v>
      </c>
      <c r="B3831" s="3" t="s">
        <v>257</v>
      </c>
      <c r="C3831" t="s">
        <v>141</v>
      </c>
      <c r="D3831" t="s">
        <v>223</v>
      </c>
      <c r="E3831" t="s">
        <v>309</v>
      </c>
      <c r="F3831" t="s">
        <v>23685</v>
      </c>
      <c r="G3831" t="s">
        <v>23686</v>
      </c>
      <c r="H3831" t="s">
        <v>23687</v>
      </c>
      <c r="I3831" t="s">
        <v>23688</v>
      </c>
      <c r="J3831" s="1" t="s">
        <v>170</v>
      </c>
      <c r="K3831" t="s">
        <v>171</v>
      </c>
      <c r="L3831" t="s">
        <v>172</v>
      </c>
      <c r="M3831" t="s">
        <v>173</v>
      </c>
      <c r="N3831" s="1" t="s">
        <v>86</v>
      </c>
      <c r="O3831" s="1" t="s">
        <v>34</v>
      </c>
      <c r="P3831" s="1">
        <v>41</v>
      </c>
      <c r="Q3831" t="s">
        <v>21877</v>
      </c>
      <c r="R3831" s="1" t="s">
        <v>23689</v>
      </c>
      <c r="S3831" s="1" t="s">
        <v>23690</v>
      </c>
      <c r="T3831" s="1">
        <v>479</v>
      </c>
      <c r="U3831" s="1">
        <v>271</v>
      </c>
      <c r="V3831" s="1">
        <v>208</v>
      </c>
    </row>
    <row r="3832" spans="1:22" x14ac:dyDescent="0.35">
      <c r="A3832" s="2">
        <v>44873</v>
      </c>
      <c r="B3832" s="3" t="s">
        <v>118</v>
      </c>
      <c r="C3832" t="s">
        <v>69</v>
      </c>
      <c r="D3832" t="s">
        <v>119</v>
      </c>
      <c r="E3832" t="s">
        <v>120</v>
      </c>
      <c r="F3832" t="s">
        <v>23691</v>
      </c>
      <c r="G3832" t="s">
        <v>23692</v>
      </c>
      <c r="H3832" t="s">
        <v>23693</v>
      </c>
      <c r="I3832" t="s">
        <v>23694</v>
      </c>
      <c r="J3832" s="1" t="s">
        <v>45</v>
      </c>
      <c r="K3832" t="s">
        <v>424</v>
      </c>
      <c r="L3832" t="s">
        <v>425</v>
      </c>
      <c r="N3832" s="1" t="s">
        <v>86</v>
      </c>
      <c r="O3832" s="1" t="s">
        <v>49</v>
      </c>
      <c r="P3832" s="1">
        <v>100</v>
      </c>
      <c r="Q3832" t="s">
        <v>2473</v>
      </c>
      <c r="R3832" s="1" t="s">
        <v>23695</v>
      </c>
      <c r="S3832" s="1" t="s">
        <v>23696</v>
      </c>
      <c r="T3832" s="1">
        <v>256</v>
      </c>
      <c r="U3832" s="1">
        <v>105</v>
      </c>
      <c r="V3832" s="1">
        <v>151</v>
      </c>
    </row>
    <row r="3833" spans="1:22" x14ac:dyDescent="0.35">
      <c r="A3833" s="2">
        <v>44698</v>
      </c>
      <c r="B3833" s="3" t="s">
        <v>492</v>
      </c>
      <c r="C3833" t="s">
        <v>276</v>
      </c>
      <c r="D3833" t="s">
        <v>409</v>
      </c>
      <c r="E3833" t="s">
        <v>410</v>
      </c>
      <c r="F3833" t="s">
        <v>23697</v>
      </c>
      <c r="G3833" t="s">
        <v>23698</v>
      </c>
      <c r="H3833" t="s">
        <v>23699</v>
      </c>
      <c r="I3833" t="s">
        <v>23700</v>
      </c>
      <c r="J3833" s="1" t="s">
        <v>45</v>
      </c>
      <c r="K3833" t="s">
        <v>124</v>
      </c>
      <c r="L3833" t="s">
        <v>125</v>
      </c>
      <c r="M3833" t="s">
        <v>126</v>
      </c>
      <c r="N3833" s="1" t="s">
        <v>78</v>
      </c>
      <c r="O3833" s="1" t="s">
        <v>63</v>
      </c>
      <c r="P3833" s="1">
        <v>99</v>
      </c>
      <c r="Q3833" t="s">
        <v>2197</v>
      </c>
      <c r="R3833" s="1" t="s">
        <v>23701</v>
      </c>
      <c r="S3833" s="1" t="s">
        <v>23702</v>
      </c>
      <c r="T3833" s="1">
        <v>127</v>
      </c>
      <c r="U3833" s="1">
        <v>11</v>
      </c>
      <c r="V3833" s="1">
        <v>116</v>
      </c>
    </row>
    <row r="3834" spans="1:22" x14ac:dyDescent="0.35">
      <c r="A3834" s="1" t="s">
        <v>23703</v>
      </c>
      <c r="B3834" s="3" t="s">
        <v>275</v>
      </c>
      <c r="C3834" t="s">
        <v>276</v>
      </c>
      <c r="D3834" t="s">
        <v>277</v>
      </c>
      <c r="E3834" t="s">
        <v>278</v>
      </c>
      <c r="F3834" t="s">
        <v>23704</v>
      </c>
      <c r="G3834" t="s">
        <v>23705</v>
      </c>
      <c r="H3834" t="s">
        <v>23706</v>
      </c>
      <c r="I3834" t="s">
        <v>23707</v>
      </c>
      <c r="J3834" s="1" t="s">
        <v>170</v>
      </c>
      <c r="K3834" t="s">
        <v>171</v>
      </c>
      <c r="L3834" t="s">
        <v>172</v>
      </c>
      <c r="M3834" t="s">
        <v>173</v>
      </c>
      <c r="N3834" s="1" t="s">
        <v>78</v>
      </c>
      <c r="O3834" s="1" t="s">
        <v>34</v>
      </c>
      <c r="P3834" s="1">
        <v>52</v>
      </c>
      <c r="Q3834" t="s">
        <v>16330</v>
      </c>
      <c r="R3834" s="1" t="s">
        <v>23708</v>
      </c>
      <c r="S3834" s="1" t="s">
        <v>23709</v>
      </c>
      <c r="T3834" s="1">
        <v>306</v>
      </c>
      <c r="U3834" s="1">
        <v>236</v>
      </c>
      <c r="V3834" s="1">
        <v>70</v>
      </c>
    </row>
    <row r="3835" spans="1:22" x14ac:dyDescent="0.35">
      <c r="A3835" s="2">
        <v>44697</v>
      </c>
      <c r="B3835" s="3" t="s">
        <v>238</v>
      </c>
      <c r="C3835" t="s">
        <v>23</v>
      </c>
      <c r="D3835" t="s">
        <v>98</v>
      </c>
      <c r="E3835" t="s">
        <v>377</v>
      </c>
      <c r="F3835" t="s">
        <v>23710</v>
      </c>
      <c r="G3835" t="s">
        <v>23711</v>
      </c>
      <c r="H3835" t="s">
        <v>23712</v>
      </c>
      <c r="I3835">
        <v>8949113431</v>
      </c>
      <c r="J3835" s="1" t="s">
        <v>170</v>
      </c>
      <c r="K3835" t="s">
        <v>194</v>
      </c>
      <c r="L3835" t="s">
        <v>195</v>
      </c>
      <c r="M3835" t="s">
        <v>196</v>
      </c>
      <c r="N3835" s="1" t="s">
        <v>78</v>
      </c>
      <c r="O3835" s="1" t="s">
        <v>63</v>
      </c>
      <c r="P3835" s="1">
        <v>64</v>
      </c>
      <c r="Q3835" t="s">
        <v>13370</v>
      </c>
      <c r="R3835" s="1" t="s">
        <v>22085</v>
      </c>
      <c r="S3835" s="1" t="s">
        <v>23713</v>
      </c>
      <c r="T3835" s="1">
        <v>193</v>
      </c>
      <c r="U3835" s="1">
        <v>138</v>
      </c>
      <c r="V3835" s="1">
        <v>55</v>
      </c>
    </row>
    <row r="3836" spans="1:22" x14ac:dyDescent="0.35">
      <c r="A3836" s="2">
        <v>44985</v>
      </c>
      <c r="B3836" s="3" t="s">
        <v>207</v>
      </c>
      <c r="C3836" t="s">
        <v>23</v>
      </c>
      <c r="D3836" t="s">
        <v>39</v>
      </c>
      <c r="E3836" t="s">
        <v>541</v>
      </c>
      <c r="F3836" t="s">
        <v>23714</v>
      </c>
      <c r="G3836" t="s">
        <v>23715</v>
      </c>
      <c r="H3836" t="s">
        <v>23716</v>
      </c>
      <c r="I3836" t="s">
        <v>23717</v>
      </c>
      <c r="J3836" s="1" t="s">
        <v>30</v>
      </c>
      <c r="K3836" t="s">
        <v>534</v>
      </c>
      <c r="L3836" t="s">
        <v>535</v>
      </c>
      <c r="M3836" t="s">
        <v>536</v>
      </c>
      <c r="N3836" s="1" t="s">
        <v>114</v>
      </c>
      <c r="O3836" s="1" t="s">
        <v>49</v>
      </c>
      <c r="P3836" s="1">
        <v>38</v>
      </c>
      <c r="Q3836" t="s">
        <v>10416</v>
      </c>
      <c r="R3836" s="1" t="s">
        <v>23718</v>
      </c>
      <c r="S3836" s="1" t="s">
        <v>23719</v>
      </c>
      <c r="T3836" s="1">
        <v>379</v>
      </c>
      <c r="U3836" s="1">
        <v>41</v>
      </c>
      <c r="V3836" s="1">
        <v>338</v>
      </c>
    </row>
    <row r="3837" spans="1:22" x14ac:dyDescent="0.35">
      <c r="A3837" s="2">
        <v>44812</v>
      </c>
      <c r="B3837" s="3" t="s">
        <v>177</v>
      </c>
      <c r="C3837" t="s">
        <v>141</v>
      </c>
      <c r="D3837" t="s">
        <v>142</v>
      </c>
      <c r="E3837" t="s">
        <v>178</v>
      </c>
      <c r="F3837" t="s">
        <v>23720</v>
      </c>
      <c r="G3837" t="s">
        <v>23721</v>
      </c>
      <c r="H3837" t="s">
        <v>23722</v>
      </c>
      <c r="I3837" t="s">
        <v>23723</v>
      </c>
      <c r="J3837" s="1" t="s">
        <v>30</v>
      </c>
      <c r="K3837" t="s">
        <v>171</v>
      </c>
      <c r="L3837" t="s">
        <v>172</v>
      </c>
      <c r="M3837" t="s">
        <v>173</v>
      </c>
      <c r="N3837" s="1" t="s">
        <v>48</v>
      </c>
      <c r="O3837" s="1" t="s">
        <v>63</v>
      </c>
      <c r="P3837" s="1">
        <v>13</v>
      </c>
      <c r="Q3837" t="s">
        <v>610</v>
      </c>
      <c r="R3837" s="1" t="s">
        <v>23724</v>
      </c>
      <c r="S3837" s="1" t="s">
        <v>23725</v>
      </c>
      <c r="T3837" s="1">
        <v>443</v>
      </c>
      <c r="U3837" s="1">
        <v>333</v>
      </c>
      <c r="V3837" s="1">
        <v>110</v>
      </c>
    </row>
    <row r="3838" spans="1:22" x14ac:dyDescent="0.35">
      <c r="A3838" s="1" t="s">
        <v>7559</v>
      </c>
      <c r="B3838" s="3" t="s">
        <v>529</v>
      </c>
      <c r="C3838" t="s">
        <v>23</v>
      </c>
      <c r="D3838" t="s">
        <v>98</v>
      </c>
      <c r="E3838" t="s">
        <v>530</v>
      </c>
      <c r="F3838" t="s">
        <v>23726</v>
      </c>
      <c r="G3838" t="s">
        <v>23727</v>
      </c>
      <c r="H3838" t="s">
        <v>23728</v>
      </c>
      <c r="I3838" t="s">
        <v>23729</v>
      </c>
      <c r="J3838" s="1" t="s">
        <v>30</v>
      </c>
      <c r="K3838" t="s">
        <v>124</v>
      </c>
      <c r="L3838" t="s">
        <v>125</v>
      </c>
      <c r="M3838" t="s">
        <v>126</v>
      </c>
      <c r="N3838" s="1" t="s">
        <v>114</v>
      </c>
      <c r="O3838" s="1" t="s">
        <v>49</v>
      </c>
      <c r="P3838" s="1">
        <v>63</v>
      </c>
      <c r="Q3838" t="s">
        <v>1377</v>
      </c>
      <c r="R3838" s="1" t="s">
        <v>23730</v>
      </c>
      <c r="S3838" s="1" t="s">
        <v>23731</v>
      </c>
      <c r="T3838" s="1">
        <v>261</v>
      </c>
      <c r="U3838" s="1">
        <v>5</v>
      </c>
      <c r="V3838" s="1">
        <v>256</v>
      </c>
    </row>
    <row r="3839" spans="1:22" x14ac:dyDescent="0.35">
      <c r="A3839" s="2">
        <v>44902</v>
      </c>
      <c r="B3839" s="3" t="s">
        <v>529</v>
      </c>
      <c r="C3839" t="s">
        <v>23</v>
      </c>
      <c r="D3839" t="s">
        <v>98</v>
      </c>
      <c r="E3839" t="s">
        <v>530</v>
      </c>
      <c r="F3839" t="s">
        <v>23732</v>
      </c>
      <c r="G3839" t="s">
        <v>23733</v>
      </c>
      <c r="H3839" t="s">
        <v>23734</v>
      </c>
      <c r="I3839" t="s">
        <v>23735</v>
      </c>
      <c r="J3839" s="1" t="s">
        <v>30</v>
      </c>
      <c r="K3839" t="s">
        <v>424</v>
      </c>
      <c r="L3839" t="s">
        <v>425</v>
      </c>
      <c r="M3839">
        <v>7724600682</v>
      </c>
      <c r="N3839" s="1" t="s">
        <v>78</v>
      </c>
      <c r="O3839" s="1" t="s">
        <v>49</v>
      </c>
      <c r="P3839" s="1">
        <v>81</v>
      </c>
      <c r="Q3839" t="s">
        <v>1728</v>
      </c>
      <c r="R3839" s="1" t="s">
        <v>23736</v>
      </c>
      <c r="S3839" s="1" t="s">
        <v>23737</v>
      </c>
      <c r="T3839" s="1">
        <v>474</v>
      </c>
      <c r="U3839" s="1">
        <v>230</v>
      </c>
      <c r="V3839" s="1">
        <v>244</v>
      </c>
    </row>
    <row r="3840" spans="1:22" x14ac:dyDescent="0.35">
      <c r="A3840" s="2">
        <v>45071</v>
      </c>
      <c r="B3840" s="3" t="s">
        <v>38</v>
      </c>
      <c r="C3840" t="s">
        <v>23</v>
      </c>
      <c r="D3840" t="s">
        <v>98</v>
      </c>
      <c r="E3840" t="s">
        <v>326</v>
      </c>
      <c r="F3840" t="s">
        <v>23738</v>
      </c>
      <c r="H3840" t="s">
        <v>23739</v>
      </c>
      <c r="I3840" t="s">
        <v>23740</v>
      </c>
      <c r="J3840" s="1" t="s">
        <v>30</v>
      </c>
      <c r="K3840" t="s">
        <v>148</v>
      </c>
      <c r="L3840" t="s">
        <v>149</v>
      </c>
      <c r="M3840" t="s">
        <v>150</v>
      </c>
      <c r="N3840" s="1" t="s">
        <v>114</v>
      </c>
      <c r="O3840" s="1" t="s">
        <v>34</v>
      </c>
      <c r="P3840" s="1">
        <v>21</v>
      </c>
      <c r="Q3840" t="s">
        <v>3924</v>
      </c>
      <c r="R3840" s="1" t="s">
        <v>13585</v>
      </c>
      <c r="S3840" s="1" t="s">
        <v>23741</v>
      </c>
      <c r="T3840" s="1">
        <v>278</v>
      </c>
      <c r="U3840" s="1">
        <v>266</v>
      </c>
      <c r="V3840" s="1">
        <v>12</v>
      </c>
    </row>
    <row r="3841" spans="1:22" x14ac:dyDescent="0.35">
      <c r="A3841" s="2">
        <v>44741</v>
      </c>
      <c r="B3841" s="3" t="s">
        <v>177</v>
      </c>
      <c r="C3841" t="s">
        <v>141</v>
      </c>
      <c r="D3841" t="s">
        <v>142</v>
      </c>
      <c r="E3841" t="s">
        <v>178</v>
      </c>
      <c r="F3841" t="s">
        <v>23742</v>
      </c>
      <c r="G3841" t="s">
        <v>23743</v>
      </c>
      <c r="H3841" t="s">
        <v>23744</v>
      </c>
      <c r="I3841" t="s">
        <v>23745</v>
      </c>
      <c r="J3841" s="1" t="s">
        <v>30</v>
      </c>
      <c r="K3841" t="s">
        <v>183</v>
      </c>
      <c r="L3841" t="s">
        <v>184</v>
      </c>
      <c r="M3841" t="s">
        <v>185</v>
      </c>
      <c r="N3841" s="1" t="s">
        <v>114</v>
      </c>
      <c r="O3841" s="1" t="s">
        <v>34</v>
      </c>
      <c r="P3841" s="1">
        <v>26</v>
      </c>
      <c r="Q3841" t="s">
        <v>18133</v>
      </c>
      <c r="R3841" s="1" t="s">
        <v>23746</v>
      </c>
      <c r="S3841" s="1" t="s">
        <v>23747</v>
      </c>
      <c r="T3841" s="1">
        <v>491</v>
      </c>
      <c r="U3841" s="1">
        <v>363</v>
      </c>
      <c r="V3841" s="1">
        <v>128</v>
      </c>
    </row>
    <row r="3842" spans="1:22" x14ac:dyDescent="0.35">
      <c r="A3842" s="2">
        <v>45003</v>
      </c>
      <c r="B3842" s="3" t="s">
        <v>22</v>
      </c>
      <c r="C3842" t="s">
        <v>23</v>
      </c>
      <c r="D3842" t="s">
        <v>24</v>
      </c>
      <c r="E3842" t="s">
        <v>82</v>
      </c>
      <c r="F3842" t="s">
        <v>12765</v>
      </c>
      <c r="G3842" t="s">
        <v>23748</v>
      </c>
      <c r="H3842" t="s">
        <v>23749</v>
      </c>
      <c r="I3842" t="s">
        <v>23750</v>
      </c>
      <c r="J3842" s="1" t="s">
        <v>170</v>
      </c>
      <c r="K3842" t="s">
        <v>270</v>
      </c>
      <c r="L3842" t="s">
        <v>271</v>
      </c>
      <c r="M3842" t="s">
        <v>559</v>
      </c>
      <c r="N3842" s="1" t="s">
        <v>86</v>
      </c>
      <c r="O3842" s="1" t="s">
        <v>63</v>
      </c>
      <c r="P3842" s="1">
        <v>47</v>
      </c>
      <c r="Q3842" t="s">
        <v>8005</v>
      </c>
      <c r="R3842" s="1" t="s">
        <v>23751</v>
      </c>
      <c r="S3842" s="1" t="s">
        <v>23752</v>
      </c>
      <c r="T3842" s="1">
        <v>311</v>
      </c>
      <c r="U3842" s="1">
        <v>22</v>
      </c>
      <c r="V3842" s="1">
        <v>289</v>
      </c>
    </row>
    <row r="3843" spans="1:22" x14ac:dyDescent="0.35">
      <c r="A3843" s="2">
        <v>44800</v>
      </c>
      <c r="B3843" s="3" t="s">
        <v>177</v>
      </c>
      <c r="C3843" t="s">
        <v>141</v>
      </c>
      <c r="D3843" t="s">
        <v>142</v>
      </c>
      <c r="E3843" t="s">
        <v>178</v>
      </c>
      <c r="F3843" t="s">
        <v>23753</v>
      </c>
      <c r="G3843" t="s">
        <v>23754</v>
      </c>
      <c r="H3843" t="s">
        <v>23755</v>
      </c>
      <c r="I3843" t="s">
        <v>23756</v>
      </c>
      <c r="J3843" s="1" t="s">
        <v>45</v>
      </c>
      <c r="K3843" t="s">
        <v>194</v>
      </c>
      <c r="L3843" t="s">
        <v>195</v>
      </c>
      <c r="M3843" t="s">
        <v>196</v>
      </c>
      <c r="N3843" s="1" t="s">
        <v>93</v>
      </c>
      <c r="O3843" s="1" t="s">
        <v>63</v>
      </c>
      <c r="P3843" s="1">
        <v>19</v>
      </c>
      <c r="Q3843" t="s">
        <v>9217</v>
      </c>
      <c r="R3843" s="1" t="s">
        <v>23757</v>
      </c>
      <c r="S3843" s="1" t="s">
        <v>23758</v>
      </c>
      <c r="T3843" s="1">
        <v>316</v>
      </c>
      <c r="U3843" s="1">
        <v>252</v>
      </c>
      <c r="V3843" s="1">
        <v>64</v>
      </c>
    </row>
    <row r="3844" spans="1:22" x14ac:dyDescent="0.35">
      <c r="A3844" s="2">
        <v>44766</v>
      </c>
      <c r="B3844" s="3" t="s">
        <v>317</v>
      </c>
      <c r="C3844" t="s">
        <v>23</v>
      </c>
      <c r="D3844" t="s">
        <v>98</v>
      </c>
      <c r="E3844" t="s">
        <v>318</v>
      </c>
      <c r="F3844" t="s">
        <v>23759</v>
      </c>
      <c r="G3844" t="s">
        <v>23760</v>
      </c>
      <c r="H3844" t="s">
        <v>23761</v>
      </c>
      <c r="I3844" t="s">
        <v>23762</v>
      </c>
      <c r="J3844" s="1" t="s">
        <v>170</v>
      </c>
      <c r="K3844" t="s">
        <v>61</v>
      </c>
      <c r="L3844" t="s">
        <v>62</v>
      </c>
      <c r="M3844">
        <f>1-588-750-7646</f>
        <v>-8983</v>
      </c>
      <c r="N3844" s="1" t="s">
        <v>78</v>
      </c>
      <c r="O3844" s="1" t="s">
        <v>34</v>
      </c>
      <c r="P3844" s="1">
        <v>98</v>
      </c>
      <c r="Q3844" t="s">
        <v>3860</v>
      </c>
      <c r="R3844" s="1" t="s">
        <v>5253</v>
      </c>
      <c r="S3844" s="1" t="s">
        <v>23763</v>
      </c>
      <c r="T3844" s="1">
        <v>203</v>
      </c>
      <c r="U3844" s="1">
        <v>100</v>
      </c>
      <c r="V3844" s="1">
        <v>103</v>
      </c>
    </row>
    <row r="3845" spans="1:22" x14ac:dyDescent="0.35">
      <c r="A3845" s="2">
        <v>45082</v>
      </c>
      <c r="B3845" s="3" t="s">
        <v>38</v>
      </c>
      <c r="C3845" t="s">
        <v>23</v>
      </c>
      <c r="D3845" t="s">
        <v>98</v>
      </c>
      <c r="E3845" t="s">
        <v>318</v>
      </c>
      <c r="F3845" t="s">
        <v>23764</v>
      </c>
      <c r="G3845" t="s">
        <v>23765</v>
      </c>
      <c r="H3845" t="s">
        <v>23766</v>
      </c>
      <c r="I3845" t="s">
        <v>23767</v>
      </c>
      <c r="J3845" s="1" t="s">
        <v>170</v>
      </c>
      <c r="K3845" t="s">
        <v>270</v>
      </c>
      <c r="L3845" t="s">
        <v>271</v>
      </c>
      <c r="M3845" t="s">
        <v>559</v>
      </c>
      <c r="N3845" s="1" t="s">
        <v>78</v>
      </c>
      <c r="O3845" s="1" t="s">
        <v>34</v>
      </c>
      <c r="P3845" s="1">
        <v>1</v>
      </c>
      <c r="Q3845" t="s">
        <v>318</v>
      </c>
      <c r="R3845" s="1" t="s">
        <v>23768</v>
      </c>
      <c r="S3845" s="1" t="s">
        <v>23769</v>
      </c>
      <c r="T3845" s="1">
        <v>459</v>
      </c>
      <c r="U3845" s="1">
        <v>105</v>
      </c>
      <c r="V3845" s="1">
        <v>354</v>
      </c>
    </row>
    <row r="3846" spans="1:22" x14ac:dyDescent="0.35">
      <c r="A3846" s="2">
        <v>44485</v>
      </c>
      <c r="B3846" s="3" t="s">
        <v>68</v>
      </c>
      <c r="C3846" t="s">
        <v>54</v>
      </c>
      <c r="D3846" t="s">
        <v>70</v>
      </c>
      <c r="E3846" t="s">
        <v>71</v>
      </c>
      <c r="F3846" t="s">
        <v>23770</v>
      </c>
      <c r="G3846" t="s">
        <v>23771</v>
      </c>
      <c r="H3846" t="s">
        <v>23772</v>
      </c>
      <c r="I3846" t="s">
        <v>23773</v>
      </c>
      <c r="J3846" s="1" t="s">
        <v>170</v>
      </c>
      <c r="K3846" t="s">
        <v>330</v>
      </c>
      <c r="L3846" t="s">
        <v>331</v>
      </c>
      <c r="M3846" t="s">
        <v>332</v>
      </c>
      <c r="N3846" s="1" t="s">
        <v>93</v>
      </c>
      <c r="O3846" s="1" t="s">
        <v>49</v>
      </c>
      <c r="P3846" s="1">
        <v>3</v>
      </c>
      <c r="Q3846" t="s">
        <v>79</v>
      </c>
      <c r="R3846" s="1" t="s">
        <v>23774</v>
      </c>
      <c r="S3846" s="1" t="s">
        <v>23775</v>
      </c>
      <c r="T3846" s="1">
        <v>146</v>
      </c>
      <c r="U3846" s="1">
        <v>86</v>
      </c>
      <c r="V3846" s="1">
        <v>60</v>
      </c>
    </row>
    <row r="3847" spans="1:22" x14ac:dyDescent="0.35">
      <c r="A3847" s="1" t="s">
        <v>23776</v>
      </c>
      <c r="B3847" s="3" t="s">
        <v>177</v>
      </c>
      <c r="C3847" t="s">
        <v>141</v>
      </c>
      <c r="D3847" t="s">
        <v>142</v>
      </c>
      <c r="E3847" t="s">
        <v>265</v>
      </c>
      <c r="F3847" t="s">
        <v>23777</v>
      </c>
      <c r="G3847" t="s">
        <v>23778</v>
      </c>
      <c r="H3847" t="s">
        <v>23779</v>
      </c>
      <c r="I3847" t="s">
        <v>23780</v>
      </c>
      <c r="J3847" s="1" t="s">
        <v>30</v>
      </c>
      <c r="K3847" t="s">
        <v>159</v>
      </c>
      <c r="L3847" t="s">
        <v>160</v>
      </c>
      <c r="M3847" t="s">
        <v>161</v>
      </c>
      <c r="N3847" s="1" t="s">
        <v>86</v>
      </c>
      <c r="O3847" s="1" t="s">
        <v>63</v>
      </c>
      <c r="P3847" s="1">
        <v>67</v>
      </c>
      <c r="Q3847" t="s">
        <v>840</v>
      </c>
      <c r="R3847" s="1" t="s">
        <v>23781</v>
      </c>
      <c r="S3847" s="1" t="s">
        <v>23782</v>
      </c>
      <c r="T3847" s="1">
        <v>346</v>
      </c>
      <c r="U3847" s="1">
        <v>337</v>
      </c>
      <c r="V3847" s="1">
        <v>9</v>
      </c>
    </row>
    <row r="3848" spans="1:22" x14ac:dyDescent="0.35">
      <c r="A3848" s="2">
        <v>44754</v>
      </c>
      <c r="B3848" s="3" t="s">
        <v>53</v>
      </c>
      <c r="C3848" t="s">
        <v>276</v>
      </c>
      <c r="D3848" t="s">
        <v>55</v>
      </c>
      <c r="E3848" t="s">
        <v>189</v>
      </c>
      <c r="F3848" t="s">
        <v>23783</v>
      </c>
      <c r="G3848" t="s">
        <v>23784</v>
      </c>
      <c r="H3848" t="s">
        <v>23785</v>
      </c>
      <c r="I3848" t="s">
        <v>23786</v>
      </c>
      <c r="J3848" s="1" t="s">
        <v>30</v>
      </c>
      <c r="K3848" t="s">
        <v>566</v>
      </c>
      <c r="L3848" t="s">
        <v>567</v>
      </c>
      <c r="M3848" t="s">
        <v>568</v>
      </c>
      <c r="N3848" s="1" t="s">
        <v>78</v>
      </c>
      <c r="O3848" s="1" t="s">
        <v>34</v>
      </c>
      <c r="P3848" s="1">
        <v>26</v>
      </c>
      <c r="Q3848" t="s">
        <v>13768</v>
      </c>
      <c r="R3848" s="1" t="s">
        <v>23787</v>
      </c>
      <c r="S3848" s="1" t="s">
        <v>23788</v>
      </c>
      <c r="T3848" s="1">
        <v>291</v>
      </c>
      <c r="U3848" s="1">
        <v>41</v>
      </c>
      <c r="V3848" s="1">
        <v>250</v>
      </c>
    </row>
    <row r="3849" spans="1:22" x14ac:dyDescent="0.35">
      <c r="A3849" s="2">
        <v>44963</v>
      </c>
      <c r="B3849" s="3" t="s">
        <v>317</v>
      </c>
      <c r="C3849" t="s">
        <v>23</v>
      </c>
      <c r="D3849" t="s">
        <v>98</v>
      </c>
      <c r="E3849" t="s">
        <v>318</v>
      </c>
      <c r="F3849" t="s">
        <v>23789</v>
      </c>
      <c r="H3849" t="s">
        <v>23790</v>
      </c>
      <c r="I3849">
        <v>8412163452</v>
      </c>
      <c r="J3849" s="1" t="s">
        <v>170</v>
      </c>
      <c r="K3849" t="s">
        <v>566</v>
      </c>
      <c r="L3849" t="s">
        <v>567</v>
      </c>
      <c r="M3849" t="s">
        <v>568</v>
      </c>
      <c r="N3849" s="1" t="s">
        <v>114</v>
      </c>
      <c r="O3849" s="1" t="s">
        <v>49</v>
      </c>
      <c r="P3849" s="1">
        <v>69</v>
      </c>
      <c r="Q3849" t="s">
        <v>20858</v>
      </c>
      <c r="R3849" s="1" t="s">
        <v>10130</v>
      </c>
      <c r="S3849" s="1" t="s">
        <v>23791</v>
      </c>
      <c r="T3849" s="1">
        <v>413</v>
      </c>
      <c r="U3849" s="1">
        <v>191</v>
      </c>
      <c r="V3849" s="1">
        <v>222</v>
      </c>
    </row>
    <row r="3850" spans="1:22" x14ac:dyDescent="0.35">
      <c r="A3850" s="2">
        <v>44599</v>
      </c>
      <c r="B3850" s="3" t="s">
        <v>222</v>
      </c>
      <c r="C3850" t="s">
        <v>141</v>
      </c>
      <c r="D3850" t="s">
        <v>223</v>
      </c>
      <c r="E3850" t="s">
        <v>25</v>
      </c>
      <c r="F3850" t="s">
        <v>23792</v>
      </c>
      <c r="G3850" t="s">
        <v>23793</v>
      </c>
      <c r="H3850" t="s">
        <v>23794</v>
      </c>
      <c r="I3850" t="s">
        <v>23795</v>
      </c>
      <c r="J3850" s="1" t="s">
        <v>30</v>
      </c>
      <c r="K3850" t="s">
        <v>75</v>
      </c>
      <c r="L3850" t="s">
        <v>76</v>
      </c>
      <c r="M3850" t="s">
        <v>77</v>
      </c>
      <c r="N3850" s="1" t="s">
        <v>78</v>
      </c>
      <c r="O3850" s="1" t="s">
        <v>63</v>
      </c>
      <c r="P3850" s="1">
        <v>96</v>
      </c>
      <c r="Q3850" t="s">
        <v>23796</v>
      </c>
      <c r="R3850" s="1" t="s">
        <v>23797</v>
      </c>
      <c r="S3850" s="1" t="s">
        <v>23798</v>
      </c>
      <c r="T3850" s="1">
        <v>124</v>
      </c>
      <c r="U3850" s="1">
        <v>119</v>
      </c>
      <c r="V3850" s="1">
        <v>5</v>
      </c>
    </row>
    <row r="3851" spans="1:22" x14ac:dyDescent="0.35">
      <c r="A3851" s="2">
        <v>44596</v>
      </c>
      <c r="B3851" s="3" t="s">
        <v>164</v>
      </c>
      <c r="C3851" t="s">
        <v>54</v>
      </c>
      <c r="D3851" t="s">
        <v>165</v>
      </c>
      <c r="E3851" t="s">
        <v>2368</v>
      </c>
      <c r="F3851" t="s">
        <v>23799</v>
      </c>
      <c r="G3851" t="s">
        <v>23800</v>
      </c>
      <c r="H3851" t="s">
        <v>23801</v>
      </c>
      <c r="I3851" t="s">
        <v>23802</v>
      </c>
      <c r="J3851" s="1" t="s">
        <v>170</v>
      </c>
      <c r="K3851" t="s">
        <v>534</v>
      </c>
      <c r="L3851" t="s">
        <v>535</v>
      </c>
      <c r="M3851" t="s">
        <v>536</v>
      </c>
      <c r="N3851" s="1" t="s">
        <v>48</v>
      </c>
      <c r="O3851" s="1" t="s">
        <v>49</v>
      </c>
      <c r="P3851" s="1">
        <v>68</v>
      </c>
      <c r="Q3851" t="s">
        <v>254</v>
      </c>
      <c r="R3851" s="1" t="s">
        <v>23803</v>
      </c>
      <c r="S3851" s="1" t="s">
        <v>23804</v>
      </c>
      <c r="T3851" s="1">
        <v>230</v>
      </c>
      <c r="U3851" s="1">
        <v>127</v>
      </c>
      <c r="V3851" s="1">
        <v>103</v>
      </c>
    </row>
    <row r="3852" spans="1:22" x14ac:dyDescent="0.35">
      <c r="A3852" s="2">
        <v>44635</v>
      </c>
      <c r="B3852" s="3" t="s">
        <v>222</v>
      </c>
      <c r="C3852" t="s">
        <v>141</v>
      </c>
      <c r="D3852" t="s">
        <v>223</v>
      </c>
      <c r="E3852" t="s">
        <v>224</v>
      </c>
      <c r="F3852" t="s">
        <v>23805</v>
      </c>
      <c r="G3852" t="s">
        <v>23806</v>
      </c>
      <c r="H3852" t="s">
        <v>23807</v>
      </c>
      <c r="I3852" t="s">
        <v>23808</v>
      </c>
      <c r="J3852" s="1" t="s">
        <v>30</v>
      </c>
      <c r="K3852" t="s">
        <v>381</v>
      </c>
      <c r="L3852" t="s">
        <v>382</v>
      </c>
      <c r="M3852" t="s">
        <v>383</v>
      </c>
      <c r="N3852" s="1" t="s">
        <v>78</v>
      </c>
      <c r="O3852" s="1" t="s">
        <v>49</v>
      </c>
      <c r="P3852" s="1">
        <v>66</v>
      </c>
      <c r="Q3852" t="s">
        <v>19140</v>
      </c>
      <c r="R3852" s="1" t="s">
        <v>1559</v>
      </c>
      <c r="S3852" s="1" t="s">
        <v>23809</v>
      </c>
      <c r="T3852" s="1">
        <v>287</v>
      </c>
      <c r="U3852" s="1">
        <v>197</v>
      </c>
      <c r="V3852" s="1">
        <v>90</v>
      </c>
    </row>
    <row r="3853" spans="1:22" x14ac:dyDescent="0.35">
      <c r="A3853" s="2">
        <v>45100</v>
      </c>
      <c r="B3853" s="3" t="s">
        <v>53</v>
      </c>
      <c r="C3853" t="s">
        <v>276</v>
      </c>
      <c r="D3853" t="s">
        <v>55</v>
      </c>
      <c r="E3853" t="s">
        <v>56</v>
      </c>
      <c r="F3853" t="s">
        <v>23810</v>
      </c>
      <c r="G3853" t="s">
        <v>23811</v>
      </c>
      <c r="H3853" t="s">
        <v>23812</v>
      </c>
      <c r="I3853" t="s">
        <v>23813</v>
      </c>
      <c r="J3853" s="1" t="s">
        <v>45</v>
      </c>
      <c r="K3853" t="s">
        <v>183</v>
      </c>
      <c r="L3853" t="s">
        <v>184</v>
      </c>
      <c r="M3853" t="s">
        <v>185</v>
      </c>
      <c r="N3853" s="1" t="s">
        <v>78</v>
      </c>
      <c r="O3853" s="1" t="s">
        <v>49</v>
      </c>
      <c r="P3853" s="1">
        <v>46</v>
      </c>
      <c r="Q3853" t="s">
        <v>8446</v>
      </c>
      <c r="R3853" s="1" t="s">
        <v>23311</v>
      </c>
      <c r="S3853" s="1" t="s">
        <v>23814</v>
      </c>
      <c r="T3853" s="1">
        <v>276</v>
      </c>
      <c r="U3853" s="1">
        <v>215</v>
      </c>
      <c r="V3853" s="1">
        <v>61</v>
      </c>
    </row>
    <row r="3854" spans="1:22" x14ac:dyDescent="0.35">
      <c r="A3854" s="2">
        <v>45076</v>
      </c>
      <c r="B3854" s="3" t="s">
        <v>222</v>
      </c>
      <c r="C3854" t="s">
        <v>141</v>
      </c>
      <c r="D3854" t="s">
        <v>223</v>
      </c>
      <c r="E3854" t="s">
        <v>189</v>
      </c>
      <c r="F3854" t="s">
        <v>23815</v>
      </c>
      <c r="H3854" t="s">
        <v>23816</v>
      </c>
      <c r="I3854" t="s">
        <v>23817</v>
      </c>
      <c r="J3854" s="1" t="s">
        <v>45</v>
      </c>
      <c r="K3854" t="s">
        <v>31</v>
      </c>
      <c r="L3854" t="s">
        <v>32</v>
      </c>
      <c r="M3854">
        <v>6538306661</v>
      </c>
      <c r="N3854" s="1" t="s">
        <v>114</v>
      </c>
      <c r="O3854" s="1" t="s">
        <v>34</v>
      </c>
      <c r="P3854" s="1">
        <v>80</v>
      </c>
      <c r="Q3854" t="s">
        <v>23818</v>
      </c>
      <c r="R3854" s="1" t="s">
        <v>23819</v>
      </c>
      <c r="S3854" s="1" t="s">
        <v>23820</v>
      </c>
      <c r="T3854" s="1">
        <v>131</v>
      </c>
      <c r="U3854" s="1">
        <v>52</v>
      </c>
      <c r="V3854" s="1">
        <v>79</v>
      </c>
    </row>
    <row r="3855" spans="1:22" x14ac:dyDescent="0.35">
      <c r="A3855" s="2">
        <v>44661</v>
      </c>
      <c r="B3855" s="3" t="s">
        <v>38</v>
      </c>
      <c r="C3855" t="s">
        <v>23</v>
      </c>
      <c r="D3855" t="s">
        <v>98</v>
      </c>
      <c r="E3855" t="s">
        <v>154</v>
      </c>
      <c r="F3855" t="s">
        <v>23821</v>
      </c>
      <c r="G3855" t="s">
        <v>23822</v>
      </c>
      <c r="H3855" t="s">
        <v>23823</v>
      </c>
      <c r="I3855" t="s">
        <v>23824</v>
      </c>
      <c r="J3855" s="1" t="s">
        <v>45</v>
      </c>
      <c r="K3855" t="s">
        <v>159</v>
      </c>
      <c r="L3855" t="s">
        <v>160</v>
      </c>
      <c r="M3855" t="s">
        <v>161</v>
      </c>
      <c r="N3855" s="1" t="s">
        <v>78</v>
      </c>
      <c r="O3855" s="1" t="s">
        <v>34</v>
      </c>
      <c r="P3855" s="1">
        <v>48</v>
      </c>
      <c r="Q3855" t="s">
        <v>10799</v>
      </c>
      <c r="R3855" s="1" t="s">
        <v>11231</v>
      </c>
      <c r="S3855" s="1" t="s">
        <v>23825</v>
      </c>
      <c r="T3855" s="1">
        <v>344</v>
      </c>
      <c r="U3855" s="1">
        <v>86</v>
      </c>
      <c r="V3855" s="1">
        <v>258</v>
      </c>
    </row>
    <row r="3856" spans="1:22" x14ac:dyDescent="0.35">
      <c r="A3856" s="2">
        <v>44536</v>
      </c>
      <c r="B3856" s="3" t="s">
        <v>22</v>
      </c>
      <c r="C3856" t="s">
        <v>23</v>
      </c>
      <c r="D3856" t="s">
        <v>24</v>
      </c>
      <c r="E3856" t="s">
        <v>82</v>
      </c>
      <c r="F3856" t="s">
        <v>23826</v>
      </c>
      <c r="G3856" t="s">
        <v>23827</v>
      </c>
      <c r="H3856" t="s">
        <v>23828</v>
      </c>
      <c r="I3856" t="s">
        <v>23829</v>
      </c>
      <c r="J3856" s="1" t="s">
        <v>45</v>
      </c>
      <c r="K3856" t="s">
        <v>133</v>
      </c>
      <c r="L3856" t="s">
        <v>134</v>
      </c>
      <c r="M3856" t="s">
        <v>135</v>
      </c>
      <c r="N3856" s="1" t="s">
        <v>33</v>
      </c>
      <c r="O3856" s="1" t="s">
        <v>34</v>
      </c>
      <c r="P3856" s="1">
        <v>64</v>
      </c>
      <c r="Q3856" t="s">
        <v>4615</v>
      </c>
      <c r="R3856" s="1" t="s">
        <v>23830</v>
      </c>
      <c r="S3856" s="1" t="s">
        <v>23831</v>
      </c>
      <c r="T3856" s="1">
        <v>317</v>
      </c>
      <c r="U3856" s="1">
        <v>216</v>
      </c>
      <c r="V3856" s="1">
        <v>101</v>
      </c>
    </row>
    <row r="3857" spans="1:22" x14ac:dyDescent="0.35">
      <c r="A3857" s="2">
        <v>44715</v>
      </c>
      <c r="B3857" s="3" t="s">
        <v>317</v>
      </c>
      <c r="C3857" t="s">
        <v>54</v>
      </c>
      <c r="D3857" t="s">
        <v>98</v>
      </c>
      <c r="E3857" t="s">
        <v>318</v>
      </c>
      <c r="F3857" t="s">
        <v>23832</v>
      </c>
      <c r="G3857" t="s">
        <v>23833</v>
      </c>
      <c r="H3857" t="s">
        <v>23834</v>
      </c>
      <c r="I3857" t="s">
        <v>23835</v>
      </c>
      <c r="J3857" s="1" t="s">
        <v>170</v>
      </c>
      <c r="K3857" t="s">
        <v>159</v>
      </c>
      <c r="L3857" t="s">
        <v>160</v>
      </c>
      <c r="M3857" t="s">
        <v>161</v>
      </c>
      <c r="N3857" s="1" t="s">
        <v>48</v>
      </c>
      <c r="O3857" s="1" t="s">
        <v>63</v>
      </c>
      <c r="P3857" s="1">
        <v>37</v>
      </c>
      <c r="Q3857" t="s">
        <v>1008</v>
      </c>
      <c r="R3857" s="1" t="s">
        <v>23836</v>
      </c>
      <c r="S3857" s="1" t="s">
        <v>23837</v>
      </c>
      <c r="T3857" s="1">
        <v>474</v>
      </c>
      <c r="U3857" s="1">
        <v>138</v>
      </c>
      <c r="V3857" s="1">
        <v>336</v>
      </c>
    </row>
    <row r="3858" spans="1:22" x14ac:dyDescent="0.35">
      <c r="A3858" s="2">
        <v>44960</v>
      </c>
      <c r="B3858" s="3" t="s">
        <v>177</v>
      </c>
      <c r="C3858" t="s">
        <v>141</v>
      </c>
      <c r="D3858" t="s">
        <v>142</v>
      </c>
      <c r="E3858" t="s">
        <v>178</v>
      </c>
      <c r="F3858" t="s">
        <v>23838</v>
      </c>
      <c r="G3858" t="s">
        <v>23839</v>
      </c>
      <c r="H3858" t="s">
        <v>23840</v>
      </c>
      <c r="I3858" t="s">
        <v>23841</v>
      </c>
      <c r="J3858" s="1" t="s">
        <v>170</v>
      </c>
      <c r="K3858" t="s">
        <v>424</v>
      </c>
      <c r="L3858" t="s">
        <v>425</v>
      </c>
      <c r="M3858">
        <v>7724600682</v>
      </c>
      <c r="N3858" s="1" t="s">
        <v>33</v>
      </c>
      <c r="O3858" s="1" t="s">
        <v>63</v>
      </c>
      <c r="P3858" s="1">
        <v>88</v>
      </c>
      <c r="Q3858" t="s">
        <v>6083</v>
      </c>
      <c r="R3858" s="1" t="s">
        <v>23842</v>
      </c>
      <c r="S3858" s="1" t="s">
        <v>23843</v>
      </c>
      <c r="T3858" s="1">
        <v>250</v>
      </c>
      <c r="U3858" s="1">
        <v>41</v>
      </c>
      <c r="V3858" s="1">
        <v>209</v>
      </c>
    </row>
    <row r="3859" spans="1:22" x14ac:dyDescent="0.35">
      <c r="A3859" s="2">
        <v>44990</v>
      </c>
      <c r="B3859" s="3" t="s">
        <v>529</v>
      </c>
      <c r="C3859" t="s">
        <v>23</v>
      </c>
      <c r="D3859" t="s">
        <v>98</v>
      </c>
      <c r="E3859" t="s">
        <v>530</v>
      </c>
      <c r="F3859" t="s">
        <v>23844</v>
      </c>
      <c r="G3859" t="s">
        <v>23845</v>
      </c>
      <c r="H3859" t="s">
        <v>23846</v>
      </c>
      <c r="I3859" t="s">
        <v>23847</v>
      </c>
      <c r="J3859" s="1" t="s">
        <v>45</v>
      </c>
      <c r="K3859" t="s">
        <v>124</v>
      </c>
      <c r="L3859" t="s">
        <v>125</v>
      </c>
      <c r="M3859" t="s">
        <v>126</v>
      </c>
      <c r="N3859" s="1" t="s">
        <v>86</v>
      </c>
      <c r="O3859" s="1" t="s">
        <v>63</v>
      </c>
      <c r="P3859" s="1">
        <v>68</v>
      </c>
      <c r="Q3859" t="s">
        <v>5578</v>
      </c>
      <c r="R3859" s="1" t="s">
        <v>23848</v>
      </c>
      <c r="S3859" s="1" t="s">
        <v>23849</v>
      </c>
      <c r="T3859" s="1">
        <v>320</v>
      </c>
      <c r="U3859" s="1">
        <v>313</v>
      </c>
      <c r="V3859" s="1">
        <v>7</v>
      </c>
    </row>
    <row r="3860" spans="1:22" x14ac:dyDescent="0.35">
      <c r="A3860" s="2">
        <v>44714</v>
      </c>
      <c r="B3860" s="3" t="s">
        <v>529</v>
      </c>
      <c r="C3860" t="s">
        <v>23</v>
      </c>
      <c r="D3860" t="s">
        <v>98</v>
      </c>
      <c r="E3860" t="s">
        <v>530</v>
      </c>
      <c r="F3860" t="s">
        <v>23850</v>
      </c>
      <c r="H3860" t="s">
        <v>23851</v>
      </c>
      <c r="I3860" t="s">
        <v>23852</v>
      </c>
      <c r="J3860" s="1" t="s">
        <v>170</v>
      </c>
      <c r="K3860" t="s">
        <v>75</v>
      </c>
      <c r="L3860" t="s">
        <v>76</v>
      </c>
      <c r="M3860" t="s">
        <v>77</v>
      </c>
      <c r="N3860" s="1" t="s">
        <v>48</v>
      </c>
      <c r="O3860" s="1" t="s">
        <v>34</v>
      </c>
      <c r="P3860" s="1">
        <v>32</v>
      </c>
      <c r="Q3860" t="s">
        <v>23853</v>
      </c>
      <c r="R3860" s="1" t="s">
        <v>23854</v>
      </c>
      <c r="S3860" s="1" t="s">
        <v>23855</v>
      </c>
      <c r="T3860" s="1">
        <v>146</v>
      </c>
      <c r="U3860" s="1">
        <v>96</v>
      </c>
      <c r="V3860" s="1">
        <v>50</v>
      </c>
    </row>
    <row r="3861" spans="1:22" x14ac:dyDescent="0.35">
      <c r="A3861" s="2">
        <v>44781</v>
      </c>
      <c r="B3861" s="3" t="s">
        <v>207</v>
      </c>
      <c r="C3861" t="s">
        <v>23</v>
      </c>
      <c r="D3861" t="s">
        <v>39</v>
      </c>
      <c r="E3861" t="s">
        <v>40</v>
      </c>
      <c r="F3861" t="s">
        <v>23856</v>
      </c>
      <c r="G3861" t="s">
        <v>23857</v>
      </c>
      <c r="H3861" t="s">
        <v>23858</v>
      </c>
      <c r="I3861" t="s">
        <v>23859</v>
      </c>
      <c r="J3861" s="1" t="s">
        <v>170</v>
      </c>
      <c r="K3861" t="s">
        <v>183</v>
      </c>
      <c r="L3861" t="s">
        <v>184</v>
      </c>
      <c r="M3861" t="s">
        <v>185</v>
      </c>
      <c r="N3861" s="1" t="s">
        <v>78</v>
      </c>
      <c r="O3861" s="1" t="s">
        <v>49</v>
      </c>
      <c r="P3861" s="1">
        <v>51</v>
      </c>
      <c r="Q3861" t="s">
        <v>7264</v>
      </c>
      <c r="R3861" s="1" t="s">
        <v>23860</v>
      </c>
      <c r="S3861" s="1" t="s">
        <v>23861</v>
      </c>
      <c r="T3861" s="1">
        <v>291</v>
      </c>
      <c r="U3861" s="1">
        <v>33</v>
      </c>
      <c r="V3861" s="1">
        <v>258</v>
      </c>
    </row>
    <row r="3862" spans="1:22" x14ac:dyDescent="0.35">
      <c r="A3862" s="2">
        <v>44947</v>
      </c>
      <c r="B3862" s="3" t="s">
        <v>418</v>
      </c>
      <c r="C3862" t="s">
        <v>54</v>
      </c>
      <c r="D3862" t="s">
        <v>419</v>
      </c>
      <c r="E3862" t="s">
        <v>521</v>
      </c>
      <c r="F3862" t="s">
        <v>23862</v>
      </c>
      <c r="G3862" t="s">
        <v>23863</v>
      </c>
      <c r="H3862" t="s">
        <v>23864</v>
      </c>
      <c r="I3862" t="s">
        <v>23865</v>
      </c>
      <c r="J3862" s="1" t="s">
        <v>170</v>
      </c>
      <c r="K3862" t="s">
        <v>534</v>
      </c>
      <c r="L3862" t="s">
        <v>535</v>
      </c>
      <c r="M3862" t="s">
        <v>536</v>
      </c>
      <c r="N3862" s="1" t="s">
        <v>93</v>
      </c>
      <c r="O3862" s="1" t="s">
        <v>34</v>
      </c>
      <c r="P3862" s="1">
        <v>9</v>
      </c>
      <c r="Q3862" t="s">
        <v>6931</v>
      </c>
      <c r="R3862" s="1" t="s">
        <v>23866</v>
      </c>
      <c r="S3862" s="1" t="s">
        <v>23867</v>
      </c>
      <c r="T3862" s="1">
        <v>368</v>
      </c>
      <c r="U3862" s="1">
        <v>75</v>
      </c>
      <c r="V3862" s="1">
        <v>293</v>
      </c>
    </row>
    <row r="3863" spans="1:22" x14ac:dyDescent="0.35">
      <c r="A3863" s="2">
        <v>44788</v>
      </c>
      <c r="B3863" s="3" t="s">
        <v>118</v>
      </c>
      <c r="C3863" t="s">
        <v>69</v>
      </c>
      <c r="D3863" t="s">
        <v>119</v>
      </c>
      <c r="E3863" t="s">
        <v>120</v>
      </c>
      <c r="F3863" t="s">
        <v>23868</v>
      </c>
      <c r="G3863" t="s">
        <v>23869</v>
      </c>
      <c r="H3863" t="s">
        <v>23870</v>
      </c>
      <c r="I3863" t="s">
        <v>23871</v>
      </c>
      <c r="J3863" s="1" t="s">
        <v>170</v>
      </c>
      <c r="K3863" t="s">
        <v>31</v>
      </c>
      <c r="L3863" t="s">
        <v>32</v>
      </c>
      <c r="M3863">
        <v>6538306661</v>
      </c>
      <c r="N3863" s="1" t="s">
        <v>78</v>
      </c>
      <c r="O3863" s="1" t="s">
        <v>49</v>
      </c>
      <c r="P3863" s="1">
        <v>99</v>
      </c>
      <c r="Q3863" t="s">
        <v>11354</v>
      </c>
      <c r="R3863" s="1" t="s">
        <v>23872</v>
      </c>
      <c r="S3863" s="1" t="s">
        <v>23873</v>
      </c>
      <c r="T3863" s="1">
        <v>51</v>
      </c>
      <c r="U3863" s="1">
        <v>40</v>
      </c>
      <c r="V3863" s="1">
        <v>11</v>
      </c>
    </row>
    <row r="3864" spans="1:22" x14ac:dyDescent="0.35">
      <c r="A3864" s="2">
        <v>45001</v>
      </c>
      <c r="B3864" s="3" t="s">
        <v>53</v>
      </c>
      <c r="C3864" t="s">
        <v>276</v>
      </c>
      <c r="D3864" t="s">
        <v>55</v>
      </c>
      <c r="E3864" t="s">
        <v>25</v>
      </c>
      <c r="F3864" t="s">
        <v>23874</v>
      </c>
      <c r="G3864" t="s">
        <v>23875</v>
      </c>
      <c r="H3864" t="s">
        <v>23876</v>
      </c>
      <c r="I3864">
        <f>1-207-311-4647</f>
        <v>-5164</v>
      </c>
      <c r="J3864" s="1" t="s">
        <v>170</v>
      </c>
      <c r="K3864" t="s">
        <v>111</v>
      </c>
      <c r="L3864" t="s">
        <v>112</v>
      </c>
      <c r="M3864" t="s">
        <v>113</v>
      </c>
      <c r="N3864" s="1" t="s">
        <v>114</v>
      </c>
      <c r="O3864" s="1" t="s">
        <v>49</v>
      </c>
      <c r="P3864" s="1">
        <v>43</v>
      </c>
      <c r="Q3864" t="s">
        <v>7119</v>
      </c>
      <c r="R3864" s="1" t="s">
        <v>4602</v>
      </c>
      <c r="S3864" s="1" t="s">
        <v>23877</v>
      </c>
      <c r="T3864" s="1">
        <v>403</v>
      </c>
      <c r="U3864" s="1">
        <v>266</v>
      </c>
      <c r="V3864" s="1">
        <v>137</v>
      </c>
    </row>
    <row r="3865" spans="1:22" x14ac:dyDescent="0.35">
      <c r="A3865" s="2">
        <v>44646</v>
      </c>
      <c r="B3865" s="3" t="s">
        <v>207</v>
      </c>
      <c r="C3865" t="s">
        <v>23</v>
      </c>
      <c r="D3865" t="s">
        <v>39</v>
      </c>
      <c r="E3865" t="s">
        <v>40</v>
      </c>
      <c r="F3865" t="s">
        <v>23878</v>
      </c>
      <c r="G3865" t="s">
        <v>23879</v>
      </c>
      <c r="H3865" t="s">
        <v>23880</v>
      </c>
      <c r="I3865" t="s">
        <v>23881</v>
      </c>
      <c r="J3865" s="1" t="s">
        <v>170</v>
      </c>
      <c r="K3865" t="s">
        <v>31</v>
      </c>
      <c r="L3865" t="s">
        <v>32</v>
      </c>
      <c r="M3865">
        <v>6538306661</v>
      </c>
      <c r="N3865" s="1" t="s">
        <v>86</v>
      </c>
      <c r="O3865" s="1" t="s">
        <v>49</v>
      </c>
      <c r="P3865" s="1">
        <v>9</v>
      </c>
      <c r="Q3865" t="s">
        <v>23882</v>
      </c>
      <c r="R3865" s="1" t="s">
        <v>23883</v>
      </c>
      <c r="S3865" s="1" t="s">
        <v>23884</v>
      </c>
      <c r="T3865" s="1">
        <v>294</v>
      </c>
      <c r="U3865" s="1">
        <v>207</v>
      </c>
      <c r="V3865" s="1">
        <v>87</v>
      </c>
    </row>
    <row r="3866" spans="1:22" x14ac:dyDescent="0.35">
      <c r="A3866" s="2">
        <v>44551</v>
      </c>
      <c r="B3866" s="3" t="s">
        <v>38</v>
      </c>
      <c r="C3866" t="s">
        <v>141</v>
      </c>
      <c r="D3866" t="s">
        <v>223</v>
      </c>
      <c r="E3866" t="s">
        <v>1332</v>
      </c>
      <c r="F3866" t="s">
        <v>23885</v>
      </c>
      <c r="G3866" t="s">
        <v>23886</v>
      </c>
      <c r="H3866" t="s">
        <v>23887</v>
      </c>
      <c r="I3866" t="s">
        <v>23888</v>
      </c>
      <c r="J3866" s="1" t="s">
        <v>170</v>
      </c>
      <c r="K3866" t="s">
        <v>46</v>
      </c>
      <c r="L3866" t="s">
        <v>47</v>
      </c>
      <c r="M3866" t="s">
        <v>261</v>
      </c>
      <c r="N3866" s="1" t="s">
        <v>48</v>
      </c>
      <c r="O3866" s="1" t="s">
        <v>34</v>
      </c>
      <c r="P3866" s="1">
        <v>93</v>
      </c>
      <c r="Q3866" t="s">
        <v>847</v>
      </c>
      <c r="R3866" s="1" t="s">
        <v>1763</v>
      </c>
      <c r="S3866" s="1" t="s">
        <v>23889</v>
      </c>
      <c r="T3866" s="1">
        <v>441</v>
      </c>
      <c r="U3866" s="1">
        <v>282</v>
      </c>
      <c r="V3866" s="1">
        <v>159</v>
      </c>
    </row>
    <row r="3867" spans="1:22" x14ac:dyDescent="0.35">
      <c r="A3867" s="2">
        <v>44618</v>
      </c>
      <c r="B3867" s="3" t="s">
        <v>222</v>
      </c>
      <c r="C3867" t="s">
        <v>141</v>
      </c>
      <c r="D3867" t="s">
        <v>223</v>
      </c>
      <c r="E3867" t="s">
        <v>189</v>
      </c>
      <c r="F3867" t="s">
        <v>23890</v>
      </c>
      <c r="G3867" t="s">
        <v>23891</v>
      </c>
      <c r="H3867" t="s">
        <v>23892</v>
      </c>
      <c r="I3867" t="s">
        <v>23893</v>
      </c>
      <c r="J3867" s="1" t="s">
        <v>45</v>
      </c>
      <c r="K3867" t="s">
        <v>133</v>
      </c>
      <c r="L3867" t="s">
        <v>134</v>
      </c>
      <c r="M3867" t="s">
        <v>135</v>
      </c>
      <c r="N3867" s="1" t="s">
        <v>33</v>
      </c>
      <c r="O3867" s="1" t="s">
        <v>49</v>
      </c>
      <c r="P3867" s="1">
        <v>84</v>
      </c>
      <c r="Q3867" t="s">
        <v>14794</v>
      </c>
      <c r="R3867" s="1" t="s">
        <v>23894</v>
      </c>
      <c r="S3867" s="1" t="s">
        <v>23895</v>
      </c>
      <c r="T3867" s="1">
        <v>164</v>
      </c>
      <c r="U3867" s="1">
        <v>148</v>
      </c>
      <c r="V3867" s="1">
        <v>16</v>
      </c>
    </row>
    <row r="3868" spans="1:22" x14ac:dyDescent="0.35">
      <c r="A3868" s="2">
        <v>45051</v>
      </c>
      <c r="B3868" s="3" t="s">
        <v>529</v>
      </c>
      <c r="C3868" t="s">
        <v>23</v>
      </c>
      <c r="D3868" t="s">
        <v>98</v>
      </c>
      <c r="E3868" t="s">
        <v>25</v>
      </c>
      <c r="F3868" t="s">
        <v>23896</v>
      </c>
      <c r="G3868" t="s">
        <v>23897</v>
      </c>
      <c r="H3868" t="s">
        <v>23898</v>
      </c>
      <c r="I3868" t="s">
        <v>23899</v>
      </c>
      <c r="J3868" s="1" t="s">
        <v>170</v>
      </c>
      <c r="K3868" t="s">
        <v>252</v>
      </c>
      <c r="L3868" t="s">
        <v>253</v>
      </c>
      <c r="M3868">
        <f>1-838-976-6137</f>
        <v>-7950</v>
      </c>
      <c r="N3868" s="1" t="s">
        <v>114</v>
      </c>
      <c r="O3868" s="1" t="s">
        <v>49</v>
      </c>
      <c r="P3868" s="1">
        <v>74</v>
      </c>
      <c r="Q3868" t="s">
        <v>23900</v>
      </c>
      <c r="R3868" s="1" t="s">
        <v>23901</v>
      </c>
      <c r="S3868" s="1" t="s">
        <v>23902</v>
      </c>
      <c r="T3868" s="1">
        <v>236</v>
      </c>
      <c r="U3868" s="1">
        <v>236</v>
      </c>
      <c r="V3868" s="1">
        <v>0</v>
      </c>
    </row>
    <row r="3869" spans="1:22" x14ac:dyDescent="0.35">
      <c r="A3869" s="2">
        <v>44626</v>
      </c>
      <c r="B3869" s="3" t="s">
        <v>344</v>
      </c>
      <c r="C3869" t="s">
        <v>141</v>
      </c>
      <c r="D3869" t="s">
        <v>345</v>
      </c>
      <c r="E3869" t="s">
        <v>346</v>
      </c>
      <c r="F3869" t="s">
        <v>23903</v>
      </c>
      <c r="G3869" t="s">
        <v>23904</v>
      </c>
      <c r="H3869" t="s">
        <v>23905</v>
      </c>
      <c r="I3869" t="s">
        <v>23906</v>
      </c>
      <c r="J3869" s="1" t="s">
        <v>30</v>
      </c>
      <c r="K3869" t="s">
        <v>534</v>
      </c>
      <c r="L3869" t="s">
        <v>535</v>
      </c>
      <c r="M3869" t="s">
        <v>536</v>
      </c>
      <c r="N3869" s="1" t="s">
        <v>33</v>
      </c>
      <c r="O3869" s="1" t="s">
        <v>63</v>
      </c>
      <c r="P3869" s="1">
        <v>3</v>
      </c>
      <c r="Q3869" t="s">
        <v>17711</v>
      </c>
      <c r="R3869" s="1" t="s">
        <v>20602</v>
      </c>
      <c r="S3869" s="1" t="s">
        <v>23907</v>
      </c>
      <c r="T3869" s="1">
        <v>471</v>
      </c>
      <c r="U3869" s="1">
        <v>359</v>
      </c>
      <c r="V3869" s="1">
        <v>112</v>
      </c>
    </row>
    <row r="3870" spans="1:22" x14ac:dyDescent="0.35">
      <c r="A3870" s="2">
        <v>44532</v>
      </c>
      <c r="B3870" s="3" t="s">
        <v>317</v>
      </c>
      <c r="C3870" t="s">
        <v>23</v>
      </c>
      <c r="D3870" t="s">
        <v>98</v>
      </c>
      <c r="E3870" t="s">
        <v>265</v>
      </c>
      <c r="F3870" t="s">
        <v>23908</v>
      </c>
      <c r="G3870" t="s">
        <v>23909</v>
      </c>
      <c r="H3870" t="s">
        <v>23910</v>
      </c>
      <c r="I3870" t="s">
        <v>23911</v>
      </c>
      <c r="J3870" s="1" t="s">
        <v>170</v>
      </c>
      <c r="K3870" t="s">
        <v>303</v>
      </c>
      <c r="L3870" t="s">
        <v>304</v>
      </c>
      <c r="N3870" s="1" t="s">
        <v>114</v>
      </c>
      <c r="O3870" s="1" t="s">
        <v>49</v>
      </c>
      <c r="P3870" s="1">
        <v>32</v>
      </c>
      <c r="Q3870" t="s">
        <v>2854</v>
      </c>
      <c r="R3870" s="1" t="s">
        <v>23912</v>
      </c>
      <c r="S3870" s="1" t="s">
        <v>23913</v>
      </c>
      <c r="T3870" s="1">
        <v>226</v>
      </c>
      <c r="U3870" s="1">
        <v>101</v>
      </c>
      <c r="V3870" s="1">
        <v>125</v>
      </c>
    </row>
    <row r="3871" spans="1:22" x14ac:dyDescent="0.35">
      <c r="A3871" s="2">
        <v>44819</v>
      </c>
      <c r="B3871" s="3" t="s">
        <v>222</v>
      </c>
      <c r="C3871" t="s">
        <v>141</v>
      </c>
      <c r="D3871" t="s">
        <v>223</v>
      </c>
      <c r="E3871" t="s">
        <v>224</v>
      </c>
      <c r="F3871" t="s">
        <v>23914</v>
      </c>
      <c r="G3871" t="s">
        <v>23915</v>
      </c>
      <c r="H3871" t="s">
        <v>23916</v>
      </c>
      <c r="I3871" t="s">
        <v>23917</v>
      </c>
      <c r="J3871" s="1" t="s">
        <v>170</v>
      </c>
      <c r="K3871" t="s">
        <v>46</v>
      </c>
      <c r="L3871" t="s">
        <v>47</v>
      </c>
      <c r="M3871" t="s">
        <v>261</v>
      </c>
      <c r="N3871" s="1" t="s">
        <v>114</v>
      </c>
      <c r="O3871" s="1" t="s">
        <v>49</v>
      </c>
      <c r="P3871" s="1">
        <v>45</v>
      </c>
      <c r="Q3871" t="s">
        <v>19446</v>
      </c>
      <c r="R3871" s="1" t="s">
        <v>23918</v>
      </c>
      <c r="S3871" s="1" t="s">
        <v>23919</v>
      </c>
      <c r="T3871" s="1">
        <v>188</v>
      </c>
      <c r="U3871" s="1">
        <v>86</v>
      </c>
      <c r="V3871" s="1">
        <v>102</v>
      </c>
    </row>
    <row r="3872" spans="1:22" x14ac:dyDescent="0.35">
      <c r="A3872" s="2">
        <v>44722</v>
      </c>
      <c r="B3872" s="3" t="s">
        <v>214</v>
      </c>
      <c r="C3872" t="s">
        <v>23</v>
      </c>
      <c r="D3872" t="s">
        <v>98</v>
      </c>
      <c r="E3872" t="s">
        <v>326</v>
      </c>
      <c r="F3872" t="s">
        <v>23920</v>
      </c>
      <c r="G3872" t="s">
        <v>23921</v>
      </c>
      <c r="H3872" t="s">
        <v>23922</v>
      </c>
      <c r="I3872" t="s">
        <v>23923</v>
      </c>
      <c r="J3872" s="1" t="s">
        <v>45</v>
      </c>
      <c r="K3872" t="s">
        <v>424</v>
      </c>
      <c r="L3872" t="s">
        <v>425</v>
      </c>
      <c r="N3872" s="1" t="s">
        <v>86</v>
      </c>
      <c r="O3872" s="1" t="s">
        <v>63</v>
      </c>
      <c r="P3872" s="1">
        <v>74</v>
      </c>
      <c r="Q3872" t="s">
        <v>460</v>
      </c>
      <c r="R3872" s="1" t="s">
        <v>23924</v>
      </c>
      <c r="S3872" s="1" t="s">
        <v>23925</v>
      </c>
      <c r="T3872" s="1">
        <v>162</v>
      </c>
      <c r="U3872" s="1">
        <v>72</v>
      </c>
      <c r="V3872" s="1">
        <v>90</v>
      </c>
    </row>
    <row r="3873" spans="1:22" x14ac:dyDescent="0.35">
      <c r="A3873" s="2">
        <v>44691</v>
      </c>
      <c r="B3873" s="3" t="s">
        <v>53</v>
      </c>
      <c r="C3873" t="s">
        <v>276</v>
      </c>
      <c r="D3873" t="s">
        <v>55</v>
      </c>
      <c r="E3873" t="s">
        <v>56</v>
      </c>
      <c r="F3873" t="s">
        <v>23926</v>
      </c>
      <c r="G3873" t="s">
        <v>23927</v>
      </c>
      <c r="H3873" t="s">
        <v>23928</v>
      </c>
      <c r="I3873" t="s">
        <v>23929</v>
      </c>
      <c r="J3873" s="1" t="s">
        <v>30</v>
      </c>
      <c r="K3873" t="s">
        <v>111</v>
      </c>
      <c r="L3873" t="s">
        <v>112</v>
      </c>
      <c r="N3873" s="1" t="s">
        <v>93</v>
      </c>
      <c r="O3873" s="1" t="s">
        <v>49</v>
      </c>
      <c r="P3873" s="1">
        <v>7</v>
      </c>
      <c r="Q3873" t="s">
        <v>23930</v>
      </c>
      <c r="R3873" s="1" t="s">
        <v>23931</v>
      </c>
      <c r="S3873" s="1" t="s">
        <v>23932</v>
      </c>
      <c r="T3873" s="1">
        <v>363</v>
      </c>
      <c r="U3873" s="1">
        <v>344</v>
      </c>
      <c r="V3873" s="1">
        <v>19</v>
      </c>
    </row>
    <row r="3874" spans="1:22" x14ac:dyDescent="0.35">
      <c r="A3874" s="2">
        <v>44481</v>
      </c>
      <c r="B3874" s="3" t="s">
        <v>38</v>
      </c>
      <c r="C3874" t="s">
        <v>23</v>
      </c>
      <c r="D3874" t="s">
        <v>98</v>
      </c>
      <c r="E3874" t="s">
        <v>189</v>
      </c>
      <c r="F3874" t="s">
        <v>23933</v>
      </c>
      <c r="G3874" t="s">
        <v>23934</v>
      </c>
      <c r="H3874" t="s">
        <v>23935</v>
      </c>
      <c r="I3874" t="s">
        <v>23936</v>
      </c>
      <c r="J3874" s="1" t="s">
        <v>45</v>
      </c>
      <c r="K3874" t="s">
        <v>148</v>
      </c>
      <c r="L3874" t="s">
        <v>149</v>
      </c>
      <c r="M3874" t="s">
        <v>150</v>
      </c>
      <c r="N3874" s="1" t="s">
        <v>78</v>
      </c>
      <c r="O3874" s="1" t="s">
        <v>49</v>
      </c>
      <c r="P3874" s="1">
        <v>25</v>
      </c>
      <c r="Q3874" t="s">
        <v>9527</v>
      </c>
      <c r="R3874" s="1" t="s">
        <v>654</v>
      </c>
      <c r="S3874" s="1" t="s">
        <v>23937</v>
      </c>
      <c r="T3874" s="1">
        <v>444</v>
      </c>
      <c r="U3874" s="1">
        <v>13</v>
      </c>
      <c r="V3874" s="1">
        <v>431</v>
      </c>
    </row>
    <row r="3875" spans="1:22" x14ac:dyDescent="0.35">
      <c r="A3875" s="1" t="s">
        <v>23938</v>
      </c>
      <c r="B3875" s="3" t="s">
        <v>275</v>
      </c>
      <c r="C3875" t="s">
        <v>276</v>
      </c>
      <c r="D3875" t="s">
        <v>277</v>
      </c>
      <c r="E3875" t="s">
        <v>278</v>
      </c>
      <c r="F3875" t="s">
        <v>23939</v>
      </c>
      <c r="G3875" t="s">
        <v>23940</v>
      </c>
      <c r="H3875" t="s">
        <v>23941</v>
      </c>
      <c r="I3875" t="s">
        <v>23942</v>
      </c>
      <c r="J3875" s="1" t="s">
        <v>45</v>
      </c>
      <c r="K3875" t="s">
        <v>183</v>
      </c>
      <c r="L3875" t="s">
        <v>184</v>
      </c>
      <c r="M3875" t="s">
        <v>185</v>
      </c>
      <c r="N3875" s="1" t="s">
        <v>93</v>
      </c>
      <c r="O3875" s="1" t="s">
        <v>63</v>
      </c>
      <c r="P3875" s="1">
        <v>84</v>
      </c>
      <c r="Q3875" t="s">
        <v>11157</v>
      </c>
      <c r="R3875" s="1" t="s">
        <v>23943</v>
      </c>
      <c r="S3875" s="1" t="s">
        <v>23944</v>
      </c>
      <c r="T3875" s="1">
        <v>402</v>
      </c>
      <c r="U3875" s="1">
        <v>3</v>
      </c>
      <c r="V3875" s="1">
        <v>399</v>
      </c>
    </row>
    <row r="3876" spans="1:22" x14ac:dyDescent="0.35">
      <c r="A3876" s="2">
        <v>44671</v>
      </c>
      <c r="B3876" s="3" t="s">
        <v>68</v>
      </c>
      <c r="C3876" t="s">
        <v>69</v>
      </c>
      <c r="D3876" t="s">
        <v>70</v>
      </c>
      <c r="E3876" t="s">
        <v>25</v>
      </c>
      <c r="F3876" t="s">
        <v>23945</v>
      </c>
      <c r="G3876" t="s">
        <v>23946</v>
      </c>
      <c r="H3876" t="s">
        <v>23947</v>
      </c>
      <c r="I3876" t="s">
        <v>23948</v>
      </c>
      <c r="J3876" s="1" t="s">
        <v>30</v>
      </c>
      <c r="K3876" t="s">
        <v>183</v>
      </c>
      <c r="L3876" t="s">
        <v>184</v>
      </c>
      <c r="M3876" t="s">
        <v>185</v>
      </c>
      <c r="N3876" s="1" t="s">
        <v>114</v>
      </c>
      <c r="O3876" s="1" t="s">
        <v>34</v>
      </c>
      <c r="P3876" s="1">
        <v>48</v>
      </c>
      <c r="Q3876" t="s">
        <v>272</v>
      </c>
      <c r="R3876" s="1" t="s">
        <v>17676</v>
      </c>
      <c r="S3876" s="1" t="s">
        <v>23949</v>
      </c>
      <c r="T3876" s="1">
        <v>74</v>
      </c>
      <c r="U3876" s="1">
        <v>12</v>
      </c>
      <c r="V3876" s="1">
        <v>62</v>
      </c>
    </row>
    <row r="3877" spans="1:22" x14ac:dyDescent="0.35">
      <c r="A3877" s="2">
        <v>45035</v>
      </c>
      <c r="B3877" s="3" t="s">
        <v>214</v>
      </c>
      <c r="C3877" t="s">
        <v>23</v>
      </c>
      <c r="D3877" t="s">
        <v>98</v>
      </c>
      <c r="E3877" t="s">
        <v>326</v>
      </c>
      <c r="F3877" t="s">
        <v>23950</v>
      </c>
      <c r="G3877" t="s">
        <v>23951</v>
      </c>
      <c r="H3877" t="s">
        <v>23952</v>
      </c>
      <c r="I3877">
        <v>2492815040</v>
      </c>
      <c r="J3877" s="1" t="s">
        <v>170</v>
      </c>
      <c r="K3877" t="s">
        <v>31</v>
      </c>
      <c r="L3877" t="s">
        <v>32</v>
      </c>
      <c r="M3877">
        <v>6538306661</v>
      </c>
      <c r="N3877" s="1" t="s">
        <v>48</v>
      </c>
      <c r="O3877" s="1" t="s">
        <v>63</v>
      </c>
      <c r="P3877" s="1">
        <v>6</v>
      </c>
      <c r="Q3877" t="s">
        <v>10645</v>
      </c>
      <c r="R3877" s="1" t="s">
        <v>8324</v>
      </c>
      <c r="S3877" s="1" t="s">
        <v>23953</v>
      </c>
      <c r="T3877" s="1">
        <v>347</v>
      </c>
      <c r="U3877" s="1">
        <v>320</v>
      </c>
      <c r="V3877" s="1">
        <v>27</v>
      </c>
    </row>
    <row r="3878" spans="1:22" x14ac:dyDescent="0.35">
      <c r="A3878" s="2">
        <v>44891</v>
      </c>
      <c r="B3878" s="3" t="s">
        <v>257</v>
      </c>
      <c r="C3878" t="s">
        <v>141</v>
      </c>
      <c r="D3878" t="s">
        <v>223</v>
      </c>
      <c r="E3878" t="s">
        <v>309</v>
      </c>
      <c r="F3878" t="s">
        <v>23954</v>
      </c>
      <c r="G3878" t="s">
        <v>23955</v>
      </c>
      <c r="H3878" t="s">
        <v>23956</v>
      </c>
      <c r="I3878" t="s">
        <v>23957</v>
      </c>
      <c r="J3878" s="1" t="s">
        <v>170</v>
      </c>
      <c r="K3878" t="s">
        <v>111</v>
      </c>
      <c r="L3878" t="s">
        <v>112</v>
      </c>
      <c r="M3878" t="s">
        <v>113</v>
      </c>
      <c r="N3878" s="1" t="s">
        <v>78</v>
      </c>
      <c r="O3878" s="1" t="s">
        <v>63</v>
      </c>
      <c r="P3878" s="1">
        <v>49</v>
      </c>
      <c r="Q3878" t="s">
        <v>15354</v>
      </c>
      <c r="R3878" s="1" t="s">
        <v>23958</v>
      </c>
      <c r="S3878" s="1" t="s">
        <v>23959</v>
      </c>
      <c r="T3878" s="1">
        <v>389</v>
      </c>
      <c r="U3878" s="1">
        <v>134</v>
      </c>
      <c r="V3878" s="1">
        <v>255</v>
      </c>
    </row>
    <row r="3879" spans="1:22" x14ac:dyDescent="0.35">
      <c r="A3879" s="2">
        <v>44558</v>
      </c>
      <c r="B3879" s="3" t="s">
        <v>214</v>
      </c>
      <c r="C3879" t="s">
        <v>23</v>
      </c>
      <c r="D3879" t="s">
        <v>98</v>
      </c>
      <c r="E3879" t="s">
        <v>215</v>
      </c>
      <c r="F3879" t="s">
        <v>23960</v>
      </c>
      <c r="G3879" t="s">
        <v>23961</v>
      </c>
      <c r="H3879" t="s">
        <v>23962</v>
      </c>
      <c r="I3879" t="s">
        <v>23963</v>
      </c>
      <c r="J3879" s="1" t="s">
        <v>170</v>
      </c>
      <c r="K3879" t="s">
        <v>31</v>
      </c>
      <c r="L3879" t="s">
        <v>32</v>
      </c>
      <c r="M3879">
        <v>6538306661</v>
      </c>
      <c r="N3879" s="1" t="s">
        <v>114</v>
      </c>
      <c r="O3879" s="1" t="s">
        <v>49</v>
      </c>
      <c r="P3879" s="1">
        <v>19</v>
      </c>
      <c r="Q3879" t="s">
        <v>8460</v>
      </c>
      <c r="R3879" s="1" t="s">
        <v>23964</v>
      </c>
      <c r="S3879" s="1" t="s">
        <v>23965</v>
      </c>
      <c r="T3879" s="1">
        <v>490</v>
      </c>
      <c r="U3879" s="1">
        <v>202</v>
      </c>
      <c r="V3879" s="1">
        <v>288</v>
      </c>
    </row>
    <row r="3880" spans="1:22" x14ac:dyDescent="0.35">
      <c r="A3880" s="2">
        <v>44613</v>
      </c>
      <c r="B3880" s="3" t="s">
        <v>53</v>
      </c>
      <c r="C3880" t="s">
        <v>276</v>
      </c>
      <c r="D3880" t="s">
        <v>55</v>
      </c>
      <c r="E3880" t="s">
        <v>265</v>
      </c>
      <c r="F3880" t="s">
        <v>23966</v>
      </c>
      <c r="H3880" t="s">
        <v>23967</v>
      </c>
      <c r="I3880" t="s">
        <v>23968</v>
      </c>
      <c r="J3880" s="1" t="s">
        <v>30</v>
      </c>
      <c r="K3880" t="s">
        <v>566</v>
      </c>
      <c r="L3880" t="s">
        <v>567</v>
      </c>
      <c r="M3880" t="s">
        <v>568</v>
      </c>
      <c r="N3880" s="1" t="s">
        <v>78</v>
      </c>
      <c r="O3880" s="1" t="s">
        <v>63</v>
      </c>
      <c r="P3880" s="1">
        <v>77</v>
      </c>
      <c r="Q3880" t="s">
        <v>23969</v>
      </c>
      <c r="R3880" s="1" t="s">
        <v>23970</v>
      </c>
      <c r="S3880" s="1" t="s">
        <v>23971</v>
      </c>
      <c r="T3880" s="1">
        <v>216</v>
      </c>
      <c r="U3880" s="1">
        <v>36</v>
      </c>
      <c r="V3880" s="1">
        <v>180</v>
      </c>
    </row>
    <row r="3881" spans="1:22" x14ac:dyDescent="0.35">
      <c r="A3881" s="2">
        <v>44984</v>
      </c>
      <c r="B3881" s="3" t="s">
        <v>38</v>
      </c>
      <c r="C3881" t="s">
        <v>23</v>
      </c>
      <c r="D3881" t="s">
        <v>24</v>
      </c>
      <c r="E3881" t="s">
        <v>82</v>
      </c>
      <c r="F3881" t="s">
        <v>23972</v>
      </c>
      <c r="G3881" t="s">
        <v>23973</v>
      </c>
      <c r="H3881" t="s">
        <v>23974</v>
      </c>
      <c r="I3881" t="s">
        <v>23975</v>
      </c>
      <c r="J3881" s="1" t="s">
        <v>30</v>
      </c>
      <c r="K3881" t="s">
        <v>566</v>
      </c>
      <c r="L3881" t="s">
        <v>567</v>
      </c>
      <c r="M3881" t="s">
        <v>568</v>
      </c>
      <c r="N3881" s="1" t="s">
        <v>93</v>
      </c>
      <c r="O3881" s="1" t="s">
        <v>63</v>
      </c>
      <c r="P3881" s="1">
        <v>44</v>
      </c>
      <c r="Q3881" t="s">
        <v>23976</v>
      </c>
      <c r="R3881" s="1" t="s">
        <v>23977</v>
      </c>
      <c r="S3881" s="1" t="s">
        <v>23978</v>
      </c>
      <c r="T3881" s="1">
        <v>167</v>
      </c>
      <c r="U3881" s="1">
        <v>11</v>
      </c>
      <c r="V3881" s="1">
        <v>156</v>
      </c>
    </row>
    <row r="3882" spans="1:22" x14ac:dyDescent="0.35">
      <c r="A3882" s="2">
        <v>44943</v>
      </c>
      <c r="B3882" s="3" t="s">
        <v>53</v>
      </c>
      <c r="C3882" t="s">
        <v>276</v>
      </c>
      <c r="D3882" t="s">
        <v>55</v>
      </c>
      <c r="E3882" t="s">
        <v>56</v>
      </c>
      <c r="F3882" t="s">
        <v>23979</v>
      </c>
      <c r="G3882" t="s">
        <v>23980</v>
      </c>
      <c r="H3882" t="s">
        <v>23981</v>
      </c>
      <c r="I3882" t="s">
        <v>23982</v>
      </c>
      <c r="J3882" s="1" t="s">
        <v>30</v>
      </c>
      <c r="K3882" t="s">
        <v>46</v>
      </c>
      <c r="L3882" t="s">
        <v>47</v>
      </c>
      <c r="M3882" t="s">
        <v>261</v>
      </c>
      <c r="N3882" s="1" t="s">
        <v>78</v>
      </c>
      <c r="O3882" s="1" t="s">
        <v>63</v>
      </c>
      <c r="P3882" s="1">
        <v>49</v>
      </c>
      <c r="Q3882" t="s">
        <v>18304</v>
      </c>
      <c r="R3882" s="1" t="s">
        <v>19723</v>
      </c>
      <c r="S3882" s="1" t="s">
        <v>23983</v>
      </c>
      <c r="T3882" s="1">
        <v>179</v>
      </c>
      <c r="U3882" s="1">
        <v>169</v>
      </c>
      <c r="V3882" s="1">
        <v>10</v>
      </c>
    </row>
    <row r="3883" spans="1:22" x14ac:dyDescent="0.35">
      <c r="A3883" s="2">
        <v>44664</v>
      </c>
      <c r="B3883" s="3" t="s">
        <v>214</v>
      </c>
      <c r="C3883" t="s">
        <v>23</v>
      </c>
      <c r="D3883" t="s">
        <v>98</v>
      </c>
      <c r="E3883" t="s">
        <v>326</v>
      </c>
      <c r="F3883" t="s">
        <v>23984</v>
      </c>
      <c r="G3883" t="s">
        <v>23985</v>
      </c>
      <c r="H3883" t="s">
        <v>23986</v>
      </c>
      <c r="I3883" t="s">
        <v>23987</v>
      </c>
      <c r="J3883" s="1" t="s">
        <v>45</v>
      </c>
      <c r="K3883" t="s">
        <v>171</v>
      </c>
      <c r="L3883" t="s">
        <v>172</v>
      </c>
      <c r="M3883" t="s">
        <v>173</v>
      </c>
      <c r="N3883" s="1" t="s">
        <v>86</v>
      </c>
      <c r="O3883" s="1" t="s">
        <v>34</v>
      </c>
      <c r="P3883" s="1">
        <v>100</v>
      </c>
      <c r="Q3883" t="s">
        <v>215</v>
      </c>
      <c r="R3883" s="1" t="s">
        <v>23988</v>
      </c>
      <c r="S3883" s="1" t="s">
        <v>23989</v>
      </c>
      <c r="T3883" s="1">
        <v>410</v>
      </c>
      <c r="U3883" s="1">
        <v>379</v>
      </c>
      <c r="V3883" s="1">
        <v>31</v>
      </c>
    </row>
    <row r="3884" spans="1:22" x14ac:dyDescent="0.35">
      <c r="A3884" s="2">
        <v>44768</v>
      </c>
      <c r="B3884" s="3" t="s">
        <v>207</v>
      </c>
      <c r="C3884" t="s">
        <v>23</v>
      </c>
      <c r="D3884" t="s">
        <v>39</v>
      </c>
      <c r="E3884" t="s">
        <v>40</v>
      </c>
      <c r="F3884" t="s">
        <v>23990</v>
      </c>
      <c r="H3884" t="s">
        <v>23991</v>
      </c>
      <c r="I3884" t="s">
        <v>23992</v>
      </c>
      <c r="J3884" s="1" t="s">
        <v>30</v>
      </c>
      <c r="K3884" t="s">
        <v>252</v>
      </c>
      <c r="L3884" t="s">
        <v>253</v>
      </c>
      <c r="M3884">
        <f>1-838-976-6137</f>
        <v>-7950</v>
      </c>
      <c r="N3884" s="1" t="s">
        <v>78</v>
      </c>
      <c r="O3884" s="1" t="s">
        <v>34</v>
      </c>
      <c r="P3884" s="1">
        <v>22</v>
      </c>
      <c r="Q3884" t="s">
        <v>7589</v>
      </c>
      <c r="R3884" s="1" t="s">
        <v>23993</v>
      </c>
      <c r="S3884" s="1" t="s">
        <v>23994</v>
      </c>
      <c r="T3884" s="1">
        <v>111</v>
      </c>
      <c r="U3884" s="1">
        <v>8</v>
      </c>
      <c r="V3884" s="1">
        <v>103</v>
      </c>
    </row>
    <row r="3885" spans="1:22" x14ac:dyDescent="0.35">
      <c r="A3885" s="2">
        <v>45002</v>
      </c>
      <c r="B3885" s="3" t="s">
        <v>68</v>
      </c>
      <c r="C3885" t="s">
        <v>69</v>
      </c>
      <c r="D3885" t="s">
        <v>70</v>
      </c>
      <c r="E3885" t="s">
        <v>1634</v>
      </c>
      <c r="F3885" t="s">
        <v>23995</v>
      </c>
      <c r="G3885" t="s">
        <v>23996</v>
      </c>
      <c r="H3885" t="s">
        <v>23997</v>
      </c>
      <c r="I3885" t="s">
        <v>23998</v>
      </c>
      <c r="J3885" s="1" t="s">
        <v>30</v>
      </c>
      <c r="K3885" t="s">
        <v>303</v>
      </c>
      <c r="L3885" t="s">
        <v>304</v>
      </c>
      <c r="M3885" t="s">
        <v>305</v>
      </c>
      <c r="N3885" s="1" t="s">
        <v>93</v>
      </c>
      <c r="O3885" s="1" t="s">
        <v>34</v>
      </c>
      <c r="P3885" s="1">
        <v>31</v>
      </c>
      <c r="Q3885" t="s">
        <v>5759</v>
      </c>
      <c r="R3885" s="1" t="s">
        <v>23999</v>
      </c>
      <c r="S3885" s="1" t="s">
        <v>24000</v>
      </c>
      <c r="T3885" s="1">
        <v>55</v>
      </c>
      <c r="U3885" s="1">
        <v>13</v>
      </c>
      <c r="V3885" s="1">
        <v>42</v>
      </c>
    </row>
    <row r="3886" spans="1:22" x14ac:dyDescent="0.35">
      <c r="A3886" s="2">
        <v>44971</v>
      </c>
      <c r="B3886" s="3" t="s">
        <v>53</v>
      </c>
      <c r="C3886" t="s">
        <v>54</v>
      </c>
      <c r="D3886" t="s">
        <v>55</v>
      </c>
      <c r="E3886" t="s">
        <v>56</v>
      </c>
      <c r="F3886" t="s">
        <v>24001</v>
      </c>
      <c r="G3886" t="s">
        <v>24002</v>
      </c>
      <c r="H3886" t="s">
        <v>24003</v>
      </c>
      <c r="I3886" t="s">
        <v>24004</v>
      </c>
      <c r="J3886" s="1" t="s">
        <v>170</v>
      </c>
      <c r="K3886" t="s">
        <v>75</v>
      </c>
      <c r="L3886" t="s">
        <v>76</v>
      </c>
      <c r="N3886" s="1" t="s">
        <v>114</v>
      </c>
      <c r="O3886" s="1" t="s">
        <v>63</v>
      </c>
      <c r="P3886" s="1">
        <v>92</v>
      </c>
      <c r="Q3886" t="s">
        <v>2505</v>
      </c>
      <c r="R3886" s="1" t="s">
        <v>6507</v>
      </c>
      <c r="S3886" s="1" t="s">
        <v>24005</v>
      </c>
      <c r="T3886" s="1">
        <v>285</v>
      </c>
      <c r="U3886" s="1">
        <v>86</v>
      </c>
      <c r="V3886" s="1">
        <v>199</v>
      </c>
    </row>
    <row r="3887" spans="1:22" x14ac:dyDescent="0.35">
      <c r="A3887" s="2">
        <v>45118</v>
      </c>
      <c r="B3887" s="3" t="s">
        <v>68</v>
      </c>
      <c r="C3887" t="s">
        <v>69</v>
      </c>
      <c r="D3887" t="s">
        <v>70</v>
      </c>
      <c r="E3887" t="s">
        <v>71</v>
      </c>
      <c r="F3887" t="s">
        <v>24006</v>
      </c>
      <c r="G3887" t="s">
        <v>24007</v>
      </c>
      <c r="H3887" t="s">
        <v>24008</v>
      </c>
      <c r="I3887" t="s">
        <v>24009</v>
      </c>
      <c r="J3887" s="1" t="s">
        <v>30</v>
      </c>
      <c r="K3887" t="s">
        <v>75</v>
      </c>
      <c r="L3887" t="s">
        <v>76</v>
      </c>
      <c r="M3887" t="s">
        <v>77</v>
      </c>
      <c r="N3887" s="1" t="s">
        <v>114</v>
      </c>
      <c r="O3887" s="1" t="s">
        <v>63</v>
      </c>
      <c r="P3887" s="1">
        <v>22</v>
      </c>
      <c r="Q3887" t="s">
        <v>24010</v>
      </c>
      <c r="R3887" s="1" t="s">
        <v>24011</v>
      </c>
      <c r="S3887" s="1" t="s">
        <v>24012</v>
      </c>
      <c r="T3887" s="1">
        <v>376</v>
      </c>
      <c r="U3887" s="1">
        <v>102</v>
      </c>
      <c r="V3887" s="1">
        <v>274</v>
      </c>
    </row>
    <row r="3888" spans="1:22" x14ac:dyDescent="0.35">
      <c r="A3888" s="2">
        <v>44684</v>
      </c>
      <c r="B3888" s="3" t="s">
        <v>140</v>
      </c>
      <c r="C3888" t="s">
        <v>141</v>
      </c>
      <c r="D3888" t="s">
        <v>142</v>
      </c>
      <c r="E3888" t="s">
        <v>265</v>
      </c>
      <c r="F3888" t="s">
        <v>24013</v>
      </c>
      <c r="G3888" t="s">
        <v>24014</v>
      </c>
      <c r="H3888" t="s">
        <v>24015</v>
      </c>
      <c r="I3888" t="s">
        <v>24016</v>
      </c>
      <c r="J3888" s="1" t="s">
        <v>45</v>
      </c>
      <c r="K3888" t="s">
        <v>133</v>
      </c>
      <c r="L3888" t="s">
        <v>134</v>
      </c>
      <c r="M3888" t="s">
        <v>135</v>
      </c>
      <c r="N3888" s="1" t="s">
        <v>78</v>
      </c>
      <c r="O3888" s="1" t="s">
        <v>49</v>
      </c>
      <c r="P3888" s="1">
        <v>74</v>
      </c>
      <c r="Q3888" t="s">
        <v>5792</v>
      </c>
      <c r="R3888" s="1" t="s">
        <v>24017</v>
      </c>
      <c r="S3888" s="1" t="s">
        <v>24018</v>
      </c>
      <c r="T3888" s="1">
        <v>464</v>
      </c>
      <c r="U3888" s="1">
        <v>411</v>
      </c>
      <c r="V3888" s="1">
        <v>53</v>
      </c>
    </row>
    <row r="3889" spans="1:22" x14ac:dyDescent="0.35">
      <c r="A3889" s="2">
        <v>44788</v>
      </c>
      <c r="B3889" s="3" t="s">
        <v>317</v>
      </c>
      <c r="C3889" t="s">
        <v>23</v>
      </c>
      <c r="D3889" t="s">
        <v>98</v>
      </c>
      <c r="E3889" t="s">
        <v>318</v>
      </c>
      <c r="F3889" t="s">
        <v>24019</v>
      </c>
      <c r="G3889" t="s">
        <v>24020</v>
      </c>
      <c r="H3889" t="s">
        <v>24021</v>
      </c>
      <c r="I3889" t="s">
        <v>24022</v>
      </c>
      <c r="J3889" s="1" t="s">
        <v>45</v>
      </c>
      <c r="K3889" t="s">
        <v>31</v>
      </c>
      <c r="L3889" t="s">
        <v>32</v>
      </c>
      <c r="M3889">
        <v>6538306661</v>
      </c>
      <c r="N3889" s="1" t="s">
        <v>86</v>
      </c>
      <c r="O3889" s="1" t="s">
        <v>34</v>
      </c>
      <c r="P3889" s="1">
        <v>74</v>
      </c>
      <c r="Q3889" t="s">
        <v>6994</v>
      </c>
      <c r="R3889" s="1" t="s">
        <v>7345</v>
      </c>
      <c r="S3889" s="1" t="s">
        <v>24023</v>
      </c>
      <c r="T3889" s="1">
        <v>257</v>
      </c>
      <c r="U3889" s="1">
        <v>119</v>
      </c>
      <c r="V3889" s="1">
        <v>138</v>
      </c>
    </row>
    <row r="3890" spans="1:22" x14ac:dyDescent="0.35">
      <c r="A3890" s="2">
        <v>45178</v>
      </c>
      <c r="B3890" s="3" t="s">
        <v>214</v>
      </c>
      <c r="C3890" t="s">
        <v>23</v>
      </c>
      <c r="D3890" t="s">
        <v>98</v>
      </c>
      <c r="E3890" t="s">
        <v>326</v>
      </c>
      <c r="F3890" t="s">
        <v>24024</v>
      </c>
      <c r="G3890" t="s">
        <v>24025</v>
      </c>
      <c r="H3890" t="s">
        <v>24026</v>
      </c>
      <c r="I3890" t="s">
        <v>24027</v>
      </c>
      <c r="J3890" s="1" t="s">
        <v>30</v>
      </c>
      <c r="K3890" t="s">
        <v>252</v>
      </c>
      <c r="L3890" t="s">
        <v>253</v>
      </c>
      <c r="M3890">
        <f>1-838-976-6137</f>
        <v>-7950</v>
      </c>
      <c r="N3890" s="1" t="s">
        <v>93</v>
      </c>
      <c r="O3890" s="1" t="s">
        <v>49</v>
      </c>
      <c r="P3890" s="1">
        <v>28</v>
      </c>
      <c r="Q3890" t="s">
        <v>333</v>
      </c>
      <c r="R3890" s="1" t="s">
        <v>24028</v>
      </c>
      <c r="S3890" s="1" t="s">
        <v>24029</v>
      </c>
      <c r="T3890" s="1">
        <v>157</v>
      </c>
      <c r="U3890" s="1">
        <v>50</v>
      </c>
      <c r="V3890" s="1">
        <v>107</v>
      </c>
    </row>
    <row r="3891" spans="1:22" x14ac:dyDescent="0.35">
      <c r="A3891" s="2">
        <v>45046</v>
      </c>
      <c r="B3891" s="3" t="s">
        <v>68</v>
      </c>
      <c r="C3891" t="s">
        <v>69</v>
      </c>
      <c r="D3891" t="s">
        <v>70</v>
      </c>
      <c r="E3891" t="s">
        <v>71</v>
      </c>
      <c r="F3891" t="s">
        <v>24030</v>
      </c>
      <c r="G3891" t="s">
        <v>24031</v>
      </c>
      <c r="H3891" t="s">
        <v>24032</v>
      </c>
      <c r="I3891" t="s">
        <v>24033</v>
      </c>
      <c r="J3891" s="1" t="s">
        <v>45</v>
      </c>
      <c r="K3891" t="s">
        <v>124</v>
      </c>
      <c r="L3891" t="s">
        <v>125</v>
      </c>
      <c r="M3891" t="s">
        <v>126</v>
      </c>
      <c r="N3891" s="1" t="s">
        <v>114</v>
      </c>
      <c r="O3891" s="1" t="s">
        <v>63</v>
      </c>
      <c r="P3891" s="1">
        <v>22</v>
      </c>
      <c r="Q3891" t="s">
        <v>24010</v>
      </c>
      <c r="R3891" s="1" t="s">
        <v>24034</v>
      </c>
      <c r="S3891" s="1" t="s">
        <v>24035</v>
      </c>
      <c r="T3891" s="1">
        <v>436</v>
      </c>
      <c r="U3891" s="1">
        <v>128</v>
      </c>
      <c r="V3891" s="1">
        <v>308</v>
      </c>
    </row>
    <row r="3892" spans="1:22" x14ac:dyDescent="0.35">
      <c r="A3892" s="2">
        <v>44861</v>
      </c>
      <c r="B3892" s="3" t="s">
        <v>529</v>
      </c>
      <c r="C3892" t="s">
        <v>23</v>
      </c>
      <c r="D3892" t="s">
        <v>98</v>
      </c>
      <c r="E3892" t="s">
        <v>189</v>
      </c>
      <c r="F3892" t="s">
        <v>24036</v>
      </c>
      <c r="G3892" t="s">
        <v>24037</v>
      </c>
      <c r="H3892" t="s">
        <v>24038</v>
      </c>
      <c r="I3892" t="s">
        <v>24039</v>
      </c>
      <c r="J3892" s="1" t="s">
        <v>30</v>
      </c>
      <c r="K3892" t="s">
        <v>566</v>
      </c>
      <c r="L3892" t="s">
        <v>567</v>
      </c>
      <c r="M3892" t="s">
        <v>568</v>
      </c>
      <c r="N3892" s="1" t="s">
        <v>86</v>
      </c>
      <c r="O3892" s="1" t="s">
        <v>63</v>
      </c>
      <c r="P3892" s="1">
        <v>41</v>
      </c>
      <c r="Q3892" t="s">
        <v>3555</v>
      </c>
      <c r="R3892" s="1" t="s">
        <v>24040</v>
      </c>
      <c r="S3892" s="1" t="s">
        <v>24041</v>
      </c>
      <c r="T3892" s="1">
        <v>468</v>
      </c>
      <c r="U3892" s="1">
        <v>75</v>
      </c>
      <c r="V3892" s="1">
        <v>393</v>
      </c>
    </row>
    <row r="3893" spans="1:22" x14ac:dyDescent="0.35">
      <c r="A3893" s="2">
        <v>44914</v>
      </c>
      <c r="B3893" s="3" t="s">
        <v>97</v>
      </c>
      <c r="C3893" t="s">
        <v>23</v>
      </c>
      <c r="D3893" t="s">
        <v>98</v>
      </c>
      <c r="E3893" t="s">
        <v>154</v>
      </c>
      <c r="F3893" t="s">
        <v>24042</v>
      </c>
      <c r="G3893" t="s">
        <v>24043</v>
      </c>
      <c r="H3893" t="s">
        <v>24044</v>
      </c>
      <c r="I3893" t="s">
        <v>24045</v>
      </c>
      <c r="J3893" s="1" t="s">
        <v>45</v>
      </c>
      <c r="K3893" t="s">
        <v>330</v>
      </c>
      <c r="L3893" t="s">
        <v>331</v>
      </c>
      <c r="N3893" s="1" t="s">
        <v>78</v>
      </c>
      <c r="O3893" s="1" t="s">
        <v>34</v>
      </c>
      <c r="P3893" s="1">
        <v>38</v>
      </c>
      <c r="Q3893" t="s">
        <v>3284</v>
      </c>
      <c r="R3893" s="1" t="s">
        <v>24046</v>
      </c>
      <c r="S3893" s="1" t="s">
        <v>24047</v>
      </c>
      <c r="T3893" s="1">
        <v>336</v>
      </c>
      <c r="U3893" s="1">
        <v>301</v>
      </c>
      <c r="V3893" s="1">
        <v>35</v>
      </c>
    </row>
    <row r="3894" spans="1:22" x14ac:dyDescent="0.35">
      <c r="A3894" s="2">
        <v>44871</v>
      </c>
      <c r="B3894" s="3" t="s">
        <v>22</v>
      </c>
      <c r="C3894" t="s">
        <v>23</v>
      </c>
      <c r="D3894" t="s">
        <v>24</v>
      </c>
      <c r="E3894" t="s">
        <v>82</v>
      </c>
      <c r="F3894" t="s">
        <v>24048</v>
      </c>
      <c r="G3894" t="s">
        <v>24049</v>
      </c>
      <c r="H3894" t="s">
        <v>24050</v>
      </c>
      <c r="I3894" t="s">
        <v>24051</v>
      </c>
      <c r="J3894" s="1" t="s">
        <v>170</v>
      </c>
      <c r="K3894" t="s">
        <v>124</v>
      </c>
      <c r="L3894" t="s">
        <v>125</v>
      </c>
      <c r="M3894" t="s">
        <v>126</v>
      </c>
      <c r="N3894" s="1" t="s">
        <v>33</v>
      </c>
      <c r="O3894" s="1" t="s">
        <v>49</v>
      </c>
      <c r="P3894" s="1">
        <v>49</v>
      </c>
      <c r="Q3894" t="s">
        <v>35</v>
      </c>
      <c r="R3894" s="1" t="s">
        <v>24052</v>
      </c>
      <c r="S3894" s="1" t="s">
        <v>24053</v>
      </c>
      <c r="T3894" s="1">
        <v>86</v>
      </c>
      <c r="U3894" s="1">
        <v>50</v>
      </c>
      <c r="V3894" s="1">
        <v>36</v>
      </c>
    </row>
    <row r="3895" spans="1:22" x14ac:dyDescent="0.35">
      <c r="A3895" s="2">
        <v>44536</v>
      </c>
      <c r="B3895" s="3" t="s">
        <v>97</v>
      </c>
      <c r="C3895" t="s">
        <v>23</v>
      </c>
      <c r="D3895" t="s">
        <v>98</v>
      </c>
      <c r="E3895" t="s">
        <v>154</v>
      </c>
      <c r="F3895" t="s">
        <v>24054</v>
      </c>
      <c r="G3895" t="s">
        <v>24055</v>
      </c>
      <c r="H3895" t="s">
        <v>24056</v>
      </c>
      <c r="I3895" t="s">
        <v>24057</v>
      </c>
      <c r="J3895" s="1" t="s">
        <v>45</v>
      </c>
      <c r="K3895" t="s">
        <v>270</v>
      </c>
      <c r="L3895" t="s">
        <v>271</v>
      </c>
      <c r="M3895" t="s">
        <v>559</v>
      </c>
      <c r="N3895" s="1" t="s">
        <v>86</v>
      </c>
      <c r="O3895" s="1" t="s">
        <v>49</v>
      </c>
      <c r="P3895" s="1">
        <v>47</v>
      </c>
      <c r="Q3895" t="s">
        <v>5412</v>
      </c>
      <c r="R3895" s="1" t="s">
        <v>24058</v>
      </c>
      <c r="S3895" s="1" t="s">
        <v>24059</v>
      </c>
      <c r="T3895" s="1">
        <v>251</v>
      </c>
      <c r="U3895" s="1">
        <v>125</v>
      </c>
      <c r="V3895" s="1">
        <v>126</v>
      </c>
    </row>
    <row r="3896" spans="1:22" x14ac:dyDescent="0.35">
      <c r="A3896" s="2">
        <v>45060</v>
      </c>
      <c r="B3896" s="3" t="s">
        <v>140</v>
      </c>
      <c r="C3896" t="s">
        <v>141</v>
      </c>
      <c r="D3896" t="s">
        <v>142</v>
      </c>
      <c r="E3896" t="s">
        <v>361</v>
      </c>
      <c r="F3896" t="s">
        <v>24060</v>
      </c>
      <c r="G3896" t="s">
        <v>24061</v>
      </c>
      <c r="H3896" t="s">
        <v>24062</v>
      </c>
      <c r="I3896" t="s">
        <v>24063</v>
      </c>
      <c r="J3896" s="1" t="s">
        <v>170</v>
      </c>
      <c r="K3896" t="s">
        <v>381</v>
      </c>
      <c r="L3896" t="s">
        <v>382</v>
      </c>
      <c r="M3896" t="s">
        <v>383</v>
      </c>
      <c r="N3896" s="1" t="s">
        <v>114</v>
      </c>
      <c r="O3896" s="1" t="s">
        <v>34</v>
      </c>
      <c r="P3896" s="1">
        <v>92</v>
      </c>
      <c r="Q3896" t="s">
        <v>16220</v>
      </c>
      <c r="R3896" s="1" t="s">
        <v>24064</v>
      </c>
      <c r="S3896" s="1" t="s">
        <v>24065</v>
      </c>
      <c r="T3896" s="1">
        <v>485</v>
      </c>
      <c r="U3896" s="1">
        <v>153</v>
      </c>
      <c r="V3896" s="1">
        <v>332</v>
      </c>
    </row>
    <row r="3897" spans="1:22" x14ac:dyDescent="0.35">
      <c r="A3897" s="2">
        <v>44716</v>
      </c>
      <c r="B3897" s="3" t="s">
        <v>214</v>
      </c>
      <c r="C3897" t="s">
        <v>54</v>
      </c>
      <c r="D3897" t="s">
        <v>98</v>
      </c>
      <c r="E3897" t="s">
        <v>326</v>
      </c>
      <c r="F3897" t="s">
        <v>24066</v>
      </c>
      <c r="G3897" t="s">
        <v>24067</v>
      </c>
      <c r="H3897" t="s">
        <v>24068</v>
      </c>
      <c r="I3897" t="s">
        <v>24069</v>
      </c>
      <c r="J3897" s="1" t="s">
        <v>30</v>
      </c>
      <c r="K3897" t="s">
        <v>124</v>
      </c>
      <c r="L3897" t="s">
        <v>125</v>
      </c>
      <c r="M3897" t="s">
        <v>126</v>
      </c>
      <c r="N3897" s="1" t="s">
        <v>33</v>
      </c>
      <c r="O3897" s="1" t="s">
        <v>63</v>
      </c>
      <c r="P3897" s="1">
        <v>95</v>
      </c>
      <c r="Q3897" t="s">
        <v>5980</v>
      </c>
      <c r="R3897" s="1" t="s">
        <v>24070</v>
      </c>
      <c r="S3897" s="1" t="s">
        <v>24071</v>
      </c>
      <c r="T3897" s="1">
        <v>217</v>
      </c>
      <c r="U3897" s="1">
        <v>162</v>
      </c>
      <c r="V3897" s="1">
        <v>55</v>
      </c>
    </row>
    <row r="3898" spans="1:22" x14ac:dyDescent="0.35">
      <c r="A3898" s="2">
        <v>45109</v>
      </c>
      <c r="B3898" s="3" t="s">
        <v>336</v>
      </c>
      <c r="C3898" t="s">
        <v>247</v>
      </c>
      <c r="D3898" t="s">
        <v>165</v>
      </c>
      <c r="E3898" t="s">
        <v>484</v>
      </c>
      <c r="F3898" t="s">
        <v>24072</v>
      </c>
      <c r="G3898" t="s">
        <v>24073</v>
      </c>
      <c r="H3898" t="s">
        <v>24074</v>
      </c>
      <c r="I3898" t="s">
        <v>24075</v>
      </c>
      <c r="J3898" s="1" t="s">
        <v>30</v>
      </c>
      <c r="K3898" t="s">
        <v>270</v>
      </c>
      <c r="L3898" t="s">
        <v>271</v>
      </c>
      <c r="M3898" t="s">
        <v>559</v>
      </c>
      <c r="N3898" s="1" t="s">
        <v>48</v>
      </c>
      <c r="O3898" s="1" t="s">
        <v>63</v>
      </c>
      <c r="P3898" s="1">
        <v>41</v>
      </c>
      <c r="Q3898" t="s">
        <v>3240</v>
      </c>
      <c r="R3898" s="1" t="s">
        <v>24076</v>
      </c>
      <c r="S3898" s="1" t="s">
        <v>24077</v>
      </c>
      <c r="T3898" s="1">
        <v>76</v>
      </c>
      <c r="U3898" s="1">
        <v>70</v>
      </c>
      <c r="V3898" s="1">
        <v>6</v>
      </c>
    </row>
    <row r="3899" spans="1:22" x14ac:dyDescent="0.35">
      <c r="A3899" s="2">
        <v>44926</v>
      </c>
      <c r="B3899" s="3" t="s">
        <v>222</v>
      </c>
      <c r="C3899" t="s">
        <v>141</v>
      </c>
      <c r="D3899" t="s">
        <v>223</v>
      </c>
      <c r="E3899" t="s">
        <v>224</v>
      </c>
      <c r="F3899" t="s">
        <v>24078</v>
      </c>
      <c r="G3899" t="s">
        <v>24079</v>
      </c>
      <c r="H3899" t="s">
        <v>24080</v>
      </c>
      <c r="I3899" t="s">
        <v>24081</v>
      </c>
      <c r="J3899" s="1" t="s">
        <v>30</v>
      </c>
      <c r="K3899" t="s">
        <v>303</v>
      </c>
      <c r="L3899" t="s">
        <v>304</v>
      </c>
      <c r="M3899" t="s">
        <v>305</v>
      </c>
      <c r="N3899" s="1" t="s">
        <v>114</v>
      </c>
      <c r="O3899" s="1" t="s">
        <v>34</v>
      </c>
      <c r="P3899" s="1">
        <v>88</v>
      </c>
      <c r="Q3899" t="s">
        <v>6650</v>
      </c>
      <c r="R3899" s="1" t="s">
        <v>24082</v>
      </c>
      <c r="S3899" s="1" t="s">
        <v>24083</v>
      </c>
      <c r="T3899" s="1">
        <v>479</v>
      </c>
      <c r="U3899" s="1">
        <v>211</v>
      </c>
      <c r="V3899" s="1">
        <v>268</v>
      </c>
    </row>
    <row r="3900" spans="1:22" x14ac:dyDescent="0.35">
      <c r="A3900" s="2">
        <v>45035</v>
      </c>
      <c r="B3900" s="3" t="s">
        <v>68</v>
      </c>
      <c r="C3900" t="s">
        <v>69</v>
      </c>
      <c r="D3900" t="s">
        <v>70</v>
      </c>
      <c r="E3900" t="s">
        <v>1634</v>
      </c>
      <c r="F3900" t="s">
        <v>24084</v>
      </c>
      <c r="G3900" t="s">
        <v>24085</v>
      </c>
      <c r="H3900" t="s">
        <v>24086</v>
      </c>
      <c r="I3900">
        <v>5075471531</v>
      </c>
      <c r="J3900" s="1" t="s">
        <v>170</v>
      </c>
      <c r="K3900" t="s">
        <v>534</v>
      </c>
      <c r="L3900" t="s">
        <v>535</v>
      </c>
      <c r="M3900" t="s">
        <v>536</v>
      </c>
      <c r="N3900" s="1" t="s">
        <v>86</v>
      </c>
      <c r="O3900" s="1" t="s">
        <v>49</v>
      </c>
      <c r="P3900" s="1">
        <v>49</v>
      </c>
      <c r="Q3900" t="s">
        <v>24087</v>
      </c>
      <c r="R3900" s="1" t="s">
        <v>24088</v>
      </c>
      <c r="S3900" s="1" t="s">
        <v>24089</v>
      </c>
      <c r="T3900" s="1">
        <v>96</v>
      </c>
      <c r="U3900" s="1">
        <v>11</v>
      </c>
      <c r="V3900" s="1">
        <v>85</v>
      </c>
    </row>
    <row r="3901" spans="1:22" x14ac:dyDescent="0.35">
      <c r="A3901" s="2">
        <v>44623</v>
      </c>
      <c r="B3901" s="3" t="s">
        <v>68</v>
      </c>
      <c r="C3901" t="s">
        <v>69</v>
      </c>
      <c r="D3901" t="s">
        <v>70</v>
      </c>
      <c r="E3901" t="s">
        <v>71</v>
      </c>
      <c r="F3901" t="s">
        <v>24090</v>
      </c>
      <c r="G3901" t="s">
        <v>24091</v>
      </c>
      <c r="H3901" t="s">
        <v>24092</v>
      </c>
      <c r="I3901" t="s">
        <v>24093</v>
      </c>
      <c r="J3901" s="1" t="s">
        <v>30</v>
      </c>
      <c r="K3901" t="s">
        <v>148</v>
      </c>
      <c r="L3901" t="s">
        <v>149</v>
      </c>
      <c r="M3901" t="s">
        <v>150</v>
      </c>
      <c r="N3901" s="1" t="s">
        <v>33</v>
      </c>
      <c r="O3901" s="1" t="s">
        <v>49</v>
      </c>
      <c r="P3901" s="1">
        <v>53</v>
      </c>
      <c r="Q3901" t="s">
        <v>3247</v>
      </c>
      <c r="R3901" s="1" t="s">
        <v>24094</v>
      </c>
      <c r="S3901" s="1" t="s">
        <v>24095</v>
      </c>
      <c r="T3901" s="1">
        <v>232</v>
      </c>
      <c r="U3901" s="1">
        <v>159</v>
      </c>
      <c r="V3901" s="1">
        <v>73</v>
      </c>
    </row>
    <row r="3902" spans="1:22" x14ac:dyDescent="0.35">
      <c r="A3902" s="2">
        <v>44931</v>
      </c>
      <c r="B3902" s="3" t="s">
        <v>68</v>
      </c>
      <c r="C3902" t="s">
        <v>69</v>
      </c>
      <c r="D3902" t="s">
        <v>70</v>
      </c>
      <c r="E3902" t="s">
        <v>71</v>
      </c>
      <c r="F3902" t="s">
        <v>24096</v>
      </c>
      <c r="G3902" t="s">
        <v>24097</v>
      </c>
      <c r="H3902" t="s">
        <v>24098</v>
      </c>
      <c r="I3902" t="s">
        <v>24099</v>
      </c>
      <c r="J3902" s="1" t="s">
        <v>170</v>
      </c>
      <c r="K3902" t="s">
        <v>566</v>
      </c>
      <c r="L3902" t="s">
        <v>567</v>
      </c>
      <c r="M3902" t="s">
        <v>568</v>
      </c>
      <c r="N3902" s="1" t="s">
        <v>78</v>
      </c>
      <c r="O3902" s="1" t="s">
        <v>34</v>
      </c>
      <c r="P3902" s="1">
        <v>76</v>
      </c>
      <c r="Q3902" t="s">
        <v>1639</v>
      </c>
      <c r="R3902" s="1" t="s">
        <v>24100</v>
      </c>
      <c r="S3902" s="1" t="s">
        <v>24101</v>
      </c>
      <c r="T3902" s="1">
        <v>334</v>
      </c>
      <c r="U3902" s="1">
        <v>306</v>
      </c>
      <c r="V3902" s="1">
        <v>28</v>
      </c>
    </row>
    <row r="3903" spans="1:22" x14ac:dyDescent="0.35">
      <c r="A3903" s="2">
        <v>44880</v>
      </c>
      <c r="B3903" s="3" t="s">
        <v>164</v>
      </c>
      <c r="C3903" t="s">
        <v>247</v>
      </c>
      <c r="D3903" t="s">
        <v>165</v>
      </c>
      <c r="E3903" t="s">
        <v>166</v>
      </c>
      <c r="F3903" t="s">
        <v>6634</v>
      </c>
      <c r="G3903" t="s">
        <v>24102</v>
      </c>
      <c r="H3903" t="s">
        <v>24103</v>
      </c>
      <c r="I3903" t="s">
        <v>24104</v>
      </c>
      <c r="J3903" s="1" t="s">
        <v>170</v>
      </c>
      <c r="K3903" t="s">
        <v>566</v>
      </c>
      <c r="L3903" t="s">
        <v>567</v>
      </c>
      <c r="M3903" t="s">
        <v>568</v>
      </c>
      <c r="N3903" s="1" t="s">
        <v>48</v>
      </c>
      <c r="O3903" s="1" t="s">
        <v>34</v>
      </c>
      <c r="P3903" s="1">
        <v>51</v>
      </c>
      <c r="Q3903" t="s">
        <v>22173</v>
      </c>
      <c r="R3903" s="1" t="s">
        <v>24105</v>
      </c>
      <c r="S3903" s="1" t="s">
        <v>24106</v>
      </c>
      <c r="T3903" s="1">
        <v>137</v>
      </c>
      <c r="U3903" s="1">
        <v>137</v>
      </c>
      <c r="V3903" s="1">
        <v>0</v>
      </c>
    </row>
    <row r="3904" spans="1:22" x14ac:dyDescent="0.35">
      <c r="A3904" s="2">
        <v>44481</v>
      </c>
      <c r="B3904" s="3" t="s">
        <v>97</v>
      </c>
      <c r="C3904" t="s">
        <v>54</v>
      </c>
      <c r="D3904" t="s">
        <v>98</v>
      </c>
      <c r="E3904" t="s">
        <v>154</v>
      </c>
      <c r="F3904" t="s">
        <v>24107</v>
      </c>
      <c r="G3904" t="s">
        <v>24108</v>
      </c>
      <c r="H3904" t="s">
        <v>24109</v>
      </c>
      <c r="I3904" t="s">
        <v>24110</v>
      </c>
      <c r="J3904" s="1" t="s">
        <v>30</v>
      </c>
      <c r="K3904" t="s">
        <v>424</v>
      </c>
      <c r="L3904" t="s">
        <v>425</v>
      </c>
      <c r="M3904">
        <v>7724600682</v>
      </c>
      <c r="N3904" s="1" t="s">
        <v>86</v>
      </c>
      <c r="O3904" s="1" t="s">
        <v>49</v>
      </c>
      <c r="P3904" s="1">
        <v>49</v>
      </c>
      <c r="Q3904" t="s">
        <v>3364</v>
      </c>
      <c r="R3904" s="1" t="s">
        <v>24111</v>
      </c>
      <c r="S3904" s="1" t="s">
        <v>24112</v>
      </c>
      <c r="T3904" s="1">
        <v>409</v>
      </c>
      <c r="U3904" s="1">
        <v>56</v>
      </c>
      <c r="V3904" s="1">
        <v>353</v>
      </c>
    </row>
    <row r="3905" spans="1:22" x14ac:dyDescent="0.35">
      <c r="A3905" s="2">
        <v>44904</v>
      </c>
      <c r="B3905" s="3" t="s">
        <v>336</v>
      </c>
      <c r="C3905" t="s">
        <v>247</v>
      </c>
      <c r="D3905" t="s">
        <v>165</v>
      </c>
      <c r="E3905" t="s">
        <v>484</v>
      </c>
      <c r="F3905" t="s">
        <v>24113</v>
      </c>
      <c r="G3905" t="s">
        <v>24114</v>
      </c>
      <c r="H3905" t="s">
        <v>24115</v>
      </c>
      <c r="I3905" t="s">
        <v>24116</v>
      </c>
      <c r="J3905" s="1" t="s">
        <v>170</v>
      </c>
      <c r="K3905" t="s">
        <v>159</v>
      </c>
      <c r="L3905" t="s">
        <v>160</v>
      </c>
      <c r="M3905" t="s">
        <v>161</v>
      </c>
      <c r="N3905" s="1" t="s">
        <v>93</v>
      </c>
      <c r="O3905" s="1" t="s">
        <v>34</v>
      </c>
      <c r="P3905" s="1">
        <v>68</v>
      </c>
      <c r="Q3905" t="s">
        <v>878</v>
      </c>
      <c r="R3905" s="1" t="s">
        <v>24117</v>
      </c>
      <c r="S3905" s="1" t="s">
        <v>24118</v>
      </c>
      <c r="T3905" s="1">
        <v>400</v>
      </c>
      <c r="U3905" s="1">
        <v>357</v>
      </c>
      <c r="V3905" s="1">
        <v>43</v>
      </c>
    </row>
    <row r="3906" spans="1:22" x14ac:dyDescent="0.35">
      <c r="A3906" s="2">
        <v>44851</v>
      </c>
      <c r="B3906" s="3" t="s">
        <v>275</v>
      </c>
      <c r="C3906" t="s">
        <v>276</v>
      </c>
      <c r="D3906" t="s">
        <v>277</v>
      </c>
      <c r="E3906" t="s">
        <v>189</v>
      </c>
      <c r="F3906" t="s">
        <v>24119</v>
      </c>
      <c r="H3906" t="s">
        <v>24120</v>
      </c>
      <c r="I3906" t="s">
        <v>24121</v>
      </c>
      <c r="J3906" s="1" t="s">
        <v>30</v>
      </c>
      <c r="K3906" t="s">
        <v>183</v>
      </c>
      <c r="L3906" t="s">
        <v>184</v>
      </c>
      <c r="M3906" t="s">
        <v>185</v>
      </c>
      <c r="N3906" s="1" t="s">
        <v>78</v>
      </c>
      <c r="O3906" s="1" t="s">
        <v>34</v>
      </c>
      <c r="P3906" s="1">
        <v>74</v>
      </c>
      <c r="Q3906" t="s">
        <v>283</v>
      </c>
      <c r="R3906" s="1" t="s">
        <v>5169</v>
      </c>
      <c r="S3906" s="1" t="s">
        <v>24122</v>
      </c>
      <c r="T3906" s="1">
        <v>229</v>
      </c>
      <c r="U3906" s="1">
        <v>84</v>
      </c>
      <c r="V3906" s="1">
        <v>145</v>
      </c>
    </row>
    <row r="3907" spans="1:22" x14ac:dyDescent="0.35">
      <c r="A3907" s="1" t="s">
        <v>24123</v>
      </c>
      <c r="B3907" s="3" t="s">
        <v>140</v>
      </c>
      <c r="C3907" t="s">
        <v>141</v>
      </c>
      <c r="D3907" t="s">
        <v>142</v>
      </c>
      <c r="E3907" t="s">
        <v>361</v>
      </c>
      <c r="F3907" t="s">
        <v>24124</v>
      </c>
      <c r="G3907" t="s">
        <v>24125</v>
      </c>
      <c r="H3907" t="s">
        <v>24126</v>
      </c>
      <c r="I3907" t="s">
        <v>24127</v>
      </c>
      <c r="J3907" s="1" t="s">
        <v>30</v>
      </c>
      <c r="K3907" t="s">
        <v>75</v>
      </c>
      <c r="L3907" t="s">
        <v>76</v>
      </c>
      <c r="M3907" t="s">
        <v>77</v>
      </c>
      <c r="N3907" s="1" t="s">
        <v>93</v>
      </c>
      <c r="O3907" s="1" t="s">
        <v>34</v>
      </c>
      <c r="P3907" s="1">
        <v>44</v>
      </c>
      <c r="Q3907" t="s">
        <v>11512</v>
      </c>
      <c r="R3907" s="1" t="s">
        <v>12728</v>
      </c>
      <c r="S3907" s="1" t="s">
        <v>24128</v>
      </c>
      <c r="T3907" s="1">
        <v>332</v>
      </c>
      <c r="U3907" s="1">
        <v>238</v>
      </c>
      <c r="V3907" s="1">
        <v>94</v>
      </c>
    </row>
    <row r="3908" spans="1:22" x14ac:dyDescent="0.35">
      <c r="A3908" s="2">
        <v>44973</v>
      </c>
      <c r="B3908" s="3" t="s">
        <v>164</v>
      </c>
      <c r="C3908" t="s">
        <v>247</v>
      </c>
      <c r="D3908" t="s">
        <v>165</v>
      </c>
      <c r="E3908" t="s">
        <v>166</v>
      </c>
      <c r="F3908" t="s">
        <v>24129</v>
      </c>
      <c r="G3908" t="s">
        <v>24130</v>
      </c>
      <c r="H3908" t="s">
        <v>24131</v>
      </c>
      <c r="I3908" t="s">
        <v>24132</v>
      </c>
      <c r="J3908" s="1" t="s">
        <v>170</v>
      </c>
      <c r="K3908" t="s">
        <v>61</v>
      </c>
      <c r="L3908" t="s">
        <v>62</v>
      </c>
      <c r="M3908">
        <f>1-588-750-7646</f>
        <v>-8983</v>
      </c>
      <c r="N3908" s="1" t="s">
        <v>114</v>
      </c>
      <c r="O3908" s="1" t="s">
        <v>63</v>
      </c>
      <c r="P3908" s="1">
        <v>69</v>
      </c>
      <c r="Q3908" t="s">
        <v>14505</v>
      </c>
      <c r="R3908" s="1" t="s">
        <v>24133</v>
      </c>
      <c r="S3908" s="1" t="s">
        <v>24134</v>
      </c>
      <c r="T3908" s="1">
        <v>222</v>
      </c>
      <c r="U3908" s="1">
        <v>161</v>
      </c>
      <c r="V3908" s="1">
        <v>61</v>
      </c>
    </row>
    <row r="3909" spans="1:22" x14ac:dyDescent="0.35">
      <c r="A3909" s="2">
        <v>45174</v>
      </c>
      <c r="B3909" s="3" t="s">
        <v>257</v>
      </c>
      <c r="C3909" t="s">
        <v>141</v>
      </c>
      <c r="D3909" t="s">
        <v>223</v>
      </c>
      <c r="E3909" t="s">
        <v>5713</v>
      </c>
      <c r="F3909" t="s">
        <v>24135</v>
      </c>
      <c r="G3909" t="s">
        <v>24136</v>
      </c>
      <c r="H3909" t="s">
        <v>24137</v>
      </c>
      <c r="I3909" t="s">
        <v>24138</v>
      </c>
      <c r="J3909" s="1" t="s">
        <v>170</v>
      </c>
      <c r="K3909" t="s">
        <v>31</v>
      </c>
      <c r="L3909" t="s">
        <v>32</v>
      </c>
      <c r="M3909">
        <v>6538306661</v>
      </c>
      <c r="N3909" s="1" t="s">
        <v>48</v>
      </c>
      <c r="O3909" s="1" t="s">
        <v>63</v>
      </c>
      <c r="P3909" s="1">
        <v>88</v>
      </c>
      <c r="Q3909" t="s">
        <v>4760</v>
      </c>
      <c r="R3909" s="1" t="s">
        <v>24139</v>
      </c>
      <c r="S3909" s="1" t="s">
        <v>24140</v>
      </c>
      <c r="T3909" s="1">
        <v>339</v>
      </c>
      <c r="U3909" s="1">
        <v>256</v>
      </c>
      <c r="V3909" s="1">
        <v>83</v>
      </c>
    </row>
    <row r="3910" spans="1:22" x14ac:dyDescent="0.35">
      <c r="A3910" s="2">
        <v>44777</v>
      </c>
      <c r="B3910" s="3" t="s">
        <v>177</v>
      </c>
      <c r="C3910" t="s">
        <v>141</v>
      </c>
      <c r="D3910" t="s">
        <v>142</v>
      </c>
      <c r="E3910" t="s">
        <v>178</v>
      </c>
      <c r="F3910" t="s">
        <v>9732</v>
      </c>
      <c r="G3910" t="s">
        <v>24141</v>
      </c>
      <c r="H3910" t="s">
        <v>24142</v>
      </c>
      <c r="I3910" t="s">
        <v>24143</v>
      </c>
      <c r="J3910" s="1" t="s">
        <v>30</v>
      </c>
      <c r="K3910" t="s">
        <v>61</v>
      </c>
      <c r="L3910" t="s">
        <v>62</v>
      </c>
      <c r="M3910">
        <f>1-588-750-7646</f>
        <v>-8983</v>
      </c>
      <c r="N3910" s="1" t="s">
        <v>48</v>
      </c>
      <c r="O3910" s="1" t="s">
        <v>49</v>
      </c>
      <c r="P3910" s="1">
        <v>95</v>
      </c>
      <c r="Q3910" t="s">
        <v>24144</v>
      </c>
      <c r="R3910" s="1" t="s">
        <v>24145</v>
      </c>
      <c r="S3910" s="1" t="s">
        <v>24146</v>
      </c>
      <c r="T3910" s="1">
        <v>142</v>
      </c>
      <c r="U3910" s="1">
        <v>51</v>
      </c>
      <c r="V3910" s="1">
        <v>91</v>
      </c>
    </row>
    <row r="3911" spans="1:22" x14ac:dyDescent="0.35">
      <c r="A3911" s="2">
        <v>44803</v>
      </c>
      <c r="B3911" s="3" t="s">
        <v>214</v>
      </c>
      <c r="C3911" t="s">
        <v>23</v>
      </c>
      <c r="D3911" t="s">
        <v>98</v>
      </c>
      <c r="E3911" t="s">
        <v>326</v>
      </c>
      <c r="F3911" t="s">
        <v>24147</v>
      </c>
      <c r="H3911" t="s">
        <v>24148</v>
      </c>
      <c r="I3911" t="s">
        <v>24149</v>
      </c>
      <c r="J3911" s="1" t="s">
        <v>30</v>
      </c>
      <c r="K3911" t="s">
        <v>31</v>
      </c>
      <c r="L3911" t="s">
        <v>32</v>
      </c>
      <c r="M3911">
        <v>6538306661</v>
      </c>
      <c r="N3911" s="1" t="s">
        <v>86</v>
      </c>
      <c r="O3911" s="1" t="s">
        <v>63</v>
      </c>
      <c r="P3911" s="1">
        <v>57</v>
      </c>
      <c r="Q3911" t="s">
        <v>1308</v>
      </c>
      <c r="R3911" s="1" t="s">
        <v>24150</v>
      </c>
      <c r="S3911" s="1" t="s">
        <v>24151</v>
      </c>
      <c r="T3911" s="1">
        <v>180</v>
      </c>
      <c r="U3911" s="1">
        <v>175</v>
      </c>
      <c r="V3911" s="1">
        <v>5</v>
      </c>
    </row>
    <row r="3912" spans="1:22" x14ac:dyDescent="0.35">
      <c r="A3912" s="2">
        <v>45133</v>
      </c>
      <c r="B3912" s="3" t="s">
        <v>53</v>
      </c>
      <c r="C3912" t="s">
        <v>276</v>
      </c>
      <c r="D3912" t="s">
        <v>55</v>
      </c>
      <c r="E3912" t="s">
        <v>56</v>
      </c>
      <c r="F3912" t="s">
        <v>24152</v>
      </c>
      <c r="G3912" t="s">
        <v>24153</v>
      </c>
      <c r="H3912" t="s">
        <v>24154</v>
      </c>
      <c r="I3912" t="s">
        <v>24155</v>
      </c>
      <c r="J3912" s="1" t="s">
        <v>30</v>
      </c>
      <c r="K3912" t="s">
        <v>303</v>
      </c>
      <c r="L3912" t="s">
        <v>304</v>
      </c>
      <c r="M3912" t="s">
        <v>305</v>
      </c>
      <c r="N3912" s="1" t="s">
        <v>78</v>
      </c>
      <c r="O3912" s="1" t="s">
        <v>63</v>
      </c>
      <c r="P3912" s="1">
        <v>9</v>
      </c>
      <c r="Q3912" t="s">
        <v>24156</v>
      </c>
      <c r="R3912" s="1" t="s">
        <v>5259</v>
      </c>
      <c r="S3912" s="1" t="s">
        <v>24157</v>
      </c>
      <c r="T3912" s="1">
        <v>426</v>
      </c>
      <c r="U3912" s="1">
        <v>199</v>
      </c>
      <c r="V3912" s="1">
        <v>227</v>
      </c>
    </row>
    <row r="3913" spans="1:22" x14ac:dyDescent="0.35">
      <c r="A3913" s="2">
        <v>44727</v>
      </c>
      <c r="B3913" s="3" t="s">
        <v>222</v>
      </c>
      <c r="C3913" t="s">
        <v>141</v>
      </c>
      <c r="D3913" t="s">
        <v>223</v>
      </c>
      <c r="E3913" t="s">
        <v>265</v>
      </c>
      <c r="F3913" t="s">
        <v>24158</v>
      </c>
      <c r="G3913" t="s">
        <v>24159</v>
      </c>
      <c r="H3913" t="s">
        <v>24160</v>
      </c>
      <c r="I3913" t="s">
        <v>24161</v>
      </c>
      <c r="J3913" s="1" t="s">
        <v>45</v>
      </c>
      <c r="K3913" t="s">
        <v>61</v>
      </c>
      <c r="L3913" t="s">
        <v>62</v>
      </c>
      <c r="M3913">
        <f>1-588-750-7646</f>
        <v>-8983</v>
      </c>
      <c r="N3913" s="1" t="s">
        <v>114</v>
      </c>
      <c r="O3913" s="1" t="s">
        <v>63</v>
      </c>
      <c r="P3913" s="1">
        <v>5</v>
      </c>
      <c r="Q3913" t="s">
        <v>1315</v>
      </c>
      <c r="R3913" s="1" t="s">
        <v>17873</v>
      </c>
      <c r="S3913" s="1" t="s">
        <v>24162</v>
      </c>
      <c r="T3913" s="1">
        <v>431</v>
      </c>
      <c r="U3913" s="1">
        <v>208</v>
      </c>
      <c r="V3913" s="1">
        <v>223</v>
      </c>
    </row>
    <row r="3914" spans="1:22" x14ac:dyDescent="0.35">
      <c r="A3914" s="2">
        <v>44895</v>
      </c>
      <c r="B3914" s="3" t="s">
        <v>238</v>
      </c>
      <c r="C3914" t="s">
        <v>23</v>
      </c>
      <c r="D3914" t="s">
        <v>98</v>
      </c>
      <c r="E3914" t="s">
        <v>239</v>
      </c>
      <c r="F3914" t="s">
        <v>24163</v>
      </c>
      <c r="G3914" t="s">
        <v>24164</v>
      </c>
      <c r="H3914" t="s">
        <v>24165</v>
      </c>
      <c r="I3914" t="s">
        <v>24166</v>
      </c>
      <c r="J3914" s="1" t="s">
        <v>30</v>
      </c>
      <c r="K3914" t="s">
        <v>424</v>
      </c>
      <c r="L3914" t="s">
        <v>425</v>
      </c>
      <c r="N3914" s="1" t="s">
        <v>93</v>
      </c>
      <c r="O3914" s="1" t="s">
        <v>63</v>
      </c>
      <c r="P3914" s="1">
        <v>4</v>
      </c>
      <c r="Q3914" t="s">
        <v>7409</v>
      </c>
      <c r="R3914" s="1" t="s">
        <v>24167</v>
      </c>
      <c r="S3914" s="1" t="s">
        <v>24168</v>
      </c>
      <c r="T3914" s="1">
        <v>89</v>
      </c>
      <c r="U3914" s="1">
        <v>56</v>
      </c>
      <c r="V3914" s="1">
        <v>33</v>
      </c>
    </row>
    <row r="3915" spans="1:22" x14ac:dyDescent="0.35">
      <c r="A3915" s="2">
        <v>44642</v>
      </c>
      <c r="B3915" s="3" t="s">
        <v>214</v>
      </c>
      <c r="C3915" t="s">
        <v>23</v>
      </c>
      <c r="D3915" t="s">
        <v>98</v>
      </c>
      <c r="E3915" t="s">
        <v>326</v>
      </c>
      <c r="F3915" t="s">
        <v>24169</v>
      </c>
      <c r="G3915" t="s">
        <v>24170</v>
      </c>
      <c r="H3915" t="s">
        <v>24171</v>
      </c>
      <c r="I3915" t="s">
        <v>24172</v>
      </c>
      <c r="J3915" s="1" t="s">
        <v>170</v>
      </c>
      <c r="K3915" t="s">
        <v>31</v>
      </c>
      <c r="L3915" t="s">
        <v>32</v>
      </c>
      <c r="M3915">
        <v>6538306661</v>
      </c>
      <c r="N3915" s="1" t="s">
        <v>86</v>
      </c>
      <c r="O3915" s="1" t="s">
        <v>49</v>
      </c>
      <c r="P3915" s="1">
        <v>33</v>
      </c>
      <c r="Q3915" t="s">
        <v>6765</v>
      </c>
      <c r="R3915" s="1" t="s">
        <v>24173</v>
      </c>
      <c r="S3915" s="1" t="s">
        <v>24174</v>
      </c>
      <c r="T3915" s="1">
        <v>466</v>
      </c>
      <c r="U3915" s="1">
        <v>229</v>
      </c>
      <c r="V3915" s="1">
        <v>237</v>
      </c>
    </row>
    <row r="3916" spans="1:22" x14ac:dyDescent="0.35">
      <c r="A3916" s="2">
        <v>45192</v>
      </c>
      <c r="B3916" s="3" t="s">
        <v>222</v>
      </c>
      <c r="C3916" t="s">
        <v>141</v>
      </c>
      <c r="D3916" t="s">
        <v>223</v>
      </c>
      <c r="E3916" t="s">
        <v>224</v>
      </c>
      <c r="F3916" t="s">
        <v>24175</v>
      </c>
      <c r="G3916" t="s">
        <v>24176</v>
      </c>
      <c r="H3916" t="s">
        <v>24177</v>
      </c>
      <c r="I3916" t="s">
        <v>24178</v>
      </c>
      <c r="J3916" s="1" t="s">
        <v>45</v>
      </c>
      <c r="K3916" t="s">
        <v>194</v>
      </c>
      <c r="L3916" t="s">
        <v>195</v>
      </c>
      <c r="M3916" t="s">
        <v>196</v>
      </c>
      <c r="N3916" s="1" t="s">
        <v>114</v>
      </c>
      <c r="O3916" s="1" t="s">
        <v>63</v>
      </c>
      <c r="P3916" s="1">
        <v>72</v>
      </c>
      <c r="Q3916" t="s">
        <v>17237</v>
      </c>
      <c r="R3916" s="1" t="s">
        <v>8830</v>
      </c>
      <c r="S3916" s="1" t="s">
        <v>24179</v>
      </c>
      <c r="T3916" s="1">
        <v>207</v>
      </c>
      <c r="U3916" s="1">
        <v>193</v>
      </c>
      <c r="V3916" s="1">
        <v>14</v>
      </c>
    </row>
    <row r="3917" spans="1:22" x14ac:dyDescent="0.35">
      <c r="A3917" s="2">
        <v>44870</v>
      </c>
      <c r="B3917" s="3" t="s">
        <v>214</v>
      </c>
      <c r="C3917" t="s">
        <v>23</v>
      </c>
      <c r="D3917" t="s">
        <v>98</v>
      </c>
      <c r="E3917" t="s">
        <v>189</v>
      </c>
      <c r="F3917" t="s">
        <v>24180</v>
      </c>
      <c r="G3917" t="s">
        <v>24181</v>
      </c>
      <c r="H3917" t="s">
        <v>24182</v>
      </c>
      <c r="I3917" t="s">
        <v>24183</v>
      </c>
      <c r="J3917" s="1" t="s">
        <v>45</v>
      </c>
      <c r="K3917" t="s">
        <v>75</v>
      </c>
      <c r="L3917" t="s">
        <v>76</v>
      </c>
      <c r="M3917" t="s">
        <v>77</v>
      </c>
      <c r="N3917" s="1" t="s">
        <v>114</v>
      </c>
      <c r="O3917" s="1" t="s">
        <v>63</v>
      </c>
      <c r="P3917" s="1">
        <v>72</v>
      </c>
      <c r="Q3917" t="s">
        <v>17194</v>
      </c>
      <c r="R3917" s="1" t="s">
        <v>24184</v>
      </c>
      <c r="S3917" s="1" t="s">
        <v>24185</v>
      </c>
      <c r="T3917" s="1">
        <v>243</v>
      </c>
      <c r="U3917" s="1">
        <v>96</v>
      </c>
      <c r="V3917" s="1">
        <v>147</v>
      </c>
    </row>
    <row r="3918" spans="1:22" x14ac:dyDescent="0.35">
      <c r="A3918" s="2">
        <v>44501</v>
      </c>
      <c r="B3918" s="3" t="s">
        <v>207</v>
      </c>
      <c r="C3918" t="s">
        <v>54</v>
      </c>
      <c r="D3918" t="s">
        <v>39</v>
      </c>
      <c r="E3918" t="s">
        <v>541</v>
      </c>
      <c r="F3918" t="s">
        <v>24186</v>
      </c>
      <c r="G3918" t="s">
        <v>24187</v>
      </c>
      <c r="H3918" t="s">
        <v>24188</v>
      </c>
      <c r="I3918" t="s">
        <v>24189</v>
      </c>
      <c r="J3918" s="1" t="s">
        <v>170</v>
      </c>
      <c r="K3918" t="s">
        <v>252</v>
      </c>
      <c r="L3918" t="s">
        <v>253</v>
      </c>
      <c r="M3918">
        <f>1-838-976-6137</f>
        <v>-7950</v>
      </c>
      <c r="N3918" s="1" t="s">
        <v>114</v>
      </c>
      <c r="O3918" s="1" t="s">
        <v>63</v>
      </c>
      <c r="P3918" s="1">
        <v>87</v>
      </c>
      <c r="Q3918" t="s">
        <v>3784</v>
      </c>
      <c r="R3918" s="1" t="s">
        <v>24190</v>
      </c>
      <c r="S3918" s="1" t="s">
        <v>24191</v>
      </c>
      <c r="T3918" s="1">
        <v>340</v>
      </c>
      <c r="U3918" s="1">
        <v>110</v>
      </c>
      <c r="V3918" s="1">
        <v>230</v>
      </c>
    </row>
    <row r="3919" spans="1:22" x14ac:dyDescent="0.35">
      <c r="A3919" s="2">
        <v>44748</v>
      </c>
      <c r="B3919" s="3" t="s">
        <v>257</v>
      </c>
      <c r="C3919" t="s">
        <v>141</v>
      </c>
      <c r="D3919" t="s">
        <v>223</v>
      </c>
      <c r="E3919" t="s">
        <v>309</v>
      </c>
      <c r="F3919" t="s">
        <v>24192</v>
      </c>
      <c r="G3919" t="s">
        <v>24193</v>
      </c>
      <c r="H3919" t="s">
        <v>24194</v>
      </c>
      <c r="I3919">
        <v>5804347552</v>
      </c>
      <c r="J3919" s="1" t="s">
        <v>30</v>
      </c>
      <c r="K3919" t="s">
        <v>303</v>
      </c>
      <c r="L3919" t="s">
        <v>304</v>
      </c>
      <c r="M3919" t="s">
        <v>305</v>
      </c>
      <c r="N3919" s="1" t="s">
        <v>48</v>
      </c>
      <c r="O3919" s="1" t="s">
        <v>63</v>
      </c>
      <c r="P3919" s="1">
        <v>76</v>
      </c>
      <c r="Q3919" t="s">
        <v>6272</v>
      </c>
      <c r="R3919" s="1" t="s">
        <v>18977</v>
      </c>
      <c r="S3919" s="1" t="s">
        <v>24195</v>
      </c>
      <c r="T3919" s="1">
        <v>86</v>
      </c>
      <c r="U3919" s="1">
        <v>63</v>
      </c>
      <c r="V3919" s="1">
        <v>23</v>
      </c>
    </row>
    <row r="3920" spans="1:22" x14ac:dyDescent="0.35">
      <c r="A3920" s="2">
        <v>44791</v>
      </c>
      <c r="B3920" s="3" t="s">
        <v>207</v>
      </c>
      <c r="C3920" t="s">
        <v>23</v>
      </c>
      <c r="D3920" t="s">
        <v>39</v>
      </c>
      <c r="E3920" t="s">
        <v>40</v>
      </c>
      <c r="F3920" t="s">
        <v>24196</v>
      </c>
      <c r="G3920" t="s">
        <v>24197</v>
      </c>
      <c r="H3920" t="s">
        <v>24198</v>
      </c>
      <c r="I3920" t="s">
        <v>24199</v>
      </c>
      <c r="J3920" s="1" t="s">
        <v>45</v>
      </c>
      <c r="K3920" t="s">
        <v>159</v>
      </c>
      <c r="L3920" t="s">
        <v>160</v>
      </c>
      <c r="N3920" s="1" t="s">
        <v>48</v>
      </c>
      <c r="O3920" s="1" t="s">
        <v>34</v>
      </c>
      <c r="P3920" s="1">
        <v>87</v>
      </c>
      <c r="Q3920" t="s">
        <v>3784</v>
      </c>
      <c r="R3920" s="1" t="s">
        <v>24200</v>
      </c>
      <c r="S3920" s="1" t="s">
        <v>24201</v>
      </c>
      <c r="T3920" s="1">
        <v>252</v>
      </c>
      <c r="U3920" s="1">
        <v>195</v>
      </c>
      <c r="V3920" s="1">
        <v>57</v>
      </c>
    </row>
    <row r="3921" spans="1:22" x14ac:dyDescent="0.35">
      <c r="A3921" s="1" t="s">
        <v>7023</v>
      </c>
      <c r="B3921" s="3" t="s">
        <v>118</v>
      </c>
      <c r="C3921" t="s">
        <v>69</v>
      </c>
      <c r="D3921" t="s">
        <v>119</v>
      </c>
      <c r="E3921" t="s">
        <v>120</v>
      </c>
      <c r="F3921" t="s">
        <v>24202</v>
      </c>
      <c r="H3921" t="s">
        <v>24203</v>
      </c>
      <c r="I3921" t="s">
        <v>24204</v>
      </c>
      <c r="J3921" s="1" t="s">
        <v>30</v>
      </c>
      <c r="K3921" t="s">
        <v>75</v>
      </c>
      <c r="L3921" t="s">
        <v>76</v>
      </c>
      <c r="M3921" t="s">
        <v>77</v>
      </c>
      <c r="N3921" s="1" t="s">
        <v>114</v>
      </c>
      <c r="O3921" s="1" t="s">
        <v>63</v>
      </c>
      <c r="P3921" s="1">
        <v>21</v>
      </c>
      <c r="Q3921" t="s">
        <v>1289</v>
      </c>
      <c r="R3921" s="1" t="s">
        <v>21363</v>
      </c>
      <c r="S3921" s="1" t="s">
        <v>24205</v>
      </c>
      <c r="T3921" s="1">
        <v>374</v>
      </c>
      <c r="U3921" s="1">
        <v>91</v>
      </c>
      <c r="V3921" s="1">
        <v>283</v>
      </c>
    </row>
    <row r="3922" spans="1:22" x14ac:dyDescent="0.35">
      <c r="A3922" s="2">
        <v>44716</v>
      </c>
      <c r="B3922" s="3" t="s">
        <v>492</v>
      </c>
      <c r="C3922" t="s">
        <v>276</v>
      </c>
      <c r="D3922" t="s">
        <v>409</v>
      </c>
      <c r="E3922" t="s">
        <v>4801</v>
      </c>
      <c r="F3922" t="s">
        <v>24206</v>
      </c>
      <c r="G3922" t="s">
        <v>24207</v>
      </c>
      <c r="H3922" t="s">
        <v>24208</v>
      </c>
      <c r="I3922">
        <f>1-426-327-1939</f>
        <v>-2691</v>
      </c>
      <c r="J3922" s="1" t="s">
        <v>45</v>
      </c>
      <c r="K3922" t="s">
        <v>183</v>
      </c>
      <c r="L3922" t="s">
        <v>184</v>
      </c>
      <c r="M3922" t="s">
        <v>185</v>
      </c>
      <c r="N3922" s="1" t="s">
        <v>93</v>
      </c>
      <c r="O3922" s="1" t="s">
        <v>49</v>
      </c>
      <c r="P3922" s="1">
        <v>87</v>
      </c>
      <c r="Q3922" t="s">
        <v>4302</v>
      </c>
      <c r="R3922" s="1" t="s">
        <v>24209</v>
      </c>
      <c r="S3922" s="1" t="s">
        <v>24210</v>
      </c>
      <c r="T3922" s="1">
        <v>127</v>
      </c>
      <c r="U3922" s="1">
        <v>72</v>
      </c>
      <c r="V3922" s="1">
        <v>55</v>
      </c>
    </row>
    <row r="3923" spans="1:22" x14ac:dyDescent="0.35">
      <c r="A3923" s="2">
        <v>45003</v>
      </c>
      <c r="B3923" s="3" t="s">
        <v>207</v>
      </c>
      <c r="C3923" t="s">
        <v>54</v>
      </c>
      <c r="D3923" t="s">
        <v>39</v>
      </c>
      <c r="E3923" t="s">
        <v>40</v>
      </c>
      <c r="F3923" t="s">
        <v>24211</v>
      </c>
      <c r="G3923" t="s">
        <v>24212</v>
      </c>
      <c r="H3923" t="s">
        <v>24213</v>
      </c>
      <c r="I3923" t="s">
        <v>24214</v>
      </c>
      <c r="J3923" s="1" t="s">
        <v>45</v>
      </c>
      <c r="K3923" t="s">
        <v>31</v>
      </c>
      <c r="L3923" t="s">
        <v>32</v>
      </c>
      <c r="M3923">
        <v>6538306661</v>
      </c>
      <c r="N3923" s="1" t="s">
        <v>114</v>
      </c>
      <c r="O3923" s="1" t="s">
        <v>49</v>
      </c>
      <c r="P3923" s="1">
        <v>9</v>
      </c>
      <c r="Q3923" t="s">
        <v>23882</v>
      </c>
      <c r="R3923" s="1" t="s">
        <v>24215</v>
      </c>
      <c r="S3923" s="1" t="s">
        <v>24216</v>
      </c>
      <c r="T3923" s="1">
        <v>300</v>
      </c>
      <c r="U3923" s="1">
        <v>107</v>
      </c>
      <c r="V3923" s="1">
        <v>193</v>
      </c>
    </row>
    <row r="3924" spans="1:22" x14ac:dyDescent="0.35">
      <c r="A3924" s="2">
        <v>44860</v>
      </c>
      <c r="B3924" s="3" t="s">
        <v>275</v>
      </c>
      <c r="C3924" t="s">
        <v>276</v>
      </c>
      <c r="D3924" t="s">
        <v>277</v>
      </c>
      <c r="E3924" t="s">
        <v>278</v>
      </c>
      <c r="F3924" t="s">
        <v>24217</v>
      </c>
      <c r="G3924" t="s">
        <v>24218</v>
      </c>
      <c r="H3924" t="s">
        <v>24219</v>
      </c>
      <c r="I3924" t="s">
        <v>24220</v>
      </c>
      <c r="J3924" s="1" t="s">
        <v>170</v>
      </c>
      <c r="K3924" t="s">
        <v>46</v>
      </c>
      <c r="L3924" t="s">
        <v>47</v>
      </c>
      <c r="M3924" t="s">
        <v>261</v>
      </c>
      <c r="N3924" s="1" t="s">
        <v>114</v>
      </c>
      <c r="O3924" s="1" t="s">
        <v>49</v>
      </c>
      <c r="P3924" s="1">
        <v>45</v>
      </c>
      <c r="Q3924" t="s">
        <v>13328</v>
      </c>
      <c r="R3924" s="1" t="s">
        <v>24221</v>
      </c>
      <c r="S3924" s="1" t="s">
        <v>24222</v>
      </c>
      <c r="T3924" s="1">
        <v>187</v>
      </c>
      <c r="U3924" s="1">
        <v>164</v>
      </c>
      <c r="V3924" s="1">
        <v>23</v>
      </c>
    </row>
    <row r="3925" spans="1:22" x14ac:dyDescent="0.35">
      <c r="A3925" s="2">
        <v>44649</v>
      </c>
      <c r="B3925" s="3" t="s">
        <v>97</v>
      </c>
      <c r="C3925" t="s">
        <v>23</v>
      </c>
      <c r="D3925" t="s">
        <v>98</v>
      </c>
      <c r="E3925" t="s">
        <v>99</v>
      </c>
      <c r="F3925" t="s">
        <v>24223</v>
      </c>
      <c r="G3925" t="s">
        <v>24224</v>
      </c>
      <c r="H3925" t="s">
        <v>24225</v>
      </c>
      <c r="I3925" t="s">
        <v>24226</v>
      </c>
      <c r="J3925" s="1" t="s">
        <v>170</v>
      </c>
      <c r="K3925" t="s">
        <v>46</v>
      </c>
      <c r="L3925" t="s">
        <v>47</v>
      </c>
      <c r="M3925" t="s">
        <v>261</v>
      </c>
      <c r="N3925" s="1" t="s">
        <v>78</v>
      </c>
      <c r="O3925" s="1" t="s">
        <v>49</v>
      </c>
      <c r="P3925" s="1">
        <v>67</v>
      </c>
      <c r="Q3925" t="s">
        <v>453</v>
      </c>
      <c r="R3925" s="1" t="s">
        <v>24227</v>
      </c>
      <c r="S3925" s="1" t="s">
        <v>24228</v>
      </c>
      <c r="T3925" s="1">
        <v>91</v>
      </c>
      <c r="U3925" s="1">
        <v>68</v>
      </c>
      <c r="V3925" s="1">
        <v>23</v>
      </c>
    </row>
    <row r="3926" spans="1:22" x14ac:dyDescent="0.35">
      <c r="A3926" s="2">
        <v>44498</v>
      </c>
      <c r="B3926" s="3" t="s">
        <v>529</v>
      </c>
      <c r="C3926" t="s">
        <v>23</v>
      </c>
      <c r="D3926" t="s">
        <v>98</v>
      </c>
      <c r="E3926" t="s">
        <v>530</v>
      </c>
      <c r="F3926" t="s">
        <v>24229</v>
      </c>
      <c r="G3926" t="s">
        <v>24230</v>
      </c>
      <c r="H3926" t="s">
        <v>24231</v>
      </c>
      <c r="I3926" t="s">
        <v>24232</v>
      </c>
      <c r="J3926" s="1" t="s">
        <v>45</v>
      </c>
      <c r="K3926" t="s">
        <v>534</v>
      </c>
      <c r="L3926" t="s">
        <v>535</v>
      </c>
      <c r="M3926" t="s">
        <v>536</v>
      </c>
      <c r="N3926" s="1" t="s">
        <v>93</v>
      </c>
      <c r="O3926" s="1" t="s">
        <v>49</v>
      </c>
      <c r="P3926" s="1">
        <v>65</v>
      </c>
      <c r="Q3926" t="s">
        <v>24233</v>
      </c>
      <c r="R3926" s="1" t="s">
        <v>4335</v>
      </c>
      <c r="S3926" s="1" t="s">
        <v>24234</v>
      </c>
      <c r="T3926" s="1">
        <v>374</v>
      </c>
      <c r="U3926" s="1">
        <v>374</v>
      </c>
      <c r="V3926" s="1">
        <v>0</v>
      </c>
    </row>
    <row r="3927" spans="1:22" x14ac:dyDescent="0.35">
      <c r="A3927" s="2">
        <v>44641</v>
      </c>
      <c r="B3927" s="3" t="s">
        <v>38</v>
      </c>
      <c r="C3927" t="s">
        <v>23</v>
      </c>
      <c r="D3927" t="s">
        <v>98</v>
      </c>
      <c r="E3927" t="s">
        <v>239</v>
      </c>
      <c r="F3927" t="s">
        <v>24235</v>
      </c>
      <c r="G3927" t="s">
        <v>24236</v>
      </c>
      <c r="H3927" t="s">
        <v>24237</v>
      </c>
      <c r="I3927" t="s">
        <v>24238</v>
      </c>
      <c r="J3927" s="1" t="s">
        <v>30</v>
      </c>
      <c r="K3927" t="s">
        <v>303</v>
      </c>
      <c r="L3927" t="s">
        <v>304</v>
      </c>
      <c r="M3927" t="s">
        <v>305</v>
      </c>
      <c r="N3927" s="1" t="s">
        <v>33</v>
      </c>
      <c r="O3927" s="1" t="s">
        <v>63</v>
      </c>
      <c r="P3927" s="1">
        <v>32</v>
      </c>
      <c r="Q3927" t="s">
        <v>16122</v>
      </c>
      <c r="R3927" s="1" t="s">
        <v>24239</v>
      </c>
      <c r="S3927" s="1" t="s">
        <v>24240</v>
      </c>
      <c r="T3927" s="1">
        <v>394</v>
      </c>
      <c r="U3927" s="1">
        <v>392</v>
      </c>
      <c r="V3927" s="1">
        <v>2</v>
      </c>
    </row>
    <row r="3928" spans="1:22" x14ac:dyDescent="0.35">
      <c r="A3928" s="2">
        <v>44900</v>
      </c>
      <c r="B3928" s="3" t="s">
        <v>97</v>
      </c>
      <c r="C3928" t="s">
        <v>23</v>
      </c>
      <c r="D3928" t="s">
        <v>98</v>
      </c>
      <c r="E3928" t="s">
        <v>154</v>
      </c>
      <c r="F3928" t="s">
        <v>24241</v>
      </c>
      <c r="G3928" t="s">
        <v>24242</v>
      </c>
      <c r="H3928" t="s">
        <v>24243</v>
      </c>
      <c r="I3928">
        <v>4975395395</v>
      </c>
      <c r="J3928" s="1" t="s">
        <v>170</v>
      </c>
      <c r="K3928" t="s">
        <v>111</v>
      </c>
      <c r="L3928" t="s">
        <v>112</v>
      </c>
      <c r="M3928" t="s">
        <v>113</v>
      </c>
      <c r="N3928" s="1" t="s">
        <v>93</v>
      </c>
      <c r="O3928" s="1" t="s">
        <v>63</v>
      </c>
      <c r="P3928" s="1">
        <v>90</v>
      </c>
      <c r="Q3928" t="s">
        <v>11594</v>
      </c>
      <c r="R3928" s="1" t="s">
        <v>24244</v>
      </c>
      <c r="S3928" s="1" t="s">
        <v>24245</v>
      </c>
      <c r="T3928" s="1">
        <v>408</v>
      </c>
      <c r="U3928" s="1">
        <v>403</v>
      </c>
      <c r="V3928" s="1">
        <v>5</v>
      </c>
    </row>
    <row r="3929" spans="1:22" x14ac:dyDescent="0.35">
      <c r="A3929" s="2">
        <v>44754</v>
      </c>
      <c r="B3929" s="3" t="s">
        <v>164</v>
      </c>
      <c r="C3929" t="s">
        <v>247</v>
      </c>
      <c r="D3929" t="s">
        <v>165</v>
      </c>
      <c r="E3929" t="s">
        <v>166</v>
      </c>
      <c r="F3929" t="s">
        <v>24246</v>
      </c>
      <c r="G3929" t="s">
        <v>24247</v>
      </c>
      <c r="H3929" t="s">
        <v>24248</v>
      </c>
      <c r="I3929" t="s">
        <v>24249</v>
      </c>
      <c r="J3929" s="1" t="s">
        <v>45</v>
      </c>
      <c r="K3929" t="s">
        <v>111</v>
      </c>
      <c r="L3929" t="s">
        <v>112</v>
      </c>
      <c r="M3929" t="s">
        <v>113</v>
      </c>
      <c r="N3929" s="1" t="s">
        <v>78</v>
      </c>
      <c r="O3929" s="1" t="s">
        <v>34</v>
      </c>
      <c r="P3929" s="1">
        <v>24</v>
      </c>
      <c r="Q3929" t="s">
        <v>5625</v>
      </c>
      <c r="R3929" s="1" t="s">
        <v>24250</v>
      </c>
      <c r="S3929" s="1" t="s">
        <v>24251</v>
      </c>
      <c r="T3929" s="1">
        <v>351</v>
      </c>
      <c r="U3929" s="1">
        <v>52</v>
      </c>
      <c r="V3929" s="1">
        <v>299</v>
      </c>
    </row>
    <row r="3930" spans="1:22" x14ac:dyDescent="0.35">
      <c r="A3930" s="2">
        <v>45070</v>
      </c>
      <c r="B3930" s="3" t="s">
        <v>418</v>
      </c>
      <c r="C3930" t="s">
        <v>69</v>
      </c>
      <c r="D3930" t="s">
        <v>419</v>
      </c>
      <c r="E3930" t="s">
        <v>521</v>
      </c>
      <c r="F3930" t="s">
        <v>24252</v>
      </c>
      <c r="G3930" t="s">
        <v>24253</v>
      </c>
      <c r="H3930" t="s">
        <v>24254</v>
      </c>
      <c r="I3930" t="s">
        <v>24255</v>
      </c>
      <c r="J3930" s="1" t="s">
        <v>30</v>
      </c>
      <c r="K3930" t="s">
        <v>133</v>
      </c>
      <c r="L3930" t="s">
        <v>134</v>
      </c>
      <c r="M3930" t="s">
        <v>135</v>
      </c>
      <c r="N3930" s="1" t="s">
        <v>78</v>
      </c>
      <c r="O3930" s="1" t="s">
        <v>34</v>
      </c>
      <c r="P3930" s="1">
        <v>26</v>
      </c>
      <c r="Q3930" t="s">
        <v>5156</v>
      </c>
      <c r="R3930" s="1" t="s">
        <v>24256</v>
      </c>
      <c r="S3930" s="1" t="s">
        <v>24257</v>
      </c>
      <c r="T3930" s="1">
        <v>147</v>
      </c>
      <c r="U3930" s="1">
        <v>64</v>
      </c>
      <c r="V3930" s="1">
        <v>83</v>
      </c>
    </row>
    <row r="3931" spans="1:22" x14ac:dyDescent="0.35">
      <c r="A3931" s="1" t="s">
        <v>24258</v>
      </c>
      <c r="B3931" s="3" t="s">
        <v>238</v>
      </c>
      <c r="C3931" t="s">
        <v>23</v>
      </c>
      <c r="D3931" t="s">
        <v>98</v>
      </c>
      <c r="E3931" t="s">
        <v>239</v>
      </c>
      <c r="F3931" t="s">
        <v>24259</v>
      </c>
      <c r="G3931" t="s">
        <v>24260</v>
      </c>
      <c r="H3931" t="s">
        <v>24261</v>
      </c>
      <c r="I3931">
        <v>2675162986</v>
      </c>
      <c r="J3931" s="1" t="s">
        <v>170</v>
      </c>
      <c r="K3931" t="s">
        <v>111</v>
      </c>
      <c r="L3931" t="s">
        <v>112</v>
      </c>
      <c r="M3931" t="s">
        <v>113</v>
      </c>
      <c r="N3931" s="1" t="s">
        <v>78</v>
      </c>
      <c r="O3931" s="1" t="s">
        <v>63</v>
      </c>
      <c r="P3931" s="1">
        <v>20</v>
      </c>
      <c r="Q3931" t="s">
        <v>17658</v>
      </c>
      <c r="R3931" s="1" t="s">
        <v>24262</v>
      </c>
      <c r="S3931" s="1" t="s">
        <v>24263</v>
      </c>
      <c r="T3931" s="1">
        <v>67</v>
      </c>
      <c r="U3931" s="1">
        <v>58</v>
      </c>
      <c r="V3931" s="1">
        <v>9</v>
      </c>
    </row>
    <row r="3932" spans="1:22" x14ac:dyDescent="0.35">
      <c r="A3932" s="2">
        <v>44971</v>
      </c>
      <c r="B3932" s="3" t="s">
        <v>238</v>
      </c>
      <c r="C3932" t="s">
        <v>23</v>
      </c>
      <c r="D3932" t="s">
        <v>98</v>
      </c>
      <c r="E3932" t="s">
        <v>239</v>
      </c>
      <c r="F3932" t="s">
        <v>24264</v>
      </c>
      <c r="G3932" t="s">
        <v>24265</v>
      </c>
      <c r="H3932" t="s">
        <v>24266</v>
      </c>
      <c r="I3932" t="s">
        <v>24267</v>
      </c>
      <c r="J3932" s="1" t="s">
        <v>170</v>
      </c>
      <c r="K3932" t="s">
        <v>133</v>
      </c>
      <c r="L3932" t="s">
        <v>134</v>
      </c>
      <c r="N3932" s="1" t="s">
        <v>114</v>
      </c>
      <c r="O3932" s="1" t="s">
        <v>49</v>
      </c>
      <c r="P3932" s="1">
        <v>25</v>
      </c>
      <c r="Q3932" t="s">
        <v>24268</v>
      </c>
      <c r="R3932" s="1" t="s">
        <v>24269</v>
      </c>
      <c r="S3932" s="1" t="s">
        <v>24270</v>
      </c>
      <c r="T3932" s="1">
        <v>465</v>
      </c>
      <c r="U3932" s="1">
        <v>357</v>
      </c>
      <c r="V3932" s="1">
        <v>108</v>
      </c>
    </row>
    <row r="3933" spans="1:22" x14ac:dyDescent="0.35">
      <c r="A3933" s="2">
        <v>44790</v>
      </c>
      <c r="B3933" s="3" t="s">
        <v>177</v>
      </c>
      <c r="C3933" t="s">
        <v>141</v>
      </c>
      <c r="D3933" t="s">
        <v>142</v>
      </c>
      <c r="E3933" t="s">
        <v>189</v>
      </c>
      <c r="F3933" t="s">
        <v>24271</v>
      </c>
      <c r="G3933" t="s">
        <v>24272</v>
      </c>
      <c r="H3933" t="s">
        <v>24273</v>
      </c>
      <c r="I3933">
        <v>2558489986</v>
      </c>
      <c r="J3933" s="1" t="s">
        <v>30</v>
      </c>
      <c r="K3933" t="s">
        <v>46</v>
      </c>
      <c r="L3933" t="s">
        <v>47</v>
      </c>
      <c r="M3933" t="s">
        <v>261</v>
      </c>
      <c r="N3933" s="1" t="s">
        <v>78</v>
      </c>
      <c r="O3933" s="1" t="s">
        <v>49</v>
      </c>
      <c r="P3933" s="1">
        <v>40</v>
      </c>
      <c r="Q3933" t="s">
        <v>235</v>
      </c>
      <c r="R3933" s="1" t="s">
        <v>24274</v>
      </c>
      <c r="S3933" s="1" t="s">
        <v>24275</v>
      </c>
      <c r="T3933" s="1">
        <v>408</v>
      </c>
      <c r="U3933" s="1">
        <v>13</v>
      </c>
      <c r="V3933" s="1">
        <v>395</v>
      </c>
    </row>
    <row r="3934" spans="1:22" x14ac:dyDescent="0.35">
      <c r="A3934" s="2">
        <v>44602</v>
      </c>
      <c r="B3934" s="3" t="s">
        <v>317</v>
      </c>
      <c r="C3934" t="s">
        <v>23</v>
      </c>
      <c r="D3934" t="s">
        <v>98</v>
      </c>
      <c r="E3934" t="s">
        <v>318</v>
      </c>
      <c r="F3934" t="s">
        <v>24276</v>
      </c>
      <c r="H3934" t="s">
        <v>24277</v>
      </c>
      <c r="I3934" t="s">
        <v>24278</v>
      </c>
      <c r="J3934" s="1" t="s">
        <v>45</v>
      </c>
      <c r="K3934" t="s">
        <v>159</v>
      </c>
      <c r="L3934" t="s">
        <v>160</v>
      </c>
      <c r="M3934" t="s">
        <v>161</v>
      </c>
      <c r="N3934" s="1" t="s">
        <v>33</v>
      </c>
      <c r="O3934" s="1" t="s">
        <v>63</v>
      </c>
      <c r="P3934" s="1">
        <v>59</v>
      </c>
      <c r="Q3934" t="s">
        <v>15347</v>
      </c>
      <c r="R3934" s="1" t="s">
        <v>24279</v>
      </c>
      <c r="S3934" s="1" t="s">
        <v>24280</v>
      </c>
      <c r="T3934" s="1">
        <v>409</v>
      </c>
      <c r="U3934" s="1">
        <v>145</v>
      </c>
      <c r="V3934" s="1">
        <v>264</v>
      </c>
    </row>
    <row r="3935" spans="1:22" x14ac:dyDescent="0.35">
      <c r="A3935" s="2">
        <v>44808</v>
      </c>
      <c r="B3935" s="3" t="s">
        <v>97</v>
      </c>
      <c r="C3935" t="s">
        <v>23</v>
      </c>
      <c r="D3935" t="s">
        <v>98</v>
      </c>
      <c r="E3935" t="s">
        <v>154</v>
      </c>
      <c r="F3935" t="s">
        <v>24281</v>
      </c>
      <c r="G3935" t="s">
        <v>24282</v>
      </c>
      <c r="H3935" t="s">
        <v>24283</v>
      </c>
      <c r="I3935">
        <v>6405475482</v>
      </c>
      <c r="J3935" s="1" t="s">
        <v>45</v>
      </c>
      <c r="K3935" t="s">
        <v>111</v>
      </c>
      <c r="L3935" t="s">
        <v>112</v>
      </c>
      <c r="M3935" t="s">
        <v>113</v>
      </c>
      <c r="N3935" s="1" t="s">
        <v>33</v>
      </c>
      <c r="O3935" s="1" t="s">
        <v>49</v>
      </c>
      <c r="P3935" s="1">
        <v>2</v>
      </c>
      <c r="Q3935" t="s">
        <v>5168</v>
      </c>
      <c r="R3935" s="1" t="s">
        <v>24284</v>
      </c>
      <c r="S3935" s="1" t="s">
        <v>24285</v>
      </c>
      <c r="T3935" s="1">
        <v>256</v>
      </c>
      <c r="U3935" s="1">
        <v>15</v>
      </c>
      <c r="V3935" s="1">
        <v>241</v>
      </c>
    </row>
    <row r="3936" spans="1:22" x14ac:dyDescent="0.35">
      <c r="A3936" s="2">
        <v>45196</v>
      </c>
      <c r="B3936" s="3" t="s">
        <v>336</v>
      </c>
      <c r="C3936" t="s">
        <v>247</v>
      </c>
      <c r="D3936" t="s">
        <v>165</v>
      </c>
      <c r="E3936" t="s">
        <v>484</v>
      </c>
      <c r="F3936" t="s">
        <v>24286</v>
      </c>
      <c r="G3936" t="s">
        <v>24287</v>
      </c>
      <c r="H3936" t="s">
        <v>24288</v>
      </c>
      <c r="I3936" t="s">
        <v>24289</v>
      </c>
      <c r="J3936" s="1" t="s">
        <v>45</v>
      </c>
      <c r="K3936" t="s">
        <v>330</v>
      </c>
      <c r="L3936" t="s">
        <v>331</v>
      </c>
      <c r="M3936" t="s">
        <v>332</v>
      </c>
      <c r="N3936" s="1" t="s">
        <v>86</v>
      </c>
      <c r="O3936" s="1" t="s">
        <v>63</v>
      </c>
      <c r="P3936" s="1">
        <v>84</v>
      </c>
      <c r="Q3936" t="s">
        <v>8038</v>
      </c>
      <c r="R3936" s="1" t="s">
        <v>24290</v>
      </c>
      <c r="S3936" s="1" t="s">
        <v>24291</v>
      </c>
      <c r="T3936" s="1">
        <v>455</v>
      </c>
      <c r="U3936" s="1">
        <v>385</v>
      </c>
      <c r="V3936" s="1">
        <v>70</v>
      </c>
    </row>
    <row r="3937" spans="1:22" x14ac:dyDescent="0.35">
      <c r="A3937" s="2">
        <v>44526</v>
      </c>
      <c r="B3937" s="3" t="s">
        <v>222</v>
      </c>
      <c r="C3937" t="s">
        <v>54</v>
      </c>
      <c r="D3937" t="s">
        <v>223</v>
      </c>
      <c r="E3937" t="s">
        <v>224</v>
      </c>
      <c r="F3937" t="s">
        <v>24292</v>
      </c>
      <c r="G3937" t="s">
        <v>24293</v>
      </c>
      <c r="H3937" t="s">
        <v>24294</v>
      </c>
      <c r="I3937">
        <v>5618563330</v>
      </c>
      <c r="J3937" s="1" t="s">
        <v>30</v>
      </c>
      <c r="K3937" t="s">
        <v>303</v>
      </c>
      <c r="L3937" t="s">
        <v>304</v>
      </c>
      <c r="M3937" t="s">
        <v>305</v>
      </c>
      <c r="N3937" s="1" t="s">
        <v>93</v>
      </c>
      <c r="O3937" s="1" t="s">
        <v>49</v>
      </c>
      <c r="P3937" s="1">
        <v>69</v>
      </c>
      <c r="Q3937" t="s">
        <v>2425</v>
      </c>
      <c r="R3937" s="1" t="s">
        <v>24295</v>
      </c>
      <c r="S3937" s="1" t="s">
        <v>24296</v>
      </c>
      <c r="T3937" s="1">
        <v>217</v>
      </c>
      <c r="U3937" s="1">
        <v>145</v>
      </c>
      <c r="V3937" s="1">
        <v>72</v>
      </c>
    </row>
    <row r="3938" spans="1:22" x14ac:dyDescent="0.35">
      <c r="A3938" s="2">
        <v>44845</v>
      </c>
      <c r="B3938" s="3" t="s">
        <v>275</v>
      </c>
      <c r="C3938" t="s">
        <v>54</v>
      </c>
      <c r="D3938" t="s">
        <v>277</v>
      </c>
      <c r="E3938" t="s">
        <v>278</v>
      </c>
      <c r="F3938" t="s">
        <v>24297</v>
      </c>
      <c r="G3938" t="s">
        <v>24298</v>
      </c>
      <c r="H3938" t="s">
        <v>24299</v>
      </c>
      <c r="I3938" t="s">
        <v>24300</v>
      </c>
      <c r="J3938" s="1" t="s">
        <v>30</v>
      </c>
      <c r="K3938" t="s">
        <v>194</v>
      </c>
      <c r="L3938" t="s">
        <v>195</v>
      </c>
      <c r="M3938" t="s">
        <v>196</v>
      </c>
      <c r="N3938" s="1" t="s">
        <v>93</v>
      </c>
      <c r="O3938" s="1" t="s">
        <v>49</v>
      </c>
      <c r="P3938" s="1">
        <v>40</v>
      </c>
      <c r="Q3938" t="s">
        <v>19307</v>
      </c>
      <c r="R3938" s="1" t="s">
        <v>24301</v>
      </c>
      <c r="S3938" s="1" t="s">
        <v>24302</v>
      </c>
      <c r="T3938" s="1">
        <v>478</v>
      </c>
      <c r="U3938" s="1">
        <v>261</v>
      </c>
      <c r="V3938" s="1">
        <v>217</v>
      </c>
    </row>
    <row r="3939" spans="1:22" x14ac:dyDescent="0.35">
      <c r="A3939" s="2">
        <v>44539</v>
      </c>
      <c r="B3939" s="3" t="s">
        <v>238</v>
      </c>
      <c r="C3939" t="s">
        <v>23</v>
      </c>
      <c r="D3939" t="s">
        <v>98</v>
      </c>
      <c r="E3939" t="s">
        <v>239</v>
      </c>
      <c r="F3939" t="s">
        <v>24303</v>
      </c>
      <c r="H3939" t="s">
        <v>24304</v>
      </c>
      <c r="I3939" t="s">
        <v>24305</v>
      </c>
      <c r="J3939" s="1" t="s">
        <v>45</v>
      </c>
      <c r="K3939" t="s">
        <v>424</v>
      </c>
      <c r="L3939" t="s">
        <v>425</v>
      </c>
      <c r="M3939">
        <v>7724600682</v>
      </c>
      <c r="N3939" s="1" t="s">
        <v>78</v>
      </c>
      <c r="O3939" s="1" t="s">
        <v>63</v>
      </c>
      <c r="P3939" s="1">
        <v>45</v>
      </c>
      <c r="Q3939" t="s">
        <v>10965</v>
      </c>
      <c r="R3939" s="1" t="s">
        <v>24306</v>
      </c>
      <c r="S3939" s="1" t="s">
        <v>24307</v>
      </c>
      <c r="T3939" s="1">
        <v>150</v>
      </c>
      <c r="U3939" s="1">
        <v>115</v>
      </c>
      <c r="V3939" s="1">
        <v>35</v>
      </c>
    </row>
    <row r="3940" spans="1:22" x14ac:dyDescent="0.35">
      <c r="A3940" s="2">
        <v>44982</v>
      </c>
      <c r="B3940" s="3" t="s">
        <v>118</v>
      </c>
      <c r="C3940" t="s">
        <v>69</v>
      </c>
      <c r="D3940" t="s">
        <v>119</v>
      </c>
      <c r="E3940" t="s">
        <v>265</v>
      </c>
      <c r="F3940" t="s">
        <v>24308</v>
      </c>
      <c r="G3940" t="s">
        <v>24309</v>
      </c>
      <c r="H3940" t="s">
        <v>24310</v>
      </c>
      <c r="I3940" t="s">
        <v>24311</v>
      </c>
      <c r="J3940" s="1" t="s">
        <v>45</v>
      </c>
      <c r="K3940" t="s">
        <v>148</v>
      </c>
      <c r="L3940" t="s">
        <v>149</v>
      </c>
      <c r="M3940" t="s">
        <v>150</v>
      </c>
      <c r="N3940" s="1" t="s">
        <v>33</v>
      </c>
      <c r="O3940" s="1" t="s">
        <v>49</v>
      </c>
      <c r="P3940" s="1">
        <v>73</v>
      </c>
      <c r="Q3940" t="s">
        <v>1023</v>
      </c>
      <c r="R3940" s="1" t="s">
        <v>5445</v>
      </c>
      <c r="S3940" s="1" t="s">
        <v>24312</v>
      </c>
      <c r="T3940" s="1">
        <v>393</v>
      </c>
      <c r="U3940" s="1">
        <v>153</v>
      </c>
      <c r="V3940" s="1">
        <v>240</v>
      </c>
    </row>
    <row r="3941" spans="1:22" x14ac:dyDescent="0.35">
      <c r="A3941" s="2">
        <v>45124</v>
      </c>
      <c r="B3941" s="3" t="s">
        <v>38</v>
      </c>
      <c r="C3941" t="s">
        <v>23</v>
      </c>
      <c r="D3941" t="s">
        <v>24</v>
      </c>
      <c r="E3941" t="s">
        <v>82</v>
      </c>
      <c r="F3941" t="s">
        <v>24313</v>
      </c>
      <c r="G3941" t="s">
        <v>24314</v>
      </c>
      <c r="H3941" t="s">
        <v>24315</v>
      </c>
      <c r="I3941" t="s">
        <v>24316</v>
      </c>
      <c r="J3941" s="1" t="s">
        <v>170</v>
      </c>
      <c r="K3941" t="s">
        <v>159</v>
      </c>
      <c r="L3941" t="s">
        <v>160</v>
      </c>
      <c r="N3941" s="1" t="s">
        <v>86</v>
      </c>
      <c r="O3941" s="1" t="s">
        <v>49</v>
      </c>
      <c r="P3941" s="1">
        <v>20</v>
      </c>
      <c r="Q3941" t="s">
        <v>15304</v>
      </c>
      <c r="R3941" s="1" t="s">
        <v>24317</v>
      </c>
      <c r="S3941" s="1" t="s">
        <v>24318</v>
      </c>
      <c r="T3941" s="1">
        <v>268</v>
      </c>
      <c r="U3941" s="1">
        <v>185</v>
      </c>
      <c r="V3941" s="1">
        <v>83</v>
      </c>
    </row>
    <row r="3942" spans="1:22" x14ac:dyDescent="0.35">
      <c r="A3942" s="2">
        <v>44641</v>
      </c>
      <c r="B3942" s="3" t="s">
        <v>344</v>
      </c>
      <c r="C3942" t="s">
        <v>141</v>
      </c>
      <c r="D3942" t="s">
        <v>345</v>
      </c>
      <c r="E3942" t="s">
        <v>265</v>
      </c>
      <c r="F3942" t="s">
        <v>24319</v>
      </c>
      <c r="G3942" t="s">
        <v>24320</v>
      </c>
      <c r="H3942" t="s">
        <v>24321</v>
      </c>
      <c r="I3942" t="s">
        <v>24322</v>
      </c>
      <c r="J3942" s="1" t="s">
        <v>170</v>
      </c>
      <c r="K3942" t="s">
        <v>171</v>
      </c>
      <c r="L3942" t="s">
        <v>172</v>
      </c>
      <c r="M3942" t="s">
        <v>173</v>
      </c>
      <c r="N3942" s="1" t="s">
        <v>93</v>
      </c>
      <c r="O3942" s="1" t="s">
        <v>49</v>
      </c>
      <c r="P3942" s="1">
        <v>6</v>
      </c>
      <c r="Q3942" t="s">
        <v>24323</v>
      </c>
      <c r="R3942" s="1" t="s">
        <v>24324</v>
      </c>
      <c r="S3942" s="1" t="s">
        <v>24325</v>
      </c>
      <c r="T3942" s="1">
        <v>362</v>
      </c>
      <c r="U3942" s="1">
        <v>15</v>
      </c>
      <c r="V3942" s="1">
        <v>347</v>
      </c>
    </row>
    <row r="3943" spans="1:22" x14ac:dyDescent="0.35">
      <c r="A3943" s="2">
        <v>44671</v>
      </c>
      <c r="B3943" s="3" t="s">
        <v>177</v>
      </c>
      <c r="C3943" t="s">
        <v>141</v>
      </c>
      <c r="D3943" t="s">
        <v>142</v>
      </c>
      <c r="E3943" t="s">
        <v>178</v>
      </c>
      <c r="F3943" t="s">
        <v>24326</v>
      </c>
      <c r="H3943" t="s">
        <v>24327</v>
      </c>
      <c r="I3943" t="s">
        <v>24328</v>
      </c>
      <c r="J3943" s="1" t="s">
        <v>170</v>
      </c>
      <c r="K3943" t="s">
        <v>148</v>
      </c>
      <c r="L3943" t="s">
        <v>149</v>
      </c>
      <c r="M3943" t="s">
        <v>150</v>
      </c>
      <c r="N3943" s="1" t="s">
        <v>48</v>
      </c>
      <c r="O3943" s="1" t="s">
        <v>63</v>
      </c>
      <c r="P3943" s="1">
        <v>82</v>
      </c>
      <c r="Q3943" t="s">
        <v>2109</v>
      </c>
      <c r="R3943" s="1" t="s">
        <v>24329</v>
      </c>
      <c r="S3943" s="1" t="s">
        <v>24330</v>
      </c>
      <c r="T3943" s="1">
        <v>368</v>
      </c>
      <c r="U3943" s="1">
        <v>311</v>
      </c>
      <c r="V3943" s="1">
        <v>57</v>
      </c>
    </row>
    <row r="3944" spans="1:22" x14ac:dyDescent="0.35">
      <c r="A3944" s="2">
        <v>44669</v>
      </c>
      <c r="B3944" s="3" t="s">
        <v>118</v>
      </c>
      <c r="C3944" t="s">
        <v>54</v>
      </c>
      <c r="D3944" t="s">
        <v>119</v>
      </c>
      <c r="E3944" t="s">
        <v>120</v>
      </c>
      <c r="F3944" t="s">
        <v>24331</v>
      </c>
      <c r="G3944" t="s">
        <v>24332</v>
      </c>
      <c r="H3944" t="s">
        <v>24333</v>
      </c>
      <c r="I3944" t="s">
        <v>24334</v>
      </c>
      <c r="J3944" s="1" t="s">
        <v>170</v>
      </c>
      <c r="K3944" t="s">
        <v>534</v>
      </c>
      <c r="L3944" t="s">
        <v>535</v>
      </c>
      <c r="M3944" t="s">
        <v>536</v>
      </c>
      <c r="N3944" s="1" t="s">
        <v>48</v>
      </c>
      <c r="O3944" s="1" t="s">
        <v>49</v>
      </c>
      <c r="P3944" s="1">
        <v>68</v>
      </c>
      <c r="Q3944" t="s">
        <v>3662</v>
      </c>
      <c r="R3944" s="1" t="s">
        <v>24335</v>
      </c>
      <c r="S3944" s="1" t="s">
        <v>24336</v>
      </c>
      <c r="T3944" s="1">
        <v>481</v>
      </c>
      <c r="U3944" s="1">
        <v>440</v>
      </c>
      <c r="V3944" s="1">
        <v>41</v>
      </c>
    </row>
    <row r="3945" spans="1:22" x14ac:dyDescent="0.35">
      <c r="A3945" s="2">
        <v>44546</v>
      </c>
      <c r="B3945" s="3" t="s">
        <v>529</v>
      </c>
      <c r="C3945" t="s">
        <v>23</v>
      </c>
      <c r="D3945" t="s">
        <v>98</v>
      </c>
      <c r="E3945" t="s">
        <v>530</v>
      </c>
      <c r="F3945" t="s">
        <v>24337</v>
      </c>
      <c r="G3945" t="s">
        <v>24338</v>
      </c>
      <c r="H3945" t="s">
        <v>24339</v>
      </c>
      <c r="I3945" t="s">
        <v>24340</v>
      </c>
      <c r="J3945" s="1" t="s">
        <v>45</v>
      </c>
      <c r="K3945" t="s">
        <v>330</v>
      </c>
      <c r="L3945" t="s">
        <v>331</v>
      </c>
      <c r="M3945" t="s">
        <v>332</v>
      </c>
      <c r="N3945" s="1" t="s">
        <v>78</v>
      </c>
      <c r="O3945" s="1" t="s">
        <v>34</v>
      </c>
      <c r="P3945" s="1">
        <v>92</v>
      </c>
      <c r="Q3945" t="s">
        <v>2046</v>
      </c>
      <c r="R3945" s="1" t="s">
        <v>24341</v>
      </c>
      <c r="S3945" s="1" t="s">
        <v>24342</v>
      </c>
      <c r="T3945" s="1">
        <v>92</v>
      </c>
      <c r="U3945" s="1">
        <v>38</v>
      </c>
      <c r="V3945" s="1">
        <v>54</v>
      </c>
    </row>
    <row r="3946" spans="1:22" x14ac:dyDescent="0.35">
      <c r="A3946" s="2">
        <v>44582</v>
      </c>
      <c r="B3946" s="3" t="s">
        <v>492</v>
      </c>
      <c r="C3946" t="s">
        <v>276</v>
      </c>
      <c r="D3946" t="s">
        <v>409</v>
      </c>
      <c r="E3946" t="s">
        <v>410</v>
      </c>
      <c r="F3946" t="s">
        <v>24343</v>
      </c>
      <c r="G3946" t="s">
        <v>24344</v>
      </c>
      <c r="H3946" t="s">
        <v>24345</v>
      </c>
      <c r="I3946" t="s">
        <v>24346</v>
      </c>
      <c r="J3946" s="1" t="s">
        <v>45</v>
      </c>
      <c r="K3946" t="s">
        <v>124</v>
      </c>
      <c r="L3946" t="s">
        <v>125</v>
      </c>
      <c r="M3946" t="s">
        <v>126</v>
      </c>
      <c r="N3946" s="1" t="s">
        <v>78</v>
      </c>
      <c r="O3946" s="1" t="s">
        <v>34</v>
      </c>
      <c r="P3946" s="1">
        <v>10</v>
      </c>
      <c r="Q3946" t="s">
        <v>24347</v>
      </c>
      <c r="R3946" s="1" t="s">
        <v>22437</v>
      </c>
      <c r="S3946" s="1" t="s">
        <v>24348</v>
      </c>
      <c r="T3946" s="1">
        <v>491</v>
      </c>
      <c r="U3946" s="1">
        <v>289</v>
      </c>
      <c r="V3946" s="1">
        <v>202</v>
      </c>
    </row>
    <row r="3947" spans="1:22" x14ac:dyDescent="0.35">
      <c r="A3947" s="2">
        <v>44598</v>
      </c>
      <c r="B3947" s="3" t="s">
        <v>97</v>
      </c>
      <c r="C3947" t="s">
        <v>23</v>
      </c>
      <c r="D3947" t="s">
        <v>98</v>
      </c>
      <c r="E3947" t="s">
        <v>154</v>
      </c>
      <c r="F3947" t="s">
        <v>24349</v>
      </c>
      <c r="G3947" t="s">
        <v>24350</v>
      </c>
      <c r="H3947" t="s">
        <v>24351</v>
      </c>
      <c r="I3947" t="s">
        <v>24352</v>
      </c>
      <c r="J3947" s="1" t="s">
        <v>170</v>
      </c>
      <c r="K3947" t="s">
        <v>61</v>
      </c>
      <c r="L3947" t="s">
        <v>62</v>
      </c>
      <c r="M3947">
        <f>1-588-750-7646</f>
        <v>-8983</v>
      </c>
      <c r="N3947" s="1" t="s">
        <v>33</v>
      </c>
      <c r="O3947" s="1" t="s">
        <v>34</v>
      </c>
      <c r="P3947" s="1">
        <v>99</v>
      </c>
      <c r="Q3947" t="s">
        <v>8231</v>
      </c>
      <c r="R3947" s="1" t="s">
        <v>24353</v>
      </c>
      <c r="S3947" s="1" t="s">
        <v>24354</v>
      </c>
      <c r="T3947" s="1">
        <v>432</v>
      </c>
      <c r="U3947" s="1">
        <v>365</v>
      </c>
      <c r="V3947" s="1">
        <v>67</v>
      </c>
    </row>
    <row r="3948" spans="1:22" x14ac:dyDescent="0.35">
      <c r="A3948" s="1" t="s">
        <v>24355</v>
      </c>
      <c r="B3948" s="3" t="s">
        <v>68</v>
      </c>
      <c r="C3948" t="s">
        <v>69</v>
      </c>
      <c r="D3948" t="s">
        <v>70</v>
      </c>
      <c r="E3948" t="s">
        <v>189</v>
      </c>
      <c r="F3948" t="s">
        <v>24356</v>
      </c>
      <c r="G3948" t="s">
        <v>24357</v>
      </c>
      <c r="H3948" t="s">
        <v>24358</v>
      </c>
      <c r="I3948" t="s">
        <v>24359</v>
      </c>
      <c r="J3948" s="1" t="s">
        <v>30</v>
      </c>
      <c r="K3948" t="s">
        <v>159</v>
      </c>
      <c r="L3948" t="s">
        <v>160</v>
      </c>
      <c r="M3948" t="s">
        <v>161</v>
      </c>
      <c r="N3948" s="1" t="s">
        <v>93</v>
      </c>
      <c r="O3948" s="1" t="s">
        <v>49</v>
      </c>
      <c r="P3948" s="1">
        <v>55</v>
      </c>
      <c r="Q3948" t="s">
        <v>136</v>
      </c>
      <c r="R3948" s="1" t="s">
        <v>9958</v>
      </c>
      <c r="S3948" s="1" t="s">
        <v>24360</v>
      </c>
      <c r="T3948" s="1">
        <v>290</v>
      </c>
      <c r="U3948" s="1">
        <v>18</v>
      </c>
      <c r="V3948" s="1">
        <v>272</v>
      </c>
    </row>
    <row r="3949" spans="1:22" x14ac:dyDescent="0.35">
      <c r="A3949" s="2">
        <v>44949</v>
      </c>
      <c r="B3949" s="3" t="s">
        <v>418</v>
      </c>
      <c r="C3949" t="s">
        <v>69</v>
      </c>
      <c r="D3949" t="s">
        <v>419</v>
      </c>
      <c r="E3949" t="s">
        <v>25</v>
      </c>
      <c r="F3949" t="s">
        <v>24361</v>
      </c>
      <c r="G3949" t="s">
        <v>24362</v>
      </c>
      <c r="H3949" t="s">
        <v>24363</v>
      </c>
      <c r="I3949" t="s">
        <v>24364</v>
      </c>
      <c r="J3949" s="1" t="s">
        <v>30</v>
      </c>
      <c r="K3949" t="s">
        <v>330</v>
      </c>
      <c r="L3949" t="s">
        <v>331</v>
      </c>
      <c r="M3949" t="s">
        <v>332</v>
      </c>
      <c r="N3949" s="1" t="s">
        <v>114</v>
      </c>
      <c r="O3949" s="1" t="s">
        <v>63</v>
      </c>
      <c r="P3949" s="1">
        <v>23</v>
      </c>
      <c r="Q3949" t="s">
        <v>9053</v>
      </c>
      <c r="R3949" s="1" t="s">
        <v>24365</v>
      </c>
      <c r="S3949" s="1" t="s">
        <v>24366</v>
      </c>
      <c r="T3949" s="1">
        <v>73</v>
      </c>
      <c r="U3949" s="1">
        <v>11</v>
      </c>
      <c r="V3949" s="1">
        <v>62</v>
      </c>
    </row>
    <row r="3950" spans="1:22" x14ac:dyDescent="0.35">
      <c r="A3950" s="2">
        <v>44983</v>
      </c>
      <c r="B3950" s="3" t="s">
        <v>238</v>
      </c>
      <c r="C3950" t="s">
        <v>23</v>
      </c>
      <c r="D3950" t="s">
        <v>98</v>
      </c>
      <c r="E3950" t="s">
        <v>239</v>
      </c>
      <c r="F3950" t="s">
        <v>24367</v>
      </c>
      <c r="G3950" t="s">
        <v>24368</v>
      </c>
      <c r="H3950" t="s">
        <v>24369</v>
      </c>
      <c r="I3950" t="s">
        <v>24370</v>
      </c>
      <c r="J3950" s="1" t="s">
        <v>170</v>
      </c>
      <c r="K3950" t="s">
        <v>159</v>
      </c>
      <c r="L3950" t="s">
        <v>160</v>
      </c>
      <c r="M3950" t="s">
        <v>161</v>
      </c>
      <c r="N3950" s="1" t="s">
        <v>93</v>
      </c>
      <c r="O3950" s="1" t="s">
        <v>63</v>
      </c>
      <c r="P3950" s="1">
        <v>50</v>
      </c>
      <c r="Q3950" t="s">
        <v>5923</v>
      </c>
      <c r="R3950" s="1" t="s">
        <v>24371</v>
      </c>
      <c r="S3950" s="1" t="s">
        <v>24372</v>
      </c>
      <c r="T3950" s="1">
        <v>498</v>
      </c>
      <c r="U3950" s="1">
        <v>498</v>
      </c>
      <c r="V3950" s="1">
        <v>0</v>
      </c>
    </row>
    <row r="3951" spans="1:22" x14ac:dyDescent="0.35">
      <c r="A3951" s="1" t="s">
        <v>24373</v>
      </c>
      <c r="B3951" s="3" t="s">
        <v>68</v>
      </c>
      <c r="C3951" t="s">
        <v>69</v>
      </c>
      <c r="D3951" t="s">
        <v>70</v>
      </c>
      <c r="E3951" t="s">
        <v>71</v>
      </c>
      <c r="F3951" t="s">
        <v>24374</v>
      </c>
      <c r="G3951" t="s">
        <v>24375</v>
      </c>
      <c r="H3951" t="s">
        <v>24376</v>
      </c>
      <c r="I3951" t="s">
        <v>24377</v>
      </c>
      <c r="J3951" s="1" t="s">
        <v>30</v>
      </c>
      <c r="K3951" t="s">
        <v>133</v>
      </c>
      <c r="L3951" t="s">
        <v>134</v>
      </c>
      <c r="M3951" t="s">
        <v>135</v>
      </c>
      <c r="N3951" s="1" t="s">
        <v>48</v>
      </c>
      <c r="O3951" s="1" t="s">
        <v>34</v>
      </c>
      <c r="P3951" s="1">
        <v>11</v>
      </c>
      <c r="Q3951" t="s">
        <v>4496</v>
      </c>
      <c r="R3951" s="1" t="s">
        <v>8531</v>
      </c>
      <c r="S3951" s="1" t="s">
        <v>24378</v>
      </c>
      <c r="T3951" s="1">
        <v>237</v>
      </c>
      <c r="U3951" s="1">
        <v>123</v>
      </c>
      <c r="V3951" s="1">
        <v>114</v>
      </c>
    </row>
    <row r="3952" spans="1:22" x14ac:dyDescent="0.35">
      <c r="A3952" s="2">
        <v>44734</v>
      </c>
      <c r="B3952" s="3" t="s">
        <v>222</v>
      </c>
      <c r="C3952" t="s">
        <v>54</v>
      </c>
      <c r="D3952" t="s">
        <v>223</v>
      </c>
      <c r="E3952" t="s">
        <v>224</v>
      </c>
      <c r="F3952" t="s">
        <v>24379</v>
      </c>
      <c r="G3952" t="s">
        <v>24380</v>
      </c>
      <c r="H3952" t="s">
        <v>24381</v>
      </c>
      <c r="I3952" t="s">
        <v>24382</v>
      </c>
      <c r="J3952" s="1" t="s">
        <v>45</v>
      </c>
      <c r="K3952" t="s">
        <v>252</v>
      </c>
      <c r="L3952" t="s">
        <v>253</v>
      </c>
      <c r="M3952">
        <f>1-838-976-6137</f>
        <v>-7950</v>
      </c>
      <c r="N3952" s="1" t="s">
        <v>78</v>
      </c>
      <c r="O3952" s="1" t="s">
        <v>63</v>
      </c>
      <c r="P3952" s="1">
        <v>93</v>
      </c>
      <c r="Q3952" t="s">
        <v>847</v>
      </c>
      <c r="R3952" s="1" t="s">
        <v>24383</v>
      </c>
      <c r="S3952" s="1" t="s">
        <v>24384</v>
      </c>
      <c r="T3952" s="1">
        <v>360</v>
      </c>
      <c r="U3952" s="1">
        <v>276</v>
      </c>
      <c r="V3952" s="1">
        <v>84</v>
      </c>
    </row>
    <row r="3953" spans="1:22" x14ac:dyDescent="0.35">
      <c r="A3953" s="2">
        <v>44667</v>
      </c>
      <c r="B3953" s="3" t="s">
        <v>492</v>
      </c>
      <c r="C3953" t="s">
        <v>276</v>
      </c>
      <c r="D3953" t="s">
        <v>409</v>
      </c>
      <c r="E3953" t="s">
        <v>189</v>
      </c>
      <c r="F3953" t="s">
        <v>24385</v>
      </c>
      <c r="G3953" t="s">
        <v>24386</v>
      </c>
      <c r="H3953" t="s">
        <v>24387</v>
      </c>
      <c r="I3953" t="s">
        <v>24388</v>
      </c>
      <c r="J3953" s="1" t="s">
        <v>170</v>
      </c>
      <c r="K3953" t="s">
        <v>124</v>
      </c>
      <c r="L3953" t="s">
        <v>125</v>
      </c>
      <c r="M3953" t="s">
        <v>126</v>
      </c>
      <c r="N3953" s="1" t="s">
        <v>93</v>
      </c>
      <c r="O3953" s="1" t="s">
        <v>63</v>
      </c>
      <c r="P3953" s="1">
        <v>42</v>
      </c>
      <c r="Q3953" t="s">
        <v>6452</v>
      </c>
      <c r="R3953" s="1" t="s">
        <v>24389</v>
      </c>
      <c r="S3953" s="1" t="s">
        <v>24390</v>
      </c>
      <c r="T3953" s="1">
        <v>177</v>
      </c>
      <c r="U3953" s="1">
        <v>48</v>
      </c>
      <c r="V3953" s="1">
        <v>129</v>
      </c>
    </row>
    <row r="3954" spans="1:22" x14ac:dyDescent="0.35">
      <c r="A3954" s="2">
        <v>44956</v>
      </c>
      <c r="B3954" s="3" t="s">
        <v>214</v>
      </c>
      <c r="C3954" t="s">
        <v>23</v>
      </c>
      <c r="D3954" t="s">
        <v>98</v>
      </c>
      <c r="E3954" t="s">
        <v>326</v>
      </c>
      <c r="F3954" t="s">
        <v>24391</v>
      </c>
      <c r="G3954" t="s">
        <v>24392</v>
      </c>
      <c r="H3954" t="s">
        <v>24393</v>
      </c>
      <c r="I3954" t="s">
        <v>24394</v>
      </c>
      <c r="J3954" s="1" t="s">
        <v>30</v>
      </c>
      <c r="K3954" t="s">
        <v>124</v>
      </c>
      <c r="L3954" t="s">
        <v>125</v>
      </c>
      <c r="M3954" t="s">
        <v>126</v>
      </c>
      <c r="N3954" s="1" t="s">
        <v>33</v>
      </c>
      <c r="O3954" s="1" t="s">
        <v>34</v>
      </c>
      <c r="P3954" s="1">
        <v>55</v>
      </c>
      <c r="Q3954" t="s">
        <v>1937</v>
      </c>
      <c r="R3954" s="1" t="s">
        <v>24395</v>
      </c>
      <c r="S3954" s="1" t="s">
        <v>24396</v>
      </c>
      <c r="T3954" s="1">
        <v>180</v>
      </c>
      <c r="U3954" s="1">
        <v>8</v>
      </c>
      <c r="V3954" s="1">
        <v>172</v>
      </c>
    </row>
    <row r="3955" spans="1:22" x14ac:dyDescent="0.35">
      <c r="A3955" s="2">
        <v>45013</v>
      </c>
      <c r="B3955" s="3" t="s">
        <v>418</v>
      </c>
      <c r="C3955" t="s">
        <v>69</v>
      </c>
      <c r="D3955" t="s">
        <v>419</v>
      </c>
      <c r="E3955" t="s">
        <v>908</v>
      </c>
      <c r="F3955" t="s">
        <v>24397</v>
      </c>
      <c r="G3955" t="s">
        <v>24398</v>
      </c>
      <c r="H3955" t="s">
        <v>24399</v>
      </c>
      <c r="I3955" t="s">
        <v>24400</v>
      </c>
      <c r="J3955" s="1" t="s">
        <v>45</v>
      </c>
      <c r="K3955" t="s">
        <v>124</v>
      </c>
      <c r="L3955" t="s">
        <v>125</v>
      </c>
      <c r="N3955" s="1" t="s">
        <v>93</v>
      </c>
      <c r="O3955" s="1" t="s">
        <v>63</v>
      </c>
      <c r="P3955" s="1">
        <v>58</v>
      </c>
      <c r="Q3955" t="s">
        <v>9159</v>
      </c>
      <c r="R3955" s="1" t="s">
        <v>17195</v>
      </c>
      <c r="S3955" s="1" t="s">
        <v>24401</v>
      </c>
      <c r="T3955" s="1">
        <v>99</v>
      </c>
      <c r="U3955" s="1">
        <v>11</v>
      </c>
      <c r="V3955" s="1">
        <v>88</v>
      </c>
    </row>
    <row r="3956" spans="1:22" x14ac:dyDescent="0.35">
      <c r="A3956" s="2">
        <v>44897</v>
      </c>
      <c r="B3956" s="3" t="s">
        <v>418</v>
      </c>
      <c r="C3956" t="s">
        <v>69</v>
      </c>
      <c r="D3956" t="s">
        <v>419</v>
      </c>
      <c r="E3956" t="s">
        <v>521</v>
      </c>
      <c r="F3956" t="s">
        <v>24402</v>
      </c>
      <c r="G3956" t="s">
        <v>24403</v>
      </c>
      <c r="H3956" t="s">
        <v>24404</v>
      </c>
      <c r="I3956" t="s">
        <v>24405</v>
      </c>
      <c r="J3956" s="1" t="s">
        <v>45</v>
      </c>
      <c r="K3956" t="s">
        <v>159</v>
      </c>
      <c r="L3956" t="s">
        <v>160</v>
      </c>
      <c r="M3956" t="s">
        <v>161</v>
      </c>
      <c r="N3956" s="1" t="s">
        <v>33</v>
      </c>
      <c r="O3956" s="1" t="s">
        <v>63</v>
      </c>
      <c r="P3956" s="1">
        <v>24</v>
      </c>
      <c r="Q3956" t="s">
        <v>19690</v>
      </c>
      <c r="R3956" s="1" t="s">
        <v>24406</v>
      </c>
      <c r="S3956" s="1" t="s">
        <v>24407</v>
      </c>
      <c r="T3956" s="1">
        <v>193</v>
      </c>
      <c r="U3956" s="1">
        <v>53</v>
      </c>
      <c r="V3956" s="1">
        <v>140</v>
      </c>
    </row>
    <row r="3957" spans="1:22" x14ac:dyDescent="0.35">
      <c r="A3957" s="1" t="s">
        <v>6947</v>
      </c>
      <c r="B3957" s="3" t="s">
        <v>222</v>
      </c>
      <c r="C3957" t="s">
        <v>141</v>
      </c>
      <c r="D3957" t="s">
        <v>223</v>
      </c>
      <c r="E3957" t="s">
        <v>1332</v>
      </c>
      <c r="F3957" t="s">
        <v>24408</v>
      </c>
      <c r="G3957" t="s">
        <v>24409</v>
      </c>
      <c r="H3957" t="s">
        <v>24410</v>
      </c>
      <c r="I3957" t="s">
        <v>24411</v>
      </c>
      <c r="J3957" s="1" t="s">
        <v>170</v>
      </c>
      <c r="K3957" t="s">
        <v>424</v>
      </c>
      <c r="L3957" t="s">
        <v>425</v>
      </c>
      <c r="M3957">
        <v>7724600682</v>
      </c>
      <c r="N3957" s="1" t="s">
        <v>33</v>
      </c>
      <c r="O3957" s="1" t="s">
        <v>63</v>
      </c>
      <c r="P3957" s="1">
        <v>38</v>
      </c>
      <c r="Q3957" t="s">
        <v>23563</v>
      </c>
      <c r="R3957" s="1" t="s">
        <v>24412</v>
      </c>
      <c r="S3957" s="1" t="s">
        <v>24413</v>
      </c>
      <c r="T3957" s="1">
        <v>156</v>
      </c>
      <c r="U3957" s="1">
        <v>32</v>
      </c>
      <c r="V3957" s="1">
        <v>124</v>
      </c>
    </row>
    <row r="3958" spans="1:22" x14ac:dyDescent="0.35">
      <c r="A3958" s="2">
        <v>44589</v>
      </c>
      <c r="B3958" s="3" t="s">
        <v>164</v>
      </c>
      <c r="C3958" t="s">
        <v>54</v>
      </c>
      <c r="D3958" t="s">
        <v>165</v>
      </c>
      <c r="E3958" t="s">
        <v>166</v>
      </c>
      <c r="F3958" t="s">
        <v>24414</v>
      </c>
      <c r="G3958" t="s">
        <v>24415</v>
      </c>
      <c r="H3958" t="s">
        <v>24416</v>
      </c>
      <c r="I3958" t="s">
        <v>24417</v>
      </c>
      <c r="J3958" s="1" t="s">
        <v>170</v>
      </c>
      <c r="K3958" t="s">
        <v>183</v>
      </c>
      <c r="L3958" t="s">
        <v>184</v>
      </c>
      <c r="M3958" t="s">
        <v>185</v>
      </c>
      <c r="N3958" s="1" t="s">
        <v>114</v>
      </c>
      <c r="O3958" s="1" t="s">
        <v>49</v>
      </c>
      <c r="P3958" s="1">
        <v>22</v>
      </c>
      <c r="Q3958" t="s">
        <v>5780</v>
      </c>
      <c r="R3958" s="1" t="s">
        <v>24418</v>
      </c>
      <c r="S3958" s="1" t="s">
        <v>24419</v>
      </c>
      <c r="T3958" s="1">
        <v>395</v>
      </c>
      <c r="U3958" s="1">
        <v>179</v>
      </c>
      <c r="V3958" s="1">
        <v>216</v>
      </c>
    </row>
    <row r="3959" spans="1:22" x14ac:dyDescent="0.35">
      <c r="A3959" s="2">
        <v>44847</v>
      </c>
      <c r="B3959" s="3" t="s">
        <v>214</v>
      </c>
      <c r="C3959" t="s">
        <v>23</v>
      </c>
      <c r="D3959" t="s">
        <v>98</v>
      </c>
      <c r="E3959" t="s">
        <v>326</v>
      </c>
      <c r="F3959" t="s">
        <v>24420</v>
      </c>
      <c r="G3959" t="s">
        <v>24421</v>
      </c>
      <c r="H3959" t="s">
        <v>24422</v>
      </c>
      <c r="I3959" t="s">
        <v>24423</v>
      </c>
      <c r="J3959" s="1" t="s">
        <v>30</v>
      </c>
      <c r="K3959" t="s">
        <v>252</v>
      </c>
      <c r="L3959" t="s">
        <v>253</v>
      </c>
      <c r="N3959" s="1" t="s">
        <v>93</v>
      </c>
      <c r="O3959" s="1" t="s">
        <v>34</v>
      </c>
      <c r="P3959" s="1">
        <v>24</v>
      </c>
      <c r="Q3959" t="s">
        <v>24424</v>
      </c>
      <c r="R3959" s="1" t="s">
        <v>24425</v>
      </c>
      <c r="S3959" s="1" t="s">
        <v>24426</v>
      </c>
      <c r="T3959" s="1">
        <v>91</v>
      </c>
      <c r="U3959" s="1">
        <v>38</v>
      </c>
      <c r="V3959" s="1">
        <v>53</v>
      </c>
    </row>
    <row r="3960" spans="1:22" x14ac:dyDescent="0.35">
      <c r="A3960" s="2">
        <v>44746</v>
      </c>
      <c r="B3960" s="3" t="s">
        <v>38</v>
      </c>
      <c r="C3960" t="s">
        <v>276</v>
      </c>
      <c r="D3960" t="s">
        <v>409</v>
      </c>
      <c r="E3960" t="s">
        <v>265</v>
      </c>
      <c r="F3960" t="s">
        <v>24427</v>
      </c>
      <c r="G3960" t="s">
        <v>24428</v>
      </c>
      <c r="H3960" t="s">
        <v>24429</v>
      </c>
      <c r="I3960" t="s">
        <v>24430</v>
      </c>
      <c r="J3960" s="1" t="s">
        <v>170</v>
      </c>
      <c r="K3960" t="s">
        <v>148</v>
      </c>
      <c r="L3960" t="s">
        <v>149</v>
      </c>
      <c r="M3960" t="s">
        <v>150</v>
      </c>
      <c r="N3960" s="1" t="s">
        <v>86</v>
      </c>
      <c r="O3960" s="1" t="s">
        <v>49</v>
      </c>
      <c r="P3960" s="1">
        <v>3</v>
      </c>
      <c r="Q3960" t="s">
        <v>8855</v>
      </c>
      <c r="R3960" s="1" t="s">
        <v>24431</v>
      </c>
      <c r="S3960" s="1" t="s">
        <v>24432</v>
      </c>
      <c r="T3960" s="1">
        <v>484</v>
      </c>
      <c r="U3960" s="1">
        <v>3</v>
      </c>
      <c r="V3960" s="1">
        <v>481</v>
      </c>
    </row>
    <row r="3961" spans="1:22" x14ac:dyDescent="0.35">
      <c r="A3961" s="2">
        <v>45163</v>
      </c>
      <c r="B3961" s="3" t="s">
        <v>336</v>
      </c>
      <c r="C3961" t="s">
        <v>247</v>
      </c>
      <c r="D3961" t="s">
        <v>165</v>
      </c>
      <c r="E3961" t="s">
        <v>484</v>
      </c>
      <c r="F3961" t="s">
        <v>24433</v>
      </c>
      <c r="G3961" t="s">
        <v>24434</v>
      </c>
      <c r="H3961" t="s">
        <v>24435</v>
      </c>
      <c r="I3961" t="s">
        <v>24436</v>
      </c>
      <c r="J3961" s="1" t="s">
        <v>170</v>
      </c>
      <c r="K3961" t="s">
        <v>61</v>
      </c>
      <c r="L3961" t="s">
        <v>62</v>
      </c>
      <c r="M3961">
        <f>1-588-750-7646</f>
        <v>-8983</v>
      </c>
      <c r="N3961" s="1" t="s">
        <v>48</v>
      </c>
      <c r="O3961" s="1" t="s">
        <v>34</v>
      </c>
      <c r="P3961" s="1">
        <v>22</v>
      </c>
      <c r="Q3961" t="s">
        <v>9146</v>
      </c>
      <c r="R3961" s="1" t="s">
        <v>24437</v>
      </c>
      <c r="S3961" s="1" t="s">
        <v>24438</v>
      </c>
      <c r="T3961" s="1">
        <v>57</v>
      </c>
      <c r="U3961" s="1">
        <v>34</v>
      </c>
      <c r="V3961" s="1">
        <v>23</v>
      </c>
    </row>
    <row r="3962" spans="1:22" x14ac:dyDescent="0.35">
      <c r="A3962" s="2">
        <v>44524</v>
      </c>
      <c r="B3962" s="3" t="s">
        <v>53</v>
      </c>
      <c r="C3962" t="s">
        <v>54</v>
      </c>
      <c r="D3962" t="s">
        <v>55</v>
      </c>
      <c r="E3962" t="s">
        <v>25</v>
      </c>
      <c r="F3962" t="s">
        <v>24439</v>
      </c>
      <c r="G3962" t="s">
        <v>24440</v>
      </c>
      <c r="H3962" t="s">
        <v>24441</v>
      </c>
      <c r="I3962" t="s">
        <v>24442</v>
      </c>
      <c r="J3962" s="1" t="s">
        <v>30</v>
      </c>
      <c r="K3962" t="s">
        <v>534</v>
      </c>
      <c r="L3962" t="s">
        <v>535</v>
      </c>
      <c r="M3962" t="s">
        <v>536</v>
      </c>
      <c r="N3962" s="1" t="s">
        <v>93</v>
      </c>
      <c r="O3962" s="1" t="s">
        <v>34</v>
      </c>
      <c r="P3962" s="1">
        <v>79</v>
      </c>
      <c r="Q3962" t="s">
        <v>6465</v>
      </c>
      <c r="R3962" s="1" t="s">
        <v>18719</v>
      </c>
      <c r="S3962" s="1" t="s">
        <v>24443</v>
      </c>
      <c r="T3962" s="1">
        <v>456</v>
      </c>
      <c r="U3962" s="1">
        <v>56</v>
      </c>
      <c r="V3962" s="1">
        <v>400</v>
      </c>
    </row>
    <row r="3963" spans="1:22" x14ac:dyDescent="0.35">
      <c r="A3963" s="2">
        <v>44834</v>
      </c>
      <c r="B3963" s="3" t="s">
        <v>68</v>
      </c>
      <c r="C3963" t="s">
        <v>69</v>
      </c>
      <c r="D3963" t="s">
        <v>70</v>
      </c>
      <c r="E3963" t="s">
        <v>71</v>
      </c>
      <c r="F3963" t="s">
        <v>24444</v>
      </c>
      <c r="H3963" t="s">
        <v>24445</v>
      </c>
      <c r="I3963" t="s">
        <v>24446</v>
      </c>
      <c r="J3963" s="1" t="s">
        <v>45</v>
      </c>
      <c r="K3963" t="s">
        <v>159</v>
      </c>
      <c r="L3963" t="s">
        <v>160</v>
      </c>
      <c r="M3963" t="s">
        <v>161</v>
      </c>
      <c r="N3963" s="1" t="s">
        <v>114</v>
      </c>
      <c r="O3963" s="1" t="s">
        <v>49</v>
      </c>
      <c r="P3963" s="1">
        <v>39</v>
      </c>
      <c r="Q3963" t="s">
        <v>1481</v>
      </c>
      <c r="R3963" s="1" t="s">
        <v>24447</v>
      </c>
      <c r="S3963" s="1" t="s">
        <v>24448</v>
      </c>
      <c r="T3963" s="1">
        <v>420</v>
      </c>
      <c r="U3963" s="1">
        <v>24</v>
      </c>
      <c r="V3963" s="1">
        <v>396</v>
      </c>
    </row>
    <row r="3964" spans="1:22" x14ac:dyDescent="0.35">
      <c r="A3964" s="2">
        <v>44866</v>
      </c>
      <c r="B3964" s="3" t="s">
        <v>529</v>
      </c>
      <c r="C3964" t="s">
        <v>23</v>
      </c>
      <c r="D3964" t="s">
        <v>98</v>
      </c>
      <c r="E3964" t="s">
        <v>189</v>
      </c>
      <c r="F3964" t="s">
        <v>24449</v>
      </c>
      <c r="G3964" t="s">
        <v>24450</v>
      </c>
      <c r="H3964" t="s">
        <v>24451</v>
      </c>
      <c r="I3964" t="s">
        <v>24452</v>
      </c>
      <c r="J3964" s="1" t="s">
        <v>30</v>
      </c>
      <c r="K3964" t="s">
        <v>303</v>
      </c>
      <c r="L3964" t="s">
        <v>304</v>
      </c>
      <c r="M3964" t="s">
        <v>305</v>
      </c>
      <c r="N3964" s="1" t="s">
        <v>78</v>
      </c>
      <c r="O3964" s="1" t="s">
        <v>34</v>
      </c>
      <c r="P3964" s="1">
        <v>53</v>
      </c>
      <c r="Q3964" t="s">
        <v>14160</v>
      </c>
      <c r="R3964" s="1" t="s">
        <v>24453</v>
      </c>
      <c r="S3964" s="1" t="s">
        <v>24454</v>
      </c>
      <c r="T3964" s="1">
        <v>129</v>
      </c>
      <c r="U3964" s="1">
        <v>4</v>
      </c>
      <c r="V3964" s="1">
        <v>125</v>
      </c>
    </row>
    <row r="3965" spans="1:22" x14ac:dyDescent="0.35">
      <c r="A3965" s="2">
        <v>44544</v>
      </c>
      <c r="B3965" s="3" t="s">
        <v>38</v>
      </c>
      <c r="C3965" t="s">
        <v>141</v>
      </c>
      <c r="D3965" t="s">
        <v>223</v>
      </c>
      <c r="E3965" t="s">
        <v>265</v>
      </c>
      <c r="F3965" t="s">
        <v>24455</v>
      </c>
      <c r="H3965" t="s">
        <v>24456</v>
      </c>
      <c r="I3965" t="s">
        <v>24457</v>
      </c>
      <c r="J3965" s="1" t="s">
        <v>45</v>
      </c>
      <c r="K3965" t="s">
        <v>111</v>
      </c>
      <c r="L3965" t="s">
        <v>112</v>
      </c>
      <c r="M3965" t="s">
        <v>113</v>
      </c>
      <c r="N3965" s="1" t="s">
        <v>114</v>
      </c>
      <c r="O3965" s="1" t="s">
        <v>49</v>
      </c>
      <c r="P3965" s="1">
        <v>45</v>
      </c>
      <c r="Q3965" t="s">
        <v>21803</v>
      </c>
      <c r="R3965" s="1" t="s">
        <v>14130</v>
      </c>
      <c r="S3965" s="1" t="s">
        <v>24458</v>
      </c>
      <c r="T3965" s="1">
        <v>151</v>
      </c>
      <c r="U3965" s="1">
        <v>131</v>
      </c>
      <c r="V3965" s="1">
        <v>20</v>
      </c>
    </row>
    <row r="3966" spans="1:22" x14ac:dyDescent="0.35">
      <c r="A3966" s="2">
        <v>45116</v>
      </c>
      <c r="B3966" s="3" t="s">
        <v>238</v>
      </c>
      <c r="C3966" t="s">
        <v>23</v>
      </c>
      <c r="D3966" t="s">
        <v>98</v>
      </c>
      <c r="E3966" t="s">
        <v>265</v>
      </c>
      <c r="F3966" t="s">
        <v>24459</v>
      </c>
      <c r="H3966" t="s">
        <v>24460</v>
      </c>
      <c r="I3966" t="s">
        <v>24461</v>
      </c>
      <c r="J3966" s="1" t="s">
        <v>45</v>
      </c>
      <c r="K3966" t="s">
        <v>31</v>
      </c>
      <c r="L3966" t="s">
        <v>32</v>
      </c>
      <c r="M3966">
        <v>6538306661</v>
      </c>
      <c r="N3966" s="1" t="s">
        <v>93</v>
      </c>
      <c r="O3966" s="1" t="s">
        <v>49</v>
      </c>
      <c r="P3966" s="1">
        <v>41</v>
      </c>
      <c r="Q3966" t="s">
        <v>16227</v>
      </c>
      <c r="R3966" s="1" t="s">
        <v>24462</v>
      </c>
      <c r="S3966" s="1" t="s">
        <v>24463</v>
      </c>
      <c r="T3966" s="1">
        <v>437</v>
      </c>
      <c r="U3966" s="1">
        <v>126</v>
      </c>
      <c r="V3966" s="1">
        <v>311</v>
      </c>
    </row>
    <row r="3967" spans="1:22" x14ac:dyDescent="0.35">
      <c r="A3967" s="2">
        <v>44720</v>
      </c>
      <c r="B3967" s="3" t="s">
        <v>238</v>
      </c>
      <c r="C3967" t="s">
        <v>23</v>
      </c>
      <c r="D3967" t="s">
        <v>98</v>
      </c>
      <c r="E3967" t="s">
        <v>239</v>
      </c>
      <c r="F3967" t="s">
        <v>24464</v>
      </c>
      <c r="G3967" t="s">
        <v>24465</v>
      </c>
      <c r="H3967" t="s">
        <v>24466</v>
      </c>
      <c r="I3967" t="s">
        <v>24467</v>
      </c>
      <c r="J3967" s="1" t="s">
        <v>30</v>
      </c>
      <c r="K3967" t="s">
        <v>46</v>
      </c>
      <c r="L3967" t="s">
        <v>47</v>
      </c>
      <c r="M3967" t="s">
        <v>261</v>
      </c>
      <c r="N3967" s="1" t="s">
        <v>48</v>
      </c>
      <c r="O3967" s="1" t="s">
        <v>63</v>
      </c>
      <c r="P3967" s="1">
        <v>41</v>
      </c>
      <c r="Q3967" t="s">
        <v>16227</v>
      </c>
      <c r="R3967" s="1" t="s">
        <v>24468</v>
      </c>
      <c r="S3967" s="1" t="s">
        <v>24469</v>
      </c>
      <c r="T3967" s="1">
        <v>235</v>
      </c>
      <c r="U3967" s="1">
        <v>164</v>
      </c>
      <c r="V3967" s="1">
        <v>71</v>
      </c>
    </row>
    <row r="3968" spans="1:22" x14ac:dyDescent="0.35">
      <c r="A3968" s="2">
        <v>45069</v>
      </c>
      <c r="B3968" s="3" t="s">
        <v>38</v>
      </c>
      <c r="C3968" t="s">
        <v>141</v>
      </c>
      <c r="D3968" t="s">
        <v>223</v>
      </c>
      <c r="E3968" t="s">
        <v>5713</v>
      </c>
      <c r="F3968" t="s">
        <v>24470</v>
      </c>
      <c r="G3968" t="s">
        <v>24471</v>
      </c>
      <c r="H3968" t="s">
        <v>24472</v>
      </c>
      <c r="I3968">
        <f>1-695-393-5916</f>
        <v>-7003</v>
      </c>
      <c r="J3968" s="1" t="s">
        <v>45</v>
      </c>
      <c r="K3968" t="s">
        <v>183</v>
      </c>
      <c r="L3968" t="s">
        <v>184</v>
      </c>
      <c r="M3968" t="s">
        <v>185</v>
      </c>
      <c r="N3968" s="1" t="s">
        <v>93</v>
      </c>
      <c r="O3968" s="1" t="s">
        <v>34</v>
      </c>
      <c r="P3968" s="1">
        <v>79</v>
      </c>
      <c r="Q3968" t="s">
        <v>4218</v>
      </c>
      <c r="R3968" s="1" t="s">
        <v>24473</v>
      </c>
      <c r="S3968" s="1" t="s">
        <v>24474</v>
      </c>
      <c r="T3968" s="1">
        <v>186</v>
      </c>
      <c r="U3968" s="1">
        <v>61</v>
      </c>
      <c r="V3968" s="1">
        <v>125</v>
      </c>
    </row>
    <row r="3969" spans="1:22" x14ac:dyDescent="0.35">
      <c r="A3969" s="2">
        <v>44820</v>
      </c>
      <c r="B3969" s="3" t="s">
        <v>418</v>
      </c>
      <c r="C3969" t="s">
        <v>54</v>
      </c>
      <c r="D3969" t="s">
        <v>419</v>
      </c>
      <c r="E3969" t="s">
        <v>521</v>
      </c>
      <c r="F3969" t="s">
        <v>24475</v>
      </c>
      <c r="G3969" t="s">
        <v>24476</v>
      </c>
      <c r="H3969" t="s">
        <v>24477</v>
      </c>
      <c r="I3969" t="s">
        <v>24478</v>
      </c>
      <c r="J3969" s="1" t="s">
        <v>170</v>
      </c>
      <c r="K3969" t="s">
        <v>252</v>
      </c>
      <c r="L3969" t="s">
        <v>253</v>
      </c>
      <c r="M3969">
        <f>1-838-976-6137</f>
        <v>-7950</v>
      </c>
      <c r="N3969" s="1" t="s">
        <v>114</v>
      </c>
      <c r="O3969" s="1" t="s">
        <v>34</v>
      </c>
      <c r="P3969" s="1">
        <v>79</v>
      </c>
      <c r="Q3969" t="s">
        <v>3841</v>
      </c>
      <c r="R3969" s="1" t="s">
        <v>24479</v>
      </c>
      <c r="S3969" s="1" t="s">
        <v>24480</v>
      </c>
      <c r="T3969" s="1">
        <v>325</v>
      </c>
      <c r="U3969" s="1">
        <v>41</v>
      </c>
      <c r="V3969" s="1">
        <v>284</v>
      </c>
    </row>
    <row r="3970" spans="1:22" x14ac:dyDescent="0.35">
      <c r="A3970" s="2">
        <v>44493</v>
      </c>
      <c r="B3970" s="3" t="s">
        <v>68</v>
      </c>
      <c r="C3970" t="s">
        <v>69</v>
      </c>
      <c r="D3970" t="s">
        <v>70</v>
      </c>
      <c r="E3970" t="s">
        <v>71</v>
      </c>
      <c r="F3970" t="s">
        <v>5062</v>
      </c>
      <c r="G3970" t="s">
        <v>24481</v>
      </c>
      <c r="H3970" t="s">
        <v>24482</v>
      </c>
      <c r="I3970" t="s">
        <v>24483</v>
      </c>
      <c r="J3970" s="1" t="s">
        <v>170</v>
      </c>
      <c r="K3970" t="s">
        <v>303</v>
      </c>
      <c r="L3970" t="s">
        <v>304</v>
      </c>
      <c r="M3970" t="s">
        <v>305</v>
      </c>
      <c r="N3970" s="1" t="s">
        <v>78</v>
      </c>
      <c r="O3970" s="1" t="s">
        <v>34</v>
      </c>
      <c r="P3970" s="1">
        <v>2</v>
      </c>
      <c r="Q3970" t="s">
        <v>10513</v>
      </c>
      <c r="R3970" s="1" t="s">
        <v>10209</v>
      </c>
      <c r="S3970" s="1" t="s">
        <v>24484</v>
      </c>
      <c r="T3970" s="1">
        <v>498</v>
      </c>
      <c r="U3970" s="1">
        <v>494</v>
      </c>
      <c r="V3970" s="1">
        <v>4</v>
      </c>
    </row>
    <row r="3971" spans="1:22" x14ac:dyDescent="0.35">
      <c r="A3971" s="1" t="s">
        <v>20434</v>
      </c>
      <c r="B3971" s="3" t="s">
        <v>344</v>
      </c>
      <c r="C3971" t="s">
        <v>141</v>
      </c>
      <c r="D3971" t="s">
        <v>345</v>
      </c>
      <c r="E3971" t="s">
        <v>346</v>
      </c>
      <c r="F3971" t="s">
        <v>24485</v>
      </c>
      <c r="G3971" t="s">
        <v>24486</v>
      </c>
      <c r="H3971" t="s">
        <v>24487</v>
      </c>
      <c r="I3971" t="s">
        <v>24488</v>
      </c>
      <c r="J3971" s="1" t="s">
        <v>170</v>
      </c>
      <c r="K3971" t="s">
        <v>111</v>
      </c>
      <c r="L3971" t="s">
        <v>112</v>
      </c>
      <c r="M3971" t="s">
        <v>113</v>
      </c>
      <c r="N3971" s="1" t="s">
        <v>33</v>
      </c>
      <c r="O3971" s="1" t="s">
        <v>34</v>
      </c>
      <c r="P3971" s="1">
        <v>30</v>
      </c>
      <c r="Q3971" t="s">
        <v>21653</v>
      </c>
      <c r="R3971" s="1" t="s">
        <v>24489</v>
      </c>
      <c r="S3971" s="1" t="s">
        <v>24490</v>
      </c>
      <c r="T3971" s="1">
        <v>269</v>
      </c>
      <c r="U3971" s="1">
        <v>80</v>
      </c>
      <c r="V3971" s="1">
        <v>189</v>
      </c>
    </row>
    <row r="3972" spans="1:22" x14ac:dyDescent="0.35">
      <c r="A3972" s="2">
        <v>44597</v>
      </c>
      <c r="B3972" s="3" t="s">
        <v>529</v>
      </c>
      <c r="C3972" t="s">
        <v>23</v>
      </c>
      <c r="D3972" t="s">
        <v>98</v>
      </c>
      <c r="E3972" t="s">
        <v>530</v>
      </c>
      <c r="F3972" t="s">
        <v>24491</v>
      </c>
      <c r="G3972" t="s">
        <v>24492</v>
      </c>
      <c r="H3972" t="s">
        <v>24493</v>
      </c>
      <c r="I3972" t="s">
        <v>24494</v>
      </c>
      <c r="J3972" s="1" t="s">
        <v>170</v>
      </c>
      <c r="K3972" t="s">
        <v>566</v>
      </c>
      <c r="L3972" t="s">
        <v>567</v>
      </c>
      <c r="M3972" t="s">
        <v>568</v>
      </c>
      <c r="N3972" s="1" t="s">
        <v>33</v>
      </c>
      <c r="O3972" s="1" t="s">
        <v>63</v>
      </c>
      <c r="P3972" s="1">
        <v>53</v>
      </c>
      <c r="Q3972" t="s">
        <v>14160</v>
      </c>
      <c r="R3972" s="1" t="s">
        <v>12522</v>
      </c>
      <c r="S3972" s="1" t="s">
        <v>24495</v>
      </c>
      <c r="T3972" s="1">
        <v>430</v>
      </c>
      <c r="U3972" s="1">
        <v>169</v>
      </c>
      <c r="V3972" s="1">
        <v>261</v>
      </c>
    </row>
    <row r="3973" spans="1:22" x14ac:dyDescent="0.35">
      <c r="A3973" s="2">
        <v>44903</v>
      </c>
      <c r="B3973" s="3" t="s">
        <v>164</v>
      </c>
      <c r="C3973" t="s">
        <v>247</v>
      </c>
      <c r="D3973" t="s">
        <v>165</v>
      </c>
      <c r="E3973" t="s">
        <v>25</v>
      </c>
      <c r="F3973" t="s">
        <v>24496</v>
      </c>
      <c r="H3973" t="s">
        <v>24497</v>
      </c>
      <c r="I3973" t="s">
        <v>24498</v>
      </c>
      <c r="J3973" s="1" t="s">
        <v>30</v>
      </c>
      <c r="K3973" t="s">
        <v>270</v>
      </c>
      <c r="L3973" t="s">
        <v>271</v>
      </c>
      <c r="M3973" t="s">
        <v>559</v>
      </c>
      <c r="N3973" s="1" t="s">
        <v>86</v>
      </c>
      <c r="O3973" s="1" t="s">
        <v>63</v>
      </c>
      <c r="P3973" s="1">
        <v>83</v>
      </c>
      <c r="Q3973" t="s">
        <v>14064</v>
      </c>
      <c r="R3973" s="1" t="s">
        <v>24499</v>
      </c>
      <c r="S3973" s="1" t="s">
        <v>24500</v>
      </c>
      <c r="T3973" s="1">
        <v>302</v>
      </c>
      <c r="U3973" s="1">
        <v>261</v>
      </c>
      <c r="V3973" s="1">
        <v>41</v>
      </c>
    </row>
    <row r="3974" spans="1:22" x14ac:dyDescent="0.35">
      <c r="A3974" s="2">
        <v>44837</v>
      </c>
      <c r="B3974" s="3" t="s">
        <v>257</v>
      </c>
      <c r="C3974" t="s">
        <v>141</v>
      </c>
      <c r="D3974" t="s">
        <v>223</v>
      </c>
      <c r="E3974" t="s">
        <v>309</v>
      </c>
      <c r="F3974" t="s">
        <v>24501</v>
      </c>
      <c r="G3974" t="s">
        <v>24502</v>
      </c>
      <c r="H3974" t="s">
        <v>24503</v>
      </c>
      <c r="I3974" t="s">
        <v>24504</v>
      </c>
      <c r="J3974" s="1" t="s">
        <v>45</v>
      </c>
      <c r="K3974" t="s">
        <v>566</v>
      </c>
      <c r="L3974" t="s">
        <v>567</v>
      </c>
      <c r="M3974" t="s">
        <v>568</v>
      </c>
      <c r="N3974" s="1" t="s">
        <v>93</v>
      </c>
      <c r="O3974" s="1" t="s">
        <v>63</v>
      </c>
      <c r="P3974" s="1">
        <v>68</v>
      </c>
      <c r="Q3974" t="s">
        <v>24505</v>
      </c>
      <c r="R3974" s="1" t="s">
        <v>24506</v>
      </c>
      <c r="S3974" s="1" t="s">
        <v>24507</v>
      </c>
      <c r="T3974" s="1">
        <v>111</v>
      </c>
      <c r="U3974" s="1">
        <v>4</v>
      </c>
      <c r="V3974" s="1">
        <v>107</v>
      </c>
    </row>
    <row r="3975" spans="1:22" x14ac:dyDescent="0.35">
      <c r="A3975" s="2">
        <v>44842</v>
      </c>
      <c r="B3975" s="3" t="s">
        <v>164</v>
      </c>
      <c r="C3975" t="s">
        <v>247</v>
      </c>
      <c r="D3975" t="s">
        <v>165</v>
      </c>
      <c r="E3975" t="s">
        <v>2368</v>
      </c>
      <c r="F3975" t="s">
        <v>24508</v>
      </c>
      <c r="G3975" t="s">
        <v>24509</v>
      </c>
      <c r="H3975" t="s">
        <v>24510</v>
      </c>
      <c r="I3975" t="s">
        <v>24511</v>
      </c>
      <c r="J3975" s="1" t="s">
        <v>45</v>
      </c>
      <c r="K3975" t="s">
        <v>61</v>
      </c>
      <c r="L3975" t="s">
        <v>62</v>
      </c>
      <c r="N3975" s="1" t="s">
        <v>93</v>
      </c>
      <c r="O3975" s="1" t="s">
        <v>34</v>
      </c>
      <c r="P3975" s="1">
        <v>19</v>
      </c>
      <c r="Q3975" t="s">
        <v>13917</v>
      </c>
      <c r="R3975" s="1" t="s">
        <v>24512</v>
      </c>
      <c r="S3975" s="1" t="s">
        <v>24513</v>
      </c>
      <c r="T3975" s="1">
        <v>420</v>
      </c>
      <c r="U3975" s="1">
        <v>229</v>
      </c>
      <c r="V3975" s="1">
        <v>191</v>
      </c>
    </row>
    <row r="3976" spans="1:22" x14ac:dyDescent="0.35">
      <c r="A3976" s="2">
        <v>44715</v>
      </c>
      <c r="B3976" s="3" t="s">
        <v>336</v>
      </c>
      <c r="C3976" t="s">
        <v>247</v>
      </c>
      <c r="D3976" t="s">
        <v>165</v>
      </c>
      <c r="E3976" t="s">
        <v>25</v>
      </c>
      <c r="F3976" t="s">
        <v>24514</v>
      </c>
      <c r="G3976" t="s">
        <v>24515</v>
      </c>
      <c r="H3976" t="s">
        <v>24516</v>
      </c>
      <c r="I3976" t="s">
        <v>24517</v>
      </c>
      <c r="J3976" s="1" t="s">
        <v>30</v>
      </c>
      <c r="K3976" t="s">
        <v>75</v>
      </c>
      <c r="L3976" t="s">
        <v>76</v>
      </c>
      <c r="M3976" t="s">
        <v>77</v>
      </c>
      <c r="N3976" s="1" t="s">
        <v>48</v>
      </c>
      <c r="O3976" s="1" t="s">
        <v>34</v>
      </c>
      <c r="P3976" s="1">
        <v>47</v>
      </c>
      <c r="Q3976" t="s">
        <v>11838</v>
      </c>
      <c r="R3976" s="1" t="s">
        <v>24518</v>
      </c>
      <c r="S3976" s="1" t="s">
        <v>24519</v>
      </c>
      <c r="T3976" s="1">
        <v>425</v>
      </c>
      <c r="U3976" s="1">
        <v>149</v>
      </c>
      <c r="V3976" s="1">
        <v>276</v>
      </c>
    </row>
    <row r="3977" spans="1:22" x14ac:dyDescent="0.35">
      <c r="A3977" s="2">
        <v>44903</v>
      </c>
      <c r="B3977" s="3" t="s">
        <v>118</v>
      </c>
      <c r="C3977" t="s">
        <v>69</v>
      </c>
      <c r="D3977" t="s">
        <v>119</v>
      </c>
      <c r="E3977" t="s">
        <v>120</v>
      </c>
      <c r="F3977" t="s">
        <v>24520</v>
      </c>
      <c r="G3977" t="s">
        <v>24521</v>
      </c>
      <c r="H3977" t="s">
        <v>24522</v>
      </c>
      <c r="I3977" t="s">
        <v>24523</v>
      </c>
      <c r="J3977" s="1" t="s">
        <v>170</v>
      </c>
      <c r="K3977" t="s">
        <v>159</v>
      </c>
      <c r="L3977" t="s">
        <v>160</v>
      </c>
      <c r="M3977" t="s">
        <v>161</v>
      </c>
      <c r="N3977" s="1" t="s">
        <v>78</v>
      </c>
      <c r="O3977" s="1" t="s">
        <v>34</v>
      </c>
      <c r="P3977" s="1">
        <v>32</v>
      </c>
      <c r="Q3977" t="s">
        <v>24524</v>
      </c>
      <c r="R3977" s="1" t="s">
        <v>24525</v>
      </c>
      <c r="S3977" s="1" t="s">
        <v>24526</v>
      </c>
      <c r="T3977" s="1">
        <v>423</v>
      </c>
      <c r="U3977" s="1">
        <v>345</v>
      </c>
      <c r="V3977" s="1">
        <v>78</v>
      </c>
    </row>
    <row r="3978" spans="1:22" x14ac:dyDescent="0.35">
      <c r="A3978" s="2">
        <v>44845</v>
      </c>
      <c r="B3978" s="3" t="s">
        <v>177</v>
      </c>
      <c r="C3978" t="s">
        <v>141</v>
      </c>
      <c r="D3978" t="s">
        <v>142</v>
      </c>
      <c r="E3978" t="s">
        <v>178</v>
      </c>
      <c r="F3978" t="s">
        <v>24527</v>
      </c>
      <c r="G3978" t="s">
        <v>24528</v>
      </c>
      <c r="H3978" t="s">
        <v>24529</v>
      </c>
      <c r="I3978" t="s">
        <v>24530</v>
      </c>
      <c r="J3978" s="1" t="s">
        <v>30</v>
      </c>
      <c r="K3978" t="s">
        <v>534</v>
      </c>
      <c r="L3978" t="s">
        <v>535</v>
      </c>
      <c r="M3978" t="s">
        <v>536</v>
      </c>
      <c r="N3978" s="1" t="s">
        <v>48</v>
      </c>
      <c r="O3978" s="1" t="s">
        <v>63</v>
      </c>
      <c r="P3978" s="1">
        <v>65</v>
      </c>
      <c r="Q3978" t="s">
        <v>8142</v>
      </c>
      <c r="R3978" s="1" t="s">
        <v>24531</v>
      </c>
      <c r="S3978" s="1" t="s">
        <v>24532</v>
      </c>
      <c r="T3978" s="1">
        <v>336</v>
      </c>
      <c r="U3978" s="1">
        <v>14</v>
      </c>
      <c r="V3978" s="1">
        <v>322</v>
      </c>
    </row>
    <row r="3979" spans="1:22" x14ac:dyDescent="0.35">
      <c r="A3979" s="2">
        <v>44813</v>
      </c>
      <c r="B3979" s="3" t="s">
        <v>418</v>
      </c>
      <c r="C3979" t="s">
        <v>69</v>
      </c>
      <c r="D3979" t="s">
        <v>419</v>
      </c>
      <c r="E3979" t="s">
        <v>265</v>
      </c>
      <c r="F3979" t="s">
        <v>24533</v>
      </c>
      <c r="G3979" t="s">
        <v>24534</v>
      </c>
      <c r="H3979" t="s">
        <v>24535</v>
      </c>
      <c r="I3979" t="s">
        <v>24536</v>
      </c>
      <c r="J3979" s="1" t="s">
        <v>30</v>
      </c>
      <c r="K3979" t="s">
        <v>270</v>
      </c>
      <c r="L3979" t="s">
        <v>271</v>
      </c>
      <c r="M3979" t="s">
        <v>559</v>
      </c>
      <c r="N3979" s="1" t="s">
        <v>93</v>
      </c>
      <c r="O3979" s="1" t="s">
        <v>63</v>
      </c>
      <c r="P3979" s="1">
        <v>23</v>
      </c>
      <c r="Q3979" t="s">
        <v>9053</v>
      </c>
      <c r="R3979" s="1" t="s">
        <v>24537</v>
      </c>
      <c r="S3979" s="1" t="s">
        <v>24538</v>
      </c>
      <c r="T3979" s="1">
        <v>457</v>
      </c>
      <c r="U3979" s="1">
        <v>411</v>
      </c>
      <c r="V3979" s="1">
        <v>46</v>
      </c>
    </row>
    <row r="3980" spans="1:22" x14ac:dyDescent="0.35">
      <c r="A3980" s="2">
        <v>44688</v>
      </c>
      <c r="B3980" s="3" t="s">
        <v>257</v>
      </c>
      <c r="C3980" t="s">
        <v>141</v>
      </c>
      <c r="D3980" t="s">
        <v>223</v>
      </c>
      <c r="E3980" t="s">
        <v>309</v>
      </c>
      <c r="F3980" t="s">
        <v>24539</v>
      </c>
      <c r="G3980" t="s">
        <v>24540</v>
      </c>
      <c r="H3980" t="s">
        <v>24541</v>
      </c>
      <c r="I3980" t="s">
        <v>24542</v>
      </c>
      <c r="J3980" s="1" t="s">
        <v>45</v>
      </c>
      <c r="K3980" t="s">
        <v>252</v>
      </c>
      <c r="L3980" t="s">
        <v>253</v>
      </c>
      <c r="M3980">
        <f>1-838-976-6137</f>
        <v>-7950</v>
      </c>
      <c r="N3980" s="1" t="s">
        <v>86</v>
      </c>
      <c r="O3980" s="1" t="s">
        <v>49</v>
      </c>
      <c r="P3980" s="1">
        <v>79</v>
      </c>
      <c r="Q3980" t="s">
        <v>4218</v>
      </c>
      <c r="R3980" s="1" t="s">
        <v>11950</v>
      </c>
      <c r="S3980" s="1" t="s">
        <v>24543</v>
      </c>
      <c r="T3980" s="1">
        <v>188</v>
      </c>
      <c r="U3980" s="1">
        <v>142</v>
      </c>
      <c r="V3980" s="1">
        <v>46</v>
      </c>
    </row>
    <row r="3981" spans="1:22" x14ac:dyDescent="0.35">
      <c r="A3981" s="2">
        <v>45089</v>
      </c>
      <c r="B3981" s="3" t="s">
        <v>492</v>
      </c>
      <c r="C3981" t="s">
        <v>276</v>
      </c>
      <c r="D3981" t="s">
        <v>409</v>
      </c>
      <c r="E3981" t="s">
        <v>410</v>
      </c>
      <c r="F3981" t="s">
        <v>24544</v>
      </c>
      <c r="H3981" t="s">
        <v>24545</v>
      </c>
      <c r="I3981" t="s">
        <v>24546</v>
      </c>
      <c r="J3981" s="1" t="s">
        <v>45</v>
      </c>
      <c r="K3981" t="s">
        <v>194</v>
      </c>
      <c r="L3981" t="s">
        <v>195</v>
      </c>
      <c r="M3981" t="s">
        <v>196</v>
      </c>
      <c r="N3981" s="1" t="s">
        <v>78</v>
      </c>
      <c r="O3981" s="1" t="s">
        <v>49</v>
      </c>
      <c r="P3981" s="1">
        <v>89</v>
      </c>
      <c r="Q3981" t="s">
        <v>13356</v>
      </c>
      <c r="R3981" s="1" t="s">
        <v>24547</v>
      </c>
      <c r="S3981" s="1" t="s">
        <v>24548</v>
      </c>
      <c r="T3981" s="1">
        <v>145</v>
      </c>
      <c r="U3981" s="1">
        <v>116</v>
      </c>
      <c r="V3981" s="1">
        <v>29</v>
      </c>
    </row>
    <row r="3982" spans="1:22" x14ac:dyDescent="0.35">
      <c r="A3982" s="2">
        <v>45189</v>
      </c>
      <c r="B3982" s="3" t="s">
        <v>22</v>
      </c>
      <c r="C3982" t="s">
        <v>23</v>
      </c>
      <c r="D3982" t="s">
        <v>24</v>
      </c>
      <c r="E3982" t="s">
        <v>387</v>
      </c>
      <c r="F3982" t="s">
        <v>24549</v>
      </c>
      <c r="G3982" t="s">
        <v>24550</v>
      </c>
      <c r="H3982" t="s">
        <v>24551</v>
      </c>
      <c r="I3982" t="s">
        <v>24552</v>
      </c>
      <c r="J3982" s="1" t="s">
        <v>30</v>
      </c>
      <c r="K3982" t="s">
        <v>61</v>
      </c>
      <c r="L3982" t="s">
        <v>62</v>
      </c>
      <c r="M3982">
        <f>1-588-750-7646</f>
        <v>-8983</v>
      </c>
      <c r="N3982" s="1" t="s">
        <v>93</v>
      </c>
      <c r="O3982" s="1" t="s">
        <v>34</v>
      </c>
      <c r="P3982" s="1">
        <v>73</v>
      </c>
      <c r="Q3982" t="s">
        <v>8974</v>
      </c>
      <c r="R3982" s="1" t="s">
        <v>24553</v>
      </c>
      <c r="S3982" s="1" t="s">
        <v>24554</v>
      </c>
      <c r="T3982" s="1">
        <v>354</v>
      </c>
      <c r="U3982" s="1">
        <v>72</v>
      </c>
      <c r="V3982" s="1">
        <v>282</v>
      </c>
    </row>
    <row r="3983" spans="1:22" x14ac:dyDescent="0.35">
      <c r="A3983" s="2">
        <v>44602</v>
      </c>
      <c r="B3983" s="3" t="s">
        <v>68</v>
      </c>
      <c r="C3983" t="s">
        <v>69</v>
      </c>
      <c r="D3983" t="s">
        <v>70</v>
      </c>
      <c r="E3983" t="s">
        <v>265</v>
      </c>
      <c r="F3983" t="s">
        <v>24555</v>
      </c>
      <c r="G3983" t="s">
        <v>24556</v>
      </c>
      <c r="H3983" t="s">
        <v>24557</v>
      </c>
      <c r="I3983">
        <f>1-498-337-2446</f>
        <v>-3280</v>
      </c>
      <c r="J3983" s="1" t="s">
        <v>30</v>
      </c>
      <c r="K3983" t="s">
        <v>303</v>
      </c>
      <c r="L3983" t="s">
        <v>304</v>
      </c>
      <c r="M3983" t="s">
        <v>305</v>
      </c>
      <c r="N3983" s="1" t="s">
        <v>86</v>
      </c>
      <c r="O3983" s="1" t="s">
        <v>49</v>
      </c>
      <c r="P3983" s="1">
        <v>89</v>
      </c>
      <c r="Q3983" t="s">
        <v>5480</v>
      </c>
      <c r="R3983" s="1" t="s">
        <v>3087</v>
      </c>
      <c r="S3983" s="1" t="s">
        <v>24558</v>
      </c>
      <c r="T3983" s="1">
        <v>164</v>
      </c>
      <c r="U3983" s="1">
        <v>75</v>
      </c>
      <c r="V3983" s="1">
        <v>89</v>
      </c>
    </row>
    <row r="3984" spans="1:22" x14ac:dyDescent="0.35">
      <c r="A3984" s="2">
        <v>45064</v>
      </c>
      <c r="B3984" s="3" t="s">
        <v>529</v>
      </c>
      <c r="C3984" t="s">
        <v>23</v>
      </c>
      <c r="D3984" t="s">
        <v>98</v>
      </c>
      <c r="E3984" t="s">
        <v>669</v>
      </c>
      <c r="F3984" t="s">
        <v>24559</v>
      </c>
      <c r="G3984" t="s">
        <v>24560</v>
      </c>
      <c r="H3984" t="s">
        <v>24561</v>
      </c>
      <c r="I3984" t="s">
        <v>24562</v>
      </c>
      <c r="J3984" s="1" t="s">
        <v>45</v>
      </c>
      <c r="K3984" t="s">
        <v>183</v>
      </c>
      <c r="L3984" t="s">
        <v>184</v>
      </c>
      <c r="M3984" t="s">
        <v>185</v>
      </c>
      <c r="N3984" s="1" t="s">
        <v>93</v>
      </c>
      <c r="O3984" s="1" t="s">
        <v>34</v>
      </c>
      <c r="P3984" s="1">
        <v>7</v>
      </c>
      <c r="Q3984" t="s">
        <v>1301</v>
      </c>
      <c r="R3984" s="1" t="s">
        <v>3168</v>
      </c>
      <c r="S3984" s="1" t="s">
        <v>24563</v>
      </c>
      <c r="T3984" s="1">
        <v>318</v>
      </c>
      <c r="U3984" s="1">
        <v>288</v>
      </c>
      <c r="V3984" s="1">
        <v>30</v>
      </c>
    </row>
    <row r="3985" spans="1:22" x14ac:dyDescent="0.35">
      <c r="A3985" s="2">
        <v>44512</v>
      </c>
      <c r="B3985" s="3" t="s">
        <v>177</v>
      </c>
      <c r="C3985" t="s">
        <v>141</v>
      </c>
      <c r="D3985" t="s">
        <v>142</v>
      </c>
      <c r="E3985" t="s">
        <v>178</v>
      </c>
      <c r="F3985" t="s">
        <v>24564</v>
      </c>
      <c r="G3985" t="s">
        <v>24565</v>
      </c>
      <c r="H3985" t="s">
        <v>24566</v>
      </c>
      <c r="I3985" t="s">
        <v>24567</v>
      </c>
      <c r="J3985" s="1" t="s">
        <v>45</v>
      </c>
      <c r="K3985" t="s">
        <v>46</v>
      </c>
      <c r="L3985" t="s">
        <v>47</v>
      </c>
      <c r="M3985" t="s">
        <v>261</v>
      </c>
      <c r="N3985" s="1" t="s">
        <v>86</v>
      </c>
      <c r="O3985" s="1" t="s">
        <v>49</v>
      </c>
      <c r="P3985" s="1">
        <v>13</v>
      </c>
      <c r="Q3985" t="s">
        <v>610</v>
      </c>
      <c r="R3985" s="1" t="s">
        <v>24568</v>
      </c>
      <c r="S3985" s="1" t="s">
        <v>24569</v>
      </c>
      <c r="T3985" s="1">
        <v>283</v>
      </c>
      <c r="U3985" s="1">
        <v>243</v>
      </c>
      <c r="V3985" s="1">
        <v>40</v>
      </c>
    </row>
    <row r="3986" spans="1:22" x14ac:dyDescent="0.35">
      <c r="A3986" s="2">
        <v>44595</v>
      </c>
      <c r="B3986" s="3" t="s">
        <v>492</v>
      </c>
      <c r="C3986" t="s">
        <v>276</v>
      </c>
      <c r="D3986" t="s">
        <v>409</v>
      </c>
      <c r="E3986" t="s">
        <v>410</v>
      </c>
      <c r="F3986" t="s">
        <v>24570</v>
      </c>
      <c r="G3986" t="s">
        <v>24571</v>
      </c>
      <c r="H3986" t="s">
        <v>24572</v>
      </c>
      <c r="I3986" t="s">
        <v>24573</v>
      </c>
      <c r="J3986" s="1" t="s">
        <v>170</v>
      </c>
      <c r="K3986" t="s">
        <v>381</v>
      </c>
      <c r="L3986" t="s">
        <v>382</v>
      </c>
      <c r="N3986" s="1" t="s">
        <v>86</v>
      </c>
      <c r="O3986" s="1" t="s">
        <v>49</v>
      </c>
      <c r="P3986" s="1">
        <v>99</v>
      </c>
      <c r="Q3986" t="s">
        <v>2197</v>
      </c>
      <c r="R3986" s="1" t="s">
        <v>24574</v>
      </c>
      <c r="S3986" s="1" t="s">
        <v>24575</v>
      </c>
      <c r="T3986" s="1">
        <v>87</v>
      </c>
      <c r="U3986" s="1">
        <v>68</v>
      </c>
      <c r="V3986" s="1">
        <v>19</v>
      </c>
    </row>
    <row r="3987" spans="1:22" x14ac:dyDescent="0.35">
      <c r="A3987" s="2">
        <v>44768</v>
      </c>
      <c r="B3987" s="3" t="s">
        <v>214</v>
      </c>
      <c r="C3987" t="s">
        <v>23</v>
      </c>
      <c r="D3987" t="s">
        <v>98</v>
      </c>
      <c r="E3987" t="s">
        <v>326</v>
      </c>
      <c r="F3987" t="s">
        <v>24576</v>
      </c>
      <c r="G3987" t="s">
        <v>24577</v>
      </c>
      <c r="H3987" t="s">
        <v>24578</v>
      </c>
      <c r="I3987" t="s">
        <v>24579</v>
      </c>
      <c r="J3987" s="1" t="s">
        <v>45</v>
      </c>
      <c r="K3987" t="s">
        <v>159</v>
      </c>
      <c r="L3987" t="s">
        <v>160</v>
      </c>
      <c r="N3987" s="1" t="s">
        <v>48</v>
      </c>
      <c r="O3987" s="1" t="s">
        <v>34</v>
      </c>
      <c r="P3987" s="1">
        <v>46</v>
      </c>
      <c r="Q3987" t="s">
        <v>24580</v>
      </c>
      <c r="R3987" s="1" t="s">
        <v>24581</v>
      </c>
      <c r="S3987" s="1" t="s">
        <v>24582</v>
      </c>
      <c r="T3987" s="1">
        <v>211</v>
      </c>
      <c r="U3987" s="1">
        <v>194</v>
      </c>
      <c r="V3987" s="1">
        <v>17</v>
      </c>
    </row>
    <row r="3988" spans="1:22" x14ac:dyDescent="0.35">
      <c r="A3988" s="2">
        <v>44536</v>
      </c>
      <c r="B3988" s="3" t="s">
        <v>53</v>
      </c>
      <c r="C3988" t="s">
        <v>54</v>
      </c>
      <c r="D3988" t="s">
        <v>55</v>
      </c>
      <c r="E3988" t="s">
        <v>56</v>
      </c>
      <c r="F3988" t="s">
        <v>24583</v>
      </c>
      <c r="H3988" t="s">
        <v>24584</v>
      </c>
      <c r="I3988" t="s">
        <v>24585</v>
      </c>
      <c r="J3988" s="1" t="s">
        <v>45</v>
      </c>
      <c r="K3988" t="s">
        <v>133</v>
      </c>
      <c r="L3988" t="s">
        <v>134</v>
      </c>
      <c r="M3988" t="s">
        <v>135</v>
      </c>
      <c r="N3988" s="1" t="s">
        <v>93</v>
      </c>
      <c r="O3988" s="1" t="s">
        <v>34</v>
      </c>
      <c r="P3988" s="1">
        <v>24</v>
      </c>
      <c r="Q3988" t="s">
        <v>24586</v>
      </c>
      <c r="R3988" s="1" t="s">
        <v>24587</v>
      </c>
      <c r="S3988" s="1" t="s">
        <v>24588</v>
      </c>
      <c r="T3988" s="1">
        <v>417</v>
      </c>
      <c r="U3988" s="1">
        <v>219</v>
      </c>
      <c r="V3988" s="1">
        <v>198</v>
      </c>
    </row>
    <row r="3989" spans="1:22" x14ac:dyDescent="0.35">
      <c r="A3989" s="2">
        <v>44543</v>
      </c>
      <c r="B3989" s="3" t="s">
        <v>97</v>
      </c>
      <c r="C3989" t="s">
        <v>23</v>
      </c>
      <c r="D3989" t="s">
        <v>98</v>
      </c>
      <c r="E3989" t="s">
        <v>189</v>
      </c>
      <c r="F3989" t="s">
        <v>24589</v>
      </c>
      <c r="H3989" t="s">
        <v>24590</v>
      </c>
      <c r="I3989" t="s">
        <v>24591</v>
      </c>
      <c r="J3989" s="1" t="s">
        <v>30</v>
      </c>
      <c r="K3989" t="s">
        <v>61</v>
      </c>
      <c r="L3989" t="s">
        <v>62</v>
      </c>
      <c r="M3989">
        <f>1-588-750-7646</f>
        <v>-8983</v>
      </c>
      <c r="N3989" s="1" t="s">
        <v>93</v>
      </c>
      <c r="O3989" s="1" t="s">
        <v>49</v>
      </c>
      <c r="P3989" s="1">
        <v>18</v>
      </c>
      <c r="Q3989" t="s">
        <v>24592</v>
      </c>
      <c r="R3989" s="1" t="s">
        <v>2956</v>
      </c>
      <c r="S3989" s="1" t="s">
        <v>24593</v>
      </c>
      <c r="T3989" s="1">
        <v>416</v>
      </c>
      <c r="U3989" s="1">
        <v>256</v>
      </c>
      <c r="V3989" s="1">
        <v>160</v>
      </c>
    </row>
    <row r="3990" spans="1:22" x14ac:dyDescent="0.35">
      <c r="A3990" s="2">
        <v>45067</v>
      </c>
      <c r="B3990" s="3" t="s">
        <v>418</v>
      </c>
      <c r="C3990" t="s">
        <v>69</v>
      </c>
      <c r="D3990" t="s">
        <v>419</v>
      </c>
      <c r="E3990" t="s">
        <v>521</v>
      </c>
      <c r="F3990" t="s">
        <v>24594</v>
      </c>
      <c r="G3990" t="s">
        <v>24595</v>
      </c>
      <c r="H3990" t="s">
        <v>24596</v>
      </c>
      <c r="I3990" t="s">
        <v>24597</v>
      </c>
      <c r="J3990" s="1" t="s">
        <v>170</v>
      </c>
      <c r="K3990" t="s">
        <v>303</v>
      </c>
      <c r="L3990" t="s">
        <v>304</v>
      </c>
      <c r="M3990" t="s">
        <v>305</v>
      </c>
      <c r="N3990" s="1" t="s">
        <v>114</v>
      </c>
      <c r="O3990" s="1" t="s">
        <v>49</v>
      </c>
      <c r="P3990" s="1">
        <v>47</v>
      </c>
      <c r="Q3990" t="s">
        <v>21396</v>
      </c>
      <c r="R3990" s="1" t="s">
        <v>20263</v>
      </c>
      <c r="S3990" s="1" t="s">
        <v>24598</v>
      </c>
      <c r="T3990" s="1">
        <v>445</v>
      </c>
      <c r="U3990" s="1">
        <v>350</v>
      </c>
      <c r="V3990" s="1">
        <v>95</v>
      </c>
    </row>
    <row r="3991" spans="1:22" x14ac:dyDescent="0.35">
      <c r="A3991" s="2">
        <v>44806</v>
      </c>
      <c r="B3991" s="3" t="s">
        <v>257</v>
      </c>
      <c r="C3991" t="s">
        <v>141</v>
      </c>
      <c r="D3991" t="s">
        <v>223</v>
      </c>
      <c r="E3991" t="s">
        <v>309</v>
      </c>
      <c r="F3991" t="s">
        <v>24599</v>
      </c>
      <c r="G3991" t="s">
        <v>24600</v>
      </c>
      <c r="H3991" t="s">
        <v>24601</v>
      </c>
      <c r="I3991" t="s">
        <v>24602</v>
      </c>
      <c r="J3991" s="1" t="s">
        <v>45</v>
      </c>
      <c r="K3991" t="s">
        <v>46</v>
      </c>
      <c r="L3991" t="s">
        <v>47</v>
      </c>
      <c r="M3991" t="s">
        <v>261</v>
      </c>
      <c r="N3991" s="1" t="s">
        <v>86</v>
      </c>
      <c r="O3991" s="1" t="s">
        <v>63</v>
      </c>
      <c r="P3991" s="1">
        <v>95</v>
      </c>
      <c r="Q3991" t="s">
        <v>15540</v>
      </c>
      <c r="R3991" s="1" t="s">
        <v>24603</v>
      </c>
      <c r="S3991" s="1" t="s">
        <v>24604</v>
      </c>
      <c r="T3991" s="1">
        <v>130</v>
      </c>
      <c r="U3991" s="1">
        <v>92</v>
      </c>
      <c r="V3991" s="1">
        <v>38</v>
      </c>
    </row>
    <row r="3992" spans="1:22" x14ac:dyDescent="0.35">
      <c r="A3992" s="2">
        <v>45089</v>
      </c>
      <c r="B3992" s="3" t="s">
        <v>207</v>
      </c>
      <c r="C3992" t="s">
        <v>23</v>
      </c>
      <c r="D3992" t="s">
        <v>39</v>
      </c>
      <c r="E3992" t="s">
        <v>40</v>
      </c>
      <c r="F3992" t="s">
        <v>24605</v>
      </c>
      <c r="G3992" t="s">
        <v>24606</v>
      </c>
      <c r="H3992" t="s">
        <v>24607</v>
      </c>
      <c r="I3992">
        <f>1-634-858-4080</f>
        <v>-5571</v>
      </c>
      <c r="J3992" s="1" t="s">
        <v>170</v>
      </c>
      <c r="K3992" t="s">
        <v>303</v>
      </c>
      <c r="L3992" t="s">
        <v>304</v>
      </c>
      <c r="N3992" s="1" t="s">
        <v>114</v>
      </c>
      <c r="O3992" s="1" t="s">
        <v>63</v>
      </c>
      <c r="P3992" s="1">
        <v>36</v>
      </c>
      <c r="Q3992" t="s">
        <v>13892</v>
      </c>
      <c r="R3992" s="1" t="s">
        <v>24608</v>
      </c>
      <c r="S3992" s="1" t="s">
        <v>24609</v>
      </c>
      <c r="T3992" s="1">
        <v>59</v>
      </c>
      <c r="U3992" s="1">
        <v>11</v>
      </c>
      <c r="V3992" s="1">
        <v>48</v>
      </c>
    </row>
    <row r="3993" spans="1:22" x14ac:dyDescent="0.35">
      <c r="A3993" s="2">
        <v>44604</v>
      </c>
      <c r="B3993" s="3" t="s">
        <v>492</v>
      </c>
      <c r="C3993" t="s">
        <v>276</v>
      </c>
      <c r="D3993" t="s">
        <v>409</v>
      </c>
      <c r="E3993" t="s">
        <v>410</v>
      </c>
      <c r="F3993" t="s">
        <v>24610</v>
      </c>
      <c r="G3993" t="s">
        <v>24611</v>
      </c>
      <c r="H3993" t="s">
        <v>24612</v>
      </c>
      <c r="I3993" t="s">
        <v>24613</v>
      </c>
      <c r="J3993" s="1" t="s">
        <v>30</v>
      </c>
      <c r="K3993" t="s">
        <v>171</v>
      </c>
      <c r="L3993" t="s">
        <v>172</v>
      </c>
      <c r="M3993" t="s">
        <v>173</v>
      </c>
      <c r="N3993" s="1" t="s">
        <v>114</v>
      </c>
      <c r="O3993" s="1" t="s">
        <v>49</v>
      </c>
      <c r="P3993" s="1">
        <v>19</v>
      </c>
      <c r="Q3993" t="s">
        <v>2880</v>
      </c>
      <c r="R3993" s="1" t="s">
        <v>24614</v>
      </c>
      <c r="S3993" s="1" t="s">
        <v>24615</v>
      </c>
      <c r="T3993" s="1">
        <v>446</v>
      </c>
      <c r="U3993" s="1">
        <v>110</v>
      </c>
      <c r="V3993" s="1">
        <v>336</v>
      </c>
    </row>
    <row r="3994" spans="1:22" x14ac:dyDescent="0.35">
      <c r="A3994" s="2">
        <v>44482</v>
      </c>
      <c r="B3994" s="3" t="s">
        <v>207</v>
      </c>
      <c r="C3994" t="s">
        <v>23</v>
      </c>
      <c r="D3994" t="s">
        <v>39</v>
      </c>
      <c r="E3994" t="s">
        <v>541</v>
      </c>
      <c r="F3994" t="s">
        <v>24616</v>
      </c>
      <c r="G3994" t="s">
        <v>24617</v>
      </c>
      <c r="H3994" t="s">
        <v>24618</v>
      </c>
      <c r="I3994" t="s">
        <v>24619</v>
      </c>
      <c r="J3994" s="1" t="s">
        <v>170</v>
      </c>
      <c r="K3994" t="s">
        <v>303</v>
      </c>
      <c r="L3994" t="s">
        <v>304</v>
      </c>
      <c r="M3994" t="s">
        <v>305</v>
      </c>
      <c r="N3994" s="1" t="s">
        <v>86</v>
      </c>
      <c r="O3994" s="1" t="s">
        <v>63</v>
      </c>
      <c r="P3994" s="1">
        <v>72</v>
      </c>
      <c r="Q3994" t="s">
        <v>3648</v>
      </c>
      <c r="R3994" s="1" t="s">
        <v>24620</v>
      </c>
      <c r="S3994" s="1" t="s">
        <v>24621</v>
      </c>
      <c r="T3994" s="1">
        <v>281</v>
      </c>
      <c r="U3994" s="1">
        <v>253</v>
      </c>
      <c r="V3994" s="1">
        <v>28</v>
      </c>
    </row>
    <row r="3995" spans="1:22" x14ac:dyDescent="0.35">
      <c r="A3995" s="2">
        <v>45117</v>
      </c>
      <c r="B3995" s="3" t="s">
        <v>257</v>
      </c>
      <c r="C3995" t="s">
        <v>141</v>
      </c>
      <c r="D3995" t="s">
        <v>223</v>
      </c>
      <c r="E3995" t="s">
        <v>189</v>
      </c>
      <c r="F3995" t="s">
        <v>24622</v>
      </c>
      <c r="G3995" t="s">
        <v>24623</v>
      </c>
      <c r="H3995" t="s">
        <v>24624</v>
      </c>
      <c r="I3995" t="s">
        <v>24625</v>
      </c>
      <c r="J3995" s="1" t="s">
        <v>45</v>
      </c>
      <c r="K3995" t="s">
        <v>159</v>
      </c>
      <c r="L3995" t="s">
        <v>160</v>
      </c>
      <c r="N3995" s="1" t="s">
        <v>48</v>
      </c>
      <c r="O3995" s="1" t="s">
        <v>34</v>
      </c>
      <c r="P3995" s="1">
        <v>95</v>
      </c>
      <c r="Q3995" t="s">
        <v>15540</v>
      </c>
      <c r="R3995" s="1" t="s">
        <v>24626</v>
      </c>
      <c r="S3995" s="1" t="s">
        <v>24627</v>
      </c>
      <c r="T3995" s="1">
        <v>143</v>
      </c>
      <c r="U3995" s="1">
        <v>33</v>
      </c>
      <c r="V3995" s="1">
        <v>110</v>
      </c>
    </row>
    <row r="3996" spans="1:22" x14ac:dyDescent="0.35">
      <c r="A3996" s="2">
        <v>45131</v>
      </c>
      <c r="B3996" s="3" t="s">
        <v>257</v>
      </c>
      <c r="C3996" t="s">
        <v>141</v>
      </c>
      <c r="D3996" t="s">
        <v>223</v>
      </c>
      <c r="E3996" t="s">
        <v>309</v>
      </c>
      <c r="F3996" t="s">
        <v>24628</v>
      </c>
      <c r="G3996" t="s">
        <v>24629</v>
      </c>
      <c r="H3996" t="s">
        <v>24630</v>
      </c>
      <c r="I3996" t="s">
        <v>24631</v>
      </c>
      <c r="J3996" s="1" t="s">
        <v>30</v>
      </c>
      <c r="K3996" t="s">
        <v>61</v>
      </c>
      <c r="L3996" t="s">
        <v>62</v>
      </c>
      <c r="M3996">
        <f>1-588-750-7646</f>
        <v>-8983</v>
      </c>
      <c r="N3996" s="1" t="s">
        <v>33</v>
      </c>
      <c r="O3996" s="1" t="s">
        <v>34</v>
      </c>
      <c r="P3996" s="1">
        <v>66</v>
      </c>
      <c r="Q3996" t="s">
        <v>6338</v>
      </c>
      <c r="R3996" s="1" t="s">
        <v>24632</v>
      </c>
      <c r="S3996" s="1" t="s">
        <v>24633</v>
      </c>
      <c r="T3996" s="1">
        <v>270</v>
      </c>
      <c r="U3996" s="1">
        <v>61</v>
      </c>
      <c r="V3996" s="1">
        <v>209</v>
      </c>
    </row>
    <row r="3997" spans="1:22" x14ac:dyDescent="0.35">
      <c r="A3997" s="2">
        <v>44925</v>
      </c>
      <c r="B3997" s="3" t="s">
        <v>22</v>
      </c>
      <c r="C3997" t="s">
        <v>23</v>
      </c>
      <c r="D3997" t="s">
        <v>24</v>
      </c>
      <c r="E3997" t="s">
        <v>82</v>
      </c>
      <c r="F3997" t="s">
        <v>24634</v>
      </c>
      <c r="G3997" t="s">
        <v>24635</v>
      </c>
      <c r="H3997" t="s">
        <v>24636</v>
      </c>
      <c r="I3997" t="s">
        <v>24637</v>
      </c>
      <c r="J3997" s="1" t="s">
        <v>45</v>
      </c>
      <c r="K3997" t="s">
        <v>252</v>
      </c>
      <c r="L3997" t="s">
        <v>253</v>
      </c>
      <c r="M3997">
        <f>1-838-976-6137</f>
        <v>-7950</v>
      </c>
      <c r="N3997" s="1" t="s">
        <v>33</v>
      </c>
      <c r="O3997" s="1" t="s">
        <v>63</v>
      </c>
      <c r="P3997" s="1">
        <v>89</v>
      </c>
      <c r="Q3997" t="s">
        <v>20445</v>
      </c>
      <c r="R3997" s="1" t="s">
        <v>24239</v>
      </c>
      <c r="S3997" s="1" t="s">
        <v>24638</v>
      </c>
      <c r="T3997" s="1">
        <v>99</v>
      </c>
      <c r="U3997" s="1">
        <v>6</v>
      </c>
      <c r="V3997" s="1">
        <v>93</v>
      </c>
    </row>
    <row r="3998" spans="1:22" x14ac:dyDescent="0.35">
      <c r="A3998" s="2">
        <v>44616</v>
      </c>
      <c r="B3998" s="3" t="s">
        <v>97</v>
      </c>
      <c r="C3998" t="s">
        <v>23</v>
      </c>
      <c r="D3998" t="s">
        <v>98</v>
      </c>
      <c r="E3998" t="s">
        <v>154</v>
      </c>
      <c r="F3998" t="s">
        <v>24639</v>
      </c>
      <c r="G3998" t="s">
        <v>24640</v>
      </c>
      <c r="H3998" t="s">
        <v>24641</v>
      </c>
      <c r="I3998" t="s">
        <v>24642</v>
      </c>
      <c r="J3998" s="1" t="s">
        <v>30</v>
      </c>
      <c r="K3998" t="s">
        <v>303</v>
      </c>
      <c r="L3998" t="s">
        <v>304</v>
      </c>
      <c r="M3998" t="s">
        <v>305</v>
      </c>
      <c r="N3998" s="1" t="s">
        <v>86</v>
      </c>
      <c r="O3998" s="1" t="s">
        <v>49</v>
      </c>
      <c r="P3998" s="1">
        <v>95</v>
      </c>
      <c r="Q3998" t="s">
        <v>18138</v>
      </c>
      <c r="R3998" s="1" t="s">
        <v>24643</v>
      </c>
      <c r="S3998" s="1" t="s">
        <v>24644</v>
      </c>
      <c r="T3998" s="1">
        <v>408</v>
      </c>
      <c r="U3998" s="1">
        <v>224</v>
      </c>
      <c r="V3998" s="1">
        <v>184</v>
      </c>
    </row>
    <row r="3999" spans="1:22" x14ac:dyDescent="0.35">
      <c r="A3999" s="2">
        <v>44919</v>
      </c>
      <c r="B3999" s="3" t="s">
        <v>118</v>
      </c>
      <c r="C3999" t="s">
        <v>69</v>
      </c>
      <c r="D3999" t="s">
        <v>119</v>
      </c>
      <c r="E3999" t="s">
        <v>120</v>
      </c>
      <c r="F3999" t="s">
        <v>24645</v>
      </c>
      <c r="G3999" t="s">
        <v>24646</v>
      </c>
      <c r="H3999" t="s">
        <v>24647</v>
      </c>
      <c r="I3999" t="s">
        <v>24648</v>
      </c>
      <c r="J3999" s="1" t="s">
        <v>170</v>
      </c>
      <c r="K3999" t="s">
        <v>31</v>
      </c>
      <c r="L3999" t="s">
        <v>32</v>
      </c>
      <c r="M3999">
        <v>6538306661</v>
      </c>
      <c r="N3999" s="1" t="s">
        <v>48</v>
      </c>
      <c r="O3999" s="1" t="s">
        <v>49</v>
      </c>
      <c r="P3999" s="1">
        <v>93</v>
      </c>
      <c r="Q3999" t="s">
        <v>5605</v>
      </c>
      <c r="R3999" s="1" t="s">
        <v>14968</v>
      </c>
      <c r="S3999" s="1" t="s">
        <v>24649</v>
      </c>
      <c r="T3999" s="1">
        <v>378</v>
      </c>
      <c r="U3999" s="1">
        <v>215</v>
      </c>
      <c r="V3999" s="1">
        <v>163</v>
      </c>
    </row>
    <row r="4000" spans="1:22" x14ac:dyDescent="0.35">
      <c r="A4000" s="2">
        <v>45075</v>
      </c>
      <c r="B4000" s="3" t="s">
        <v>344</v>
      </c>
      <c r="C4000" t="s">
        <v>141</v>
      </c>
      <c r="D4000" t="s">
        <v>345</v>
      </c>
      <c r="E4000" t="s">
        <v>346</v>
      </c>
      <c r="F4000" t="s">
        <v>24650</v>
      </c>
      <c r="H4000" t="s">
        <v>24651</v>
      </c>
      <c r="I4000" t="s">
        <v>24652</v>
      </c>
      <c r="J4000" s="1" t="s">
        <v>45</v>
      </c>
      <c r="K4000" t="s">
        <v>61</v>
      </c>
      <c r="L4000" t="s">
        <v>62</v>
      </c>
      <c r="M4000">
        <f>1-588-750-7646</f>
        <v>-8983</v>
      </c>
      <c r="N4000" s="1" t="s">
        <v>48</v>
      </c>
      <c r="O4000" s="1" t="s">
        <v>49</v>
      </c>
      <c r="P4000" s="1">
        <v>81</v>
      </c>
      <c r="Q4000" t="s">
        <v>2968</v>
      </c>
      <c r="R4000" s="1" t="s">
        <v>1572</v>
      </c>
      <c r="S4000" s="1" t="s">
        <v>24653</v>
      </c>
      <c r="T4000" s="1">
        <v>146</v>
      </c>
      <c r="U4000" s="1">
        <v>5</v>
      </c>
      <c r="V4000" s="1">
        <v>141</v>
      </c>
    </row>
    <row r="4001" spans="1:22" x14ac:dyDescent="0.35">
      <c r="A4001" s="2">
        <v>44782</v>
      </c>
      <c r="B4001" s="3" t="s">
        <v>275</v>
      </c>
      <c r="C4001" t="s">
        <v>276</v>
      </c>
      <c r="D4001" t="s">
        <v>277</v>
      </c>
      <c r="E4001" t="s">
        <v>278</v>
      </c>
      <c r="F4001" t="s">
        <v>24654</v>
      </c>
      <c r="G4001" t="s">
        <v>24655</v>
      </c>
      <c r="H4001" t="s">
        <v>24656</v>
      </c>
      <c r="I4001" t="s">
        <v>24657</v>
      </c>
      <c r="J4001" s="1" t="s">
        <v>45</v>
      </c>
      <c r="K4001" t="s">
        <v>194</v>
      </c>
      <c r="L4001" t="s">
        <v>195</v>
      </c>
      <c r="M4001" t="s">
        <v>196</v>
      </c>
      <c r="N4001" s="1" t="s">
        <v>86</v>
      </c>
      <c r="O4001" s="1" t="s">
        <v>49</v>
      </c>
      <c r="P4001" s="1">
        <v>97</v>
      </c>
      <c r="Q4001" t="s">
        <v>5431</v>
      </c>
      <c r="R4001" s="1" t="s">
        <v>24658</v>
      </c>
      <c r="S4001" s="1" t="s">
        <v>24659</v>
      </c>
      <c r="T4001" s="1">
        <v>226</v>
      </c>
      <c r="U4001" s="1">
        <v>143</v>
      </c>
      <c r="V4001" s="1">
        <v>83</v>
      </c>
    </row>
    <row r="4002" spans="1:22" x14ac:dyDescent="0.35">
      <c r="A4002" s="1" t="s">
        <v>15369</v>
      </c>
      <c r="B4002" s="3" t="s">
        <v>207</v>
      </c>
      <c r="C4002" t="s">
        <v>23</v>
      </c>
      <c r="D4002" t="s">
        <v>39</v>
      </c>
      <c r="E4002" t="s">
        <v>40</v>
      </c>
      <c r="F4002" t="s">
        <v>24660</v>
      </c>
      <c r="G4002" t="s">
        <v>24661</v>
      </c>
      <c r="H4002" t="s">
        <v>24662</v>
      </c>
      <c r="I4002">
        <f>1-504-994-6430</f>
        <v>-7927</v>
      </c>
      <c r="J4002" s="1" t="s">
        <v>45</v>
      </c>
      <c r="K4002" t="s">
        <v>159</v>
      </c>
      <c r="L4002" t="s">
        <v>160</v>
      </c>
      <c r="N4002" s="1" t="s">
        <v>86</v>
      </c>
      <c r="O4002" s="1" t="s">
        <v>63</v>
      </c>
      <c r="P4002" s="1">
        <v>32</v>
      </c>
      <c r="Q4002" t="s">
        <v>17681</v>
      </c>
      <c r="R4002" s="1" t="s">
        <v>24663</v>
      </c>
      <c r="S4002" s="1" t="s">
        <v>24664</v>
      </c>
      <c r="T4002" s="1">
        <v>405</v>
      </c>
      <c r="U4002" s="1">
        <v>318</v>
      </c>
      <c r="V4002" s="1">
        <v>87</v>
      </c>
    </row>
    <row r="4003" spans="1:22" x14ac:dyDescent="0.35">
      <c r="A4003" s="2">
        <v>44777</v>
      </c>
      <c r="B4003" s="3" t="s">
        <v>336</v>
      </c>
      <c r="C4003" t="s">
        <v>247</v>
      </c>
      <c r="D4003" t="s">
        <v>165</v>
      </c>
      <c r="E4003" t="s">
        <v>484</v>
      </c>
      <c r="F4003" t="s">
        <v>24665</v>
      </c>
      <c r="G4003" t="s">
        <v>24666</v>
      </c>
      <c r="H4003" t="s">
        <v>24667</v>
      </c>
      <c r="I4003" t="s">
        <v>24668</v>
      </c>
      <c r="J4003" s="1" t="s">
        <v>30</v>
      </c>
      <c r="K4003" t="s">
        <v>534</v>
      </c>
      <c r="L4003" t="s">
        <v>535</v>
      </c>
      <c r="M4003" t="s">
        <v>536</v>
      </c>
      <c r="N4003" s="1" t="s">
        <v>78</v>
      </c>
      <c r="O4003" s="1" t="s">
        <v>63</v>
      </c>
      <c r="P4003" s="1">
        <v>21</v>
      </c>
      <c r="Q4003" t="s">
        <v>2066</v>
      </c>
      <c r="R4003" s="1" t="s">
        <v>24669</v>
      </c>
      <c r="S4003" s="1" t="s">
        <v>24670</v>
      </c>
      <c r="T4003" s="1">
        <v>117</v>
      </c>
      <c r="U4003" s="1">
        <v>82</v>
      </c>
      <c r="V4003" s="1">
        <v>35</v>
      </c>
    </row>
    <row r="4004" spans="1:22" x14ac:dyDescent="0.35">
      <c r="A4004" s="2">
        <v>45106</v>
      </c>
      <c r="B4004" s="3" t="s">
        <v>214</v>
      </c>
      <c r="C4004" t="s">
        <v>54</v>
      </c>
      <c r="D4004" t="s">
        <v>98</v>
      </c>
      <c r="E4004" t="s">
        <v>326</v>
      </c>
      <c r="F4004" t="s">
        <v>24671</v>
      </c>
      <c r="G4004" t="s">
        <v>24672</v>
      </c>
      <c r="H4004" t="s">
        <v>24673</v>
      </c>
      <c r="I4004">
        <v>5086881484</v>
      </c>
      <c r="J4004" s="1" t="s">
        <v>30</v>
      </c>
      <c r="K4004" t="s">
        <v>330</v>
      </c>
      <c r="L4004" t="s">
        <v>331</v>
      </c>
      <c r="M4004" t="s">
        <v>332</v>
      </c>
      <c r="N4004" s="1" t="s">
        <v>33</v>
      </c>
      <c r="O4004" s="1" t="s">
        <v>63</v>
      </c>
      <c r="P4004" s="1">
        <v>82</v>
      </c>
      <c r="Q4004" t="s">
        <v>5916</v>
      </c>
      <c r="R4004" s="1" t="s">
        <v>948</v>
      </c>
      <c r="S4004" s="1" t="s">
        <v>24674</v>
      </c>
      <c r="T4004" s="1">
        <v>334</v>
      </c>
      <c r="U4004" s="1">
        <v>86</v>
      </c>
      <c r="V4004" s="1">
        <v>248</v>
      </c>
    </row>
    <row r="4005" spans="1:22" x14ac:dyDescent="0.35">
      <c r="A4005" s="2">
        <v>45105</v>
      </c>
      <c r="B4005" s="3" t="s">
        <v>336</v>
      </c>
      <c r="C4005" t="s">
        <v>247</v>
      </c>
      <c r="D4005" t="s">
        <v>165</v>
      </c>
      <c r="E4005" t="s">
        <v>484</v>
      </c>
      <c r="F4005" t="s">
        <v>24675</v>
      </c>
      <c r="G4005" t="s">
        <v>24676</v>
      </c>
      <c r="H4005" t="s">
        <v>24677</v>
      </c>
      <c r="I4005" t="s">
        <v>24678</v>
      </c>
      <c r="J4005" s="1" t="s">
        <v>45</v>
      </c>
      <c r="K4005" t="s">
        <v>424</v>
      </c>
      <c r="L4005" t="s">
        <v>425</v>
      </c>
      <c r="M4005">
        <v>7724600682</v>
      </c>
      <c r="N4005" s="1" t="s">
        <v>33</v>
      </c>
      <c r="O4005" s="1" t="s">
        <v>34</v>
      </c>
      <c r="P4005" s="1">
        <v>1</v>
      </c>
      <c r="Q4005" t="s">
        <v>484</v>
      </c>
      <c r="R4005" s="1" t="s">
        <v>24679</v>
      </c>
      <c r="S4005" s="1" t="s">
        <v>24680</v>
      </c>
      <c r="T4005" s="1">
        <v>415</v>
      </c>
      <c r="U4005" s="1">
        <v>206</v>
      </c>
      <c r="V4005" s="1">
        <v>209</v>
      </c>
    </row>
    <row r="4006" spans="1:22" x14ac:dyDescent="0.35">
      <c r="A4006" s="2">
        <v>44818</v>
      </c>
      <c r="B4006" s="3" t="s">
        <v>118</v>
      </c>
      <c r="C4006" t="s">
        <v>69</v>
      </c>
      <c r="D4006" t="s">
        <v>119</v>
      </c>
      <c r="E4006" t="s">
        <v>120</v>
      </c>
      <c r="F4006" t="s">
        <v>24681</v>
      </c>
      <c r="G4006" t="s">
        <v>24682</v>
      </c>
      <c r="H4006" t="s">
        <v>24683</v>
      </c>
      <c r="I4006" t="s">
        <v>24684</v>
      </c>
      <c r="J4006" s="1" t="s">
        <v>30</v>
      </c>
      <c r="K4006" t="s">
        <v>330</v>
      </c>
      <c r="L4006" t="s">
        <v>331</v>
      </c>
      <c r="M4006" t="s">
        <v>332</v>
      </c>
      <c r="N4006" s="1" t="s">
        <v>93</v>
      </c>
      <c r="O4006" s="1" t="s">
        <v>49</v>
      </c>
      <c r="P4006" s="1">
        <v>19</v>
      </c>
      <c r="Q4006" t="s">
        <v>19257</v>
      </c>
      <c r="R4006" s="1" t="s">
        <v>23701</v>
      </c>
      <c r="S4006" s="1" t="s">
        <v>24685</v>
      </c>
      <c r="T4006" s="1">
        <v>405</v>
      </c>
      <c r="U4006" s="1">
        <v>396</v>
      </c>
      <c r="V4006" s="1">
        <v>9</v>
      </c>
    </row>
    <row r="4007" spans="1:22" x14ac:dyDescent="0.35">
      <c r="A4007" s="2">
        <v>44579</v>
      </c>
      <c r="B4007" s="3" t="s">
        <v>53</v>
      </c>
      <c r="C4007" t="s">
        <v>276</v>
      </c>
      <c r="D4007" t="s">
        <v>55</v>
      </c>
      <c r="E4007" t="s">
        <v>56</v>
      </c>
      <c r="F4007" t="s">
        <v>24686</v>
      </c>
      <c r="G4007" t="s">
        <v>24687</v>
      </c>
      <c r="H4007" t="s">
        <v>24688</v>
      </c>
      <c r="I4007" t="s">
        <v>24689</v>
      </c>
      <c r="J4007" s="1" t="s">
        <v>45</v>
      </c>
      <c r="K4007" t="s">
        <v>183</v>
      </c>
      <c r="L4007" t="s">
        <v>184</v>
      </c>
      <c r="M4007" t="s">
        <v>185</v>
      </c>
      <c r="N4007" s="1" t="s">
        <v>93</v>
      </c>
      <c r="O4007" s="1" t="s">
        <v>34</v>
      </c>
      <c r="P4007" s="1">
        <v>13</v>
      </c>
      <c r="Q4007" t="s">
        <v>2459</v>
      </c>
      <c r="R4007" s="1" t="s">
        <v>24690</v>
      </c>
      <c r="S4007" s="1" t="s">
        <v>24691</v>
      </c>
      <c r="T4007" s="1">
        <v>488</v>
      </c>
      <c r="U4007" s="1">
        <v>72</v>
      </c>
      <c r="V4007" s="1">
        <v>416</v>
      </c>
    </row>
    <row r="4008" spans="1:22" x14ac:dyDescent="0.35">
      <c r="A4008" s="2">
        <v>44645</v>
      </c>
      <c r="B4008" s="3" t="s">
        <v>336</v>
      </c>
      <c r="C4008" t="s">
        <v>247</v>
      </c>
      <c r="D4008" t="s">
        <v>165</v>
      </c>
      <c r="E4008" t="s">
        <v>484</v>
      </c>
      <c r="F4008" t="s">
        <v>24692</v>
      </c>
      <c r="G4008" t="s">
        <v>24693</v>
      </c>
      <c r="H4008" t="s">
        <v>24694</v>
      </c>
      <c r="I4008" t="s">
        <v>24695</v>
      </c>
      <c r="J4008" s="1" t="s">
        <v>170</v>
      </c>
      <c r="K4008" t="s">
        <v>194</v>
      </c>
      <c r="L4008" t="s">
        <v>195</v>
      </c>
      <c r="M4008" t="s">
        <v>196</v>
      </c>
      <c r="N4008" s="1" t="s">
        <v>86</v>
      </c>
      <c r="O4008" s="1" t="s">
        <v>34</v>
      </c>
      <c r="P4008" s="1">
        <v>47</v>
      </c>
      <c r="Q4008" t="s">
        <v>11838</v>
      </c>
      <c r="R4008" s="1" t="s">
        <v>24696</v>
      </c>
      <c r="S4008" s="1" t="s">
        <v>24697</v>
      </c>
      <c r="T4008" s="1">
        <v>291</v>
      </c>
      <c r="U4008" s="1">
        <v>254</v>
      </c>
      <c r="V4008" s="1">
        <v>37</v>
      </c>
    </row>
    <row r="4009" spans="1:22" x14ac:dyDescent="0.35">
      <c r="A4009" s="2">
        <v>44841</v>
      </c>
      <c r="B4009" s="3" t="s">
        <v>336</v>
      </c>
      <c r="C4009" t="s">
        <v>247</v>
      </c>
      <c r="D4009" t="s">
        <v>165</v>
      </c>
      <c r="E4009" t="s">
        <v>484</v>
      </c>
      <c r="F4009" t="s">
        <v>24698</v>
      </c>
      <c r="G4009" t="s">
        <v>24699</v>
      </c>
      <c r="H4009" t="s">
        <v>24700</v>
      </c>
      <c r="I4009" t="s">
        <v>24701</v>
      </c>
      <c r="J4009" s="1" t="s">
        <v>30</v>
      </c>
      <c r="K4009" t="s">
        <v>252</v>
      </c>
      <c r="L4009" t="s">
        <v>253</v>
      </c>
      <c r="M4009">
        <f>1-838-976-6137</f>
        <v>-7950</v>
      </c>
      <c r="N4009" s="1" t="s">
        <v>33</v>
      </c>
      <c r="O4009" s="1" t="s">
        <v>34</v>
      </c>
      <c r="P4009" s="1">
        <v>70</v>
      </c>
      <c r="Q4009" t="s">
        <v>12989</v>
      </c>
      <c r="R4009" s="1" t="s">
        <v>24702</v>
      </c>
      <c r="S4009" s="1" t="s">
        <v>24703</v>
      </c>
      <c r="T4009" s="1">
        <v>488</v>
      </c>
      <c r="U4009" s="1">
        <v>249</v>
      </c>
      <c r="V4009" s="1">
        <v>239</v>
      </c>
    </row>
    <row r="4010" spans="1:22" x14ac:dyDescent="0.35">
      <c r="A4010" s="2">
        <v>44567</v>
      </c>
      <c r="B4010" s="3" t="s">
        <v>529</v>
      </c>
      <c r="C4010" t="s">
        <v>23</v>
      </c>
      <c r="D4010" t="s">
        <v>98</v>
      </c>
      <c r="E4010" t="s">
        <v>530</v>
      </c>
      <c r="F4010" t="s">
        <v>24704</v>
      </c>
      <c r="G4010" t="s">
        <v>24705</v>
      </c>
      <c r="H4010" t="s">
        <v>24706</v>
      </c>
      <c r="I4010" t="s">
        <v>24707</v>
      </c>
      <c r="J4010" s="1" t="s">
        <v>45</v>
      </c>
      <c r="K4010" t="s">
        <v>424</v>
      </c>
      <c r="L4010" t="s">
        <v>425</v>
      </c>
      <c r="M4010">
        <v>7724600682</v>
      </c>
      <c r="N4010" s="1" t="s">
        <v>86</v>
      </c>
      <c r="O4010" s="1" t="s">
        <v>34</v>
      </c>
      <c r="P4010" s="1">
        <v>73</v>
      </c>
      <c r="Q4010" t="s">
        <v>7429</v>
      </c>
      <c r="R4010" s="1" t="s">
        <v>22128</v>
      </c>
      <c r="S4010" s="1" t="s">
        <v>24708</v>
      </c>
      <c r="T4010" s="1">
        <v>121</v>
      </c>
      <c r="U4010" s="1">
        <v>79</v>
      </c>
      <c r="V4010" s="1">
        <v>42</v>
      </c>
    </row>
    <row r="4011" spans="1:22" x14ac:dyDescent="0.35">
      <c r="A4011" s="1" t="s">
        <v>22909</v>
      </c>
      <c r="B4011" s="3" t="s">
        <v>238</v>
      </c>
      <c r="C4011" t="s">
        <v>54</v>
      </c>
      <c r="D4011" t="s">
        <v>98</v>
      </c>
      <c r="E4011" t="s">
        <v>239</v>
      </c>
      <c r="F4011" t="s">
        <v>24709</v>
      </c>
      <c r="G4011" t="s">
        <v>24710</v>
      </c>
      <c r="H4011" t="s">
        <v>24711</v>
      </c>
      <c r="I4011" t="s">
        <v>24712</v>
      </c>
      <c r="J4011" s="1" t="s">
        <v>170</v>
      </c>
      <c r="K4011" t="s">
        <v>194</v>
      </c>
      <c r="L4011" t="s">
        <v>195</v>
      </c>
      <c r="M4011" t="s">
        <v>196</v>
      </c>
      <c r="N4011" s="1" t="s">
        <v>86</v>
      </c>
      <c r="O4011" s="1" t="s">
        <v>49</v>
      </c>
      <c r="P4011" s="1">
        <v>16</v>
      </c>
      <c r="Q4011" t="s">
        <v>14880</v>
      </c>
      <c r="R4011" s="1" t="s">
        <v>24713</v>
      </c>
      <c r="S4011" s="1" t="s">
        <v>24714</v>
      </c>
      <c r="T4011" s="1">
        <v>470</v>
      </c>
      <c r="U4011" s="1">
        <v>457</v>
      </c>
      <c r="V4011" s="1">
        <v>13</v>
      </c>
    </row>
    <row r="4012" spans="1:22" x14ac:dyDescent="0.35">
      <c r="A4012" s="2">
        <v>45059</v>
      </c>
      <c r="B4012" s="3" t="s">
        <v>68</v>
      </c>
      <c r="C4012" t="s">
        <v>69</v>
      </c>
      <c r="D4012" t="s">
        <v>70</v>
      </c>
      <c r="E4012" t="s">
        <v>189</v>
      </c>
      <c r="F4012" t="s">
        <v>24715</v>
      </c>
      <c r="G4012" t="s">
        <v>24716</v>
      </c>
      <c r="H4012" t="s">
        <v>24717</v>
      </c>
      <c r="I4012" t="s">
        <v>24718</v>
      </c>
      <c r="J4012" s="1" t="s">
        <v>45</v>
      </c>
      <c r="K4012" t="s">
        <v>75</v>
      </c>
      <c r="L4012" t="s">
        <v>76</v>
      </c>
      <c r="M4012" t="s">
        <v>77</v>
      </c>
      <c r="N4012" s="1" t="s">
        <v>78</v>
      </c>
      <c r="O4012" s="1" t="s">
        <v>63</v>
      </c>
      <c r="P4012" s="1">
        <v>39</v>
      </c>
      <c r="Q4012" t="s">
        <v>1481</v>
      </c>
      <c r="R4012" s="1" t="s">
        <v>24719</v>
      </c>
      <c r="S4012" s="1" t="s">
        <v>24720</v>
      </c>
      <c r="T4012" s="1">
        <v>87</v>
      </c>
      <c r="U4012" s="1">
        <v>40</v>
      </c>
      <c r="V4012" s="1">
        <v>47</v>
      </c>
    </row>
    <row r="4013" spans="1:22" x14ac:dyDescent="0.35">
      <c r="A4013" s="2">
        <v>44568</v>
      </c>
      <c r="B4013" s="3" t="s">
        <v>177</v>
      </c>
      <c r="C4013" t="s">
        <v>141</v>
      </c>
      <c r="D4013" t="s">
        <v>142</v>
      </c>
      <c r="E4013" t="s">
        <v>25</v>
      </c>
      <c r="F4013" t="s">
        <v>24721</v>
      </c>
      <c r="G4013" t="s">
        <v>24722</v>
      </c>
      <c r="H4013" t="s">
        <v>24723</v>
      </c>
      <c r="I4013" t="s">
        <v>24724</v>
      </c>
      <c r="J4013" s="1" t="s">
        <v>45</v>
      </c>
      <c r="K4013" t="s">
        <v>270</v>
      </c>
      <c r="L4013" t="s">
        <v>271</v>
      </c>
      <c r="M4013" t="s">
        <v>559</v>
      </c>
      <c r="N4013" s="1" t="s">
        <v>48</v>
      </c>
      <c r="O4013" s="1" t="s">
        <v>34</v>
      </c>
      <c r="P4013" s="1">
        <v>80</v>
      </c>
      <c r="Q4013" t="s">
        <v>4090</v>
      </c>
      <c r="R4013" s="1" t="s">
        <v>24725</v>
      </c>
      <c r="S4013" s="1" t="s">
        <v>24726</v>
      </c>
      <c r="T4013" s="1">
        <v>301</v>
      </c>
      <c r="U4013" s="1">
        <v>156</v>
      </c>
      <c r="V4013" s="1">
        <v>145</v>
      </c>
    </row>
    <row r="4014" spans="1:22" x14ac:dyDescent="0.35">
      <c r="A4014" s="2">
        <v>45175</v>
      </c>
      <c r="B4014" s="3" t="s">
        <v>53</v>
      </c>
      <c r="C4014" t="s">
        <v>54</v>
      </c>
      <c r="D4014" t="s">
        <v>55</v>
      </c>
      <c r="E4014" t="s">
        <v>56</v>
      </c>
      <c r="F4014" t="s">
        <v>24727</v>
      </c>
      <c r="H4014" t="s">
        <v>24728</v>
      </c>
      <c r="I4014" t="s">
        <v>24729</v>
      </c>
      <c r="J4014" s="1" t="s">
        <v>170</v>
      </c>
      <c r="K4014" t="s">
        <v>194</v>
      </c>
      <c r="L4014" t="s">
        <v>195</v>
      </c>
      <c r="N4014" s="1" t="s">
        <v>93</v>
      </c>
      <c r="O4014" s="1" t="s">
        <v>63</v>
      </c>
      <c r="P4014" s="1">
        <v>93</v>
      </c>
      <c r="Q4014" t="s">
        <v>24730</v>
      </c>
      <c r="R4014" s="1" t="s">
        <v>24731</v>
      </c>
      <c r="S4014" s="1" t="s">
        <v>24732</v>
      </c>
      <c r="T4014" s="1">
        <v>212</v>
      </c>
      <c r="U4014" s="1">
        <v>65</v>
      </c>
      <c r="V4014" s="1">
        <v>147</v>
      </c>
    </row>
    <row r="4015" spans="1:22" x14ac:dyDescent="0.35">
      <c r="A4015" s="2">
        <v>44665</v>
      </c>
      <c r="B4015" s="3" t="s">
        <v>344</v>
      </c>
      <c r="C4015" t="s">
        <v>141</v>
      </c>
      <c r="D4015" t="s">
        <v>345</v>
      </c>
      <c r="E4015" t="s">
        <v>346</v>
      </c>
      <c r="F4015" t="s">
        <v>24733</v>
      </c>
      <c r="G4015" t="s">
        <v>24734</v>
      </c>
      <c r="H4015" t="s">
        <v>24735</v>
      </c>
      <c r="I4015" t="s">
        <v>24736</v>
      </c>
      <c r="J4015" s="1" t="s">
        <v>45</v>
      </c>
      <c r="K4015" t="s">
        <v>148</v>
      </c>
      <c r="L4015" t="s">
        <v>149</v>
      </c>
      <c r="M4015" t="s">
        <v>150</v>
      </c>
      <c r="N4015" s="1" t="s">
        <v>48</v>
      </c>
      <c r="O4015" s="1" t="s">
        <v>49</v>
      </c>
      <c r="P4015" s="1">
        <v>44</v>
      </c>
      <c r="Q4015" t="s">
        <v>8706</v>
      </c>
      <c r="R4015" s="1" t="s">
        <v>3842</v>
      </c>
      <c r="S4015" s="1" t="s">
        <v>24737</v>
      </c>
      <c r="T4015" s="1">
        <v>174</v>
      </c>
      <c r="U4015" s="1">
        <v>76</v>
      </c>
      <c r="V4015" s="1">
        <v>98</v>
      </c>
    </row>
    <row r="4016" spans="1:22" x14ac:dyDescent="0.35">
      <c r="A4016" s="2">
        <v>45015</v>
      </c>
      <c r="B4016" s="3" t="s">
        <v>118</v>
      </c>
      <c r="C4016" t="s">
        <v>54</v>
      </c>
      <c r="D4016" t="s">
        <v>119</v>
      </c>
      <c r="E4016" t="s">
        <v>120</v>
      </c>
      <c r="F4016" t="s">
        <v>24738</v>
      </c>
      <c r="G4016" t="s">
        <v>24739</v>
      </c>
      <c r="H4016" t="s">
        <v>24740</v>
      </c>
      <c r="I4016">
        <v>9815024737</v>
      </c>
      <c r="J4016" s="1" t="s">
        <v>45</v>
      </c>
      <c r="K4016" t="s">
        <v>566</v>
      </c>
      <c r="L4016" t="s">
        <v>567</v>
      </c>
      <c r="M4016" t="s">
        <v>568</v>
      </c>
      <c r="N4016" s="1" t="s">
        <v>93</v>
      </c>
      <c r="O4016" s="1" t="s">
        <v>49</v>
      </c>
      <c r="P4016" s="1">
        <v>92</v>
      </c>
      <c r="Q4016" t="s">
        <v>127</v>
      </c>
      <c r="R4016" s="1" t="s">
        <v>3516</v>
      </c>
      <c r="S4016" s="1" t="s">
        <v>24741</v>
      </c>
      <c r="T4016" s="1">
        <v>496</v>
      </c>
      <c r="U4016" s="1">
        <v>6</v>
      </c>
      <c r="V4016" s="1">
        <v>490</v>
      </c>
    </row>
    <row r="4017" spans="1:22" x14ac:dyDescent="0.35">
      <c r="A4017" s="2">
        <v>45044</v>
      </c>
      <c r="B4017" s="3" t="s">
        <v>529</v>
      </c>
      <c r="C4017" t="s">
        <v>23</v>
      </c>
      <c r="D4017" t="s">
        <v>98</v>
      </c>
      <c r="E4017" t="s">
        <v>265</v>
      </c>
      <c r="F4017" t="s">
        <v>24742</v>
      </c>
      <c r="G4017" t="s">
        <v>24743</v>
      </c>
      <c r="H4017" t="s">
        <v>24744</v>
      </c>
      <c r="I4017">
        <f>1-974-792-2874</f>
        <v>-4639</v>
      </c>
      <c r="J4017" s="1" t="s">
        <v>170</v>
      </c>
      <c r="K4017" t="s">
        <v>194</v>
      </c>
      <c r="L4017" t="s">
        <v>195</v>
      </c>
      <c r="M4017" t="s">
        <v>196</v>
      </c>
      <c r="N4017" s="1" t="s">
        <v>78</v>
      </c>
      <c r="O4017" s="1" t="s">
        <v>34</v>
      </c>
      <c r="P4017" s="1">
        <v>84</v>
      </c>
      <c r="Q4017" t="s">
        <v>13649</v>
      </c>
      <c r="R4017" s="1" t="s">
        <v>24745</v>
      </c>
      <c r="S4017" s="1" t="s">
        <v>24746</v>
      </c>
      <c r="T4017" s="1">
        <v>457</v>
      </c>
      <c r="U4017" s="1">
        <v>90</v>
      </c>
      <c r="V4017" s="1">
        <v>367</v>
      </c>
    </row>
    <row r="4018" spans="1:22" x14ac:dyDescent="0.35">
      <c r="A4018" s="2">
        <v>44504</v>
      </c>
      <c r="B4018" s="3" t="s">
        <v>275</v>
      </c>
      <c r="C4018" t="s">
        <v>276</v>
      </c>
      <c r="D4018" t="s">
        <v>277</v>
      </c>
      <c r="E4018" t="s">
        <v>278</v>
      </c>
      <c r="F4018" t="s">
        <v>24747</v>
      </c>
      <c r="G4018" t="s">
        <v>24748</v>
      </c>
      <c r="H4018" t="s">
        <v>24749</v>
      </c>
      <c r="I4018" t="s">
        <v>24750</v>
      </c>
      <c r="J4018" s="1" t="s">
        <v>170</v>
      </c>
      <c r="K4018" t="s">
        <v>566</v>
      </c>
      <c r="L4018" t="s">
        <v>567</v>
      </c>
      <c r="M4018" t="s">
        <v>568</v>
      </c>
      <c r="N4018" s="1" t="s">
        <v>78</v>
      </c>
      <c r="O4018" s="1" t="s">
        <v>63</v>
      </c>
      <c r="P4018" s="1">
        <v>6</v>
      </c>
      <c r="Q4018" t="s">
        <v>3867</v>
      </c>
      <c r="R4018" s="1" t="s">
        <v>24751</v>
      </c>
      <c r="S4018" s="1" t="s">
        <v>24752</v>
      </c>
      <c r="T4018" s="1">
        <v>328</v>
      </c>
      <c r="U4018" s="1">
        <v>25</v>
      </c>
      <c r="V4018" s="1">
        <v>303</v>
      </c>
    </row>
    <row r="4019" spans="1:22" x14ac:dyDescent="0.35">
      <c r="A4019" s="2">
        <v>44670</v>
      </c>
      <c r="B4019" s="3" t="s">
        <v>38</v>
      </c>
      <c r="C4019" t="s">
        <v>247</v>
      </c>
      <c r="D4019" t="s">
        <v>165</v>
      </c>
      <c r="E4019" t="s">
        <v>25</v>
      </c>
      <c r="F4019" t="s">
        <v>24753</v>
      </c>
      <c r="G4019" t="s">
        <v>24754</v>
      </c>
      <c r="H4019" t="s">
        <v>24755</v>
      </c>
      <c r="I4019" t="s">
        <v>24756</v>
      </c>
      <c r="J4019" s="1" t="s">
        <v>45</v>
      </c>
      <c r="K4019" t="s">
        <v>75</v>
      </c>
      <c r="L4019" t="s">
        <v>76</v>
      </c>
      <c r="M4019" t="s">
        <v>77</v>
      </c>
      <c r="N4019" s="1" t="s">
        <v>86</v>
      </c>
      <c r="O4019" s="1" t="s">
        <v>34</v>
      </c>
      <c r="P4019" s="1">
        <v>32</v>
      </c>
      <c r="Q4019" t="s">
        <v>489</v>
      </c>
      <c r="R4019" s="1" t="s">
        <v>24757</v>
      </c>
      <c r="S4019" s="1" t="s">
        <v>24758</v>
      </c>
      <c r="T4019" s="1">
        <v>262</v>
      </c>
      <c r="U4019" s="1">
        <v>224</v>
      </c>
      <c r="V4019" s="1">
        <v>38</v>
      </c>
    </row>
    <row r="4020" spans="1:22" x14ac:dyDescent="0.35">
      <c r="A4020" s="1" t="s">
        <v>4986</v>
      </c>
      <c r="B4020" s="3" t="s">
        <v>118</v>
      </c>
      <c r="C4020" t="s">
        <v>69</v>
      </c>
      <c r="D4020" t="s">
        <v>119</v>
      </c>
      <c r="E4020" t="s">
        <v>265</v>
      </c>
      <c r="F4020" t="s">
        <v>7662</v>
      </c>
      <c r="G4020" t="s">
        <v>24759</v>
      </c>
      <c r="H4020" t="s">
        <v>24760</v>
      </c>
      <c r="I4020" t="s">
        <v>24761</v>
      </c>
      <c r="J4020" s="1" t="s">
        <v>170</v>
      </c>
      <c r="K4020" t="s">
        <v>31</v>
      </c>
      <c r="L4020" t="s">
        <v>32</v>
      </c>
      <c r="M4020">
        <v>6538306661</v>
      </c>
      <c r="N4020" s="1" t="s">
        <v>33</v>
      </c>
      <c r="O4020" s="1" t="s">
        <v>49</v>
      </c>
      <c r="P4020" s="1">
        <v>23</v>
      </c>
      <c r="Q4020" t="s">
        <v>1176</v>
      </c>
      <c r="R4020" s="1" t="s">
        <v>24762</v>
      </c>
      <c r="S4020" s="1" t="s">
        <v>24763</v>
      </c>
      <c r="T4020" s="1">
        <v>223</v>
      </c>
      <c r="U4020" s="1">
        <v>64</v>
      </c>
      <c r="V4020" s="1">
        <v>159</v>
      </c>
    </row>
    <row r="4021" spans="1:22" x14ac:dyDescent="0.35">
      <c r="A4021" s="2">
        <v>44838</v>
      </c>
      <c r="B4021" s="3" t="s">
        <v>257</v>
      </c>
      <c r="C4021" t="s">
        <v>141</v>
      </c>
      <c r="D4021" t="s">
        <v>223</v>
      </c>
      <c r="E4021" t="s">
        <v>309</v>
      </c>
      <c r="F4021" t="s">
        <v>24764</v>
      </c>
      <c r="G4021" t="s">
        <v>24765</v>
      </c>
      <c r="H4021" t="s">
        <v>24766</v>
      </c>
      <c r="I4021" t="s">
        <v>24767</v>
      </c>
      <c r="J4021" s="1" t="s">
        <v>170</v>
      </c>
      <c r="K4021" t="s">
        <v>133</v>
      </c>
      <c r="L4021" t="s">
        <v>134</v>
      </c>
      <c r="M4021" t="s">
        <v>135</v>
      </c>
      <c r="N4021" s="1" t="s">
        <v>33</v>
      </c>
      <c r="O4021" s="1" t="s">
        <v>49</v>
      </c>
      <c r="P4021" s="1">
        <v>100</v>
      </c>
      <c r="Q4021" t="s">
        <v>5713</v>
      </c>
      <c r="R4021" s="1" t="s">
        <v>24768</v>
      </c>
      <c r="S4021" s="1" t="s">
        <v>24769</v>
      </c>
      <c r="T4021" s="1">
        <v>89</v>
      </c>
      <c r="U4021" s="1">
        <v>26</v>
      </c>
      <c r="V4021" s="1">
        <v>63</v>
      </c>
    </row>
    <row r="4022" spans="1:22" x14ac:dyDescent="0.35">
      <c r="A4022" s="2">
        <v>45011</v>
      </c>
      <c r="B4022" s="3" t="s">
        <v>238</v>
      </c>
      <c r="C4022" t="s">
        <v>23</v>
      </c>
      <c r="D4022" t="s">
        <v>98</v>
      </c>
      <c r="E4022" t="s">
        <v>239</v>
      </c>
      <c r="F4022" t="s">
        <v>24770</v>
      </c>
      <c r="G4022" t="s">
        <v>24771</v>
      </c>
      <c r="H4022" t="s">
        <v>24772</v>
      </c>
      <c r="I4022">
        <v>3303740867</v>
      </c>
      <c r="J4022" s="1" t="s">
        <v>30</v>
      </c>
      <c r="K4022" t="s">
        <v>133</v>
      </c>
      <c r="L4022" t="s">
        <v>134</v>
      </c>
      <c r="M4022" t="s">
        <v>135</v>
      </c>
      <c r="N4022" s="1" t="s">
        <v>86</v>
      </c>
      <c r="O4022" s="1" t="s">
        <v>34</v>
      </c>
      <c r="P4022" s="1">
        <v>53</v>
      </c>
      <c r="Q4022" t="s">
        <v>16278</v>
      </c>
      <c r="R4022" s="1" t="s">
        <v>24773</v>
      </c>
      <c r="S4022" s="1" t="s">
        <v>24774</v>
      </c>
      <c r="T4022" s="1">
        <v>131</v>
      </c>
      <c r="U4022" s="1">
        <v>71</v>
      </c>
      <c r="V4022" s="1">
        <v>60</v>
      </c>
    </row>
    <row r="4023" spans="1:22" x14ac:dyDescent="0.35">
      <c r="A4023" s="2">
        <v>45131</v>
      </c>
      <c r="B4023" s="3" t="s">
        <v>529</v>
      </c>
      <c r="C4023" t="s">
        <v>23</v>
      </c>
      <c r="D4023" t="s">
        <v>98</v>
      </c>
      <c r="E4023" t="s">
        <v>530</v>
      </c>
      <c r="F4023" t="s">
        <v>24775</v>
      </c>
      <c r="G4023" t="s">
        <v>24776</v>
      </c>
      <c r="H4023" t="s">
        <v>24777</v>
      </c>
      <c r="I4023" t="s">
        <v>24778</v>
      </c>
      <c r="J4023" s="1" t="s">
        <v>45</v>
      </c>
      <c r="K4023" t="s">
        <v>270</v>
      </c>
      <c r="L4023" t="s">
        <v>271</v>
      </c>
      <c r="M4023" t="s">
        <v>559</v>
      </c>
      <c r="N4023" s="1" t="s">
        <v>114</v>
      </c>
      <c r="O4023" s="1" t="s">
        <v>63</v>
      </c>
      <c r="P4023" s="1">
        <v>46</v>
      </c>
      <c r="Q4023" t="s">
        <v>674</v>
      </c>
      <c r="R4023" s="1" t="s">
        <v>24779</v>
      </c>
      <c r="S4023" s="1" t="s">
        <v>24780</v>
      </c>
      <c r="T4023" s="1">
        <v>447</v>
      </c>
      <c r="U4023" s="1">
        <v>429</v>
      </c>
      <c r="V4023" s="1">
        <v>18</v>
      </c>
    </row>
    <row r="4024" spans="1:22" x14ac:dyDescent="0.35">
      <c r="A4024" s="2">
        <v>44503</v>
      </c>
      <c r="B4024" s="3" t="s">
        <v>529</v>
      </c>
      <c r="C4024" t="s">
        <v>23</v>
      </c>
      <c r="D4024" t="s">
        <v>98</v>
      </c>
      <c r="E4024" t="s">
        <v>530</v>
      </c>
      <c r="F4024" t="s">
        <v>24781</v>
      </c>
      <c r="G4024" t="s">
        <v>24782</v>
      </c>
      <c r="H4024" t="s">
        <v>24783</v>
      </c>
      <c r="I4024" t="s">
        <v>24784</v>
      </c>
      <c r="J4024" s="1" t="s">
        <v>30</v>
      </c>
      <c r="K4024" t="s">
        <v>183</v>
      </c>
      <c r="L4024" t="s">
        <v>184</v>
      </c>
      <c r="M4024" t="s">
        <v>185</v>
      </c>
      <c r="N4024" s="1" t="s">
        <v>114</v>
      </c>
      <c r="O4024" s="1" t="s">
        <v>63</v>
      </c>
      <c r="P4024" s="1">
        <v>97</v>
      </c>
      <c r="Q4024" t="s">
        <v>5444</v>
      </c>
      <c r="R4024" s="1" t="s">
        <v>24785</v>
      </c>
      <c r="S4024" s="1" t="s">
        <v>24786</v>
      </c>
      <c r="T4024" s="1">
        <v>215</v>
      </c>
      <c r="U4024" s="1">
        <v>13</v>
      </c>
      <c r="V4024" s="1">
        <v>202</v>
      </c>
    </row>
    <row r="4025" spans="1:22" x14ac:dyDescent="0.35">
      <c r="A4025" s="2">
        <v>44693</v>
      </c>
      <c r="B4025" s="3" t="s">
        <v>222</v>
      </c>
      <c r="C4025" t="s">
        <v>141</v>
      </c>
      <c r="D4025" t="s">
        <v>223</v>
      </c>
      <c r="E4025" t="s">
        <v>224</v>
      </c>
      <c r="F4025" t="s">
        <v>24787</v>
      </c>
      <c r="G4025" t="s">
        <v>24788</v>
      </c>
      <c r="H4025" t="s">
        <v>24789</v>
      </c>
      <c r="I4025" t="s">
        <v>24790</v>
      </c>
      <c r="J4025" s="1" t="s">
        <v>30</v>
      </c>
      <c r="K4025" t="s">
        <v>424</v>
      </c>
      <c r="L4025" t="s">
        <v>425</v>
      </c>
      <c r="M4025">
        <v>7724600682</v>
      </c>
      <c r="N4025" s="1" t="s">
        <v>78</v>
      </c>
      <c r="O4025" s="1" t="s">
        <v>49</v>
      </c>
      <c r="P4025" s="1">
        <v>13</v>
      </c>
      <c r="Q4025" t="s">
        <v>5662</v>
      </c>
      <c r="R4025" s="1" t="s">
        <v>24791</v>
      </c>
      <c r="S4025" s="1" t="s">
        <v>24792</v>
      </c>
      <c r="T4025" s="1">
        <v>127</v>
      </c>
      <c r="U4025" s="1">
        <v>73</v>
      </c>
      <c r="V4025" s="1">
        <v>54</v>
      </c>
    </row>
    <row r="4026" spans="1:22" x14ac:dyDescent="0.35">
      <c r="A4026" s="2">
        <v>44776</v>
      </c>
      <c r="B4026" s="3" t="s">
        <v>257</v>
      </c>
      <c r="C4026" t="s">
        <v>141</v>
      </c>
      <c r="D4026" t="s">
        <v>223</v>
      </c>
      <c r="E4026" t="s">
        <v>309</v>
      </c>
      <c r="F4026" t="s">
        <v>24793</v>
      </c>
      <c r="G4026" t="s">
        <v>24794</v>
      </c>
      <c r="H4026" t="s">
        <v>24795</v>
      </c>
      <c r="I4026" t="s">
        <v>24796</v>
      </c>
      <c r="J4026" s="1" t="s">
        <v>30</v>
      </c>
      <c r="K4026" t="s">
        <v>31</v>
      </c>
      <c r="L4026" t="s">
        <v>32</v>
      </c>
      <c r="M4026">
        <v>6538306661</v>
      </c>
      <c r="N4026" s="1" t="s">
        <v>114</v>
      </c>
      <c r="O4026" s="1" t="s">
        <v>63</v>
      </c>
      <c r="P4026" s="1">
        <v>55</v>
      </c>
      <c r="Q4026" t="s">
        <v>4860</v>
      </c>
      <c r="R4026" s="1" t="s">
        <v>24797</v>
      </c>
      <c r="S4026" s="1" t="s">
        <v>24798</v>
      </c>
      <c r="T4026" s="1">
        <v>461</v>
      </c>
      <c r="U4026" s="1">
        <v>430</v>
      </c>
      <c r="V4026" s="1">
        <v>31</v>
      </c>
    </row>
    <row r="4027" spans="1:22" x14ac:dyDescent="0.35">
      <c r="A4027" s="2">
        <v>45001</v>
      </c>
      <c r="B4027" s="3" t="s">
        <v>492</v>
      </c>
      <c r="C4027" t="s">
        <v>276</v>
      </c>
      <c r="D4027" t="s">
        <v>409</v>
      </c>
      <c r="E4027" t="s">
        <v>410</v>
      </c>
      <c r="F4027" t="s">
        <v>24799</v>
      </c>
      <c r="G4027" t="s">
        <v>24800</v>
      </c>
      <c r="H4027" t="s">
        <v>24801</v>
      </c>
      <c r="I4027">
        <f>1-397-354-8603</f>
        <v>-9353</v>
      </c>
      <c r="J4027" s="1" t="s">
        <v>170</v>
      </c>
      <c r="K4027" t="s">
        <v>381</v>
      </c>
      <c r="L4027" t="s">
        <v>382</v>
      </c>
      <c r="M4027" t="s">
        <v>383</v>
      </c>
      <c r="N4027" s="1" t="s">
        <v>93</v>
      </c>
      <c r="O4027" s="1" t="s">
        <v>63</v>
      </c>
      <c r="P4027" s="1">
        <v>79</v>
      </c>
      <c r="Q4027" t="s">
        <v>14967</v>
      </c>
      <c r="R4027" s="1" t="s">
        <v>15220</v>
      </c>
      <c r="S4027" s="1" t="s">
        <v>24802</v>
      </c>
      <c r="T4027" s="1">
        <v>365</v>
      </c>
      <c r="U4027" s="1">
        <v>245</v>
      </c>
      <c r="V4027" s="1">
        <v>120</v>
      </c>
    </row>
    <row r="4028" spans="1:22" x14ac:dyDescent="0.35">
      <c r="A4028" s="2">
        <v>44504</v>
      </c>
      <c r="B4028" s="3" t="s">
        <v>53</v>
      </c>
      <c r="C4028" t="s">
        <v>276</v>
      </c>
      <c r="D4028" t="s">
        <v>55</v>
      </c>
      <c r="E4028" t="s">
        <v>2513</v>
      </c>
      <c r="F4028" t="s">
        <v>24803</v>
      </c>
      <c r="G4028" t="s">
        <v>24804</v>
      </c>
      <c r="H4028" t="s">
        <v>24805</v>
      </c>
      <c r="I4028" t="s">
        <v>24806</v>
      </c>
      <c r="J4028" s="1" t="s">
        <v>45</v>
      </c>
      <c r="K4028" t="s">
        <v>252</v>
      </c>
      <c r="L4028" t="s">
        <v>253</v>
      </c>
      <c r="M4028">
        <f>1-838-976-6137</f>
        <v>-7950</v>
      </c>
      <c r="N4028" s="1" t="s">
        <v>114</v>
      </c>
      <c r="O4028" s="1" t="s">
        <v>63</v>
      </c>
      <c r="P4028" s="1">
        <v>9</v>
      </c>
      <c r="Q4028" t="s">
        <v>24156</v>
      </c>
      <c r="R4028" s="1" t="s">
        <v>24807</v>
      </c>
      <c r="S4028" s="1" t="s">
        <v>24808</v>
      </c>
      <c r="T4028" s="1">
        <v>129</v>
      </c>
      <c r="U4028" s="1">
        <v>96</v>
      </c>
      <c r="V4028" s="1">
        <v>33</v>
      </c>
    </row>
    <row r="4029" spans="1:22" x14ac:dyDescent="0.35">
      <c r="A4029" s="2">
        <v>44798</v>
      </c>
      <c r="B4029" s="3" t="s">
        <v>68</v>
      </c>
      <c r="C4029" t="s">
        <v>69</v>
      </c>
      <c r="D4029" t="s">
        <v>70</v>
      </c>
      <c r="E4029" t="s">
        <v>71</v>
      </c>
      <c r="F4029" t="s">
        <v>24809</v>
      </c>
      <c r="G4029" t="s">
        <v>24810</v>
      </c>
      <c r="H4029" t="s">
        <v>24811</v>
      </c>
      <c r="I4029" t="s">
        <v>24812</v>
      </c>
      <c r="J4029" s="1" t="s">
        <v>170</v>
      </c>
      <c r="K4029" t="s">
        <v>61</v>
      </c>
      <c r="L4029" t="s">
        <v>62</v>
      </c>
      <c r="M4029">
        <f>1-588-750-7646</f>
        <v>-8983</v>
      </c>
      <c r="N4029" s="1" t="s">
        <v>78</v>
      </c>
      <c r="O4029" s="1" t="s">
        <v>34</v>
      </c>
      <c r="P4029" s="1">
        <v>21</v>
      </c>
      <c r="Q4029" t="s">
        <v>4601</v>
      </c>
      <c r="R4029" s="1" t="s">
        <v>24813</v>
      </c>
      <c r="S4029" s="1" t="s">
        <v>24814</v>
      </c>
      <c r="T4029" s="1">
        <v>349</v>
      </c>
      <c r="U4029" s="1">
        <v>114</v>
      </c>
      <c r="V4029" s="1">
        <v>235</v>
      </c>
    </row>
    <row r="4030" spans="1:22" x14ac:dyDescent="0.35">
      <c r="A4030" s="2">
        <v>45066</v>
      </c>
      <c r="B4030" s="3" t="s">
        <v>344</v>
      </c>
      <c r="C4030" t="s">
        <v>141</v>
      </c>
      <c r="D4030" t="s">
        <v>345</v>
      </c>
      <c r="E4030" t="s">
        <v>346</v>
      </c>
      <c r="F4030" t="s">
        <v>24815</v>
      </c>
      <c r="G4030" t="s">
        <v>24816</v>
      </c>
      <c r="H4030" t="s">
        <v>24817</v>
      </c>
      <c r="I4030" t="s">
        <v>24818</v>
      </c>
      <c r="J4030" s="1" t="s">
        <v>170</v>
      </c>
      <c r="K4030" t="s">
        <v>381</v>
      </c>
      <c r="L4030" t="s">
        <v>382</v>
      </c>
      <c r="M4030" t="s">
        <v>383</v>
      </c>
      <c r="N4030" s="1" t="s">
        <v>114</v>
      </c>
      <c r="O4030" s="1" t="s">
        <v>63</v>
      </c>
      <c r="P4030" s="1">
        <v>19</v>
      </c>
      <c r="Q4030" t="s">
        <v>19094</v>
      </c>
      <c r="R4030" s="1" t="s">
        <v>24819</v>
      </c>
      <c r="S4030" s="1" t="s">
        <v>24820</v>
      </c>
      <c r="T4030" s="1">
        <v>254</v>
      </c>
      <c r="U4030" s="1">
        <v>19</v>
      </c>
      <c r="V4030" s="1">
        <v>235</v>
      </c>
    </row>
    <row r="4031" spans="1:22" x14ac:dyDescent="0.35">
      <c r="A4031" s="2">
        <v>45040</v>
      </c>
      <c r="B4031" s="3" t="s">
        <v>118</v>
      </c>
      <c r="C4031" t="s">
        <v>69</v>
      </c>
      <c r="D4031" t="s">
        <v>119</v>
      </c>
      <c r="E4031" t="s">
        <v>120</v>
      </c>
      <c r="F4031" t="s">
        <v>24821</v>
      </c>
      <c r="G4031" t="s">
        <v>24822</v>
      </c>
      <c r="H4031" t="s">
        <v>24823</v>
      </c>
      <c r="I4031">
        <v>4186701700</v>
      </c>
      <c r="J4031" s="1" t="s">
        <v>45</v>
      </c>
      <c r="K4031" t="s">
        <v>194</v>
      </c>
      <c r="L4031" t="s">
        <v>195</v>
      </c>
      <c r="M4031" t="s">
        <v>196</v>
      </c>
      <c r="N4031" s="1" t="s">
        <v>33</v>
      </c>
      <c r="O4031" s="1" t="s">
        <v>63</v>
      </c>
      <c r="P4031" s="1">
        <v>50</v>
      </c>
      <c r="Q4031" t="s">
        <v>11755</v>
      </c>
      <c r="R4031" s="1" t="s">
        <v>24824</v>
      </c>
      <c r="S4031" s="1" t="s">
        <v>24825</v>
      </c>
      <c r="T4031" s="1">
        <v>110</v>
      </c>
      <c r="U4031" s="1">
        <v>56</v>
      </c>
      <c r="V4031" s="1">
        <v>54</v>
      </c>
    </row>
    <row r="4032" spans="1:22" x14ac:dyDescent="0.35">
      <c r="A4032" s="2">
        <v>44552</v>
      </c>
      <c r="B4032" s="3" t="s">
        <v>275</v>
      </c>
      <c r="C4032" t="s">
        <v>276</v>
      </c>
      <c r="D4032" t="s">
        <v>277</v>
      </c>
      <c r="E4032" t="s">
        <v>278</v>
      </c>
      <c r="F4032" t="s">
        <v>24826</v>
      </c>
      <c r="H4032" t="s">
        <v>24827</v>
      </c>
      <c r="I4032" t="s">
        <v>24828</v>
      </c>
      <c r="J4032" s="1" t="s">
        <v>45</v>
      </c>
      <c r="K4032" t="s">
        <v>194</v>
      </c>
      <c r="L4032" t="s">
        <v>195</v>
      </c>
      <c r="M4032" t="s">
        <v>196</v>
      </c>
      <c r="N4032" s="1" t="s">
        <v>33</v>
      </c>
      <c r="O4032" s="1" t="s">
        <v>49</v>
      </c>
      <c r="P4032" s="1">
        <v>69</v>
      </c>
      <c r="Q4032" t="s">
        <v>17612</v>
      </c>
      <c r="R4032" s="1" t="s">
        <v>24829</v>
      </c>
      <c r="S4032" s="1" t="s">
        <v>24830</v>
      </c>
      <c r="T4032" s="1">
        <v>393</v>
      </c>
      <c r="U4032" s="1">
        <v>60</v>
      </c>
      <c r="V4032" s="1">
        <v>333</v>
      </c>
    </row>
    <row r="4033" spans="1:22" x14ac:dyDescent="0.35">
      <c r="A4033" s="2">
        <v>44657</v>
      </c>
      <c r="B4033" s="3" t="s">
        <v>222</v>
      </c>
      <c r="C4033" t="s">
        <v>141</v>
      </c>
      <c r="D4033" t="s">
        <v>223</v>
      </c>
      <c r="E4033" t="s">
        <v>224</v>
      </c>
      <c r="F4033" t="s">
        <v>24831</v>
      </c>
      <c r="G4033" t="s">
        <v>24832</v>
      </c>
      <c r="H4033" t="s">
        <v>24833</v>
      </c>
      <c r="I4033" t="s">
        <v>24834</v>
      </c>
      <c r="J4033" s="1" t="s">
        <v>45</v>
      </c>
      <c r="K4033" t="s">
        <v>61</v>
      </c>
      <c r="L4033" t="s">
        <v>62</v>
      </c>
      <c r="M4033">
        <f>1-588-750-7646</f>
        <v>-8983</v>
      </c>
      <c r="N4033" s="1" t="s">
        <v>48</v>
      </c>
      <c r="O4033" s="1" t="s">
        <v>49</v>
      </c>
      <c r="P4033" s="1">
        <v>50</v>
      </c>
      <c r="Q4033" t="s">
        <v>797</v>
      </c>
      <c r="R4033" s="1" t="s">
        <v>24835</v>
      </c>
      <c r="S4033" s="1" t="s">
        <v>24836</v>
      </c>
      <c r="T4033" s="1">
        <v>395</v>
      </c>
      <c r="U4033" s="1">
        <v>279</v>
      </c>
      <c r="V4033" s="1">
        <v>116</v>
      </c>
    </row>
    <row r="4034" spans="1:22" x14ac:dyDescent="0.35">
      <c r="A4034" s="1" t="s">
        <v>13251</v>
      </c>
      <c r="B4034" s="3" t="s">
        <v>38</v>
      </c>
      <c r="C4034" t="s">
        <v>69</v>
      </c>
      <c r="D4034" t="s">
        <v>419</v>
      </c>
      <c r="E4034" t="s">
        <v>189</v>
      </c>
      <c r="F4034" t="s">
        <v>24837</v>
      </c>
      <c r="G4034" t="s">
        <v>24838</v>
      </c>
      <c r="H4034" t="s">
        <v>24839</v>
      </c>
      <c r="I4034" t="s">
        <v>24840</v>
      </c>
      <c r="J4034" s="1" t="s">
        <v>170</v>
      </c>
      <c r="K4034" t="s">
        <v>133</v>
      </c>
      <c r="L4034" t="s">
        <v>134</v>
      </c>
      <c r="M4034" t="s">
        <v>135</v>
      </c>
      <c r="N4034" s="1" t="s">
        <v>114</v>
      </c>
      <c r="O4034" s="1" t="s">
        <v>63</v>
      </c>
      <c r="P4034" s="1">
        <v>1</v>
      </c>
      <c r="Q4034" t="s">
        <v>521</v>
      </c>
      <c r="R4034" s="1" t="s">
        <v>24841</v>
      </c>
      <c r="S4034" s="1" t="s">
        <v>24842</v>
      </c>
      <c r="T4034" s="1">
        <v>295</v>
      </c>
      <c r="U4034" s="1">
        <v>80</v>
      </c>
      <c r="V4034" s="1">
        <v>215</v>
      </c>
    </row>
    <row r="4035" spans="1:22" x14ac:dyDescent="0.35">
      <c r="A4035" s="2">
        <v>44658</v>
      </c>
      <c r="B4035" s="3" t="s">
        <v>317</v>
      </c>
      <c r="C4035" t="s">
        <v>23</v>
      </c>
      <c r="D4035" t="s">
        <v>98</v>
      </c>
      <c r="E4035" t="s">
        <v>318</v>
      </c>
      <c r="F4035" t="s">
        <v>24843</v>
      </c>
      <c r="G4035" t="s">
        <v>24844</v>
      </c>
      <c r="H4035" t="s">
        <v>24845</v>
      </c>
      <c r="I4035" t="s">
        <v>24846</v>
      </c>
      <c r="J4035" s="1" t="s">
        <v>45</v>
      </c>
      <c r="K4035" t="s">
        <v>534</v>
      </c>
      <c r="L4035" t="s">
        <v>535</v>
      </c>
      <c r="M4035" t="s">
        <v>536</v>
      </c>
      <c r="N4035" s="1" t="s">
        <v>86</v>
      </c>
      <c r="O4035" s="1" t="s">
        <v>34</v>
      </c>
      <c r="P4035" s="1">
        <v>6</v>
      </c>
      <c r="Q4035" t="s">
        <v>24847</v>
      </c>
      <c r="R4035" s="1" t="s">
        <v>24848</v>
      </c>
      <c r="S4035" s="1" t="s">
        <v>24849</v>
      </c>
      <c r="T4035" s="1">
        <v>262</v>
      </c>
      <c r="U4035" s="1">
        <v>191</v>
      </c>
      <c r="V4035" s="1">
        <v>71</v>
      </c>
    </row>
    <row r="4036" spans="1:22" x14ac:dyDescent="0.35">
      <c r="A4036" s="2">
        <v>44515</v>
      </c>
      <c r="B4036" s="3" t="s">
        <v>38</v>
      </c>
      <c r="C4036" t="s">
        <v>276</v>
      </c>
      <c r="D4036" t="s">
        <v>409</v>
      </c>
      <c r="E4036" t="s">
        <v>4801</v>
      </c>
      <c r="F4036" t="s">
        <v>24850</v>
      </c>
      <c r="G4036" t="s">
        <v>24851</v>
      </c>
      <c r="H4036" t="s">
        <v>24852</v>
      </c>
      <c r="I4036" t="s">
        <v>24853</v>
      </c>
      <c r="J4036" s="1" t="s">
        <v>30</v>
      </c>
      <c r="K4036" t="s">
        <v>270</v>
      </c>
      <c r="L4036" t="s">
        <v>271</v>
      </c>
      <c r="M4036" t="s">
        <v>559</v>
      </c>
      <c r="N4036" s="1" t="s">
        <v>78</v>
      </c>
      <c r="O4036" s="1" t="s">
        <v>34</v>
      </c>
      <c r="P4036" s="1">
        <v>66</v>
      </c>
      <c r="Q4036" t="s">
        <v>15973</v>
      </c>
      <c r="R4036" s="1" t="s">
        <v>24854</v>
      </c>
      <c r="S4036" s="1" t="s">
        <v>24855</v>
      </c>
      <c r="T4036" s="1">
        <v>65</v>
      </c>
      <c r="U4036" s="1">
        <v>4</v>
      </c>
      <c r="V4036" s="1">
        <v>61</v>
      </c>
    </row>
    <row r="4037" spans="1:22" x14ac:dyDescent="0.35">
      <c r="A4037" s="2">
        <v>44819</v>
      </c>
      <c r="B4037" s="3" t="s">
        <v>275</v>
      </c>
      <c r="C4037" t="s">
        <v>54</v>
      </c>
      <c r="D4037" t="s">
        <v>277</v>
      </c>
      <c r="E4037" t="s">
        <v>278</v>
      </c>
      <c r="F4037" t="s">
        <v>24856</v>
      </c>
      <c r="G4037" t="s">
        <v>24857</v>
      </c>
      <c r="H4037" t="s">
        <v>24858</v>
      </c>
      <c r="I4037" t="s">
        <v>24859</v>
      </c>
      <c r="J4037" s="1" t="s">
        <v>170</v>
      </c>
      <c r="K4037" t="s">
        <v>566</v>
      </c>
      <c r="L4037" t="s">
        <v>567</v>
      </c>
      <c r="M4037" t="s">
        <v>568</v>
      </c>
      <c r="N4037" s="1" t="s">
        <v>33</v>
      </c>
      <c r="O4037" s="1" t="s">
        <v>63</v>
      </c>
      <c r="P4037" s="1">
        <v>80</v>
      </c>
      <c r="Q4037" t="s">
        <v>24860</v>
      </c>
      <c r="R4037" s="1" t="s">
        <v>20620</v>
      </c>
      <c r="S4037" s="1" t="s">
        <v>24861</v>
      </c>
      <c r="T4037" s="1">
        <v>226</v>
      </c>
      <c r="U4037" s="1">
        <v>25</v>
      </c>
      <c r="V4037" s="1">
        <v>201</v>
      </c>
    </row>
    <row r="4038" spans="1:22" x14ac:dyDescent="0.35">
      <c r="A4038" s="2">
        <v>45164</v>
      </c>
      <c r="B4038" s="3" t="s">
        <v>529</v>
      </c>
      <c r="C4038" t="s">
        <v>23</v>
      </c>
      <c r="D4038" t="s">
        <v>98</v>
      </c>
      <c r="E4038" t="s">
        <v>530</v>
      </c>
      <c r="F4038" t="s">
        <v>24862</v>
      </c>
      <c r="G4038" t="s">
        <v>24863</v>
      </c>
      <c r="H4038" t="s">
        <v>24864</v>
      </c>
      <c r="I4038">
        <v>2899180169</v>
      </c>
      <c r="J4038" s="1" t="s">
        <v>45</v>
      </c>
      <c r="K4038" t="s">
        <v>159</v>
      </c>
      <c r="L4038" t="s">
        <v>160</v>
      </c>
      <c r="M4038" t="s">
        <v>161</v>
      </c>
      <c r="N4038" s="1" t="s">
        <v>33</v>
      </c>
      <c r="O4038" s="1" t="s">
        <v>34</v>
      </c>
      <c r="P4038" s="1">
        <v>5</v>
      </c>
      <c r="Q4038" t="s">
        <v>10701</v>
      </c>
      <c r="R4038" s="1" t="s">
        <v>24865</v>
      </c>
      <c r="S4038" s="1" t="s">
        <v>24866</v>
      </c>
      <c r="T4038" s="1">
        <v>406</v>
      </c>
      <c r="U4038" s="1">
        <v>389</v>
      </c>
      <c r="V4038" s="1">
        <v>17</v>
      </c>
    </row>
    <row r="4039" spans="1:22" x14ac:dyDescent="0.35">
      <c r="A4039" s="2">
        <v>45168</v>
      </c>
      <c r="B4039" s="3" t="s">
        <v>492</v>
      </c>
      <c r="C4039" t="s">
        <v>276</v>
      </c>
      <c r="D4039" t="s">
        <v>409</v>
      </c>
      <c r="E4039" t="s">
        <v>410</v>
      </c>
      <c r="F4039" t="s">
        <v>24867</v>
      </c>
      <c r="G4039" t="s">
        <v>24868</v>
      </c>
      <c r="H4039" t="s">
        <v>24869</v>
      </c>
      <c r="I4039" t="s">
        <v>24870</v>
      </c>
      <c r="J4039" s="1" t="s">
        <v>45</v>
      </c>
      <c r="K4039" t="s">
        <v>381</v>
      </c>
      <c r="L4039" t="s">
        <v>382</v>
      </c>
      <c r="M4039" t="s">
        <v>383</v>
      </c>
      <c r="N4039" s="1" t="s">
        <v>78</v>
      </c>
      <c r="O4039" s="1" t="s">
        <v>49</v>
      </c>
      <c r="P4039" s="1">
        <v>83</v>
      </c>
      <c r="Q4039" t="s">
        <v>497</v>
      </c>
      <c r="R4039" s="1" t="s">
        <v>24871</v>
      </c>
      <c r="S4039" s="1" t="s">
        <v>24872</v>
      </c>
      <c r="T4039" s="1">
        <v>396</v>
      </c>
      <c r="U4039" s="1">
        <v>60</v>
      </c>
      <c r="V4039" s="1">
        <v>336</v>
      </c>
    </row>
    <row r="4040" spans="1:22" x14ac:dyDescent="0.35">
      <c r="A4040" s="2">
        <v>44782</v>
      </c>
      <c r="B4040" s="3" t="s">
        <v>257</v>
      </c>
      <c r="C4040" t="s">
        <v>54</v>
      </c>
      <c r="D4040" t="s">
        <v>223</v>
      </c>
      <c r="E4040" t="s">
        <v>309</v>
      </c>
      <c r="F4040" t="s">
        <v>24873</v>
      </c>
      <c r="G4040" t="s">
        <v>24874</v>
      </c>
      <c r="H4040" t="s">
        <v>24875</v>
      </c>
      <c r="I4040" t="s">
        <v>24876</v>
      </c>
      <c r="J4040" s="1" t="s">
        <v>30</v>
      </c>
      <c r="K4040" t="s">
        <v>534</v>
      </c>
      <c r="L4040" t="s">
        <v>535</v>
      </c>
      <c r="M4040" t="s">
        <v>536</v>
      </c>
      <c r="N4040" s="1" t="s">
        <v>48</v>
      </c>
      <c r="O4040" s="1" t="s">
        <v>49</v>
      </c>
      <c r="P4040" s="1">
        <v>58</v>
      </c>
      <c r="Q4040" t="s">
        <v>13000</v>
      </c>
      <c r="R4040" s="1" t="s">
        <v>24877</v>
      </c>
      <c r="S4040" s="1" t="s">
        <v>24878</v>
      </c>
      <c r="T4040" s="1">
        <v>465</v>
      </c>
      <c r="U4040" s="1">
        <v>363</v>
      </c>
      <c r="V4040" s="1">
        <v>102</v>
      </c>
    </row>
    <row r="4041" spans="1:22" x14ac:dyDescent="0.35">
      <c r="A4041" s="2">
        <v>44854</v>
      </c>
      <c r="B4041" s="3" t="s">
        <v>222</v>
      </c>
      <c r="C4041" t="s">
        <v>141</v>
      </c>
      <c r="D4041" t="s">
        <v>223</v>
      </c>
      <c r="E4041" t="s">
        <v>224</v>
      </c>
      <c r="F4041" t="s">
        <v>24879</v>
      </c>
      <c r="G4041" t="s">
        <v>24880</v>
      </c>
      <c r="H4041" t="s">
        <v>24881</v>
      </c>
      <c r="I4041" t="s">
        <v>24882</v>
      </c>
      <c r="J4041" s="1" t="s">
        <v>170</v>
      </c>
      <c r="K4041" t="s">
        <v>46</v>
      </c>
      <c r="L4041" t="s">
        <v>47</v>
      </c>
      <c r="M4041" t="s">
        <v>261</v>
      </c>
      <c r="N4041" s="1" t="s">
        <v>114</v>
      </c>
      <c r="O4041" s="1" t="s">
        <v>34</v>
      </c>
      <c r="P4041" s="1">
        <v>95</v>
      </c>
      <c r="Q4041" t="s">
        <v>15191</v>
      </c>
      <c r="R4041" s="1" t="s">
        <v>24883</v>
      </c>
      <c r="S4041" s="1" t="s">
        <v>24884</v>
      </c>
      <c r="T4041" s="1">
        <v>173</v>
      </c>
      <c r="U4041" s="1">
        <v>94</v>
      </c>
      <c r="V4041" s="1">
        <v>79</v>
      </c>
    </row>
    <row r="4042" spans="1:22" x14ac:dyDescent="0.35">
      <c r="A4042" s="2">
        <v>45039</v>
      </c>
      <c r="B4042" s="3" t="s">
        <v>222</v>
      </c>
      <c r="C4042" t="s">
        <v>141</v>
      </c>
      <c r="D4042" t="s">
        <v>223</v>
      </c>
      <c r="E4042" t="s">
        <v>265</v>
      </c>
      <c r="F4042" t="s">
        <v>24885</v>
      </c>
      <c r="G4042" t="s">
        <v>24886</v>
      </c>
      <c r="H4042" t="s">
        <v>24887</v>
      </c>
      <c r="I4042" t="s">
        <v>24888</v>
      </c>
      <c r="J4042" s="1" t="s">
        <v>170</v>
      </c>
      <c r="K4042" t="s">
        <v>148</v>
      </c>
      <c r="L4042" t="s">
        <v>149</v>
      </c>
      <c r="M4042" t="s">
        <v>150</v>
      </c>
      <c r="N4042" s="1" t="s">
        <v>114</v>
      </c>
      <c r="O4042" s="1" t="s">
        <v>49</v>
      </c>
      <c r="P4042" s="1">
        <v>100</v>
      </c>
      <c r="Q4042" t="s">
        <v>1332</v>
      </c>
      <c r="R4042" s="1" t="s">
        <v>24889</v>
      </c>
      <c r="S4042" s="1" t="s">
        <v>24890</v>
      </c>
      <c r="T4042" s="1">
        <v>337</v>
      </c>
      <c r="U4042" s="1">
        <v>93</v>
      </c>
      <c r="V4042" s="1">
        <v>244</v>
      </c>
    </row>
    <row r="4043" spans="1:22" x14ac:dyDescent="0.35">
      <c r="A4043" s="2">
        <v>45064</v>
      </c>
      <c r="B4043" s="3" t="s">
        <v>257</v>
      </c>
      <c r="C4043" t="s">
        <v>54</v>
      </c>
      <c r="D4043" t="s">
        <v>223</v>
      </c>
      <c r="E4043" t="s">
        <v>265</v>
      </c>
      <c r="F4043" t="s">
        <v>24891</v>
      </c>
      <c r="G4043" t="s">
        <v>24892</v>
      </c>
      <c r="H4043" t="s">
        <v>24893</v>
      </c>
      <c r="I4043">
        <f>1-963-801-6456</f>
        <v>-8219</v>
      </c>
      <c r="J4043" s="1" t="s">
        <v>30</v>
      </c>
      <c r="K4043" t="s">
        <v>124</v>
      </c>
      <c r="L4043" t="s">
        <v>125</v>
      </c>
      <c r="M4043" t="s">
        <v>126</v>
      </c>
      <c r="N4043" s="1" t="s">
        <v>114</v>
      </c>
      <c r="O4043" s="1" t="s">
        <v>34</v>
      </c>
      <c r="P4043" s="1">
        <v>20</v>
      </c>
      <c r="Q4043" t="s">
        <v>6624</v>
      </c>
      <c r="R4043" s="1" t="s">
        <v>24894</v>
      </c>
      <c r="S4043" s="1" t="s">
        <v>24895</v>
      </c>
      <c r="T4043" s="1">
        <v>350</v>
      </c>
      <c r="U4043" s="1">
        <v>66</v>
      </c>
      <c r="V4043" s="1">
        <v>284</v>
      </c>
    </row>
    <row r="4044" spans="1:22" x14ac:dyDescent="0.35">
      <c r="A4044" s="2">
        <v>44948</v>
      </c>
      <c r="B4044" s="3" t="s">
        <v>38</v>
      </c>
      <c r="C4044" t="s">
        <v>276</v>
      </c>
      <c r="D4044" t="s">
        <v>277</v>
      </c>
      <c r="E4044" t="s">
        <v>278</v>
      </c>
      <c r="F4044" t="s">
        <v>24896</v>
      </c>
      <c r="G4044" t="s">
        <v>24897</v>
      </c>
      <c r="H4044" t="s">
        <v>24898</v>
      </c>
      <c r="I4044" t="s">
        <v>24899</v>
      </c>
      <c r="J4044" s="1" t="s">
        <v>45</v>
      </c>
      <c r="K4044" t="s">
        <v>566</v>
      </c>
      <c r="L4044" t="s">
        <v>567</v>
      </c>
      <c r="M4044" t="s">
        <v>568</v>
      </c>
      <c r="N4044" s="1" t="s">
        <v>48</v>
      </c>
      <c r="O4044" s="1" t="s">
        <v>49</v>
      </c>
      <c r="P4044" s="1">
        <v>41</v>
      </c>
      <c r="Q4044" t="s">
        <v>19314</v>
      </c>
      <c r="R4044" s="1" t="s">
        <v>24900</v>
      </c>
      <c r="S4044" s="1" t="s">
        <v>24901</v>
      </c>
      <c r="T4044" s="1">
        <v>431</v>
      </c>
      <c r="U4044" s="1">
        <v>124</v>
      </c>
      <c r="V4044" s="1">
        <v>307</v>
      </c>
    </row>
    <row r="4045" spans="1:22" x14ac:dyDescent="0.35">
      <c r="A4045" s="2">
        <v>44799</v>
      </c>
      <c r="B4045" s="3" t="s">
        <v>222</v>
      </c>
      <c r="C4045" t="s">
        <v>141</v>
      </c>
      <c r="D4045" t="s">
        <v>223</v>
      </c>
      <c r="E4045" t="s">
        <v>224</v>
      </c>
      <c r="F4045" t="s">
        <v>24902</v>
      </c>
      <c r="H4045" t="s">
        <v>24903</v>
      </c>
      <c r="I4045" t="s">
        <v>24904</v>
      </c>
      <c r="J4045" s="1" t="s">
        <v>45</v>
      </c>
      <c r="K4045" t="s">
        <v>270</v>
      </c>
      <c r="L4045" t="s">
        <v>271</v>
      </c>
      <c r="M4045" t="s">
        <v>559</v>
      </c>
      <c r="N4045" s="1" t="s">
        <v>93</v>
      </c>
      <c r="O4045" s="1" t="s">
        <v>34</v>
      </c>
      <c r="P4045" s="1">
        <v>63</v>
      </c>
      <c r="Q4045" t="s">
        <v>20355</v>
      </c>
      <c r="R4045" s="1" t="s">
        <v>24905</v>
      </c>
      <c r="S4045" s="1" t="s">
        <v>24906</v>
      </c>
      <c r="T4045" s="1">
        <v>75</v>
      </c>
      <c r="U4045" s="1">
        <v>29</v>
      </c>
      <c r="V4045" s="1">
        <v>46</v>
      </c>
    </row>
    <row r="4046" spans="1:22" x14ac:dyDescent="0.35">
      <c r="A4046" s="1" t="s">
        <v>24907</v>
      </c>
      <c r="B4046" s="3" t="s">
        <v>336</v>
      </c>
      <c r="C4046" t="s">
        <v>247</v>
      </c>
      <c r="D4046" t="s">
        <v>165</v>
      </c>
      <c r="E4046" t="s">
        <v>484</v>
      </c>
      <c r="F4046" t="s">
        <v>24908</v>
      </c>
      <c r="G4046" t="s">
        <v>24909</v>
      </c>
      <c r="H4046" t="s">
        <v>24910</v>
      </c>
      <c r="I4046" t="s">
        <v>24911</v>
      </c>
      <c r="J4046" s="1" t="s">
        <v>30</v>
      </c>
      <c r="K4046" t="s">
        <v>61</v>
      </c>
      <c r="L4046" t="s">
        <v>62</v>
      </c>
      <c r="M4046">
        <f>1-588-750-7646</f>
        <v>-8983</v>
      </c>
      <c r="N4046" s="1" t="s">
        <v>114</v>
      </c>
      <c r="O4046" s="1" t="s">
        <v>34</v>
      </c>
      <c r="P4046" s="1">
        <v>54</v>
      </c>
      <c r="Q4046" t="s">
        <v>11601</v>
      </c>
      <c r="R4046" s="1" t="s">
        <v>24912</v>
      </c>
      <c r="S4046" s="1" t="s">
        <v>24913</v>
      </c>
      <c r="T4046" s="1">
        <v>322</v>
      </c>
      <c r="U4046" s="1">
        <v>261</v>
      </c>
      <c r="V4046" s="1">
        <v>61</v>
      </c>
    </row>
    <row r="4047" spans="1:22" x14ac:dyDescent="0.35">
      <c r="A4047" s="2">
        <v>44928</v>
      </c>
      <c r="B4047" s="3" t="s">
        <v>317</v>
      </c>
      <c r="C4047" t="s">
        <v>23</v>
      </c>
      <c r="D4047" t="s">
        <v>98</v>
      </c>
      <c r="E4047" t="s">
        <v>25</v>
      </c>
      <c r="F4047" t="s">
        <v>24914</v>
      </c>
      <c r="G4047" t="s">
        <v>24915</v>
      </c>
      <c r="H4047" t="s">
        <v>24916</v>
      </c>
      <c r="I4047" t="s">
        <v>24917</v>
      </c>
      <c r="J4047" s="1" t="s">
        <v>45</v>
      </c>
      <c r="K4047" t="s">
        <v>330</v>
      </c>
      <c r="L4047" t="s">
        <v>331</v>
      </c>
      <c r="N4047" s="1" t="s">
        <v>48</v>
      </c>
      <c r="O4047" s="1" t="s">
        <v>34</v>
      </c>
      <c r="P4047" s="1">
        <v>48</v>
      </c>
      <c r="Q4047" t="s">
        <v>8453</v>
      </c>
      <c r="R4047" s="1" t="s">
        <v>24918</v>
      </c>
      <c r="S4047" s="1" t="s">
        <v>24919</v>
      </c>
      <c r="T4047" s="1">
        <v>378</v>
      </c>
      <c r="U4047" s="1">
        <v>42</v>
      </c>
      <c r="V4047" s="1">
        <v>336</v>
      </c>
    </row>
    <row r="4048" spans="1:22" x14ac:dyDescent="0.35">
      <c r="A4048" s="2">
        <v>44751</v>
      </c>
      <c r="B4048" s="3" t="s">
        <v>238</v>
      </c>
      <c r="C4048" t="s">
        <v>23</v>
      </c>
      <c r="D4048" t="s">
        <v>98</v>
      </c>
      <c r="E4048" t="s">
        <v>377</v>
      </c>
      <c r="F4048" t="s">
        <v>24920</v>
      </c>
      <c r="G4048" t="s">
        <v>24921</v>
      </c>
      <c r="H4048" t="s">
        <v>24922</v>
      </c>
      <c r="I4048" t="s">
        <v>24923</v>
      </c>
      <c r="J4048" s="1" t="s">
        <v>30</v>
      </c>
      <c r="K4048" t="s">
        <v>252</v>
      </c>
      <c r="L4048" t="s">
        <v>253</v>
      </c>
      <c r="M4048">
        <f>1-838-976-6137</f>
        <v>-7950</v>
      </c>
      <c r="N4048" s="1" t="s">
        <v>114</v>
      </c>
      <c r="O4048" s="1" t="s">
        <v>49</v>
      </c>
      <c r="P4048" s="1">
        <v>3</v>
      </c>
      <c r="Q4048" t="s">
        <v>10259</v>
      </c>
      <c r="R4048" s="1" t="s">
        <v>24924</v>
      </c>
      <c r="S4048" s="1" t="s">
        <v>24925</v>
      </c>
      <c r="T4048" s="1">
        <v>376</v>
      </c>
      <c r="U4048" s="1">
        <v>363</v>
      </c>
      <c r="V4048" s="1">
        <v>13</v>
      </c>
    </row>
    <row r="4049" spans="1:22" x14ac:dyDescent="0.35">
      <c r="A4049" s="2">
        <v>44932</v>
      </c>
      <c r="B4049" s="3" t="s">
        <v>68</v>
      </c>
      <c r="C4049" t="s">
        <v>69</v>
      </c>
      <c r="D4049" t="s">
        <v>70</v>
      </c>
      <c r="E4049" t="s">
        <v>71</v>
      </c>
      <c r="F4049" t="s">
        <v>24926</v>
      </c>
      <c r="G4049" t="s">
        <v>24927</v>
      </c>
      <c r="H4049" t="s">
        <v>24928</v>
      </c>
      <c r="I4049" t="s">
        <v>24929</v>
      </c>
      <c r="J4049" s="1" t="s">
        <v>45</v>
      </c>
      <c r="K4049" t="s">
        <v>183</v>
      </c>
      <c r="L4049" t="s">
        <v>184</v>
      </c>
      <c r="M4049" t="s">
        <v>185</v>
      </c>
      <c r="N4049" s="1" t="s">
        <v>33</v>
      </c>
      <c r="O4049" s="1" t="s">
        <v>34</v>
      </c>
      <c r="P4049" s="1">
        <v>15</v>
      </c>
      <c r="Q4049" t="s">
        <v>8467</v>
      </c>
      <c r="R4049" s="1" t="s">
        <v>10966</v>
      </c>
      <c r="S4049" s="1" t="s">
        <v>24930</v>
      </c>
      <c r="T4049" s="1">
        <v>76</v>
      </c>
      <c r="U4049" s="1">
        <v>48</v>
      </c>
      <c r="V4049" s="1">
        <v>28</v>
      </c>
    </row>
    <row r="4050" spans="1:22" x14ac:dyDescent="0.35">
      <c r="A4050" s="2">
        <v>44864</v>
      </c>
      <c r="B4050" s="3" t="s">
        <v>140</v>
      </c>
      <c r="C4050" t="s">
        <v>54</v>
      </c>
      <c r="D4050" t="s">
        <v>142</v>
      </c>
      <c r="E4050" t="s">
        <v>361</v>
      </c>
      <c r="F4050" t="s">
        <v>24931</v>
      </c>
      <c r="G4050" t="s">
        <v>24932</v>
      </c>
      <c r="H4050" t="s">
        <v>24933</v>
      </c>
      <c r="I4050" t="s">
        <v>24934</v>
      </c>
      <c r="J4050" s="1" t="s">
        <v>30</v>
      </c>
      <c r="K4050" t="s">
        <v>183</v>
      </c>
      <c r="L4050" t="s">
        <v>184</v>
      </c>
      <c r="N4050" s="1" t="s">
        <v>48</v>
      </c>
      <c r="O4050" s="1" t="s">
        <v>34</v>
      </c>
      <c r="P4050" s="1">
        <v>86</v>
      </c>
      <c r="Q4050" t="s">
        <v>7981</v>
      </c>
      <c r="R4050" s="1" t="s">
        <v>24935</v>
      </c>
      <c r="S4050" s="1" t="s">
        <v>24936</v>
      </c>
      <c r="T4050" s="1">
        <v>272</v>
      </c>
      <c r="U4050" s="1">
        <v>103</v>
      </c>
      <c r="V4050" s="1">
        <v>169</v>
      </c>
    </row>
    <row r="4051" spans="1:22" x14ac:dyDescent="0.35">
      <c r="A4051" s="2">
        <v>44892</v>
      </c>
      <c r="B4051" s="3" t="s">
        <v>222</v>
      </c>
      <c r="C4051" t="s">
        <v>141</v>
      </c>
      <c r="D4051" t="s">
        <v>223</v>
      </c>
      <c r="E4051" t="s">
        <v>224</v>
      </c>
      <c r="F4051" t="s">
        <v>24937</v>
      </c>
      <c r="G4051" t="s">
        <v>24938</v>
      </c>
      <c r="H4051" t="s">
        <v>24939</v>
      </c>
      <c r="I4051" t="s">
        <v>24940</v>
      </c>
      <c r="J4051" s="1" t="s">
        <v>30</v>
      </c>
      <c r="K4051" t="s">
        <v>46</v>
      </c>
      <c r="L4051" t="s">
        <v>47</v>
      </c>
      <c r="N4051" s="1" t="s">
        <v>86</v>
      </c>
      <c r="O4051" s="1" t="s">
        <v>34</v>
      </c>
      <c r="P4051" s="1">
        <v>82</v>
      </c>
      <c r="Q4051" t="s">
        <v>12034</v>
      </c>
      <c r="R4051" s="1" t="s">
        <v>24941</v>
      </c>
      <c r="S4051" s="1" t="s">
        <v>24942</v>
      </c>
      <c r="T4051" s="1">
        <v>246</v>
      </c>
      <c r="U4051" s="1">
        <v>52</v>
      </c>
      <c r="V4051" s="1">
        <v>194</v>
      </c>
    </row>
    <row r="4052" spans="1:22" x14ac:dyDescent="0.35">
      <c r="A4052" s="2">
        <v>44933</v>
      </c>
      <c r="B4052" s="3" t="s">
        <v>140</v>
      </c>
      <c r="C4052" t="s">
        <v>141</v>
      </c>
      <c r="D4052" t="s">
        <v>142</v>
      </c>
      <c r="E4052" t="s">
        <v>361</v>
      </c>
      <c r="F4052" t="s">
        <v>24943</v>
      </c>
      <c r="G4052" t="s">
        <v>24944</v>
      </c>
      <c r="H4052" t="s">
        <v>24945</v>
      </c>
      <c r="I4052" t="s">
        <v>24946</v>
      </c>
      <c r="J4052" s="1" t="s">
        <v>170</v>
      </c>
      <c r="K4052" t="s">
        <v>381</v>
      </c>
      <c r="L4052" t="s">
        <v>382</v>
      </c>
      <c r="M4052" t="s">
        <v>383</v>
      </c>
      <c r="N4052" s="1" t="s">
        <v>78</v>
      </c>
      <c r="O4052" s="1" t="s">
        <v>34</v>
      </c>
      <c r="P4052" s="1">
        <v>96</v>
      </c>
      <c r="Q4052" t="s">
        <v>18049</v>
      </c>
      <c r="R4052" s="1" t="s">
        <v>24947</v>
      </c>
      <c r="S4052" s="1" t="s">
        <v>24948</v>
      </c>
      <c r="T4052" s="1">
        <v>123</v>
      </c>
      <c r="U4052" s="1">
        <v>11</v>
      </c>
      <c r="V4052" s="1">
        <v>112</v>
      </c>
    </row>
    <row r="4053" spans="1:22" x14ac:dyDescent="0.35">
      <c r="A4053" s="2">
        <v>44944</v>
      </c>
      <c r="B4053" s="3" t="s">
        <v>140</v>
      </c>
      <c r="C4053" t="s">
        <v>141</v>
      </c>
      <c r="D4053" t="s">
        <v>142</v>
      </c>
      <c r="E4053" t="s">
        <v>143</v>
      </c>
      <c r="F4053" t="s">
        <v>24949</v>
      </c>
      <c r="G4053" t="s">
        <v>24950</v>
      </c>
      <c r="H4053" t="s">
        <v>24951</v>
      </c>
      <c r="I4053" t="s">
        <v>24952</v>
      </c>
      <c r="J4053" s="1" t="s">
        <v>170</v>
      </c>
      <c r="K4053" t="s">
        <v>330</v>
      </c>
      <c r="L4053" t="s">
        <v>331</v>
      </c>
      <c r="M4053" t="s">
        <v>332</v>
      </c>
      <c r="N4053" s="1" t="s">
        <v>114</v>
      </c>
      <c r="O4053" s="1" t="s">
        <v>63</v>
      </c>
      <c r="P4053" s="1">
        <v>62</v>
      </c>
      <c r="Q4053" t="s">
        <v>17219</v>
      </c>
      <c r="R4053" s="1" t="s">
        <v>24953</v>
      </c>
      <c r="S4053" s="1" t="s">
        <v>24954</v>
      </c>
      <c r="T4053" s="1">
        <v>350</v>
      </c>
      <c r="U4053" s="1">
        <v>147</v>
      </c>
      <c r="V4053" s="1">
        <v>203</v>
      </c>
    </row>
    <row r="4054" spans="1:22" x14ac:dyDescent="0.35">
      <c r="A4054" s="2">
        <v>45149</v>
      </c>
      <c r="B4054" s="3" t="s">
        <v>222</v>
      </c>
      <c r="C4054" t="s">
        <v>141</v>
      </c>
      <c r="D4054" t="s">
        <v>223</v>
      </c>
      <c r="E4054" t="s">
        <v>224</v>
      </c>
      <c r="F4054" t="s">
        <v>24955</v>
      </c>
      <c r="G4054" t="s">
        <v>24956</v>
      </c>
      <c r="H4054" t="s">
        <v>24957</v>
      </c>
      <c r="I4054" t="s">
        <v>24958</v>
      </c>
      <c r="J4054" s="1" t="s">
        <v>30</v>
      </c>
      <c r="K4054" t="s">
        <v>270</v>
      </c>
      <c r="L4054" t="s">
        <v>271</v>
      </c>
      <c r="M4054" t="s">
        <v>559</v>
      </c>
      <c r="N4054" s="1" t="s">
        <v>86</v>
      </c>
      <c r="O4054" s="1" t="s">
        <v>63</v>
      </c>
      <c r="P4054" s="1">
        <v>47</v>
      </c>
      <c r="Q4054" t="s">
        <v>5745</v>
      </c>
      <c r="R4054" s="1" t="s">
        <v>1870</v>
      </c>
      <c r="S4054" s="1" t="s">
        <v>24959</v>
      </c>
      <c r="T4054" s="1">
        <v>217</v>
      </c>
      <c r="U4054" s="1">
        <v>102</v>
      </c>
      <c r="V4054" s="1">
        <v>115</v>
      </c>
    </row>
    <row r="4055" spans="1:22" x14ac:dyDescent="0.35">
      <c r="A4055" s="2">
        <v>44494</v>
      </c>
      <c r="B4055" s="3" t="s">
        <v>38</v>
      </c>
      <c r="C4055" t="s">
        <v>247</v>
      </c>
      <c r="D4055" t="s">
        <v>165</v>
      </c>
      <c r="E4055" t="s">
        <v>484</v>
      </c>
      <c r="F4055" t="s">
        <v>24960</v>
      </c>
      <c r="G4055" t="s">
        <v>24961</v>
      </c>
      <c r="H4055" t="s">
        <v>24962</v>
      </c>
      <c r="I4055" t="s">
        <v>24963</v>
      </c>
      <c r="J4055" s="1" t="s">
        <v>30</v>
      </c>
      <c r="K4055" t="s">
        <v>381</v>
      </c>
      <c r="L4055" t="s">
        <v>382</v>
      </c>
      <c r="M4055" t="s">
        <v>383</v>
      </c>
      <c r="N4055" s="1" t="s">
        <v>93</v>
      </c>
      <c r="O4055" s="1" t="s">
        <v>34</v>
      </c>
      <c r="P4055" s="1">
        <v>3</v>
      </c>
      <c r="Q4055" t="s">
        <v>24964</v>
      </c>
      <c r="R4055" s="1" t="s">
        <v>24965</v>
      </c>
      <c r="S4055" s="1" t="s">
        <v>24966</v>
      </c>
      <c r="T4055" s="1">
        <v>444</v>
      </c>
      <c r="U4055" s="1">
        <v>394</v>
      </c>
      <c r="V4055" s="1">
        <v>50</v>
      </c>
    </row>
    <row r="4056" spans="1:22" x14ac:dyDescent="0.35">
      <c r="A4056" s="2">
        <v>44705</v>
      </c>
      <c r="B4056" s="3" t="s">
        <v>238</v>
      </c>
      <c r="C4056" t="s">
        <v>23</v>
      </c>
      <c r="D4056" t="s">
        <v>98</v>
      </c>
      <c r="E4056" t="s">
        <v>189</v>
      </c>
      <c r="F4056" t="s">
        <v>3733</v>
      </c>
      <c r="G4056" t="s">
        <v>24967</v>
      </c>
      <c r="H4056" t="s">
        <v>24968</v>
      </c>
      <c r="I4056" t="s">
        <v>24969</v>
      </c>
      <c r="J4056" s="1" t="s">
        <v>170</v>
      </c>
      <c r="K4056" t="s">
        <v>183</v>
      </c>
      <c r="L4056" t="s">
        <v>184</v>
      </c>
      <c r="M4056" t="s">
        <v>185</v>
      </c>
      <c r="N4056" s="1" t="s">
        <v>114</v>
      </c>
      <c r="O4056" s="1" t="s">
        <v>63</v>
      </c>
      <c r="P4056" s="1">
        <v>34</v>
      </c>
      <c r="Q4056" t="s">
        <v>14595</v>
      </c>
      <c r="R4056" s="1" t="s">
        <v>24970</v>
      </c>
      <c r="S4056" s="1" t="s">
        <v>24971</v>
      </c>
      <c r="T4056" s="1">
        <v>336</v>
      </c>
      <c r="U4056" s="1">
        <v>26</v>
      </c>
      <c r="V4056" s="1">
        <v>310</v>
      </c>
    </row>
    <row r="4057" spans="1:22" x14ac:dyDescent="0.35">
      <c r="A4057" s="2">
        <v>44387</v>
      </c>
      <c r="B4057" s="3" t="s">
        <v>238</v>
      </c>
      <c r="C4057" t="s">
        <v>23</v>
      </c>
      <c r="D4057" t="s">
        <v>98</v>
      </c>
      <c r="E4057" t="s">
        <v>239</v>
      </c>
      <c r="F4057" t="s">
        <v>24972</v>
      </c>
      <c r="G4057" t="s">
        <v>24973</v>
      </c>
      <c r="H4057" t="s">
        <v>24974</v>
      </c>
      <c r="I4057" t="s">
        <v>24975</v>
      </c>
      <c r="J4057" s="1" t="s">
        <v>170</v>
      </c>
      <c r="K4057" t="s">
        <v>111</v>
      </c>
      <c r="L4057" t="s">
        <v>112</v>
      </c>
      <c r="M4057" t="s">
        <v>113</v>
      </c>
      <c r="N4057" s="1" t="s">
        <v>114</v>
      </c>
      <c r="O4057" s="1" t="s">
        <v>49</v>
      </c>
      <c r="P4057" s="1">
        <v>27</v>
      </c>
      <c r="Q4057" t="s">
        <v>24976</v>
      </c>
      <c r="R4057" s="1" t="s">
        <v>24977</v>
      </c>
      <c r="S4057" s="1" t="s">
        <v>24978</v>
      </c>
      <c r="T4057" s="1">
        <v>423</v>
      </c>
      <c r="U4057" s="1">
        <v>318</v>
      </c>
      <c r="V4057" s="1">
        <v>105</v>
      </c>
    </row>
    <row r="4058" spans="1:22" x14ac:dyDescent="0.35">
      <c r="A4058" s="2">
        <v>44946</v>
      </c>
      <c r="B4058" s="3" t="s">
        <v>22</v>
      </c>
      <c r="C4058" t="s">
        <v>23</v>
      </c>
      <c r="D4058" t="s">
        <v>24</v>
      </c>
      <c r="E4058" t="s">
        <v>82</v>
      </c>
      <c r="F4058" t="s">
        <v>24979</v>
      </c>
      <c r="G4058" t="s">
        <v>24980</v>
      </c>
      <c r="H4058" t="s">
        <v>24981</v>
      </c>
      <c r="I4058" t="s">
        <v>24982</v>
      </c>
      <c r="J4058" s="1" t="s">
        <v>30</v>
      </c>
      <c r="K4058" t="s">
        <v>133</v>
      </c>
      <c r="L4058" t="s">
        <v>134</v>
      </c>
      <c r="M4058" t="s">
        <v>135</v>
      </c>
      <c r="N4058" s="1" t="s">
        <v>48</v>
      </c>
      <c r="O4058" s="1" t="s">
        <v>49</v>
      </c>
      <c r="P4058" s="1">
        <v>48</v>
      </c>
      <c r="Q4058" t="s">
        <v>18180</v>
      </c>
      <c r="R4058" s="1" t="s">
        <v>24983</v>
      </c>
      <c r="S4058" s="1" t="s">
        <v>24984</v>
      </c>
      <c r="T4058" s="1">
        <v>152</v>
      </c>
      <c r="U4058" s="1">
        <v>114</v>
      </c>
      <c r="V4058" s="1">
        <v>38</v>
      </c>
    </row>
    <row r="4059" spans="1:22" x14ac:dyDescent="0.35">
      <c r="A4059" s="1" t="s">
        <v>24985</v>
      </c>
      <c r="B4059" s="3" t="s">
        <v>238</v>
      </c>
      <c r="C4059" t="s">
        <v>23</v>
      </c>
      <c r="D4059" t="s">
        <v>98</v>
      </c>
      <c r="E4059" t="s">
        <v>239</v>
      </c>
      <c r="F4059" t="s">
        <v>24986</v>
      </c>
      <c r="G4059" t="s">
        <v>24987</v>
      </c>
      <c r="H4059" t="s">
        <v>24988</v>
      </c>
      <c r="I4059" t="s">
        <v>24989</v>
      </c>
      <c r="J4059" s="1" t="s">
        <v>30</v>
      </c>
      <c r="K4059" t="s">
        <v>252</v>
      </c>
      <c r="L4059" t="s">
        <v>253</v>
      </c>
      <c r="N4059" s="1" t="s">
        <v>93</v>
      </c>
      <c r="O4059" s="1" t="s">
        <v>34</v>
      </c>
      <c r="P4059" s="1">
        <v>36</v>
      </c>
      <c r="Q4059" t="s">
        <v>12169</v>
      </c>
      <c r="R4059" s="1" t="s">
        <v>24990</v>
      </c>
      <c r="S4059" s="1" t="s">
        <v>24991</v>
      </c>
      <c r="T4059" s="1">
        <v>100</v>
      </c>
      <c r="U4059" s="1">
        <v>32</v>
      </c>
      <c r="V4059" s="1">
        <v>68</v>
      </c>
    </row>
    <row r="4060" spans="1:22" x14ac:dyDescent="0.35">
      <c r="A4060" s="2">
        <v>44784</v>
      </c>
      <c r="B4060" s="3" t="s">
        <v>140</v>
      </c>
      <c r="C4060" t="s">
        <v>141</v>
      </c>
      <c r="D4060" t="s">
        <v>142</v>
      </c>
      <c r="E4060" t="s">
        <v>361</v>
      </c>
      <c r="F4060" t="s">
        <v>24992</v>
      </c>
      <c r="G4060" t="s">
        <v>24993</v>
      </c>
      <c r="H4060" t="s">
        <v>24994</v>
      </c>
      <c r="I4060" t="s">
        <v>24995</v>
      </c>
      <c r="J4060" s="1" t="s">
        <v>30</v>
      </c>
      <c r="K4060" t="s">
        <v>330</v>
      </c>
      <c r="L4060" t="s">
        <v>331</v>
      </c>
      <c r="M4060" t="s">
        <v>332</v>
      </c>
      <c r="N4060" s="1" t="s">
        <v>86</v>
      </c>
      <c r="O4060" s="1" t="s">
        <v>34</v>
      </c>
      <c r="P4060" s="1">
        <v>65</v>
      </c>
      <c r="Q4060" t="s">
        <v>8905</v>
      </c>
      <c r="R4060" s="1" t="s">
        <v>6097</v>
      </c>
      <c r="S4060" s="1" t="s">
        <v>24996</v>
      </c>
      <c r="T4060" s="1">
        <v>360</v>
      </c>
      <c r="U4060" s="1">
        <v>337</v>
      </c>
      <c r="V4060" s="1">
        <v>23</v>
      </c>
    </row>
    <row r="4061" spans="1:22" x14ac:dyDescent="0.35">
      <c r="A4061" s="2">
        <v>44699</v>
      </c>
      <c r="B4061" s="3" t="s">
        <v>222</v>
      </c>
      <c r="C4061" t="s">
        <v>141</v>
      </c>
      <c r="D4061" t="s">
        <v>223</v>
      </c>
      <c r="E4061" t="s">
        <v>224</v>
      </c>
      <c r="F4061" t="s">
        <v>24997</v>
      </c>
      <c r="G4061" t="s">
        <v>24998</v>
      </c>
      <c r="H4061" t="s">
        <v>24999</v>
      </c>
      <c r="I4061" t="s">
        <v>25000</v>
      </c>
      <c r="J4061" s="1" t="s">
        <v>45</v>
      </c>
      <c r="K4061" t="s">
        <v>61</v>
      </c>
      <c r="L4061" t="s">
        <v>62</v>
      </c>
      <c r="M4061">
        <f>1-588-750-7646</f>
        <v>-8983</v>
      </c>
      <c r="N4061" s="1" t="s">
        <v>86</v>
      </c>
      <c r="O4061" s="1" t="s">
        <v>34</v>
      </c>
      <c r="P4061" s="1">
        <v>55</v>
      </c>
      <c r="Q4061" t="s">
        <v>3885</v>
      </c>
      <c r="R4061" s="1" t="s">
        <v>25001</v>
      </c>
      <c r="S4061" s="1" t="s">
        <v>25002</v>
      </c>
      <c r="T4061" s="1">
        <v>275</v>
      </c>
      <c r="U4061" s="1">
        <v>160</v>
      </c>
      <c r="V4061" s="1">
        <v>115</v>
      </c>
    </row>
    <row r="4062" spans="1:22" x14ac:dyDescent="0.35">
      <c r="A4062" s="2">
        <v>44612</v>
      </c>
      <c r="B4062" s="3" t="s">
        <v>38</v>
      </c>
      <c r="C4062" t="s">
        <v>276</v>
      </c>
      <c r="D4062" t="s">
        <v>277</v>
      </c>
      <c r="E4062" t="s">
        <v>189</v>
      </c>
      <c r="F4062" t="s">
        <v>25003</v>
      </c>
      <c r="G4062" t="s">
        <v>25004</v>
      </c>
      <c r="H4062" t="s">
        <v>25005</v>
      </c>
      <c r="I4062" t="s">
        <v>25006</v>
      </c>
      <c r="J4062" s="1" t="s">
        <v>45</v>
      </c>
      <c r="K4062" t="s">
        <v>424</v>
      </c>
      <c r="L4062" t="s">
        <v>425</v>
      </c>
      <c r="M4062">
        <v>7724600682</v>
      </c>
      <c r="N4062" s="1" t="s">
        <v>86</v>
      </c>
      <c r="O4062" s="1" t="s">
        <v>34</v>
      </c>
      <c r="P4062" s="1">
        <v>32</v>
      </c>
      <c r="Q4062" t="s">
        <v>16809</v>
      </c>
      <c r="R4062" s="1" t="s">
        <v>25007</v>
      </c>
      <c r="S4062" s="1" t="s">
        <v>25008</v>
      </c>
      <c r="T4062" s="1">
        <v>314</v>
      </c>
      <c r="U4062" s="1">
        <v>301</v>
      </c>
      <c r="V4062" s="1">
        <v>13</v>
      </c>
    </row>
    <row r="4063" spans="1:22" x14ac:dyDescent="0.35">
      <c r="A4063" s="2">
        <v>44760</v>
      </c>
      <c r="B4063" s="3" t="s">
        <v>529</v>
      </c>
      <c r="C4063" t="s">
        <v>23</v>
      </c>
      <c r="D4063" t="s">
        <v>98</v>
      </c>
      <c r="E4063" t="s">
        <v>530</v>
      </c>
      <c r="F4063" t="s">
        <v>25009</v>
      </c>
      <c r="G4063" t="s">
        <v>25010</v>
      </c>
      <c r="H4063" t="s">
        <v>25011</v>
      </c>
      <c r="I4063" t="s">
        <v>25012</v>
      </c>
      <c r="J4063" s="1" t="s">
        <v>45</v>
      </c>
      <c r="K4063" t="s">
        <v>171</v>
      </c>
      <c r="L4063" t="s">
        <v>172</v>
      </c>
      <c r="M4063" t="s">
        <v>173</v>
      </c>
      <c r="N4063" s="1" t="s">
        <v>86</v>
      </c>
      <c r="O4063" s="1" t="s">
        <v>49</v>
      </c>
      <c r="P4063" s="1">
        <v>23</v>
      </c>
      <c r="Q4063" t="s">
        <v>25013</v>
      </c>
      <c r="R4063" s="1" t="s">
        <v>24395</v>
      </c>
      <c r="S4063" s="1" t="s">
        <v>25014</v>
      </c>
      <c r="T4063" s="1">
        <v>418</v>
      </c>
      <c r="U4063" s="1">
        <v>269</v>
      </c>
      <c r="V4063" s="1">
        <v>149</v>
      </c>
    </row>
    <row r="4064" spans="1:22" x14ac:dyDescent="0.35">
      <c r="A4064" s="2">
        <v>44722</v>
      </c>
      <c r="B4064" s="3" t="s">
        <v>257</v>
      </c>
      <c r="C4064" t="s">
        <v>141</v>
      </c>
      <c r="D4064" t="s">
        <v>223</v>
      </c>
      <c r="E4064" t="s">
        <v>309</v>
      </c>
      <c r="F4064" t="s">
        <v>25015</v>
      </c>
      <c r="H4064" t="s">
        <v>25016</v>
      </c>
      <c r="I4064" t="s">
        <v>25017</v>
      </c>
      <c r="J4064" s="1" t="s">
        <v>170</v>
      </c>
      <c r="K4064" t="s">
        <v>424</v>
      </c>
      <c r="L4064" t="s">
        <v>425</v>
      </c>
      <c r="M4064">
        <v>7724600682</v>
      </c>
      <c r="N4064" s="1" t="s">
        <v>78</v>
      </c>
      <c r="O4064" s="1" t="s">
        <v>34</v>
      </c>
      <c r="P4064" s="1">
        <v>95</v>
      </c>
      <c r="Q4064" t="s">
        <v>15540</v>
      </c>
      <c r="R4064" s="1" t="s">
        <v>19269</v>
      </c>
      <c r="S4064" s="1" t="s">
        <v>25018</v>
      </c>
      <c r="T4064" s="1">
        <v>310</v>
      </c>
      <c r="U4064" s="1">
        <v>128</v>
      </c>
      <c r="V4064" s="1">
        <v>182</v>
      </c>
    </row>
    <row r="4065" spans="1:22" x14ac:dyDescent="0.35">
      <c r="A4065" s="2">
        <v>44656</v>
      </c>
      <c r="B4065" s="3" t="s">
        <v>118</v>
      </c>
      <c r="C4065" t="s">
        <v>69</v>
      </c>
      <c r="D4065" t="s">
        <v>119</v>
      </c>
      <c r="E4065" t="s">
        <v>120</v>
      </c>
      <c r="F4065" t="s">
        <v>25019</v>
      </c>
      <c r="G4065" t="s">
        <v>25020</v>
      </c>
      <c r="H4065" t="s">
        <v>25021</v>
      </c>
      <c r="I4065">
        <v>6527756056</v>
      </c>
      <c r="J4065" s="1" t="s">
        <v>30</v>
      </c>
      <c r="K4065" t="s">
        <v>252</v>
      </c>
      <c r="L4065" t="s">
        <v>253</v>
      </c>
      <c r="M4065">
        <f>1-838-976-6137</f>
        <v>-7950</v>
      </c>
      <c r="N4065" s="1" t="s">
        <v>114</v>
      </c>
      <c r="O4065" s="1" t="s">
        <v>49</v>
      </c>
      <c r="P4065" s="1">
        <v>54</v>
      </c>
      <c r="Q4065" t="s">
        <v>22719</v>
      </c>
      <c r="R4065" s="1" t="s">
        <v>25022</v>
      </c>
      <c r="S4065" s="1" t="s">
        <v>25023</v>
      </c>
      <c r="T4065" s="1">
        <v>61</v>
      </c>
      <c r="U4065" s="1">
        <v>25</v>
      </c>
      <c r="V4065" s="1">
        <v>36</v>
      </c>
    </row>
    <row r="4066" spans="1:22" x14ac:dyDescent="0.35">
      <c r="A4066" s="2">
        <v>44543</v>
      </c>
      <c r="B4066" s="3" t="s">
        <v>53</v>
      </c>
      <c r="C4066" t="s">
        <v>276</v>
      </c>
      <c r="D4066" t="s">
        <v>55</v>
      </c>
      <c r="E4066" t="s">
        <v>56</v>
      </c>
      <c r="F4066" t="s">
        <v>25024</v>
      </c>
      <c r="G4066" t="s">
        <v>25025</v>
      </c>
      <c r="H4066" t="s">
        <v>25026</v>
      </c>
      <c r="I4066" t="s">
        <v>25027</v>
      </c>
      <c r="J4066" s="1" t="s">
        <v>170</v>
      </c>
      <c r="K4066" t="s">
        <v>46</v>
      </c>
      <c r="L4066" t="s">
        <v>47</v>
      </c>
      <c r="N4066" s="1" t="s">
        <v>48</v>
      </c>
      <c r="O4066" s="1" t="s">
        <v>34</v>
      </c>
      <c r="P4066" s="1">
        <v>8</v>
      </c>
      <c r="Q4066" t="s">
        <v>4123</v>
      </c>
      <c r="R4066" s="1" t="s">
        <v>25028</v>
      </c>
      <c r="S4066" s="1" t="s">
        <v>25029</v>
      </c>
      <c r="T4066" s="1">
        <v>374</v>
      </c>
      <c r="U4066" s="1">
        <v>28</v>
      </c>
      <c r="V4066" s="1">
        <v>346</v>
      </c>
    </row>
    <row r="4067" spans="1:22" x14ac:dyDescent="0.35">
      <c r="A4067" s="1" t="s">
        <v>14010</v>
      </c>
      <c r="B4067" s="3" t="s">
        <v>418</v>
      </c>
      <c r="C4067" t="s">
        <v>69</v>
      </c>
      <c r="D4067" t="s">
        <v>419</v>
      </c>
      <c r="E4067" t="s">
        <v>521</v>
      </c>
      <c r="F4067" t="s">
        <v>25030</v>
      </c>
      <c r="G4067" t="s">
        <v>25031</v>
      </c>
      <c r="H4067" t="s">
        <v>25032</v>
      </c>
      <c r="I4067">
        <f>1-268-540-9903</f>
        <v>-10710</v>
      </c>
      <c r="J4067" s="1" t="s">
        <v>45</v>
      </c>
      <c r="K4067" t="s">
        <v>148</v>
      </c>
      <c r="L4067" t="s">
        <v>149</v>
      </c>
      <c r="M4067" t="s">
        <v>150</v>
      </c>
      <c r="N4067" s="1" t="s">
        <v>93</v>
      </c>
      <c r="O4067" s="1" t="s">
        <v>63</v>
      </c>
      <c r="P4067" s="1">
        <v>45</v>
      </c>
      <c r="Q4067" t="s">
        <v>9889</v>
      </c>
      <c r="R4067" s="1" t="s">
        <v>25033</v>
      </c>
      <c r="S4067" s="1" t="s">
        <v>25034</v>
      </c>
      <c r="T4067" s="1">
        <v>115</v>
      </c>
      <c r="U4067" s="1">
        <v>30</v>
      </c>
      <c r="V4067" s="1">
        <v>85</v>
      </c>
    </row>
    <row r="4068" spans="1:22" x14ac:dyDescent="0.35">
      <c r="A4068" s="2">
        <v>45187</v>
      </c>
      <c r="B4068" s="3" t="s">
        <v>38</v>
      </c>
      <c r="C4068" t="s">
        <v>23</v>
      </c>
      <c r="D4068" t="s">
        <v>98</v>
      </c>
      <c r="E4068" t="s">
        <v>239</v>
      </c>
      <c r="F4068" t="s">
        <v>25035</v>
      </c>
      <c r="G4068" t="s">
        <v>25036</v>
      </c>
      <c r="H4068" t="s">
        <v>25037</v>
      </c>
      <c r="I4068" t="s">
        <v>25038</v>
      </c>
      <c r="J4068" s="1" t="s">
        <v>30</v>
      </c>
      <c r="K4068" t="s">
        <v>124</v>
      </c>
      <c r="L4068" t="s">
        <v>125</v>
      </c>
      <c r="M4068" t="s">
        <v>126</v>
      </c>
      <c r="N4068" s="1" t="s">
        <v>93</v>
      </c>
      <c r="O4068" s="1" t="s">
        <v>34</v>
      </c>
      <c r="P4068" s="1">
        <v>20</v>
      </c>
      <c r="Q4068" t="s">
        <v>17658</v>
      </c>
      <c r="R4068" s="1" t="s">
        <v>8579</v>
      </c>
      <c r="S4068" s="1" t="s">
        <v>25039</v>
      </c>
      <c r="T4068" s="1">
        <v>279</v>
      </c>
      <c r="U4068" s="1">
        <v>46</v>
      </c>
      <c r="V4068" s="1">
        <v>233</v>
      </c>
    </row>
    <row r="4069" spans="1:22" x14ac:dyDescent="0.35">
      <c r="A4069" s="2">
        <v>44758</v>
      </c>
      <c r="B4069" s="3" t="s">
        <v>275</v>
      </c>
      <c r="C4069" t="s">
        <v>276</v>
      </c>
      <c r="D4069" t="s">
        <v>277</v>
      </c>
      <c r="E4069" t="s">
        <v>278</v>
      </c>
      <c r="F4069" t="s">
        <v>25040</v>
      </c>
      <c r="G4069" t="s">
        <v>25041</v>
      </c>
      <c r="H4069" t="s">
        <v>25042</v>
      </c>
      <c r="I4069">
        <v>8825572458</v>
      </c>
      <c r="J4069" s="1" t="s">
        <v>170</v>
      </c>
      <c r="K4069" t="s">
        <v>159</v>
      </c>
      <c r="L4069" t="s">
        <v>160</v>
      </c>
      <c r="M4069" t="s">
        <v>161</v>
      </c>
      <c r="N4069" s="1" t="s">
        <v>33</v>
      </c>
      <c r="O4069" s="1" t="s">
        <v>49</v>
      </c>
      <c r="P4069" s="1">
        <v>48</v>
      </c>
      <c r="Q4069" t="s">
        <v>18645</v>
      </c>
      <c r="R4069" s="1" t="s">
        <v>16004</v>
      </c>
      <c r="S4069" s="1" t="s">
        <v>25043</v>
      </c>
      <c r="T4069" s="1">
        <v>294</v>
      </c>
      <c r="U4069" s="1">
        <v>269</v>
      </c>
      <c r="V4069" s="1">
        <v>25</v>
      </c>
    </row>
    <row r="4070" spans="1:22" x14ac:dyDescent="0.35">
      <c r="A4070" s="2">
        <v>45003</v>
      </c>
      <c r="B4070" s="3" t="s">
        <v>97</v>
      </c>
      <c r="C4070" t="s">
        <v>54</v>
      </c>
      <c r="D4070" t="s">
        <v>98</v>
      </c>
      <c r="E4070" t="s">
        <v>265</v>
      </c>
      <c r="F4070" t="s">
        <v>25044</v>
      </c>
      <c r="G4070" t="s">
        <v>25045</v>
      </c>
      <c r="H4070" t="s">
        <v>25046</v>
      </c>
      <c r="I4070" t="s">
        <v>25047</v>
      </c>
      <c r="J4070" s="1" t="s">
        <v>45</v>
      </c>
      <c r="K4070" t="s">
        <v>534</v>
      </c>
      <c r="L4070" t="s">
        <v>535</v>
      </c>
      <c r="M4070" t="s">
        <v>536</v>
      </c>
      <c r="N4070" s="1" t="s">
        <v>86</v>
      </c>
      <c r="O4070" s="1" t="s">
        <v>63</v>
      </c>
      <c r="P4070" s="1">
        <v>45</v>
      </c>
      <c r="Q4070" t="s">
        <v>4484</v>
      </c>
      <c r="R4070" s="1" t="s">
        <v>13256</v>
      </c>
      <c r="S4070" s="1" t="s">
        <v>25048</v>
      </c>
      <c r="T4070" s="1">
        <v>149</v>
      </c>
      <c r="U4070" s="1">
        <v>109</v>
      </c>
      <c r="V4070" s="1">
        <v>40</v>
      </c>
    </row>
    <row r="4071" spans="1:22" x14ac:dyDescent="0.35">
      <c r="A4071" s="2">
        <v>45189</v>
      </c>
      <c r="B4071" s="3" t="s">
        <v>97</v>
      </c>
      <c r="C4071" t="s">
        <v>23</v>
      </c>
      <c r="D4071" t="s">
        <v>98</v>
      </c>
      <c r="E4071" t="s">
        <v>154</v>
      </c>
      <c r="F4071" t="s">
        <v>25049</v>
      </c>
      <c r="G4071" t="s">
        <v>25050</v>
      </c>
      <c r="H4071" t="s">
        <v>25051</v>
      </c>
      <c r="I4071" t="s">
        <v>25052</v>
      </c>
      <c r="J4071" s="1" t="s">
        <v>170</v>
      </c>
      <c r="K4071" t="s">
        <v>330</v>
      </c>
      <c r="L4071" t="s">
        <v>331</v>
      </c>
      <c r="M4071" t="s">
        <v>332</v>
      </c>
      <c r="N4071" s="1" t="s">
        <v>48</v>
      </c>
      <c r="O4071" s="1" t="s">
        <v>49</v>
      </c>
      <c r="P4071" s="1">
        <v>83</v>
      </c>
      <c r="Q4071" t="s">
        <v>15446</v>
      </c>
      <c r="R4071" s="1" t="s">
        <v>25053</v>
      </c>
      <c r="S4071" s="1" t="s">
        <v>25054</v>
      </c>
      <c r="T4071" s="1">
        <v>374</v>
      </c>
      <c r="U4071" s="1">
        <v>50</v>
      </c>
      <c r="V4071" s="1">
        <v>324</v>
      </c>
    </row>
    <row r="4072" spans="1:22" x14ac:dyDescent="0.35">
      <c r="A4072" s="2">
        <v>44900</v>
      </c>
      <c r="B4072" s="3" t="s">
        <v>38</v>
      </c>
      <c r="C4072" t="s">
        <v>54</v>
      </c>
      <c r="D4072" t="s">
        <v>98</v>
      </c>
      <c r="E4072" t="s">
        <v>154</v>
      </c>
      <c r="F4072" t="s">
        <v>25055</v>
      </c>
      <c r="G4072" t="s">
        <v>25056</v>
      </c>
      <c r="H4072" t="s">
        <v>25057</v>
      </c>
      <c r="I4072">
        <v>6109567689</v>
      </c>
      <c r="J4072" s="1" t="s">
        <v>30</v>
      </c>
      <c r="K4072" t="s">
        <v>566</v>
      </c>
      <c r="L4072" t="s">
        <v>567</v>
      </c>
      <c r="M4072" t="s">
        <v>568</v>
      </c>
      <c r="N4072" s="1" t="s">
        <v>114</v>
      </c>
      <c r="O4072" s="1" t="s">
        <v>49</v>
      </c>
      <c r="P4072" s="1">
        <v>38</v>
      </c>
      <c r="Q4072" t="s">
        <v>3284</v>
      </c>
      <c r="R4072" s="1" t="s">
        <v>25058</v>
      </c>
      <c r="S4072" s="1" t="s">
        <v>25059</v>
      </c>
      <c r="T4072" s="1">
        <v>364</v>
      </c>
      <c r="U4072" s="1">
        <v>338</v>
      </c>
      <c r="V4072" s="1">
        <v>26</v>
      </c>
    </row>
    <row r="4073" spans="1:22" x14ac:dyDescent="0.35">
      <c r="A4073" s="2">
        <v>44990</v>
      </c>
      <c r="B4073" s="3" t="s">
        <v>336</v>
      </c>
      <c r="C4073" t="s">
        <v>247</v>
      </c>
      <c r="D4073" t="s">
        <v>165</v>
      </c>
      <c r="E4073" t="s">
        <v>265</v>
      </c>
      <c r="F4073" t="s">
        <v>25060</v>
      </c>
      <c r="G4073" t="s">
        <v>25061</v>
      </c>
      <c r="H4073" t="s">
        <v>25062</v>
      </c>
      <c r="I4073" t="s">
        <v>25063</v>
      </c>
      <c r="J4073" s="1" t="s">
        <v>45</v>
      </c>
      <c r="K4073" t="s">
        <v>31</v>
      </c>
      <c r="L4073" t="s">
        <v>32</v>
      </c>
      <c r="M4073">
        <v>6538306661</v>
      </c>
      <c r="N4073" s="1" t="s">
        <v>78</v>
      </c>
      <c r="O4073" s="1" t="s">
        <v>34</v>
      </c>
      <c r="P4073" s="1">
        <v>41</v>
      </c>
      <c r="Q4073" t="s">
        <v>3240</v>
      </c>
      <c r="R4073" s="1" t="s">
        <v>25064</v>
      </c>
      <c r="S4073" s="1" t="s">
        <v>25065</v>
      </c>
      <c r="T4073" s="1">
        <v>159</v>
      </c>
      <c r="U4073" s="1">
        <v>31</v>
      </c>
      <c r="V4073" s="1">
        <v>128</v>
      </c>
    </row>
    <row r="4074" spans="1:22" x14ac:dyDescent="0.35">
      <c r="A4074" s="2">
        <v>44676</v>
      </c>
      <c r="B4074" s="3" t="s">
        <v>336</v>
      </c>
      <c r="C4074" t="s">
        <v>247</v>
      </c>
      <c r="D4074" t="s">
        <v>165</v>
      </c>
      <c r="E4074" t="s">
        <v>484</v>
      </c>
      <c r="F4074" t="s">
        <v>4072</v>
      </c>
      <c r="G4074" t="s">
        <v>25066</v>
      </c>
      <c r="H4074" t="s">
        <v>25067</v>
      </c>
      <c r="I4074" t="s">
        <v>25068</v>
      </c>
      <c r="J4074" s="1" t="s">
        <v>45</v>
      </c>
      <c r="K4074" t="s">
        <v>46</v>
      </c>
      <c r="L4074" t="s">
        <v>47</v>
      </c>
      <c r="M4074" t="s">
        <v>261</v>
      </c>
      <c r="N4074" s="1" t="s">
        <v>93</v>
      </c>
      <c r="O4074" s="1" t="s">
        <v>34</v>
      </c>
      <c r="P4074" s="1">
        <v>27</v>
      </c>
      <c r="Q4074" t="s">
        <v>10378</v>
      </c>
      <c r="R4074" s="1" t="s">
        <v>25069</v>
      </c>
      <c r="S4074" s="1" t="s">
        <v>25070</v>
      </c>
      <c r="T4074" s="1">
        <v>461</v>
      </c>
      <c r="U4074" s="1">
        <v>358</v>
      </c>
      <c r="V4074" s="1">
        <v>103</v>
      </c>
    </row>
    <row r="4075" spans="1:22" x14ac:dyDescent="0.35">
      <c r="A4075" s="2">
        <v>44779</v>
      </c>
      <c r="B4075" s="3" t="s">
        <v>336</v>
      </c>
      <c r="C4075" t="s">
        <v>247</v>
      </c>
      <c r="D4075" t="s">
        <v>165</v>
      </c>
      <c r="E4075" t="s">
        <v>189</v>
      </c>
      <c r="F4075" t="s">
        <v>25071</v>
      </c>
      <c r="G4075" t="s">
        <v>25072</v>
      </c>
      <c r="H4075" t="s">
        <v>25073</v>
      </c>
      <c r="I4075" t="s">
        <v>25074</v>
      </c>
      <c r="J4075" s="1" t="s">
        <v>170</v>
      </c>
      <c r="K4075" t="s">
        <v>75</v>
      </c>
      <c r="L4075" t="s">
        <v>76</v>
      </c>
      <c r="M4075" t="s">
        <v>77</v>
      </c>
      <c r="N4075" s="1" t="s">
        <v>114</v>
      </c>
      <c r="O4075" s="1" t="s">
        <v>49</v>
      </c>
      <c r="P4075" s="1">
        <v>66</v>
      </c>
      <c r="Q4075" t="s">
        <v>25075</v>
      </c>
      <c r="R4075" s="1" t="s">
        <v>25076</v>
      </c>
      <c r="S4075" s="1" t="s">
        <v>25077</v>
      </c>
      <c r="T4075" s="1">
        <v>270</v>
      </c>
      <c r="U4075" s="1">
        <v>139</v>
      </c>
      <c r="V4075" s="1">
        <v>131</v>
      </c>
    </row>
    <row r="4076" spans="1:22" x14ac:dyDescent="0.35">
      <c r="A4076" s="2">
        <v>44779</v>
      </c>
      <c r="B4076" s="3" t="s">
        <v>22</v>
      </c>
      <c r="C4076" t="s">
        <v>23</v>
      </c>
      <c r="D4076" t="s">
        <v>24</v>
      </c>
      <c r="E4076" t="s">
        <v>265</v>
      </c>
      <c r="F4076" t="s">
        <v>25078</v>
      </c>
      <c r="G4076" t="s">
        <v>25079</v>
      </c>
      <c r="H4076" t="s">
        <v>25080</v>
      </c>
      <c r="I4076" t="s">
        <v>25081</v>
      </c>
      <c r="J4076" s="1" t="s">
        <v>170</v>
      </c>
      <c r="K4076" t="s">
        <v>124</v>
      </c>
      <c r="L4076" t="s">
        <v>125</v>
      </c>
      <c r="M4076" t="s">
        <v>126</v>
      </c>
      <c r="N4076" s="1" t="s">
        <v>48</v>
      </c>
      <c r="O4076" s="1" t="s">
        <v>34</v>
      </c>
      <c r="P4076" s="1">
        <v>27</v>
      </c>
      <c r="Q4076" t="s">
        <v>11942</v>
      </c>
      <c r="R4076" s="1" t="s">
        <v>25082</v>
      </c>
      <c r="S4076" s="1" t="s">
        <v>25083</v>
      </c>
      <c r="T4076" s="1">
        <v>414</v>
      </c>
      <c r="U4076" s="1">
        <v>279</v>
      </c>
      <c r="V4076" s="1">
        <v>135</v>
      </c>
    </row>
    <row r="4077" spans="1:22" x14ac:dyDescent="0.35">
      <c r="A4077" s="2">
        <v>44823</v>
      </c>
      <c r="B4077" s="3" t="s">
        <v>68</v>
      </c>
      <c r="C4077" t="s">
        <v>69</v>
      </c>
      <c r="D4077" t="s">
        <v>70</v>
      </c>
      <c r="E4077" t="s">
        <v>71</v>
      </c>
      <c r="F4077" t="s">
        <v>25084</v>
      </c>
      <c r="G4077" t="s">
        <v>25085</v>
      </c>
      <c r="H4077" t="s">
        <v>25086</v>
      </c>
      <c r="I4077" t="s">
        <v>25087</v>
      </c>
      <c r="J4077" s="1" t="s">
        <v>170</v>
      </c>
      <c r="K4077" t="s">
        <v>46</v>
      </c>
      <c r="L4077" t="s">
        <v>47</v>
      </c>
      <c r="M4077" t="s">
        <v>261</v>
      </c>
      <c r="N4077" s="1" t="s">
        <v>114</v>
      </c>
      <c r="O4077" s="1" t="s">
        <v>34</v>
      </c>
      <c r="P4077" s="1">
        <v>47</v>
      </c>
      <c r="Q4077" t="s">
        <v>5675</v>
      </c>
      <c r="R4077" s="1" t="s">
        <v>25088</v>
      </c>
      <c r="S4077" s="1" t="s">
        <v>25089</v>
      </c>
      <c r="T4077" s="1">
        <v>224</v>
      </c>
      <c r="U4077" s="1">
        <v>83</v>
      </c>
      <c r="V4077" s="1">
        <v>141</v>
      </c>
    </row>
    <row r="4078" spans="1:22" x14ac:dyDescent="0.35">
      <c r="A4078" s="2">
        <v>44948</v>
      </c>
      <c r="B4078" s="3" t="s">
        <v>38</v>
      </c>
      <c r="C4078" t="s">
        <v>276</v>
      </c>
      <c r="D4078" t="s">
        <v>409</v>
      </c>
      <c r="E4078" t="s">
        <v>265</v>
      </c>
      <c r="F4078" t="s">
        <v>25090</v>
      </c>
      <c r="G4078" t="s">
        <v>25091</v>
      </c>
      <c r="H4078" t="s">
        <v>25092</v>
      </c>
      <c r="I4078" t="s">
        <v>25093</v>
      </c>
      <c r="J4078" s="1" t="s">
        <v>170</v>
      </c>
      <c r="K4078" t="s">
        <v>381</v>
      </c>
      <c r="L4078" t="s">
        <v>382</v>
      </c>
      <c r="M4078" t="s">
        <v>383</v>
      </c>
      <c r="N4078" s="1" t="s">
        <v>48</v>
      </c>
      <c r="O4078" s="1" t="s">
        <v>49</v>
      </c>
      <c r="P4078" s="1">
        <v>8</v>
      </c>
      <c r="Q4078" t="s">
        <v>7007</v>
      </c>
      <c r="R4078" s="1" t="s">
        <v>25094</v>
      </c>
      <c r="S4078" s="1" t="s">
        <v>25095</v>
      </c>
      <c r="T4078" s="1">
        <v>439</v>
      </c>
      <c r="U4078" s="1">
        <v>179</v>
      </c>
      <c r="V4078" s="1">
        <v>260</v>
      </c>
    </row>
    <row r="4079" spans="1:22" x14ac:dyDescent="0.35">
      <c r="A4079" s="2">
        <v>44820</v>
      </c>
      <c r="B4079" s="3" t="s">
        <v>177</v>
      </c>
      <c r="C4079" t="s">
        <v>141</v>
      </c>
      <c r="D4079" t="s">
        <v>142</v>
      </c>
      <c r="E4079" t="s">
        <v>178</v>
      </c>
      <c r="F4079" t="s">
        <v>25096</v>
      </c>
      <c r="G4079" t="s">
        <v>25097</v>
      </c>
      <c r="H4079" t="s">
        <v>25098</v>
      </c>
      <c r="I4079" t="s">
        <v>25099</v>
      </c>
      <c r="J4079" s="1" t="s">
        <v>45</v>
      </c>
      <c r="K4079" t="s">
        <v>75</v>
      </c>
      <c r="L4079" t="s">
        <v>76</v>
      </c>
      <c r="N4079" s="1" t="s">
        <v>114</v>
      </c>
      <c r="O4079" s="1" t="s">
        <v>63</v>
      </c>
      <c r="P4079" s="1">
        <v>67</v>
      </c>
      <c r="Q4079" t="s">
        <v>840</v>
      </c>
      <c r="R4079" s="1" t="s">
        <v>25100</v>
      </c>
      <c r="S4079" s="1" t="s">
        <v>25101</v>
      </c>
      <c r="T4079" s="1">
        <v>199</v>
      </c>
      <c r="U4079" s="1">
        <v>66</v>
      </c>
      <c r="V4079" s="1">
        <v>133</v>
      </c>
    </row>
    <row r="4080" spans="1:22" x14ac:dyDescent="0.35">
      <c r="A4080" s="2">
        <v>45147</v>
      </c>
      <c r="B4080" s="3" t="s">
        <v>214</v>
      </c>
      <c r="C4080" t="s">
        <v>54</v>
      </c>
      <c r="D4080" t="s">
        <v>98</v>
      </c>
      <c r="E4080" t="s">
        <v>326</v>
      </c>
      <c r="F4080" t="s">
        <v>25102</v>
      </c>
      <c r="G4080" t="s">
        <v>25103</v>
      </c>
      <c r="H4080" t="s">
        <v>25104</v>
      </c>
      <c r="I4080" t="s">
        <v>25105</v>
      </c>
      <c r="J4080" s="1" t="s">
        <v>170</v>
      </c>
      <c r="K4080" t="s">
        <v>381</v>
      </c>
      <c r="L4080" t="s">
        <v>382</v>
      </c>
      <c r="N4080" s="1" t="s">
        <v>114</v>
      </c>
      <c r="O4080" s="1" t="s">
        <v>63</v>
      </c>
      <c r="P4080" s="1">
        <v>7</v>
      </c>
      <c r="Q4080" t="s">
        <v>10992</v>
      </c>
      <c r="R4080" s="1" t="s">
        <v>25106</v>
      </c>
      <c r="S4080" s="1" t="s">
        <v>25107</v>
      </c>
      <c r="T4080" s="1">
        <v>100</v>
      </c>
      <c r="U4080" s="1">
        <v>45</v>
      </c>
      <c r="V4080" s="1">
        <v>55</v>
      </c>
    </row>
    <row r="4081" spans="1:22" x14ac:dyDescent="0.35">
      <c r="A4081" s="2">
        <v>45195</v>
      </c>
      <c r="B4081" s="3" t="s">
        <v>222</v>
      </c>
      <c r="C4081" t="s">
        <v>141</v>
      </c>
      <c r="D4081" t="s">
        <v>223</v>
      </c>
      <c r="E4081" t="s">
        <v>224</v>
      </c>
      <c r="F4081" t="s">
        <v>25108</v>
      </c>
      <c r="G4081" t="s">
        <v>25109</v>
      </c>
      <c r="H4081" t="s">
        <v>25110</v>
      </c>
      <c r="I4081" t="s">
        <v>25111</v>
      </c>
      <c r="J4081" s="1" t="s">
        <v>45</v>
      </c>
      <c r="K4081" t="s">
        <v>534</v>
      </c>
      <c r="L4081" t="s">
        <v>535</v>
      </c>
      <c r="M4081" t="s">
        <v>536</v>
      </c>
      <c r="N4081" s="1" t="s">
        <v>48</v>
      </c>
      <c r="O4081" s="1" t="s">
        <v>63</v>
      </c>
      <c r="P4081" s="1">
        <v>86</v>
      </c>
      <c r="Q4081" t="s">
        <v>19666</v>
      </c>
      <c r="R4081" s="1" t="s">
        <v>25112</v>
      </c>
      <c r="S4081" s="1" t="s">
        <v>25113</v>
      </c>
      <c r="T4081" s="1">
        <v>135</v>
      </c>
      <c r="U4081" s="1">
        <v>30</v>
      </c>
      <c r="V4081" s="1">
        <v>105</v>
      </c>
    </row>
    <row r="4082" spans="1:22" x14ac:dyDescent="0.35">
      <c r="A4082" s="2">
        <v>44952</v>
      </c>
      <c r="B4082" s="3" t="s">
        <v>140</v>
      </c>
      <c r="C4082" t="s">
        <v>141</v>
      </c>
      <c r="D4082" t="s">
        <v>142</v>
      </c>
      <c r="E4082" t="s">
        <v>361</v>
      </c>
      <c r="F4082" t="s">
        <v>25114</v>
      </c>
      <c r="H4082" t="s">
        <v>25115</v>
      </c>
      <c r="I4082" t="s">
        <v>25116</v>
      </c>
      <c r="J4082" s="1" t="s">
        <v>170</v>
      </c>
      <c r="K4082" t="s">
        <v>303</v>
      </c>
      <c r="L4082" t="s">
        <v>304</v>
      </c>
      <c r="M4082" t="s">
        <v>305</v>
      </c>
      <c r="N4082" s="1" t="s">
        <v>33</v>
      </c>
      <c r="O4082" s="1" t="s">
        <v>49</v>
      </c>
      <c r="P4082" s="1">
        <v>53</v>
      </c>
      <c r="Q4082" t="s">
        <v>3730</v>
      </c>
      <c r="R4082" s="1" t="s">
        <v>14260</v>
      </c>
      <c r="S4082" s="1" t="s">
        <v>25117</v>
      </c>
      <c r="T4082" s="1">
        <v>241</v>
      </c>
      <c r="U4082" s="1">
        <v>7</v>
      </c>
      <c r="V4082" s="1">
        <v>234</v>
      </c>
    </row>
    <row r="4083" spans="1:22" x14ac:dyDescent="0.35">
      <c r="A4083" s="2">
        <v>44488</v>
      </c>
      <c r="B4083" s="3" t="s">
        <v>418</v>
      </c>
      <c r="C4083" t="s">
        <v>69</v>
      </c>
      <c r="D4083" t="s">
        <v>419</v>
      </c>
      <c r="E4083" t="s">
        <v>521</v>
      </c>
      <c r="F4083" t="s">
        <v>25118</v>
      </c>
      <c r="G4083" t="s">
        <v>25119</v>
      </c>
      <c r="H4083" t="s">
        <v>25120</v>
      </c>
      <c r="I4083" t="s">
        <v>25121</v>
      </c>
      <c r="J4083" s="1" t="s">
        <v>45</v>
      </c>
      <c r="K4083" t="s">
        <v>148</v>
      </c>
      <c r="L4083" t="s">
        <v>149</v>
      </c>
      <c r="N4083" s="1" t="s">
        <v>78</v>
      </c>
      <c r="O4083" s="1" t="s">
        <v>63</v>
      </c>
      <c r="P4083" s="1">
        <v>44</v>
      </c>
      <c r="Q4083" t="s">
        <v>2405</v>
      </c>
      <c r="R4083" s="1" t="s">
        <v>25122</v>
      </c>
      <c r="S4083" s="1" t="s">
        <v>25123</v>
      </c>
      <c r="T4083" s="1">
        <v>98</v>
      </c>
      <c r="U4083" s="1">
        <v>49</v>
      </c>
      <c r="V4083" s="1">
        <v>49</v>
      </c>
    </row>
    <row r="4084" spans="1:22" x14ac:dyDescent="0.35">
      <c r="A4084" s="1" t="s">
        <v>14292</v>
      </c>
      <c r="B4084" s="3" t="s">
        <v>317</v>
      </c>
      <c r="C4084" t="s">
        <v>54</v>
      </c>
      <c r="D4084" t="s">
        <v>98</v>
      </c>
      <c r="E4084" t="s">
        <v>318</v>
      </c>
      <c r="F4084" t="s">
        <v>25124</v>
      </c>
      <c r="G4084" t="s">
        <v>25125</v>
      </c>
      <c r="H4084" t="s">
        <v>25126</v>
      </c>
      <c r="I4084" t="s">
        <v>25127</v>
      </c>
      <c r="J4084" s="1" t="s">
        <v>45</v>
      </c>
      <c r="K4084" t="s">
        <v>31</v>
      </c>
      <c r="L4084" t="s">
        <v>32</v>
      </c>
      <c r="M4084">
        <v>6538306661</v>
      </c>
      <c r="N4084" s="1" t="s">
        <v>48</v>
      </c>
      <c r="O4084" s="1" t="s">
        <v>49</v>
      </c>
      <c r="P4084" s="1">
        <v>74</v>
      </c>
      <c r="Q4084" t="s">
        <v>6994</v>
      </c>
      <c r="R4084" s="1" t="s">
        <v>25128</v>
      </c>
      <c r="S4084" s="1" t="s">
        <v>25129</v>
      </c>
      <c r="T4084" s="1">
        <v>194</v>
      </c>
      <c r="U4084" s="1">
        <v>77</v>
      </c>
      <c r="V4084" s="1">
        <v>117</v>
      </c>
    </row>
    <row r="4085" spans="1:22" x14ac:dyDescent="0.35">
      <c r="A4085" s="2">
        <v>44954</v>
      </c>
      <c r="B4085" s="3" t="s">
        <v>177</v>
      </c>
      <c r="C4085" t="s">
        <v>141</v>
      </c>
      <c r="D4085" t="s">
        <v>142</v>
      </c>
      <c r="E4085" t="s">
        <v>835</v>
      </c>
      <c r="F4085" t="s">
        <v>25130</v>
      </c>
      <c r="G4085" t="s">
        <v>25131</v>
      </c>
      <c r="H4085" t="s">
        <v>25132</v>
      </c>
      <c r="I4085" t="s">
        <v>25133</v>
      </c>
      <c r="J4085" s="1" t="s">
        <v>30</v>
      </c>
      <c r="K4085" t="s">
        <v>148</v>
      </c>
      <c r="L4085" t="s">
        <v>149</v>
      </c>
      <c r="M4085" t="s">
        <v>150</v>
      </c>
      <c r="N4085" s="1" t="s">
        <v>33</v>
      </c>
      <c r="O4085" s="1" t="s">
        <v>63</v>
      </c>
      <c r="P4085" s="1">
        <v>16</v>
      </c>
      <c r="Q4085" t="s">
        <v>1468</v>
      </c>
      <c r="R4085" s="1" t="s">
        <v>25134</v>
      </c>
      <c r="S4085" s="1" t="s">
        <v>25135</v>
      </c>
      <c r="T4085" s="1">
        <v>270</v>
      </c>
      <c r="U4085" s="1">
        <v>161</v>
      </c>
      <c r="V4085" s="1">
        <v>109</v>
      </c>
    </row>
    <row r="4086" spans="1:22" x14ac:dyDescent="0.35">
      <c r="A4086" s="2">
        <v>44925</v>
      </c>
      <c r="B4086" s="3" t="s">
        <v>38</v>
      </c>
      <c r="C4086" t="s">
        <v>23</v>
      </c>
      <c r="D4086" t="s">
        <v>24</v>
      </c>
      <c r="E4086" t="s">
        <v>82</v>
      </c>
      <c r="F4086" t="s">
        <v>25136</v>
      </c>
      <c r="G4086" t="s">
        <v>25137</v>
      </c>
      <c r="H4086" t="s">
        <v>25138</v>
      </c>
      <c r="I4086" t="s">
        <v>25139</v>
      </c>
      <c r="J4086" s="1" t="s">
        <v>30</v>
      </c>
      <c r="K4086" t="s">
        <v>124</v>
      </c>
      <c r="L4086" t="s">
        <v>125</v>
      </c>
      <c r="M4086" t="s">
        <v>126</v>
      </c>
      <c r="N4086" s="1" t="s">
        <v>33</v>
      </c>
      <c r="O4086" s="1" t="s">
        <v>34</v>
      </c>
      <c r="P4086" s="1">
        <v>30</v>
      </c>
      <c r="Q4086" t="s">
        <v>5816</v>
      </c>
      <c r="R4086" s="1" t="s">
        <v>14198</v>
      </c>
      <c r="S4086" s="1" t="s">
        <v>25140</v>
      </c>
      <c r="T4086" s="1">
        <v>282</v>
      </c>
      <c r="U4086" s="1">
        <v>175</v>
      </c>
      <c r="V4086" s="1">
        <v>107</v>
      </c>
    </row>
    <row r="4087" spans="1:22" x14ac:dyDescent="0.35">
      <c r="A4087" s="2">
        <v>44900</v>
      </c>
      <c r="B4087" s="3" t="s">
        <v>207</v>
      </c>
      <c r="C4087" t="s">
        <v>23</v>
      </c>
      <c r="D4087" t="s">
        <v>39</v>
      </c>
      <c r="E4087" t="s">
        <v>40</v>
      </c>
      <c r="F4087" t="s">
        <v>25141</v>
      </c>
      <c r="G4087" t="s">
        <v>25142</v>
      </c>
      <c r="H4087" t="s">
        <v>25143</v>
      </c>
      <c r="I4087">
        <f>1-690-715-566</f>
        <v>-1970</v>
      </c>
      <c r="J4087" s="1" t="s">
        <v>30</v>
      </c>
      <c r="K4087" t="s">
        <v>330</v>
      </c>
      <c r="L4087" t="s">
        <v>331</v>
      </c>
      <c r="M4087" t="s">
        <v>332</v>
      </c>
      <c r="N4087" s="1" t="s">
        <v>93</v>
      </c>
      <c r="O4087" s="1" t="s">
        <v>34</v>
      </c>
      <c r="P4087" s="1">
        <v>32</v>
      </c>
      <c r="Q4087" t="s">
        <v>17681</v>
      </c>
      <c r="R4087" s="1" t="s">
        <v>25144</v>
      </c>
      <c r="S4087" s="1" t="s">
        <v>25145</v>
      </c>
      <c r="T4087" s="1">
        <v>311</v>
      </c>
      <c r="U4087" s="1">
        <v>258</v>
      </c>
      <c r="V4087" s="1">
        <v>53</v>
      </c>
    </row>
    <row r="4088" spans="1:22" x14ac:dyDescent="0.35">
      <c r="A4088" s="2">
        <v>44993</v>
      </c>
      <c r="B4088" s="3" t="s">
        <v>68</v>
      </c>
      <c r="C4088" t="s">
        <v>69</v>
      </c>
      <c r="D4088" t="s">
        <v>70</v>
      </c>
      <c r="E4088" t="s">
        <v>71</v>
      </c>
      <c r="F4088" t="s">
        <v>25146</v>
      </c>
      <c r="H4088" t="s">
        <v>25147</v>
      </c>
      <c r="I4088" t="s">
        <v>25148</v>
      </c>
      <c r="J4088" s="1" t="s">
        <v>45</v>
      </c>
      <c r="K4088" t="s">
        <v>171</v>
      </c>
      <c r="L4088" t="s">
        <v>172</v>
      </c>
      <c r="M4088" t="s">
        <v>173</v>
      </c>
      <c r="N4088" s="1" t="s">
        <v>86</v>
      </c>
      <c r="O4088" s="1" t="s">
        <v>49</v>
      </c>
      <c r="P4088" s="1">
        <v>23</v>
      </c>
      <c r="Q4088" t="s">
        <v>987</v>
      </c>
      <c r="R4088" s="1" t="s">
        <v>25149</v>
      </c>
      <c r="S4088" s="1" t="s">
        <v>25150</v>
      </c>
      <c r="T4088" s="1">
        <v>136</v>
      </c>
      <c r="U4088" s="1">
        <v>73</v>
      </c>
      <c r="V4088" s="1">
        <v>63</v>
      </c>
    </row>
    <row r="4089" spans="1:22" x14ac:dyDescent="0.35">
      <c r="A4089" s="2">
        <v>44976</v>
      </c>
      <c r="B4089" s="3" t="s">
        <v>529</v>
      </c>
      <c r="C4089" t="s">
        <v>23</v>
      </c>
      <c r="D4089" t="s">
        <v>98</v>
      </c>
      <c r="E4089" t="s">
        <v>25</v>
      </c>
      <c r="F4089" t="s">
        <v>25151</v>
      </c>
      <c r="G4089" t="s">
        <v>25152</v>
      </c>
      <c r="H4089" t="s">
        <v>25153</v>
      </c>
      <c r="I4089" t="s">
        <v>25154</v>
      </c>
      <c r="J4089" s="1" t="s">
        <v>45</v>
      </c>
      <c r="K4089" t="s">
        <v>31</v>
      </c>
      <c r="L4089" t="s">
        <v>32</v>
      </c>
      <c r="M4089">
        <v>6538306661</v>
      </c>
      <c r="N4089" s="1" t="s">
        <v>86</v>
      </c>
      <c r="O4089" s="1" t="s">
        <v>34</v>
      </c>
      <c r="P4089" s="1">
        <v>59</v>
      </c>
      <c r="Q4089" t="s">
        <v>8849</v>
      </c>
      <c r="R4089" s="1" t="s">
        <v>25155</v>
      </c>
      <c r="S4089" s="1" t="s">
        <v>25156</v>
      </c>
      <c r="T4089" s="1">
        <v>391</v>
      </c>
      <c r="U4089" s="1">
        <v>168</v>
      </c>
      <c r="V4089" s="1">
        <v>223</v>
      </c>
    </row>
    <row r="4090" spans="1:22" x14ac:dyDescent="0.35">
      <c r="A4090" s="2">
        <v>45121</v>
      </c>
      <c r="B4090" s="3" t="s">
        <v>222</v>
      </c>
      <c r="C4090" t="s">
        <v>141</v>
      </c>
      <c r="D4090" t="s">
        <v>223</v>
      </c>
      <c r="E4090" t="s">
        <v>224</v>
      </c>
      <c r="F4090" t="s">
        <v>25157</v>
      </c>
      <c r="G4090" t="s">
        <v>25158</v>
      </c>
      <c r="H4090" t="s">
        <v>25159</v>
      </c>
      <c r="I4090">
        <v>8086998249</v>
      </c>
      <c r="J4090" s="1" t="s">
        <v>170</v>
      </c>
      <c r="K4090" t="s">
        <v>183</v>
      </c>
      <c r="L4090" t="s">
        <v>184</v>
      </c>
      <c r="M4090" t="s">
        <v>185</v>
      </c>
      <c r="N4090" s="1" t="s">
        <v>86</v>
      </c>
      <c r="O4090" s="1" t="s">
        <v>34</v>
      </c>
      <c r="P4090" s="1">
        <v>44</v>
      </c>
      <c r="Q4090" t="s">
        <v>4374</v>
      </c>
      <c r="R4090" s="1" t="s">
        <v>25160</v>
      </c>
      <c r="S4090" s="1" t="s">
        <v>25161</v>
      </c>
      <c r="T4090" s="1">
        <v>480</v>
      </c>
      <c r="U4090" s="1">
        <v>7</v>
      </c>
      <c r="V4090" s="1">
        <v>473</v>
      </c>
    </row>
    <row r="4091" spans="1:22" x14ac:dyDescent="0.35">
      <c r="A4091" s="2">
        <v>44953</v>
      </c>
      <c r="B4091" s="3" t="s">
        <v>336</v>
      </c>
      <c r="C4091" t="s">
        <v>247</v>
      </c>
      <c r="D4091" t="s">
        <v>165</v>
      </c>
      <c r="E4091" t="s">
        <v>484</v>
      </c>
      <c r="F4091" t="s">
        <v>25162</v>
      </c>
      <c r="G4091" t="s">
        <v>25163</v>
      </c>
      <c r="H4091" t="s">
        <v>25164</v>
      </c>
      <c r="I4091">
        <f>1-568-612-4634</f>
        <v>-5813</v>
      </c>
      <c r="J4091" s="1" t="s">
        <v>170</v>
      </c>
      <c r="K4091" t="s">
        <v>111</v>
      </c>
      <c r="L4091" t="s">
        <v>112</v>
      </c>
      <c r="M4091" t="s">
        <v>113</v>
      </c>
      <c r="N4091" s="1" t="s">
        <v>114</v>
      </c>
      <c r="O4091" s="1" t="s">
        <v>63</v>
      </c>
      <c r="P4091" s="1">
        <v>52</v>
      </c>
      <c r="Q4091" t="s">
        <v>3180</v>
      </c>
      <c r="R4091" s="1" t="s">
        <v>17135</v>
      </c>
      <c r="S4091" s="1" t="s">
        <v>25165</v>
      </c>
      <c r="T4091" s="1">
        <v>420</v>
      </c>
      <c r="U4091" s="1">
        <v>246</v>
      </c>
      <c r="V4091" s="1">
        <v>174</v>
      </c>
    </row>
    <row r="4092" spans="1:22" x14ac:dyDescent="0.35">
      <c r="A4092" s="2">
        <v>45081</v>
      </c>
      <c r="B4092" s="3" t="s">
        <v>53</v>
      </c>
      <c r="C4092" t="s">
        <v>54</v>
      </c>
      <c r="D4092" t="s">
        <v>55</v>
      </c>
      <c r="E4092" t="s">
        <v>56</v>
      </c>
      <c r="F4092" t="s">
        <v>25166</v>
      </c>
      <c r="G4092" t="s">
        <v>25167</v>
      </c>
      <c r="H4092" t="s">
        <v>25168</v>
      </c>
      <c r="I4092" t="s">
        <v>25169</v>
      </c>
      <c r="J4092" s="1" t="s">
        <v>30</v>
      </c>
      <c r="K4092" t="s">
        <v>194</v>
      </c>
      <c r="L4092" t="s">
        <v>195</v>
      </c>
      <c r="M4092" t="s">
        <v>196</v>
      </c>
      <c r="N4092" s="1" t="s">
        <v>86</v>
      </c>
      <c r="O4092" s="1" t="s">
        <v>49</v>
      </c>
      <c r="P4092" s="1">
        <v>77</v>
      </c>
      <c r="Q4092" t="s">
        <v>23969</v>
      </c>
      <c r="R4092" s="1" t="s">
        <v>3229</v>
      </c>
      <c r="S4092" s="1" t="s">
        <v>25170</v>
      </c>
      <c r="T4092" s="1">
        <v>458</v>
      </c>
      <c r="U4092" s="1">
        <v>284</v>
      </c>
      <c r="V4092" s="1">
        <v>174</v>
      </c>
    </row>
    <row r="4093" spans="1:22" x14ac:dyDescent="0.35">
      <c r="A4093" s="2">
        <v>44472</v>
      </c>
      <c r="B4093" s="3" t="s">
        <v>344</v>
      </c>
      <c r="C4093" t="s">
        <v>141</v>
      </c>
      <c r="D4093" t="s">
        <v>345</v>
      </c>
      <c r="E4093" t="s">
        <v>346</v>
      </c>
      <c r="F4093" t="s">
        <v>25171</v>
      </c>
      <c r="G4093" t="s">
        <v>25172</v>
      </c>
      <c r="H4093" t="s">
        <v>25173</v>
      </c>
      <c r="I4093" t="s">
        <v>25174</v>
      </c>
      <c r="J4093" s="1" t="s">
        <v>45</v>
      </c>
      <c r="K4093" t="s">
        <v>171</v>
      </c>
      <c r="L4093" t="s">
        <v>172</v>
      </c>
      <c r="M4093" t="s">
        <v>173</v>
      </c>
      <c r="N4093" s="1" t="s">
        <v>48</v>
      </c>
      <c r="O4093" s="1" t="s">
        <v>34</v>
      </c>
      <c r="P4093" s="1">
        <v>77</v>
      </c>
      <c r="Q4093" t="s">
        <v>15478</v>
      </c>
      <c r="R4093" s="1" t="s">
        <v>25175</v>
      </c>
      <c r="S4093" s="1" t="s">
        <v>25176</v>
      </c>
      <c r="T4093" s="1">
        <v>183</v>
      </c>
      <c r="U4093" s="1">
        <v>144</v>
      </c>
      <c r="V4093" s="1">
        <v>39</v>
      </c>
    </row>
    <row r="4094" spans="1:22" x14ac:dyDescent="0.35">
      <c r="A4094" s="2">
        <v>44568</v>
      </c>
      <c r="B4094" s="3" t="s">
        <v>418</v>
      </c>
      <c r="C4094" t="s">
        <v>69</v>
      </c>
      <c r="D4094" t="s">
        <v>419</v>
      </c>
      <c r="E4094" t="s">
        <v>521</v>
      </c>
      <c r="F4094" t="s">
        <v>25177</v>
      </c>
      <c r="G4094" t="s">
        <v>25178</v>
      </c>
      <c r="H4094" t="s">
        <v>25179</v>
      </c>
      <c r="I4094" t="s">
        <v>25180</v>
      </c>
      <c r="J4094" s="1" t="s">
        <v>45</v>
      </c>
      <c r="K4094" t="s">
        <v>111</v>
      </c>
      <c r="L4094" t="s">
        <v>112</v>
      </c>
      <c r="M4094" t="s">
        <v>113</v>
      </c>
      <c r="N4094" s="1" t="s">
        <v>114</v>
      </c>
      <c r="O4094" s="1" t="s">
        <v>34</v>
      </c>
      <c r="P4094" s="1">
        <v>59</v>
      </c>
      <c r="Q4094" t="s">
        <v>14173</v>
      </c>
      <c r="R4094" s="1" t="s">
        <v>25181</v>
      </c>
      <c r="S4094" s="1" t="s">
        <v>25182</v>
      </c>
      <c r="T4094" s="1">
        <v>425</v>
      </c>
      <c r="U4094" s="1">
        <v>51</v>
      </c>
      <c r="V4094" s="1">
        <v>374</v>
      </c>
    </row>
    <row r="4095" spans="1:22" x14ac:dyDescent="0.35">
      <c r="A4095" s="2">
        <v>44876</v>
      </c>
      <c r="B4095" s="3" t="s">
        <v>22</v>
      </c>
      <c r="C4095" t="s">
        <v>23</v>
      </c>
      <c r="D4095" t="s">
        <v>24</v>
      </c>
      <c r="E4095" t="s">
        <v>82</v>
      </c>
      <c r="F4095" t="s">
        <v>25183</v>
      </c>
      <c r="G4095" t="s">
        <v>25184</v>
      </c>
      <c r="H4095" t="s">
        <v>25185</v>
      </c>
      <c r="I4095">
        <f>1-657-549-5487</f>
        <v>-6692</v>
      </c>
      <c r="J4095" s="1" t="s">
        <v>170</v>
      </c>
      <c r="K4095" t="s">
        <v>381</v>
      </c>
      <c r="L4095" t="s">
        <v>382</v>
      </c>
      <c r="M4095" t="s">
        <v>383</v>
      </c>
      <c r="N4095" s="1" t="s">
        <v>33</v>
      </c>
      <c r="O4095" s="1" t="s">
        <v>34</v>
      </c>
      <c r="P4095" s="1">
        <v>78</v>
      </c>
      <c r="Q4095" t="s">
        <v>2928</v>
      </c>
      <c r="R4095" s="1" t="s">
        <v>4743</v>
      </c>
      <c r="S4095" s="1" t="s">
        <v>25186</v>
      </c>
      <c r="T4095" s="1">
        <v>372</v>
      </c>
      <c r="U4095" s="1">
        <v>95</v>
      </c>
      <c r="V4095" s="1">
        <v>277</v>
      </c>
    </row>
    <row r="4096" spans="1:22" x14ac:dyDescent="0.35">
      <c r="A4096" s="2">
        <v>44928</v>
      </c>
      <c r="B4096" s="3" t="s">
        <v>22</v>
      </c>
      <c r="C4096" t="s">
        <v>23</v>
      </c>
      <c r="D4096" t="s">
        <v>24</v>
      </c>
      <c r="E4096" t="s">
        <v>82</v>
      </c>
      <c r="F4096" t="s">
        <v>25187</v>
      </c>
      <c r="G4096" t="s">
        <v>25188</v>
      </c>
      <c r="H4096" t="s">
        <v>25189</v>
      </c>
      <c r="I4096" t="s">
        <v>25190</v>
      </c>
      <c r="J4096" s="1" t="s">
        <v>170</v>
      </c>
      <c r="K4096" t="s">
        <v>46</v>
      </c>
      <c r="L4096" t="s">
        <v>47</v>
      </c>
      <c r="M4096" t="s">
        <v>261</v>
      </c>
      <c r="N4096" s="1" t="s">
        <v>33</v>
      </c>
      <c r="O4096" s="1" t="s">
        <v>63</v>
      </c>
      <c r="P4096" s="1">
        <v>67</v>
      </c>
      <c r="Q4096" t="s">
        <v>10474</v>
      </c>
      <c r="R4096" s="1" t="s">
        <v>25191</v>
      </c>
      <c r="S4096" s="1" t="s">
        <v>25192</v>
      </c>
      <c r="T4096" s="1">
        <v>423</v>
      </c>
      <c r="U4096" s="1">
        <v>49</v>
      </c>
      <c r="V4096" s="1">
        <v>374</v>
      </c>
    </row>
    <row r="4097" spans="1:22" x14ac:dyDescent="0.35">
      <c r="A4097" s="2">
        <v>45075</v>
      </c>
      <c r="B4097" s="3" t="s">
        <v>214</v>
      </c>
      <c r="C4097" t="s">
        <v>23</v>
      </c>
      <c r="D4097" t="s">
        <v>98</v>
      </c>
      <c r="E4097" t="s">
        <v>25</v>
      </c>
      <c r="F4097" t="s">
        <v>25193</v>
      </c>
      <c r="H4097" t="s">
        <v>25194</v>
      </c>
      <c r="I4097" t="s">
        <v>25195</v>
      </c>
      <c r="J4097" s="1" t="s">
        <v>30</v>
      </c>
      <c r="K4097" t="s">
        <v>124</v>
      </c>
      <c r="L4097" t="s">
        <v>125</v>
      </c>
      <c r="M4097" t="s">
        <v>126</v>
      </c>
      <c r="N4097" s="1" t="s">
        <v>48</v>
      </c>
      <c r="O4097" s="1" t="s">
        <v>34</v>
      </c>
      <c r="P4097" s="1">
        <v>68</v>
      </c>
      <c r="Q4097" t="s">
        <v>9490</v>
      </c>
      <c r="R4097" s="1" t="s">
        <v>25196</v>
      </c>
      <c r="S4097" s="1" t="s">
        <v>25197</v>
      </c>
      <c r="T4097" s="1">
        <v>454</v>
      </c>
      <c r="U4097" s="1">
        <v>284</v>
      </c>
      <c r="V4097" s="1">
        <v>170</v>
      </c>
    </row>
    <row r="4098" spans="1:22" x14ac:dyDescent="0.35">
      <c r="A4098" s="2">
        <v>44705</v>
      </c>
      <c r="B4098" s="3" t="s">
        <v>344</v>
      </c>
      <c r="C4098" t="s">
        <v>141</v>
      </c>
      <c r="D4098" t="s">
        <v>345</v>
      </c>
      <c r="E4098" t="s">
        <v>265</v>
      </c>
      <c r="F4098" t="s">
        <v>25198</v>
      </c>
      <c r="G4098" t="s">
        <v>25199</v>
      </c>
      <c r="H4098" t="s">
        <v>25200</v>
      </c>
      <c r="I4098" t="s">
        <v>25201</v>
      </c>
      <c r="J4098" s="1" t="s">
        <v>170</v>
      </c>
      <c r="K4098" t="s">
        <v>330</v>
      </c>
      <c r="L4098" t="s">
        <v>331</v>
      </c>
      <c r="M4098" t="s">
        <v>332</v>
      </c>
      <c r="N4098" s="1" t="s">
        <v>93</v>
      </c>
      <c r="O4098" s="1" t="s">
        <v>63</v>
      </c>
      <c r="P4098" s="1">
        <v>64</v>
      </c>
      <c r="Q4098" t="s">
        <v>25202</v>
      </c>
      <c r="R4098" s="1" t="s">
        <v>25203</v>
      </c>
      <c r="S4098" s="1" t="s">
        <v>25204</v>
      </c>
      <c r="T4098" s="1">
        <v>410</v>
      </c>
      <c r="U4098" s="1">
        <v>217</v>
      </c>
      <c r="V4098" s="1">
        <v>193</v>
      </c>
    </row>
    <row r="4099" spans="1:22" x14ac:dyDescent="0.35">
      <c r="A4099" s="2">
        <v>45151</v>
      </c>
      <c r="B4099" s="3" t="s">
        <v>38</v>
      </c>
      <c r="C4099" t="s">
        <v>276</v>
      </c>
      <c r="D4099" t="s">
        <v>409</v>
      </c>
      <c r="E4099" t="s">
        <v>410</v>
      </c>
      <c r="F4099" t="s">
        <v>25205</v>
      </c>
      <c r="G4099" t="s">
        <v>25206</v>
      </c>
      <c r="H4099" t="s">
        <v>25207</v>
      </c>
      <c r="I4099">
        <v>7074571442</v>
      </c>
      <c r="J4099" s="1" t="s">
        <v>30</v>
      </c>
      <c r="K4099" t="s">
        <v>566</v>
      </c>
      <c r="L4099" t="s">
        <v>567</v>
      </c>
      <c r="M4099" t="s">
        <v>568</v>
      </c>
      <c r="N4099" s="1" t="s">
        <v>33</v>
      </c>
      <c r="O4099" s="1" t="s">
        <v>49</v>
      </c>
      <c r="P4099" s="1">
        <v>32</v>
      </c>
      <c r="Q4099" t="s">
        <v>14480</v>
      </c>
      <c r="R4099" s="1" t="s">
        <v>25208</v>
      </c>
      <c r="S4099" s="1" t="s">
        <v>25209</v>
      </c>
      <c r="T4099" s="1">
        <v>351</v>
      </c>
      <c r="U4099" s="1">
        <v>48</v>
      </c>
      <c r="V4099" s="1">
        <v>303</v>
      </c>
    </row>
    <row r="4100" spans="1:22" x14ac:dyDescent="0.35">
      <c r="A4100" s="2">
        <v>45178</v>
      </c>
      <c r="B4100" s="3" t="s">
        <v>22</v>
      </c>
      <c r="C4100" t="s">
        <v>23</v>
      </c>
      <c r="D4100" t="s">
        <v>24</v>
      </c>
      <c r="E4100" t="s">
        <v>82</v>
      </c>
      <c r="F4100" t="s">
        <v>25210</v>
      </c>
      <c r="G4100" t="s">
        <v>25211</v>
      </c>
      <c r="H4100" t="s">
        <v>25212</v>
      </c>
      <c r="I4100" t="s">
        <v>25213</v>
      </c>
      <c r="J4100" s="1" t="s">
        <v>30</v>
      </c>
      <c r="K4100" t="s">
        <v>61</v>
      </c>
      <c r="L4100" t="s">
        <v>62</v>
      </c>
      <c r="N4100" s="1" t="s">
        <v>114</v>
      </c>
      <c r="O4100" s="1" t="s">
        <v>63</v>
      </c>
      <c r="P4100" s="1">
        <v>88</v>
      </c>
      <c r="Q4100" t="s">
        <v>19892</v>
      </c>
      <c r="R4100" s="1" t="s">
        <v>25214</v>
      </c>
      <c r="S4100" s="1" t="s">
        <v>25215</v>
      </c>
      <c r="T4100" s="1">
        <v>390</v>
      </c>
      <c r="U4100" s="1">
        <v>229</v>
      </c>
      <c r="V4100" s="1">
        <v>161</v>
      </c>
    </row>
    <row r="4101" spans="1:22" x14ac:dyDescent="0.35">
      <c r="A4101" s="2">
        <v>45145</v>
      </c>
      <c r="B4101" s="3" t="s">
        <v>214</v>
      </c>
      <c r="C4101" t="s">
        <v>23</v>
      </c>
      <c r="D4101" t="s">
        <v>98</v>
      </c>
      <c r="E4101" t="s">
        <v>326</v>
      </c>
      <c r="F4101" t="s">
        <v>25216</v>
      </c>
      <c r="G4101" t="s">
        <v>25217</v>
      </c>
      <c r="H4101" t="s">
        <v>25218</v>
      </c>
      <c r="I4101" t="s">
        <v>25219</v>
      </c>
      <c r="J4101" s="1" t="s">
        <v>170</v>
      </c>
      <c r="K4101" t="s">
        <v>194</v>
      </c>
      <c r="L4101" t="s">
        <v>195</v>
      </c>
      <c r="M4101" t="s">
        <v>196</v>
      </c>
      <c r="N4101" s="1" t="s">
        <v>86</v>
      </c>
      <c r="O4101" s="1" t="s">
        <v>34</v>
      </c>
      <c r="P4101" s="1">
        <v>19</v>
      </c>
      <c r="Q4101" t="s">
        <v>8460</v>
      </c>
      <c r="R4101" s="1" t="s">
        <v>7114</v>
      </c>
      <c r="S4101" s="1" t="s">
        <v>25220</v>
      </c>
      <c r="T4101" s="1">
        <v>77</v>
      </c>
      <c r="U4101" s="1">
        <v>75</v>
      </c>
      <c r="V4101" s="1">
        <v>2</v>
      </c>
    </row>
    <row r="4102" spans="1:22" x14ac:dyDescent="0.35">
      <c r="A4102" s="2">
        <v>45033</v>
      </c>
      <c r="B4102" s="3" t="s">
        <v>22</v>
      </c>
      <c r="C4102" t="s">
        <v>23</v>
      </c>
      <c r="D4102" t="s">
        <v>24</v>
      </c>
      <c r="E4102" t="s">
        <v>189</v>
      </c>
      <c r="F4102" t="s">
        <v>25221</v>
      </c>
      <c r="G4102" t="s">
        <v>25222</v>
      </c>
      <c r="H4102" t="s">
        <v>25223</v>
      </c>
      <c r="I4102" t="s">
        <v>25224</v>
      </c>
      <c r="J4102" s="1" t="s">
        <v>45</v>
      </c>
      <c r="K4102" t="s">
        <v>252</v>
      </c>
      <c r="L4102" t="s">
        <v>253</v>
      </c>
      <c r="M4102">
        <f>1-838-976-6137</f>
        <v>-7950</v>
      </c>
      <c r="N4102" s="1" t="s">
        <v>48</v>
      </c>
      <c r="O4102" s="1" t="s">
        <v>49</v>
      </c>
      <c r="P4102" s="1">
        <v>19</v>
      </c>
      <c r="Q4102" t="s">
        <v>3764</v>
      </c>
      <c r="R4102" s="1" t="s">
        <v>25225</v>
      </c>
      <c r="S4102" s="1" t="s">
        <v>25226</v>
      </c>
      <c r="T4102" s="1">
        <v>62</v>
      </c>
      <c r="U4102" s="1">
        <v>3</v>
      </c>
      <c r="V4102" s="1">
        <v>59</v>
      </c>
    </row>
    <row r="4103" spans="1:22" x14ac:dyDescent="0.35">
      <c r="A4103" s="2">
        <v>44724</v>
      </c>
      <c r="B4103" s="3" t="s">
        <v>68</v>
      </c>
      <c r="C4103" t="s">
        <v>69</v>
      </c>
      <c r="D4103" t="s">
        <v>70</v>
      </c>
      <c r="E4103" t="s">
        <v>71</v>
      </c>
      <c r="F4103" t="s">
        <v>25227</v>
      </c>
      <c r="G4103" t="s">
        <v>25228</v>
      </c>
      <c r="H4103" t="s">
        <v>25229</v>
      </c>
      <c r="I4103">
        <v>6629747157</v>
      </c>
      <c r="J4103" s="1" t="s">
        <v>170</v>
      </c>
      <c r="K4103" t="s">
        <v>111</v>
      </c>
      <c r="L4103" t="s">
        <v>112</v>
      </c>
      <c r="M4103" t="s">
        <v>113</v>
      </c>
      <c r="N4103" s="1" t="s">
        <v>93</v>
      </c>
      <c r="O4103" s="1" t="s">
        <v>63</v>
      </c>
      <c r="P4103" s="1">
        <v>92</v>
      </c>
      <c r="Q4103" t="s">
        <v>22234</v>
      </c>
      <c r="R4103" s="1" t="s">
        <v>25230</v>
      </c>
      <c r="S4103" s="1" t="s">
        <v>25231</v>
      </c>
      <c r="T4103" s="1">
        <v>118</v>
      </c>
      <c r="U4103" s="1">
        <v>1</v>
      </c>
      <c r="V4103" s="1">
        <v>117</v>
      </c>
    </row>
    <row r="4104" spans="1:22" x14ac:dyDescent="0.35">
      <c r="A4104" s="2">
        <v>44502</v>
      </c>
      <c r="B4104" s="3" t="s">
        <v>97</v>
      </c>
      <c r="C4104" t="s">
        <v>23</v>
      </c>
      <c r="D4104" t="s">
        <v>98</v>
      </c>
      <c r="E4104" t="s">
        <v>265</v>
      </c>
      <c r="F4104" t="s">
        <v>25232</v>
      </c>
      <c r="G4104" t="s">
        <v>25233</v>
      </c>
      <c r="H4104" t="s">
        <v>25234</v>
      </c>
      <c r="I4104" t="s">
        <v>25235</v>
      </c>
      <c r="J4104" s="1" t="s">
        <v>45</v>
      </c>
      <c r="K4104" t="s">
        <v>381</v>
      </c>
      <c r="L4104" t="s">
        <v>382</v>
      </c>
      <c r="M4104" t="s">
        <v>383</v>
      </c>
      <c r="N4104" s="1" t="s">
        <v>48</v>
      </c>
      <c r="O4104" s="1" t="s">
        <v>63</v>
      </c>
      <c r="P4104" s="1">
        <v>47</v>
      </c>
      <c r="Q4104" t="s">
        <v>5412</v>
      </c>
      <c r="R4104" s="1" t="s">
        <v>10598</v>
      </c>
      <c r="S4104" s="1" t="s">
        <v>25236</v>
      </c>
      <c r="T4104" s="1">
        <v>125</v>
      </c>
      <c r="U4104" s="1">
        <v>7</v>
      </c>
      <c r="V4104" s="1">
        <v>118</v>
      </c>
    </row>
    <row r="4105" spans="1:22" x14ac:dyDescent="0.35">
      <c r="A4105" s="2">
        <v>45091</v>
      </c>
      <c r="B4105" s="3" t="s">
        <v>418</v>
      </c>
      <c r="C4105" t="s">
        <v>69</v>
      </c>
      <c r="D4105" t="s">
        <v>419</v>
      </c>
      <c r="E4105" t="s">
        <v>521</v>
      </c>
      <c r="F4105" t="s">
        <v>25237</v>
      </c>
      <c r="H4105" t="s">
        <v>25238</v>
      </c>
      <c r="I4105" t="s">
        <v>25239</v>
      </c>
      <c r="J4105" s="1" t="s">
        <v>170</v>
      </c>
      <c r="K4105" t="s">
        <v>111</v>
      </c>
      <c r="L4105" t="s">
        <v>112</v>
      </c>
      <c r="M4105" t="s">
        <v>113</v>
      </c>
      <c r="N4105" s="1" t="s">
        <v>114</v>
      </c>
      <c r="O4105" s="1" t="s">
        <v>63</v>
      </c>
      <c r="P4105" s="1">
        <v>54</v>
      </c>
      <c r="Q4105" t="s">
        <v>18526</v>
      </c>
      <c r="R4105" s="1" t="s">
        <v>25240</v>
      </c>
      <c r="S4105" s="1" t="s">
        <v>25241</v>
      </c>
      <c r="T4105" s="1">
        <v>405</v>
      </c>
      <c r="U4105" s="1">
        <v>247</v>
      </c>
      <c r="V4105" s="1">
        <v>158</v>
      </c>
    </row>
    <row r="4106" spans="1:22" x14ac:dyDescent="0.35">
      <c r="A4106" s="2">
        <v>44490</v>
      </c>
      <c r="B4106" s="3" t="s">
        <v>97</v>
      </c>
      <c r="C4106" t="s">
        <v>23</v>
      </c>
      <c r="D4106" t="s">
        <v>98</v>
      </c>
      <c r="E4106" t="s">
        <v>154</v>
      </c>
      <c r="F4106" t="s">
        <v>25242</v>
      </c>
      <c r="H4106" t="s">
        <v>25243</v>
      </c>
      <c r="I4106">
        <v>5038569733</v>
      </c>
      <c r="J4106" s="1" t="s">
        <v>170</v>
      </c>
      <c r="K4106" t="s">
        <v>424</v>
      </c>
      <c r="L4106" t="s">
        <v>425</v>
      </c>
      <c r="M4106">
        <v>7724600682</v>
      </c>
      <c r="N4106" s="1" t="s">
        <v>93</v>
      </c>
      <c r="O4106" s="1" t="s">
        <v>34</v>
      </c>
      <c r="P4106" s="1">
        <v>53</v>
      </c>
      <c r="Q4106" t="s">
        <v>25244</v>
      </c>
      <c r="R4106" s="1" t="s">
        <v>25245</v>
      </c>
      <c r="S4106" s="1" t="s">
        <v>25246</v>
      </c>
      <c r="T4106" s="1">
        <v>151</v>
      </c>
      <c r="U4106" s="1">
        <v>36</v>
      </c>
      <c r="V4106" s="1">
        <v>115</v>
      </c>
    </row>
    <row r="4107" spans="1:22" x14ac:dyDescent="0.35">
      <c r="A4107" s="2">
        <v>44469</v>
      </c>
      <c r="B4107" s="3" t="s">
        <v>214</v>
      </c>
      <c r="C4107" t="s">
        <v>23</v>
      </c>
      <c r="D4107" t="s">
        <v>98</v>
      </c>
      <c r="E4107" t="s">
        <v>326</v>
      </c>
      <c r="F4107" t="s">
        <v>25247</v>
      </c>
      <c r="H4107" t="s">
        <v>25248</v>
      </c>
      <c r="I4107" t="s">
        <v>25249</v>
      </c>
      <c r="J4107" s="1" t="s">
        <v>45</v>
      </c>
      <c r="K4107" t="s">
        <v>194</v>
      </c>
      <c r="L4107" t="s">
        <v>195</v>
      </c>
      <c r="M4107" t="s">
        <v>196</v>
      </c>
      <c r="N4107" s="1" t="s">
        <v>93</v>
      </c>
      <c r="O4107" s="1" t="s">
        <v>63</v>
      </c>
      <c r="P4107" s="1">
        <v>45</v>
      </c>
      <c r="Q4107" t="s">
        <v>3655</v>
      </c>
      <c r="R4107" s="1" t="s">
        <v>10445</v>
      </c>
      <c r="S4107" s="1" t="s">
        <v>25250</v>
      </c>
      <c r="T4107" s="1">
        <v>269</v>
      </c>
      <c r="U4107" s="1">
        <v>121</v>
      </c>
      <c r="V4107" s="1">
        <v>148</v>
      </c>
    </row>
    <row r="4108" spans="1:22" x14ac:dyDescent="0.35">
      <c r="A4108" s="2">
        <v>45081</v>
      </c>
      <c r="B4108" s="3" t="s">
        <v>492</v>
      </c>
      <c r="C4108" t="s">
        <v>276</v>
      </c>
      <c r="D4108" t="s">
        <v>409</v>
      </c>
      <c r="E4108" t="s">
        <v>410</v>
      </c>
      <c r="F4108" t="s">
        <v>25251</v>
      </c>
      <c r="G4108" t="s">
        <v>25252</v>
      </c>
      <c r="H4108" t="s">
        <v>25253</v>
      </c>
      <c r="I4108">
        <v>8498613051</v>
      </c>
      <c r="J4108" s="1" t="s">
        <v>45</v>
      </c>
      <c r="K4108" t="s">
        <v>124</v>
      </c>
      <c r="L4108" t="s">
        <v>125</v>
      </c>
      <c r="M4108" t="s">
        <v>126</v>
      </c>
      <c r="N4108" s="1" t="s">
        <v>93</v>
      </c>
      <c r="O4108" s="1" t="s">
        <v>63</v>
      </c>
      <c r="P4108" s="1">
        <v>52</v>
      </c>
      <c r="Q4108" t="s">
        <v>7820</v>
      </c>
      <c r="R4108" s="1" t="s">
        <v>25254</v>
      </c>
      <c r="S4108" s="1" t="s">
        <v>25255</v>
      </c>
      <c r="T4108" s="1">
        <v>376</v>
      </c>
      <c r="U4108" s="1">
        <v>234</v>
      </c>
      <c r="V4108" s="1">
        <v>142</v>
      </c>
    </row>
    <row r="4109" spans="1:22" x14ac:dyDescent="0.35">
      <c r="A4109" s="2">
        <v>44726</v>
      </c>
      <c r="B4109" s="3" t="s">
        <v>344</v>
      </c>
      <c r="C4109" t="s">
        <v>141</v>
      </c>
      <c r="D4109" t="s">
        <v>345</v>
      </c>
      <c r="E4109" t="s">
        <v>346</v>
      </c>
      <c r="F4109" t="s">
        <v>25256</v>
      </c>
      <c r="G4109" t="s">
        <v>25257</v>
      </c>
      <c r="H4109" t="s">
        <v>25258</v>
      </c>
      <c r="I4109" t="s">
        <v>25259</v>
      </c>
      <c r="J4109" s="1" t="s">
        <v>45</v>
      </c>
      <c r="K4109" t="s">
        <v>194</v>
      </c>
      <c r="L4109" t="s">
        <v>195</v>
      </c>
      <c r="M4109" t="s">
        <v>196</v>
      </c>
      <c r="N4109" s="1" t="s">
        <v>93</v>
      </c>
      <c r="O4109" s="1" t="s">
        <v>49</v>
      </c>
      <c r="P4109" s="1">
        <v>95</v>
      </c>
      <c r="Q4109" t="s">
        <v>12069</v>
      </c>
      <c r="R4109" s="1" t="s">
        <v>25260</v>
      </c>
      <c r="S4109" s="1" t="s">
        <v>25261</v>
      </c>
      <c r="T4109" s="1">
        <v>427</v>
      </c>
      <c r="U4109" s="1">
        <v>231</v>
      </c>
      <c r="V4109" s="1">
        <v>196</v>
      </c>
    </row>
    <row r="4110" spans="1:22" x14ac:dyDescent="0.35">
      <c r="A4110" s="2">
        <v>44750</v>
      </c>
      <c r="B4110" s="3" t="s">
        <v>257</v>
      </c>
      <c r="C4110" t="s">
        <v>141</v>
      </c>
      <c r="D4110" t="s">
        <v>223</v>
      </c>
      <c r="E4110" t="s">
        <v>309</v>
      </c>
      <c r="F4110" t="s">
        <v>25262</v>
      </c>
      <c r="G4110" t="s">
        <v>25263</v>
      </c>
      <c r="H4110" t="s">
        <v>25264</v>
      </c>
      <c r="I4110" t="s">
        <v>25265</v>
      </c>
      <c r="J4110" s="1" t="s">
        <v>45</v>
      </c>
      <c r="K4110" t="s">
        <v>183</v>
      </c>
      <c r="L4110" t="s">
        <v>184</v>
      </c>
      <c r="M4110" t="s">
        <v>185</v>
      </c>
      <c r="N4110" s="1" t="s">
        <v>48</v>
      </c>
      <c r="O4110" s="1" t="s">
        <v>63</v>
      </c>
      <c r="P4110" s="1">
        <v>63</v>
      </c>
      <c r="Q4110" t="s">
        <v>13228</v>
      </c>
      <c r="R4110" s="1" t="s">
        <v>3751</v>
      </c>
      <c r="S4110" s="1" t="s">
        <v>25266</v>
      </c>
      <c r="T4110" s="1">
        <v>245</v>
      </c>
      <c r="U4110" s="1">
        <v>26</v>
      </c>
      <c r="V4110" s="1">
        <v>219</v>
      </c>
    </row>
    <row r="4111" spans="1:22" x14ac:dyDescent="0.35">
      <c r="A4111" s="2">
        <v>44568</v>
      </c>
      <c r="B4111" s="3" t="s">
        <v>529</v>
      </c>
      <c r="C4111" t="s">
        <v>23</v>
      </c>
      <c r="D4111" t="s">
        <v>98</v>
      </c>
      <c r="E4111" t="s">
        <v>530</v>
      </c>
      <c r="F4111" t="s">
        <v>25267</v>
      </c>
      <c r="G4111" t="s">
        <v>25268</v>
      </c>
      <c r="H4111" t="s">
        <v>25269</v>
      </c>
      <c r="I4111" t="s">
        <v>25270</v>
      </c>
      <c r="J4111" s="1" t="s">
        <v>30</v>
      </c>
      <c r="K4111" t="s">
        <v>252</v>
      </c>
      <c r="L4111" t="s">
        <v>253</v>
      </c>
      <c r="M4111">
        <f>1-838-976-6137</f>
        <v>-7950</v>
      </c>
      <c r="N4111" s="1" t="s">
        <v>93</v>
      </c>
      <c r="O4111" s="1" t="s">
        <v>63</v>
      </c>
      <c r="P4111" s="1">
        <v>1</v>
      </c>
      <c r="Q4111" t="s">
        <v>530</v>
      </c>
      <c r="R4111" s="1" t="s">
        <v>25271</v>
      </c>
      <c r="S4111" s="1" t="s">
        <v>25272</v>
      </c>
      <c r="T4111" s="1">
        <v>80</v>
      </c>
      <c r="U4111" s="1">
        <v>5</v>
      </c>
      <c r="V4111" s="1">
        <v>75</v>
      </c>
    </row>
    <row r="4112" spans="1:22" x14ac:dyDescent="0.35">
      <c r="A4112" s="2">
        <v>44571</v>
      </c>
      <c r="B4112" s="3" t="s">
        <v>207</v>
      </c>
      <c r="C4112" t="s">
        <v>23</v>
      </c>
      <c r="D4112" t="s">
        <v>39</v>
      </c>
      <c r="E4112" t="s">
        <v>40</v>
      </c>
      <c r="F4112" t="s">
        <v>25273</v>
      </c>
      <c r="H4112" t="s">
        <v>25274</v>
      </c>
      <c r="I4112">
        <f>1-471-415-7841</f>
        <v>-8726</v>
      </c>
      <c r="J4112" s="1" t="s">
        <v>170</v>
      </c>
      <c r="K4112" t="s">
        <v>171</v>
      </c>
      <c r="L4112" t="s">
        <v>172</v>
      </c>
      <c r="M4112" t="s">
        <v>173</v>
      </c>
      <c r="N4112" s="1" t="s">
        <v>93</v>
      </c>
      <c r="O4112" s="1" t="s">
        <v>63</v>
      </c>
      <c r="P4112" s="1">
        <v>31</v>
      </c>
      <c r="Q4112" t="s">
        <v>17361</v>
      </c>
      <c r="R4112" s="1" t="s">
        <v>25275</v>
      </c>
      <c r="S4112" s="1" t="s">
        <v>25276</v>
      </c>
      <c r="T4112" s="1">
        <v>143</v>
      </c>
      <c r="U4112" s="1">
        <v>79</v>
      </c>
      <c r="V4112" s="1">
        <v>64</v>
      </c>
    </row>
    <row r="4113" spans="1:22" x14ac:dyDescent="0.35">
      <c r="A4113" s="2">
        <v>45127</v>
      </c>
      <c r="B4113" s="3" t="s">
        <v>97</v>
      </c>
      <c r="C4113" t="s">
        <v>23</v>
      </c>
      <c r="D4113" t="s">
        <v>98</v>
      </c>
      <c r="E4113" t="s">
        <v>154</v>
      </c>
      <c r="F4113" t="s">
        <v>25277</v>
      </c>
      <c r="H4113" t="s">
        <v>25278</v>
      </c>
      <c r="I4113" t="s">
        <v>25279</v>
      </c>
      <c r="J4113" s="1" t="s">
        <v>170</v>
      </c>
      <c r="K4113" t="s">
        <v>133</v>
      </c>
      <c r="L4113" t="s">
        <v>134</v>
      </c>
      <c r="M4113" t="s">
        <v>135</v>
      </c>
      <c r="N4113" s="1" t="s">
        <v>114</v>
      </c>
      <c r="O4113" s="1" t="s">
        <v>63</v>
      </c>
      <c r="P4113" s="1">
        <v>70</v>
      </c>
      <c r="Q4113" t="s">
        <v>25280</v>
      </c>
      <c r="R4113" s="1" t="s">
        <v>25281</v>
      </c>
      <c r="S4113" s="1" t="s">
        <v>25282</v>
      </c>
      <c r="T4113" s="1">
        <v>309</v>
      </c>
      <c r="U4113" s="1">
        <v>227</v>
      </c>
      <c r="V4113" s="1">
        <v>82</v>
      </c>
    </row>
    <row r="4114" spans="1:22" x14ac:dyDescent="0.35">
      <c r="A4114" s="2">
        <v>44715</v>
      </c>
      <c r="B4114" s="3" t="s">
        <v>22</v>
      </c>
      <c r="C4114" t="s">
        <v>54</v>
      </c>
      <c r="D4114" t="s">
        <v>24</v>
      </c>
      <c r="E4114" t="s">
        <v>387</v>
      </c>
      <c r="F4114" t="s">
        <v>25283</v>
      </c>
      <c r="G4114" t="s">
        <v>25284</v>
      </c>
      <c r="H4114" t="s">
        <v>25285</v>
      </c>
      <c r="I4114" t="s">
        <v>25286</v>
      </c>
      <c r="J4114" s="1" t="s">
        <v>30</v>
      </c>
      <c r="K4114" t="s">
        <v>330</v>
      </c>
      <c r="L4114" t="s">
        <v>331</v>
      </c>
      <c r="M4114" t="s">
        <v>332</v>
      </c>
      <c r="N4114" s="1" t="s">
        <v>93</v>
      </c>
      <c r="O4114" s="1" t="s">
        <v>63</v>
      </c>
      <c r="P4114" s="1">
        <v>63</v>
      </c>
      <c r="Q4114" t="s">
        <v>3508</v>
      </c>
      <c r="R4114" s="1" t="s">
        <v>25287</v>
      </c>
      <c r="S4114" s="1" t="s">
        <v>25288</v>
      </c>
      <c r="T4114" s="1">
        <v>102</v>
      </c>
      <c r="U4114" s="1">
        <v>60</v>
      </c>
      <c r="V4114" s="1">
        <v>42</v>
      </c>
    </row>
    <row r="4115" spans="1:22" x14ac:dyDescent="0.35">
      <c r="A4115" s="2">
        <v>44545</v>
      </c>
      <c r="B4115" s="3" t="s">
        <v>336</v>
      </c>
      <c r="C4115" t="s">
        <v>247</v>
      </c>
      <c r="D4115" t="s">
        <v>165</v>
      </c>
      <c r="E4115" t="s">
        <v>484</v>
      </c>
      <c r="F4115" t="s">
        <v>25289</v>
      </c>
      <c r="H4115" t="s">
        <v>25290</v>
      </c>
      <c r="I4115">
        <f>1-478-504-7239</f>
        <v>-8220</v>
      </c>
      <c r="J4115" s="1" t="s">
        <v>45</v>
      </c>
      <c r="K4115" t="s">
        <v>194</v>
      </c>
      <c r="L4115" t="s">
        <v>195</v>
      </c>
      <c r="M4115" t="s">
        <v>196</v>
      </c>
      <c r="N4115" s="1" t="s">
        <v>33</v>
      </c>
      <c r="O4115" s="1" t="s">
        <v>34</v>
      </c>
      <c r="P4115" s="1">
        <v>84</v>
      </c>
      <c r="Q4115" t="s">
        <v>8038</v>
      </c>
      <c r="R4115" s="1" t="s">
        <v>25291</v>
      </c>
      <c r="S4115" s="1" t="s">
        <v>25292</v>
      </c>
      <c r="T4115" s="1">
        <v>224</v>
      </c>
      <c r="U4115" s="1">
        <v>150</v>
      </c>
      <c r="V4115" s="1">
        <v>74</v>
      </c>
    </row>
    <row r="4116" spans="1:22" x14ac:dyDescent="0.35">
      <c r="A4116" s="2">
        <v>45058</v>
      </c>
      <c r="B4116" s="3" t="s">
        <v>68</v>
      </c>
      <c r="C4116" t="s">
        <v>69</v>
      </c>
      <c r="D4116" t="s">
        <v>70</v>
      </c>
      <c r="E4116" t="s">
        <v>1634</v>
      </c>
      <c r="F4116" t="s">
        <v>25293</v>
      </c>
      <c r="G4116" t="s">
        <v>25294</v>
      </c>
      <c r="H4116" t="s">
        <v>25295</v>
      </c>
      <c r="I4116" t="s">
        <v>25296</v>
      </c>
      <c r="J4116" s="1" t="s">
        <v>30</v>
      </c>
      <c r="K4116" t="s">
        <v>534</v>
      </c>
      <c r="L4116" t="s">
        <v>535</v>
      </c>
      <c r="M4116" t="s">
        <v>536</v>
      </c>
      <c r="N4116" s="1" t="s">
        <v>48</v>
      </c>
      <c r="O4116" s="1" t="s">
        <v>34</v>
      </c>
      <c r="P4116" s="1">
        <v>49</v>
      </c>
      <c r="Q4116" t="s">
        <v>24087</v>
      </c>
      <c r="R4116" s="1" t="s">
        <v>18668</v>
      </c>
      <c r="S4116" s="1" t="s">
        <v>25297</v>
      </c>
      <c r="T4116" s="1">
        <v>290</v>
      </c>
      <c r="U4116" s="1">
        <v>208</v>
      </c>
      <c r="V4116" s="1">
        <v>82</v>
      </c>
    </row>
    <row r="4117" spans="1:22" x14ac:dyDescent="0.35">
      <c r="A4117" s="2">
        <v>44702</v>
      </c>
      <c r="B4117" s="3" t="s">
        <v>275</v>
      </c>
      <c r="C4117" t="s">
        <v>276</v>
      </c>
      <c r="D4117" t="s">
        <v>277</v>
      </c>
      <c r="E4117" t="s">
        <v>189</v>
      </c>
      <c r="F4117" t="s">
        <v>25298</v>
      </c>
      <c r="G4117" t="s">
        <v>25299</v>
      </c>
      <c r="H4117" t="s">
        <v>25300</v>
      </c>
      <c r="I4117" t="s">
        <v>25301</v>
      </c>
      <c r="J4117" s="1" t="s">
        <v>170</v>
      </c>
      <c r="K4117" t="s">
        <v>148</v>
      </c>
      <c r="L4117" t="s">
        <v>149</v>
      </c>
      <c r="M4117" t="s">
        <v>150</v>
      </c>
      <c r="N4117" s="1" t="s">
        <v>48</v>
      </c>
      <c r="O4117" s="1" t="s">
        <v>49</v>
      </c>
      <c r="P4117" s="1">
        <v>80</v>
      </c>
      <c r="Q4117" t="s">
        <v>24860</v>
      </c>
      <c r="R4117" s="1" t="s">
        <v>25302</v>
      </c>
      <c r="S4117" s="1" t="s">
        <v>25303</v>
      </c>
      <c r="T4117" s="1">
        <v>348</v>
      </c>
      <c r="U4117" s="1">
        <v>101</v>
      </c>
      <c r="V4117" s="1">
        <v>247</v>
      </c>
    </row>
    <row r="4118" spans="1:22" x14ac:dyDescent="0.35">
      <c r="A4118" s="2">
        <v>44631</v>
      </c>
      <c r="B4118" s="3" t="s">
        <v>22</v>
      </c>
      <c r="C4118" t="s">
        <v>23</v>
      </c>
      <c r="D4118" t="s">
        <v>24</v>
      </c>
      <c r="E4118" t="s">
        <v>82</v>
      </c>
      <c r="F4118" t="s">
        <v>25304</v>
      </c>
      <c r="H4118" t="s">
        <v>25305</v>
      </c>
      <c r="I4118" t="s">
        <v>25306</v>
      </c>
      <c r="J4118" s="1" t="s">
        <v>30</v>
      </c>
      <c r="K4118" t="s">
        <v>303</v>
      </c>
      <c r="L4118" t="s">
        <v>304</v>
      </c>
      <c r="M4118" t="s">
        <v>305</v>
      </c>
      <c r="N4118" s="1" t="s">
        <v>114</v>
      </c>
      <c r="O4118" s="1" t="s">
        <v>34</v>
      </c>
      <c r="P4118" s="1">
        <v>17</v>
      </c>
      <c r="Q4118" t="s">
        <v>13191</v>
      </c>
      <c r="R4118" s="1" t="s">
        <v>25307</v>
      </c>
      <c r="S4118" s="1" t="s">
        <v>25308</v>
      </c>
      <c r="T4118" s="1">
        <v>264</v>
      </c>
      <c r="U4118" s="1">
        <v>76</v>
      </c>
      <c r="V4118" s="1">
        <v>188</v>
      </c>
    </row>
    <row r="4119" spans="1:22" x14ac:dyDescent="0.35">
      <c r="A4119" s="2">
        <v>44679</v>
      </c>
      <c r="B4119" s="3" t="s">
        <v>22</v>
      </c>
      <c r="C4119" t="s">
        <v>23</v>
      </c>
      <c r="D4119" t="s">
        <v>24</v>
      </c>
      <c r="E4119" t="s">
        <v>82</v>
      </c>
      <c r="F4119" t="s">
        <v>25309</v>
      </c>
      <c r="H4119" t="s">
        <v>25310</v>
      </c>
      <c r="I4119" t="s">
        <v>25311</v>
      </c>
      <c r="J4119" s="1" t="s">
        <v>170</v>
      </c>
      <c r="K4119" t="s">
        <v>159</v>
      </c>
      <c r="L4119" t="s">
        <v>160</v>
      </c>
      <c r="N4119" s="1" t="s">
        <v>114</v>
      </c>
      <c r="O4119" s="1" t="s">
        <v>63</v>
      </c>
      <c r="P4119" s="1">
        <v>100</v>
      </c>
      <c r="Q4119" t="s">
        <v>387</v>
      </c>
      <c r="R4119" s="1" t="s">
        <v>25312</v>
      </c>
      <c r="S4119" s="1" t="s">
        <v>25313</v>
      </c>
      <c r="T4119" s="1">
        <v>340</v>
      </c>
      <c r="U4119" s="1">
        <v>5</v>
      </c>
      <c r="V4119" s="1">
        <v>335</v>
      </c>
    </row>
    <row r="4120" spans="1:22" x14ac:dyDescent="0.35">
      <c r="A4120" s="2">
        <v>44809</v>
      </c>
      <c r="B4120" s="3" t="s">
        <v>257</v>
      </c>
      <c r="C4120" t="s">
        <v>141</v>
      </c>
      <c r="D4120" t="s">
        <v>223</v>
      </c>
      <c r="E4120" t="s">
        <v>309</v>
      </c>
      <c r="F4120" t="s">
        <v>25314</v>
      </c>
      <c r="G4120" t="s">
        <v>25315</v>
      </c>
      <c r="H4120" t="s">
        <v>25316</v>
      </c>
      <c r="I4120" t="s">
        <v>25317</v>
      </c>
      <c r="J4120" s="1" t="s">
        <v>170</v>
      </c>
      <c r="K4120" t="s">
        <v>303</v>
      </c>
      <c r="L4120" t="s">
        <v>304</v>
      </c>
      <c r="M4120" t="s">
        <v>305</v>
      </c>
      <c r="N4120" s="1" t="s">
        <v>78</v>
      </c>
      <c r="O4120" s="1" t="s">
        <v>49</v>
      </c>
      <c r="P4120" s="1">
        <v>18</v>
      </c>
      <c r="Q4120" t="s">
        <v>25318</v>
      </c>
      <c r="R4120" s="1" t="s">
        <v>25319</v>
      </c>
      <c r="S4120" s="1" t="s">
        <v>25320</v>
      </c>
      <c r="T4120" s="1">
        <v>352</v>
      </c>
      <c r="U4120" s="1">
        <v>162</v>
      </c>
      <c r="V4120" s="1">
        <v>190</v>
      </c>
    </row>
    <row r="4121" spans="1:22" x14ac:dyDescent="0.35">
      <c r="A4121" s="2">
        <v>44555</v>
      </c>
      <c r="B4121" s="3" t="s">
        <v>68</v>
      </c>
      <c r="C4121" t="s">
        <v>69</v>
      </c>
      <c r="D4121" t="s">
        <v>70</v>
      </c>
      <c r="E4121" t="s">
        <v>1634</v>
      </c>
      <c r="F4121" t="s">
        <v>25321</v>
      </c>
      <c r="G4121" t="s">
        <v>25322</v>
      </c>
      <c r="H4121" t="s">
        <v>25323</v>
      </c>
      <c r="I4121" t="s">
        <v>25324</v>
      </c>
      <c r="J4121" s="1" t="s">
        <v>30</v>
      </c>
      <c r="K4121" t="s">
        <v>330</v>
      </c>
      <c r="L4121" t="s">
        <v>331</v>
      </c>
      <c r="M4121" t="s">
        <v>332</v>
      </c>
      <c r="N4121" s="1" t="s">
        <v>93</v>
      </c>
      <c r="O4121" s="1" t="s">
        <v>63</v>
      </c>
      <c r="P4121" s="1">
        <v>70</v>
      </c>
      <c r="Q4121" t="s">
        <v>5280</v>
      </c>
      <c r="R4121" s="1" t="s">
        <v>21728</v>
      </c>
      <c r="S4121" s="1" t="s">
        <v>25325</v>
      </c>
      <c r="T4121" s="1">
        <v>421</v>
      </c>
      <c r="U4121" s="1">
        <v>202</v>
      </c>
      <c r="V4121" s="1">
        <v>219</v>
      </c>
    </row>
    <row r="4122" spans="1:22" x14ac:dyDescent="0.35">
      <c r="A4122" s="2">
        <v>44548</v>
      </c>
      <c r="B4122" s="3" t="s">
        <v>222</v>
      </c>
      <c r="C4122" t="s">
        <v>54</v>
      </c>
      <c r="D4122" t="s">
        <v>223</v>
      </c>
      <c r="E4122" t="s">
        <v>224</v>
      </c>
      <c r="F4122" t="s">
        <v>25326</v>
      </c>
      <c r="G4122" t="s">
        <v>25327</v>
      </c>
      <c r="H4122" t="s">
        <v>25328</v>
      </c>
      <c r="I4122" t="s">
        <v>25329</v>
      </c>
      <c r="J4122" s="1" t="s">
        <v>45</v>
      </c>
      <c r="K4122" t="s">
        <v>124</v>
      </c>
      <c r="L4122" t="s">
        <v>125</v>
      </c>
      <c r="M4122" t="s">
        <v>126</v>
      </c>
      <c r="N4122" s="1" t="s">
        <v>33</v>
      </c>
      <c r="O4122" s="1" t="s">
        <v>49</v>
      </c>
      <c r="P4122" s="1">
        <v>36</v>
      </c>
      <c r="Q4122" t="s">
        <v>19069</v>
      </c>
      <c r="R4122" s="1" t="s">
        <v>25330</v>
      </c>
      <c r="S4122" s="1" t="s">
        <v>25331</v>
      </c>
      <c r="T4122" s="1">
        <v>64</v>
      </c>
      <c r="U4122" s="1">
        <v>57</v>
      </c>
      <c r="V4122" s="1">
        <v>7</v>
      </c>
    </row>
    <row r="4123" spans="1:22" x14ac:dyDescent="0.35">
      <c r="A4123" s="2">
        <v>45086</v>
      </c>
      <c r="B4123" s="3" t="s">
        <v>344</v>
      </c>
      <c r="C4123" t="s">
        <v>141</v>
      </c>
      <c r="D4123" t="s">
        <v>345</v>
      </c>
      <c r="E4123" t="s">
        <v>346</v>
      </c>
      <c r="F4123" t="s">
        <v>25332</v>
      </c>
      <c r="G4123" t="s">
        <v>25333</v>
      </c>
      <c r="H4123" t="s">
        <v>25334</v>
      </c>
      <c r="I4123" t="s">
        <v>25335</v>
      </c>
      <c r="J4123" s="1" t="s">
        <v>30</v>
      </c>
      <c r="K4123" t="s">
        <v>133</v>
      </c>
      <c r="L4123" t="s">
        <v>134</v>
      </c>
      <c r="M4123" t="s">
        <v>135</v>
      </c>
      <c r="N4123" s="1" t="s">
        <v>114</v>
      </c>
      <c r="O4123" s="1" t="s">
        <v>49</v>
      </c>
      <c r="P4123" s="1">
        <v>1</v>
      </c>
      <c r="Q4123" t="s">
        <v>346</v>
      </c>
      <c r="R4123" s="1" t="s">
        <v>25336</v>
      </c>
      <c r="S4123" s="1" t="s">
        <v>25337</v>
      </c>
      <c r="T4123" s="1">
        <v>201</v>
      </c>
      <c r="U4123" s="1">
        <v>116</v>
      </c>
      <c r="V4123" s="1">
        <v>85</v>
      </c>
    </row>
    <row r="4124" spans="1:22" x14ac:dyDescent="0.35">
      <c r="A4124" s="1" t="s">
        <v>25338</v>
      </c>
      <c r="B4124" s="3" t="s">
        <v>97</v>
      </c>
      <c r="C4124" t="s">
        <v>23</v>
      </c>
      <c r="D4124" t="s">
        <v>98</v>
      </c>
      <c r="E4124" t="s">
        <v>154</v>
      </c>
      <c r="F4124" t="s">
        <v>25339</v>
      </c>
      <c r="G4124" t="s">
        <v>25340</v>
      </c>
      <c r="H4124" t="s">
        <v>25341</v>
      </c>
      <c r="I4124" t="s">
        <v>25342</v>
      </c>
      <c r="J4124" s="1" t="s">
        <v>30</v>
      </c>
      <c r="K4124" t="s">
        <v>330</v>
      </c>
      <c r="L4124" t="s">
        <v>331</v>
      </c>
      <c r="M4124" t="s">
        <v>332</v>
      </c>
      <c r="N4124" s="1" t="s">
        <v>48</v>
      </c>
      <c r="O4124" s="1" t="s">
        <v>34</v>
      </c>
      <c r="P4124" s="1">
        <v>61</v>
      </c>
      <c r="Q4124" t="s">
        <v>1624</v>
      </c>
      <c r="R4124" s="1" t="s">
        <v>25343</v>
      </c>
      <c r="S4124" s="1" t="s">
        <v>25344</v>
      </c>
      <c r="T4124" s="1">
        <v>473</v>
      </c>
      <c r="U4124" s="1">
        <v>72</v>
      </c>
      <c r="V4124" s="1">
        <v>401</v>
      </c>
    </row>
    <row r="4125" spans="1:22" x14ac:dyDescent="0.35">
      <c r="A4125" s="2">
        <v>44630</v>
      </c>
      <c r="B4125" s="3" t="s">
        <v>214</v>
      </c>
      <c r="C4125" t="s">
        <v>23</v>
      </c>
      <c r="D4125" t="s">
        <v>98</v>
      </c>
      <c r="E4125" t="s">
        <v>326</v>
      </c>
      <c r="F4125" t="s">
        <v>25345</v>
      </c>
      <c r="G4125" t="s">
        <v>25346</v>
      </c>
      <c r="H4125" t="s">
        <v>25347</v>
      </c>
      <c r="I4125" t="s">
        <v>25348</v>
      </c>
      <c r="J4125" s="1" t="s">
        <v>30</v>
      </c>
      <c r="K4125" t="s">
        <v>194</v>
      </c>
      <c r="L4125" t="s">
        <v>195</v>
      </c>
      <c r="M4125" t="s">
        <v>196</v>
      </c>
      <c r="N4125" s="1" t="s">
        <v>48</v>
      </c>
      <c r="O4125" s="1" t="s">
        <v>34</v>
      </c>
      <c r="P4125" s="1">
        <v>87</v>
      </c>
      <c r="Q4125" t="s">
        <v>9039</v>
      </c>
      <c r="R4125" s="1" t="s">
        <v>25349</v>
      </c>
      <c r="S4125" s="1" t="s">
        <v>25350</v>
      </c>
      <c r="T4125" s="1">
        <v>134</v>
      </c>
      <c r="U4125" s="1">
        <v>10</v>
      </c>
      <c r="V4125" s="1">
        <v>124</v>
      </c>
    </row>
    <row r="4126" spans="1:22" x14ac:dyDescent="0.35">
      <c r="A4126" s="2">
        <v>44779</v>
      </c>
      <c r="B4126" s="3" t="s">
        <v>317</v>
      </c>
      <c r="C4126" t="s">
        <v>23</v>
      </c>
      <c r="D4126" t="s">
        <v>98</v>
      </c>
      <c r="E4126" t="s">
        <v>318</v>
      </c>
      <c r="F4126" t="s">
        <v>25351</v>
      </c>
      <c r="G4126" t="s">
        <v>25352</v>
      </c>
      <c r="H4126" t="s">
        <v>25353</v>
      </c>
      <c r="I4126" t="s">
        <v>25354</v>
      </c>
      <c r="J4126" s="1" t="s">
        <v>170</v>
      </c>
      <c r="K4126" t="s">
        <v>124</v>
      </c>
      <c r="L4126" t="s">
        <v>125</v>
      </c>
      <c r="M4126" t="s">
        <v>126</v>
      </c>
      <c r="N4126" s="1" t="s">
        <v>78</v>
      </c>
      <c r="O4126" s="1" t="s">
        <v>63</v>
      </c>
      <c r="P4126" s="1">
        <v>54</v>
      </c>
      <c r="Q4126" t="s">
        <v>6056</v>
      </c>
      <c r="R4126" s="1" t="s">
        <v>25355</v>
      </c>
      <c r="S4126" s="1" t="s">
        <v>25356</v>
      </c>
      <c r="T4126" s="1">
        <v>341</v>
      </c>
      <c r="U4126" s="1">
        <v>257</v>
      </c>
      <c r="V4126" s="1">
        <v>84</v>
      </c>
    </row>
    <row r="4127" spans="1:22" x14ac:dyDescent="0.35">
      <c r="A4127" s="2">
        <v>44814</v>
      </c>
      <c r="B4127" s="3" t="s">
        <v>275</v>
      </c>
      <c r="C4127" t="s">
        <v>54</v>
      </c>
      <c r="D4127" t="s">
        <v>277</v>
      </c>
      <c r="E4127" t="s">
        <v>2220</v>
      </c>
      <c r="F4127" t="s">
        <v>25357</v>
      </c>
      <c r="G4127" t="s">
        <v>25358</v>
      </c>
      <c r="H4127" t="s">
        <v>25359</v>
      </c>
      <c r="I4127" t="s">
        <v>25360</v>
      </c>
      <c r="J4127" s="1" t="s">
        <v>30</v>
      </c>
      <c r="K4127" t="s">
        <v>148</v>
      </c>
      <c r="L4127" t="s">
        <v>149</v>
      </c>
      <c r="M4127" t="s">
        <v>150</v>
      </c>
      <c r="N4127" s="1" t="s">
        <v>78</v>
      </c>
      <c r="O4127" s="1" t="s">
        <v>49</v>
      </c>
      <c r="P4127" s="1">
        <v>85</v>
      </c>
      <c r="Q4127" t="s">
        <v>7871</v>
      </c>
      <c r="R4127" s="1" t="s">
        <v>5872</v>
      </c>
      <c r="S4127" s="1" t="s">
        <v>25361</v>
      </c>
      <c r="T4127" s="1">
        <v>326</v>
      </c>
      <c r="U4127" s="1">
        <v>278</v>
      </c>
      <c r="V4127" s="1">
        <v>48</v>
      </c>
    </row>
    <row r="4128" spans="1:22" x14ac:dyDescent="0.35">
      <c r="A4128" s="1" t="s">
        <v>9763</v>
      </c>
      <c r="B4128" s="3" t="s">
        <v>222</v>
      </c>
      <c r="C4128" t="s">
        <v>141</v>
      </c>
      <c r="D4128" t="s">
        <v>223</v>
      </c>
      <c r="E4128" t="s">
        <v>189</v>
      </c>
      <c r="F4128" t="s">
        <v>25362</v>
      </c>
      <c r="G4128" t="s">
        <v>25363</v>
      </c>
      <c r="H4128" t="s">
        <v>25364</v>
      </c>
      <c r="I4128" t="s">
        <v>25365</v>
      </c>
      <c r="J4128" s="1" t="s">
        <v>30</v>
      </c>
      <c r="K4128" t="s">
        <v>252</v>
      </c>
      <c r="L4128" t="s">
        <v>253</v>
      </c>
      <c r="M4128">
        <f>1-838-976-6137</f>
        <v>-7950</v>
      </c>
      <c r="N4128" s="1" t="s">
        <v>86</v>
      </c>
      <c r="O4128" s="1" t="s">
        <v>49</v>
      </c>
      <c r="P4128" s="1">
        <v>39</v>
      </c>
      <c r="Q4128" t="s">
        <v>12421</v>
      </c>
      <c r="R4128" s="1" t="s">
        <v>25366</v>
      </c>
      <c r="S4128" s="1" t="s">
        <v>25367</v>
      </c>
      <c r="T4128" s="1">
        <v>250</v>
      </c>
      <c r="U4128" s="1">
        <v>217</v>
      </c>
      <c r="V4128" s="1">
        <v>33</v>
      </c>
    </row>
    <row r="4129" spans="1:22" x14ac:dyDescent="0.35">
      <c r="A4129" s="2">
        <v>44692</v>
      </c>
      <c r="B4129" s="3" t="s">
        <v>53</v>
      </c>
      <c r="C4129" t="s">
        <v>276</v>
      </c>
      <c r="D4129" t="s">
        <v>55</v>
      </c>
      <c r="E4129" t="s">
        <v>56</v>
      </c>
      <c r="F4129" t="s">
        <v>25368</v>
      </c>
      <c r="G4129" t="s">
        <v>25369</v>
      </c>
      <c r="H4129" t="s">
        <v>25370</v>
      </c>
      <c r="I4129" t="s">
        <v>25371</v>
      </c>
      <c r="J4129" s="1" t="s">
        <v>30</v>
      </c>
      <c r="K4129" t="s">
        <v>424</v>
      </c>
      <c r="L4129" t="s">
        <v>425</v>
      </c>
      <c r="M4129">
        <v>7724600682</v>
      </c>
      <c r="N4129" s="1" t="s">
        <v>33</v>
      </c>
      <c r="O4129" s="1" t="s">
        <v>49</v>
      </c>
      <c r="P4129" s="1">
        <v>66</v>
      </c>
      <c r="Q4129" t="s">
        <v>2277</v>
      </c>
      <c r="R4129" s="1" t="s">
        <v>25372</v>
      </c>
      <c r="S4129" s="1" t="s">
        <v>25373</v>
      </c>
      <c r="T4129" s="1">
        <v>159</v>
      </c>
      <c r="U4129" s="1">
        <v>18</v>
      </c>
      <c r="V4129" s="1">
        <v>141</v>
      </c>
    </row>
    <row r="4130" spans="1:22" x14ac:dyDescent="0.35">
      <c r="A4130" s="2">
        <v>44972</v>
      </c>
      <c r="B4130" s="3" t="s">
        <v>222</v>
      </c>
      <c r="C4130" t="s">
        <v>141</v>
      </c>
      <c r="D4130" t="s">
        <v>223</v>
      </c>
      <c r="E4130" t="s">
        <v>224</v>
      </c>
      <c r="F4130" t="s">
        <v>25374</v>
      </c>
      <c r="G4130" t="s">
        <v>25375</v>
      </c>
      <c r="H4130" t="s">
        <v>25376</v>
      </c>
      <c r="I4130" t="s">
        <v>25377</v>
      </c>
      <c r="J4130" s="1" t="s">
        <v>170</v>
      </c>
      <c r="K4130" t="s">
        <v>171</v>
      </c>
      <c r="L4130" t="s">
        <v>172</v>
      </c>
      <c r="M4130" t="s">
        <v>173</v>
      </c>
      <c r="N4130" s="1" t="s">
        <v>86</v>
      </c>
      <c r="O4130" s="1" t="s">
        <v>63</v>
      </c>
      <c r="P4130" s="1">
        <v>38</v>
      </c>
      <c r="Q4130" t="s">
        <v>23563</v>
      </c>
      <c r="R4130" s="1" t="s">
        <v>25378</v>
      </c>
      <c r="S4130" s="1" t="s">
        <v>25379</v>
      </c>
      <c r="T4130" s="1">
        <v>299</v>
      </c>
      <c r="U4130" s="1">
        <v>109</v>
      </c>
      <c r="V4130" s="1">
        <v>190</v>
      </c>
    </row>
    <row r="4131" spans="1:22" x14ac:dyDescent="0.35">
      <c r="A4131" s="2">
        <v>45105</v>
      </c>
      <c r="B4131" s="3" t="s">
        <v>164</v>
      </c>
      <c r="C4131" t="s">
        <v>247</v>
      </c>
      <c r="D4131" t="s">
        <v>165</v>
      </c>
      <c r="E4131" t="s">
        <v>189</v>
      </c>
      <c r="F4131" t="s">
        <v>25380</v>
      </c>
      <c r="G4131" t="s">
        <v>25381</v>
      </c>
      <c r="H4131" t="s">
        <v>25382</v>
      </c>
      <c r="I4131" t="s">
        <v>25383</v>
      </c>
      <c r="J4131" s="1" t="s">
        <v>45</v>
      </c>
      <c r="K4131" t="s">
        <v>566</v>
      </c>
      <c r="L4131" t="s">
        <v>567</v>
      </c>
      <c r="M4131" t="s">
        <v>568</v>
      </c>
      <c r="N4131" s="1" t="s">
        <v>78</v>
      </c>
      <c r="O4131" s="1" t="s">
        <v>49</v>
      </c>
      <c r="P4131" s="1">
        <v>55</v>
      </c>
      <c r="Q4131" t="s">
        <v>13007</v>
      </c>
      <c r="R4131" s="1" t="s">
        <v>25384</v>
      </c>
      <c r="S4131" s="1" t="s">
        <v>25385</v>
      </c>
      <c r="T4131" s="1">
        <v>414</v>
      </c>
      <c r="U4131" s="1">
        <v>20</v>
      </c>
      <c r="V4131" s="1">
        <v>394</v>
      </c>
    </row>
    <row r="4132" spans="1:22" x14ac:dyDescent="0.35">
      <c r="A4132" s="2">
        <v>44472</v>
      </c>
      <c r="B4132" s="3" t="s">
        <v>492</v>
      </c>
      <c r="C4132" t="s">
        <v>276</v>
      </c>
      <c r="D4132" t="s">
        <v>409</v>
      </c>
      <c r="E4132" t="s">
        <v>410</v>
      </c>
      <c r="F4132" t="s">
        <v>25386</v>
      </c>
      <c r="G4132" t="s">
        <v>25387</v>
      </c>
      <c r="H4132" t="s">
        <v>25388</v>
      </c>
      <c r="I4132" t="s">
        <v>25389</v>
      </c>
      <c r="J4132" s="1" t="s">
        <v>45</v>
      </c>
      <c r="K4132" t="s">
        <v>381</v>
      </c>
      <c r="L4132" t="s">
        <v>382</v>
      </c>
      <c r="M4132" t="s">
        <v>383</v>
      </c>
      <c r="N4132" s="1" t="s">
        <v>33</v>
      </c>
      <c r="O4132" s="1" t="s">
        <v>34</v>
      </c>
      <c r="P4132" s="1">
        <v>56</v>
      </c>
      <c r="Q4132" t="s">
        <v>7132</v>
      </c>
      <c r="R4132" s="1" t="s">
        <v>18844</v>
      </c>
      <c r="S4132" s="1" t="s">
        <v>25390</v>
      </c>
      <c r="T4132" s="1">
        <v>211</v>
      </c>
      <c r="U4132" s="1">
        <v>15</v>
      </c>
      <c r="V4132" s="1">
        <v>196</v>
      </c>
    </row>
    <row r="4133" spans="1:22" x14ac:dyDescent="0.35">
      <c r="A4133" s="2">
        <v>44992</v>
      </c>
      <c r="B4133" s="3" t="s">
        <v>97</v>
      </c>
      <c r="C4133" t="s">
        <v>23</v>
      </c>
      <c r="D4133" t="s">
        <v>98</v>
      </c>
      <c r="E4133" t="s">
        <v>154</v>
      </c>
      <c r="F4133" t="s">
        <v>25391</v>
      </c>
      <c r="G4133" t="s">
        <v>25392</v>
      </c>
      <c r="H4133" t="s">
        <v>25393</v>
      </c>
      <c r="I4133" t="s">
        <v>25394</v>
      </c>
      <c r="J4133" s="1" t="s">
        <v>30</v>
      </c>
      <c r="K4133" t="s">
        <v>252</v>
      </c>
      <c r="L4133" t="s">
        <v>253</v>
      </c>
      <c r="M4133">
        <f>1-838-976-6137</f>
        <v>-7950</v>
      </c>
      <c r="N4133" s="1" t="s">
        <v>33</v>
      </c>
      <c r="O4133" s="1" t="s">
        <v>63</v>
      </c>
      <c r="P4133" s="1">
        <v>79</v>
      </c>
      <c r="Q4133" t="s">
        <v>25395</v>
      </c>
      <c r="R4133" s="1" t="s">
        <v>25396</v>
      </c>
      <c r="S4133" s="1" t="s">
        <v>25397</v>
      </c>
      <c r="T4133" s="1">
        <v>385</v>
      </c>
      <c r="U4133" s="1">
        <v>33</v>
      </c>
      <c r="V4133" s="1">
        <v>352</v>
      </c>
    </row>
    <row r="4134" spans="1:22" x14ac:dyDescent="0.35">
      <c r="A4134" s="2">
        <v>44857</v>
      </c>
      <c r="B4134" s="3" t="s">
        <v>164</v>
      </c>
      <c r="C4134" t="s">
        <v>247</v>
      </c>
      <c r="D4134" t="s">
        <v>165</v>
      </c>
      <c r="E4134" t="s">
        <v>166</v>
      </c>
      <c r="F4134" t="s">
        <v>25398</v>
      </c>
      <c r="G4134" t="s">
        <v>25399</v>
      </c>
      <c r="H4134" t="s">
        <v>25400</v>
      </c>
      <c r="I4134" t="s">
        <v>25401</v>
      </c>
      <c r="J4134" s="1" t="s">
        <v>30</v>
      </c>
      <c r="K4134" t="s">
        <v>381</v>
      </c>
      <c r="L4134" t="s">
        <v>382</v>
      </c>
      <c r="M4134" t="s">
        <v>383</v>
      </c>
      <c r="N4134" s="1" t="s">
        <v>114</v>
      </c>
      <c r="O4134" s="1" t="s">
        <v>49</v>
      </c>
      <c r="P4134" s="1">
        <v>7</v>
      </c>
      <c r="Q4134" t="s">
        <v>7550</v>
      </c>
      <c r="R4134" s="1" t="s">
        <v>10836</v>
      </c>
      <c r="S4134" s="1" t="s">
        <v>25402</v>
      </c>
      <c r="T4134" s="1">
        <v>218</v>
      </c>
      <c r="U4134" s="1">
        <v>182</v>
      </c>
      <c r="V4134" s="1">
        <v>36</v>
      </c>
    </row>
    <row r="4135" spans="1:22" x14ac:dyDescent="0.35">
      <c r="A4135" s="2">
        <v>44665</v>
      </c>
      <c r="B4135" s="3" t="s">
        <v>118</v>
      </c>
      <c r="C4135" t="s">
        <v>69</v>
      </c>
      <c r="D4135" t="s">
        <v>119</v>
      </c>
      <c r="E4135" t="s">
        <v>265</v>
      </c>
      <c r="F4135" t="s">
        <v>25403</v>
      </c>
      <c r="G4135" t="s">
        <v>25404</v>
      </c>
      <c r="H4135" t="s">
        <v>25405</v>
      </c>
      <c r="I4135">
        <f>1-830-437-8076</f>
        <v>-9342</v>
      </c>
      <c r="J4135" s="1" t="s">
        <v>30</v>
      </c>
      <c r="K4135" t="s">
        <v>270</v>
      </c>
      <c r="L4135" t="s">
        <v>271</v>
      </c>
      <c r="M4135" t="s">
        <v>559</v>
      </c>
      <c r="N4135" s="1" t="s">
        <v>86</v>
      </c>
      <c r="O4135" s="1" t="s">
        <v>49</v>
      </c>
      <c r="P4135" s="1">
        <v>47</v>
      </c>
      <c r="Q4135" t="s">
        <v>22658</v>
      </c>
      <c r="R4135" s="1" t="s">
        <v>4807</v>
      </c>
      <c r="S4135" s="1" t="s">
        <v>25406</v>
      </c>
      <c r="T4135" s="1">
        <v>113</v>
      </c>
      <c r="U4135" s="1">
        <v>95</v>
      </c>
      <c r="V4135" s="1">
        <v>18</v>
      </c>
    </row>
    <row r="4136" spans="1:22" x14ac:dyDescent="0.35">
      <c r="A4136" s="1" t="s">
        <v>23776</v>
      </c>
      <c r="B4136" s="3" t="s">
        <v>317</v>
      </c>
      <c r="C4136" t="s">
        <v>23</v>
      </c>
      <c r="D4136" t="s">
        <v>98</v>
      </c>
      <c r="E4136" t="s">
        <v>318</v>
      </c>
      <c r="F4136" t="s">
        <v>25407</v>
      </c>
      <c r="G4136" t="s">
        <v>25408</v>
      </c>
      <c r="H4136" t="s">
        <v>25409</v>
      </c>
      <c r="I4136" t="s">
        <v>25410</v>
      </c>
      <c r="J4136" s="1" t="s">
        <v>45</v>
      </c>
      <c r="K4136" t="s">
        <v>303</v>
      </c>
      <c r="L4136" t="s">
        <v>304</v>
      </c>
      <c r="M4136" t="s">
        <v>305</v>
      </c>
      <c r="N4136" s="1" t="s">
        <v>86</v>
      </c>
      <c r="O4136" s="1" t="s">
        <v>49</v>
      </c>
      <c r="P4136" s="1">
        <v>51</v>
      </c>
      <c r="Q4136" t="s">
        <v>12650</v>
      </c>
      <c r="R4136" s="1" t="s">
        <v>25411</v>
      </c>
      <c r="S4136" s="1" t="s">
        <v>25412</v>
      </c>
      <c r="T4136" s="1">
        <v>93</v>
      </c>
      <c r="U4136" s="1">
        <v>47</v>
      </c>
      <c r="V4136" s="1">
        <v>46</v>
      </c>
    </row>
    <row r="4137" spans="1:22" x14ac:dyDescent="0.35">
      <c r="A4137" s="2">
        <v>45205</v>
      </c>
      <c r="B4137" s="3" t="s">
        <v>38</v>
      </c>
      <c r="C4137" t="s">
        <v>141</v>
      </c>
      <c r="D4137" t="s">
        <v>142</v>
      </c>
      <c r="E4137" t="s">
        <v>178</v>
      </c>
      <c r="F4137" t="s">
        <v>25413</v>
      </c>
      <c r="G4137" t="s">
        <v>25414</v>
      </c>
      <c r="H4137" t="s">
        <v>25415</v>
      </c>
      <c r="I4137" t="s">
        <v>25416</v>
      </c>
      <c r="J4137" s="1" t="s">
        <v>30</v>
      </c>
      <c r="K4137" t="s">
        <v>381</v>
      </c>
      <c r="L4137" t="s">
        <v>382</v>
      </c>
      <c r="M4137" t="s">
        <v>383</v>
      </c>
      <c r="N4137" s="1" t="s">
        <v>114</v>
      </c>
      <c r="O4137" s="1" t="s">
        <v>49</v>
      </c>
      <c r="P4137" s="1">
        <v>30</v>
      </c>
      <c r="Q4137" t="s">
        <v>22251</v>
      </c>
      <c r="R4137" s="1" t="s">
        <v>25417</v>
      </c>
      <c r="S4137" s="1" t="s">
        <v>25418</v>
      </c>
      <c r="T4137" s="1">
        <v>103</v>
      </c>
      <c r="U4137" s="1">
        <v>16</v>
      </c>
      <c r="V4137" s="1">
        <v>87</v>
      </c>
    </row>
    <row r="4138" spans="1:22" x14ac:dyDescent="0.35">
      <c r="A4138" s="2">
        <v>45136</v>
      </c>
      <c r="B4138" s="3" t="s">
        <v>529</v>
      </c>
      <c r="C4138" t="s">
        <v>23</v>
      </c>
      <c r="D4138" t="s">
        <v>98</v>
      </c>
      <c r="E4138" t="s">
        <v>530</v>
      </c>
      <c r="F4138" t="s">
        <v>25419</v>
      </c>
      <c r="G4138" t="s">
        <v>25420</v>
      </c>
      <c r="H4138" t="s">
        <v>25421</v>
      </c>
      <c r="I4138" t="s">
        <v>25422</v>
      </c>
      <c r="J4138" s="1" t="s">
        <v>30</v>
      </c>
      <c r="K4138" t="s">
        <v>133</v>
      </c>
      <c r="L4138" t="s">
        <v>134</v>
      </c>
      <c r="M4138" t="s">
        <v>135</v>
      </c>
      <c r="N4138" s="1" t="s">
        <v>33</v>
      </c>
      <c r="O4138" s="1" t="s">
        <v>49</v>
      </c>
      <c r="P4138" s="1">
        <v>16</v>
      </c>
      <c r="Q4138" t="s">
        <v>14543</v>
      </c>
      <c r="R4138" s="1" t="s">
        <v>25423</v>
      </c>
      <c r="S4138" s="1" t="s">
        <v>25424</v>
      </c>
      <c r="T4138" s="1">
        <v>53</v>
      </c>
      <c r="U4138" s="1">
        <v>17</v>
      </c>
      <c r="V4138" s="1">
        <v>36</v>
      </c>
    </row>
    <row r="4139" spans="1:22" x14ac:dyDescent="0.35">
      <c r="A4139" s="2">
        <v>44756</v>
      </c>
      <c r="B4139" s="3" t="s">
        <v>22</v>
      </c>
      <c r="C4139" t="s">
        <v>23</v>
      </c>
      <c r="D4139" t="s">
        <v>24</v>
      </c>
      <c r="E4139" t="s">
        <v>82</v>
      </c>
      <c r="F4139" t="s">
        <v>25425</v>
      </c>
      <c r="G4139" t="s">
        <v>25426</v>
      </c>
      <c r="H4139" t="s">
        <v>25427</v>
      </c>
      <c r="I4139" t="s">
        <v>25428</v>
      </c>
      <c r="J4139" s="1" t="s">
        <v>30</v>
      </c>
      <c r="K4139" t="s">
        <v>159</v>
      </c>
      <c r="L4139" t="s">
        <v>160</v>
      </c>
      <c r="M4139" t="s">
        <v>161</v>
      </c>
      <c r="N4139" s="1" t="s">
        <v>86</v>
      </c>
      <c r="O4139" s="1" t="s">
        <v>63</v>
      </c>
      <c r="P4139" s="1">
        <v>32</v>
      </c>
      <c r="Q4139" t="s">
        <v>9094</v>
      </c>
      <c r="R4139" s="1" t="s">
        <v>25429</v>
      </c>
      <c r="S4139" s="1" t="s">
        <v>25430</v>
      </c>
      <c r="T4139" s="1">
        <v>337</v>
      </c>
      <c r="U4139" s="1">
        <v>128</v>
      </c>
      <c r="V4139" s="1">
        <v>209</v>
      </c>
    </row>
    <row r="4140" spans="1:22" x14ac:dyDescent="0.35">
      <c r="A4140" s="2">
        <v>44652</v>
      </c>
      <c r="B4140" s="3" t="s">
        <v>238</v>
      </c>
      <c r="C4140" t="s">
        <v>23</v>
      </c>
      <c r="D4140" t="s">
        <v>98</v>
      </c>
      <c r="E4140" t="s">
        <v>265</v>
      </c>
      <c r="F4140" t="s">
        <v>25431</v>
      </c>
      <c r="H4140" t="s">
        <v>25432</v>
      </c>
      <c r="I4140" t="s">
        <v>25433</v>
      </c>
      <c r="J4140" s="1" t="s">
        <v>45</v>
      </c>
      <c r="K4140" t="s">
        <v>252</v>
      </c>
      <c r="L4140" t="s">
        <v>253</v>
      </c>
      <c r="M4140">
        <f>1-838-976-6137</f>
        <v>-7950</v>
      </c>
      <c r="N4140" s="1" t="s">
        <v>93</v>
      </c>
      <c r="O4140" s="1" t="s">
        <v>34</v>
      </c>
      <c r="P4140" s="1">
        <v>96</v>
      </c>
      <c r="Q4140" t="s">
        <v>12015</v>
      </c>
      <c r="R4140" s="1" t="s">
        <v>25434</v>
      </c>
      <c r="S4140" s="1" t="s">
        <v>25435</v>
      </c>
      <c r="T4140" s="1">
        <v>444</v>
      </c>
      <c r="U4140" s="1">
        <v>363</v>
      </c>
      <c r="V4140" s="1">
        <v>81</v>
      </c>
    </row>
    <row r="4141" spans="1:22" x14ac:dyDescent="0.35">
      <c r="A4141" s="2">
        <v>45076</v>
      </c>
      <c r="B4141" s="3" t="s">
        <v>257</v>
      </c>
      <c r="C4141" t="s">
        <v>141</v>
      </c>
      <c r="D4141" t="s">
        <v>223</v>
      </c>
      <c r="E4141" t="s">
        <v>309</v>
      </c>
      <c r="F4141" t="s">
        <v>25436</v>
      </c>
      <c r="G4141" t="s">
        <v>25437</v>
      </c>
      <c r="H4141" t="s">
        <v>25438</v>
      </c>
      <c r="I4141" t="s">
        <v>25439</v>
      </c>
      <c r="J4141" s="1" t="s">
        <v>45</v>
      </c>
      <c r="K4141" t="s">
        <v>159</v>
      </c>
      <c r="L4141" t="s">
        <v>160</v>
      </c>
      <c r="N4141" s="1" t="s">
        <v>33</v>
      </c>
      <c r="O4141" s="1" t="s">
        <v>34</v>
      </c>
      <c r="P4141" s="1">
        <v>98</v>
      </c>
      <c r="Q4141" t="s">
        <v>5564</v>
      </c>
      <c r="R4141" s="1" t="s">
        <v>20876</v>
      </c>
      <c r="S4141" s="1" t="s">
        <v>25440</v>
      </c>
      <c r="T4141" s="1">
        <v>143</v>
      </c>
      <c r="U4141" s="1">
        <v>133</v>
      </c>
      <c r="V4141" s="1">
        <v>10</v>
      </c>
    </row>
    <row r="4142" spans="1:22" x14ac:dyDescent="0.35">
      <c r="A4142" s="2">
        <v>44748</v>
      </c>
      <c r="B4142" s="3" t="s">
        <v>275</v>
      </c>
      <c r="C4142" t="s">
        <v>276</v>
      </c>
      <c r="D4142" t="s">
        <v>277</v>
      </c>
      <c r="E4142" t="s">
        <v>189</v>
      </c>
      <c r="F4142" t="s">
        <v>25441</v>
      </c>
      <c r="G4142" t="s">
        <v>25442</v>
      </c>
      <c r="H4142" t="s">
        <v>25443</v>
      </c>
      <c r="I4142">
        <f>1-672-768-9921</f>
        <v>-11360</v>
      </c>
      <c r="J4142" s="1" t="s">
        <v>30</v>
      </c>
      <c r="K4142" t="s">
        <v>252</v>
      </c>
      <c r="L4142" t="s">
        <v>253</v>
      </c>
      <c r="N4142" s="1" t="s">
        <v>86</v>
      </c>
      <c r="O4142" s="1" t="s">
        <v>49</v>
      </c>
      <c r="P4142" s="1">
        <v>22</v>
      </c>
      <c r="Q4142" t="s">
        <v>5466</v>
      </c>
      <c r="R4142" s="1" t="s">
        <v>25444</v>
      </c>
      <c r="S4142" s="1" t="s">
        <v>25445</v>
      </c>
      <c r="T4142" s="1">
        <v>286</v>
      </c>
      <c r="U4142" s="1">
        <v>73</v>
      </c>
      <c r="V4142" s="1">
        <v>213</v>
      </c>
    </row>
    <row r="4143" spans="1:22" x14ac:dyDescent="0.35">
      <c r="A4143" s="2">
        <v>44786</v>
      </c>
      <c r="B4143" s="3" t="s">
        <v>529</v>
      </c>
      <c r="C4143" t="s">
        <v>23</v>
      </c>
      <c r="D4143" t="s">
        <v>98</v>
      </c>
      <c r="E4143" t="s">
        <v>669</v>
      </c>
      <c r="F4143" t="s">
        <v>25446</v>
      </c>
      <c r="G4143" t="s">
        <v>25447</v>
      </c>
      <c r="H4143" t="s">
        <v>25448</v>
      </c>
      <c r="I4143" t="s">
        <v>25449</v>
      </c>
      <c r="J4143" s="1" t="s">
        <v>30</v>
      </c>
      <c r="K4143" t="s">
        <v>46</v>
      </c>
      <c r="L4143" t="s">
        <v>47</v>
      </c>
      <c r="N4143" s="1" t="s">
        <v>33</v>
      </c>
      <c r="O4143" s="1" t="s">
        <v>63</v>
      </c>
      <c r="P4143" s="1">
        <v>78</v>
      </c>
      <c r="Q4143" t="s">
        <v>25450</v>
      </c>
      <c r="R4143" s="1" t="s">
        <v>25451</v>
      </c>
      <c r="S4143" s="1" t="s">
        <v>25452</v>
      </c>
      <c r="T4143" s="1">
        <v>458</v>
      </c>
      <c r="U4143" s="1">
        <v>400</v>
      </c>
      <c r="V4143" s="1">
        <v>58</v>
      </c>
    </row>
    <row r="4144" spans="1:22" x14ac:dyDescent="0.35">
      <c r="A4144" s="2">
        <v>45105</v>
      </c>
      <c r="B4144" s="3" t="s">
        <v>53</v>
      </c>
      <c r="C4144" t="s">
        <v>276</v>
      </c>
      <c r="D4144" t="s">
        <v>55</v>
      </c>
      <c r="E4144" t="s">
        <v>56</v>
      </c>
      <c r="F4144" t="s">
        <v>25453</v>
      </c>
      <c r="G4144" t="s">
        <v>25454</v>
      </c>
      <c r="H4144" t="s">
        <v>25455</v>
      </c>
      <c r="I4144">
        <f>1-757-507-6749</f>
        <v>-8012</v>
      </c>
      <c r="J4144" s="1" t="s">
        <v>30</v>
      </c>
      <c r="K4144" t="s">
        <v>46</v>
      </c>
      <c r="L4144" t="s">
        <v>47</v>
      </c>
      <c r="M4144" t="s">
        <v>261</v>
      </c>
      <c r="N4144" s="1" t="s">
        <v>78</v>
      </c>
      <c r="O4144" s="1" t="s">
        <v>34</v>
      </c>
      <c r="P4144" s="1">
        <v>92</v>
      </c>
      <c r="Q4144" t="s">
        <v>2505</v>
      </c>
      <c r="R4144" s="1" t="s">
        <v>19344</v>
      </c>
      <c r="S4144" s="1" t="s">
        <v>25456</v>
      </c>
      <c r="T4144" s="1">
        <v>282</v>
      </c>
      <c r="U4144" s="1">
        <v>99</v>
      </c>
      <c r="V4144" s="1">
        <v>183</v>
      </c>
    </row>
    <row r="4145" spans="1:22" x14ac:dyDescent="0.35">
      <c r="A4145" s="1" t="s">
        <v>25457</v>
      </c>
      <c r="B4145" s="3" t="s">
        <v>222</v>
      </c>
      <c r="C4145" t="s">
        <v>141</v>
      </c>
      <c r="D4145" t="s">
        <v>223</v>
      </c>
      <c r="E4145" t="s">
        <v>224</v>
      </c>
      <c r="F4145" t="s">
        <v>25458</v>
      </c>
      <c r="G4145" t="s">
        <v>25459</v>
      </c>
      <c r="H4145" t="s">
        <v>25460</v>
      </c>
      <c r="I4145">
        <v>2515798712</v>
      </c>
      <c r="J4145" s="1" t="s">
        <v>170</v>
      </c>
      <c r="K4145" t="s">
        <v>61</v>
      </c>
      <c r="L4145" t="s">
        <v>62</v>
      </c>
      <c r="M4145">
        <f>1-588-750-7646</f>
        <v>-8983</v>
      </c>
      <c r="N4145" s="1" t="s">
        <v>93</v>
      </c>
      <c r="O4145" s="1" t="s">
        <v>34</v>
      </c>
      <c r="P4145" s="1">
        <v>13</v>
      </c>
      <c r="Q4145" t="s">
        <v>5662</v>
      </c>
      <c r="R4145" s="1" t="s">
        <v>25461</v>
      </c>
      <c r="S4145" s="1" t="s">
        <v>25462</v>
      </c>
      <c r="T4145" s="1">
        <v>444</v>
      </c>
      <c r="U4145" s="1">
        <v>13</v>
      </c>
      <c r="V4145" s="1">
        <v>431</v>
      </c>
    </row>
    <row r="4146" spans="1:22" x14ac:dyDescent="0.35">
      <c r="A4146" s="2">
        <v>44981</v>
      </c>
      <c r="B4146" s="3" t="s">
        <v>214</v>
      </c>
      <c r="C4146" t="s">
        <v>23</v>
      </c>
      <c r="D4146" t="s">
        <v>98</v>
      </c>
      <c r="E4146" t="s">
        <v>326</v>
      </c>
      <c r="F4146" t="s">
        <v>25463</v>
      </c>
      <c r="G4146" t="s">
        <v>25464</v>
      </c>
      <c r="H4146" t="s">
        <v>25465</v>
      </c>
      <c r="I4146">
        <f>1-864-683-5023</f>
        <v>-6569</v>
      </c>
      <c r="J4146" s="1" t="s">
        <v>170</v>
      </c>
      <c r="K4146" t="s">
        <v>566</v>
      </c>
      <c r="L4146" t="s">
        <v>567</v>
      </c>
      <c r="M4146" t="s">
        <v>568</v>
      </c>
      <c r="N4146" s="1" t="s">
        <v>114</v>
      </c>
      <c r="O4146" s="1" t="s">
        <v>63</v>
      </c>
      <c r="P4146" s="1">
        <v>72</v>
      </c>
      <c r="Q4146" t="s">
        <v>17194</v>
      </c>
      <c r="R4146" s="1" t="s">
        <v>25466</v>
      </c>
      <c r="S4146" s="1" t="s">
        <v>25467</v>
      </c>
      <c r="T4146" s="1">
        <v>70</v>
      </c>
      <c r="U4146" s="1">
        <v>52</v>
      </c>
      <c r="V4146" s="1">
        <v>18</v>
      </c>
    </row>
    <row r="4147" spans="1:22" x14ac:dyDescent="0.35">
      <c r="A4147" s="2">
        <v>44593</v>
      </c>
      <c r="B4147" s="3" t="s">
        <v>344</v>
      </c>
      <c r="C4147" t="s">
        <v>141</v>
      </c>
      <c r="D4147" t="s">
        <v>345</v>
      </c>
      <c r="E4147" t="s">
        <v>346</v>
      </c>
      <c r="F4147" t="s">
        <v>25468</v>
      </c>
      <c r="G4147" t="s">
        <v>25469</v>
      </c>
      <c r="H4147" t="s">
        <v>25470</v>
      </c>
      <c r="I4147" t="s">
        <v>25471</v>
      </c>
      <c r="J4147" s="1" t="s">
        <v>30</v>
      </c>
      <c r="K4147" t="s">
        <v>111</v>
      </c>
      <c r="L4147" t="s">
        <v>112</v>
      </c>
      <c r="M4147" t="s">
        <v>113</v>
      </c>
      <c r="N4147" s="1" t="s">
        <v>86</v>
      </c>
      <c r="O4147" s="1" t="s">
        <v>49</v>
      </c>
      <c r="P4147" s="1">
        <v>58</v>
      </c>
      <c r="Q4147" t="s">
        <v>8739</v>
      </c>
      <c r="R4147" s="1" t="s">
        <v>25472</v>
      </c>
      <c r="S4147" s="1" t="s">
        <v>25473</v>
      </c>
      <c r="T4147" s="1">
        <v>309</v>
      </c>
      <c r="U4147" s="1">
        <v>3</v>
      </c>
      <c r="V4147" s="1">
        <v>306</v>
      </c>
    </row>
    <row r="4148" spans="1:22" x14ac:dyDescent="0.35">
      <c r="A4148" s="2">
        <v>45085</v>
      </c>
      <c r="B4148" s="3" t="s">
        <v>492</v>
      </c>
      <c r="C4148" t="s">
        <v>276</v>
      </c>
      <c r="D4148" t="s">
        <v>409</v>
      </c>
      <c r="E4148" t="s">
        <v>410</v>
      </c>
      <c r="F4148" t="s">
        <v>25474</v>
      </c>
      <c r="G4148" t="s">
        <v>25475</v>
      </c>
      <c r="H4148" t="s">
        <v>25476</v>
      </c>
      <c r="I4148" t="s">
        <v>25477</v>
      </c>
      <c r="J4148" s="1" t="s">
        <v>30</v>
      </c>
      <c r="K4148" t="s">
        <v>148</v>
      </c>
      <c r="L4148" t="s">
        <v>149</v>
      </c>
      <c r="M4148" t="s">
        <v>150</v>
      </c>
      <c r="N4148" s="1" t="s">
        <v>93</v>
      </c>
      <c r="O4148" s="1" t="s">
        <v>34</v>
      </c>
      <c r="P4148" s="1">
        <v>12</v>
      </c>
      <c r="Q4148" t="s">
        <v>13098</v>
      </c>
      <c r="R4148" s="1" t="s">
        <v>25478</v>
      </c>
      <c r="S4148" s="1" t="s">
        <v>25479</v>
      </c>
      <c r="T4148" s="1">
        <v>102</v>
      </c>
      <c r="U4148" s="1">
        <v>53</v>
      </c>
      <c r="V4148" s="1">
        <v>49</v>
      </c>
    </row>
    <row r="4149" spans="1:22" x14ac:dyDescent="0.35">
      <c r="A4149" s="1" t="s">
        <v>12837</v>
      </c>
      <c r="B4149" s="3" t="s">
        <v>22</v>
      </c>
      <c r="C4149" t="s">
        <v>23</v>
      </c>
      <c r="D4149" t="s">
        <v>24</v>
      </c>
      <c r="E4149" t="s">
        <v>25</v>
      </c>
      <c r="F4149" t="s">
        <v>25480</v>
      </c>
      <c r="G4149" t="s">
        <v>25481</v>
      </c>
      <c r="H4149" t="s">
        <v>25482</v>
      </c>
      <c r="I4149" t="s">
        <v>25483</v>
      </c>
      <c r="J4149" s="1" t="s">
        <v>45</v>
      </c>
      <c r="K4149" t="s">
        <v>183</v>
      </c>
      <c r="L4149" t="s">
        <v>184</v>
      </c>
      <c r="M4149" t="s">
        <v>185</v>
      </c>
      <c r="N4149" s="1" t="s">
        <v>48</v>
      </c>
      <c r="O4149" s="1" t="s">
        <v>63</v>
      </c>
      <c r="P4149" s="1">
        <v>24</v>
      </c>
      <c r="Q4149" t="s">
        <v>25484</v>
      </c>
      <c r="R4149" s="1" t="s">
        <v>25485</v>
      </c>
      <c r="S4149" s="1" t="s">
        <v>25486</v>
      </c>
      <c r="T4149" s="1">
        <v>346</v>
      </c>
      <c r="U4149" s="1">
        <v>57</v>
      </c>
      <c r="V4149" s="1">
        <v>289</v>
      </c>
    </row>
    <row r="4150" spans="1:22" x14ac:dyDescent="0.35">
      <c r="A4150" s="2">
        <v>44767</v>
      </c>
      <c r="B4150" s="3" t="s">
        <v>336</v>
      </c>
      <c r="C4150" t="s">
        <v>247</v>
      </c>
      <c r="D4150" t="s">
        <v>165</v>
      </c>
      <c r="E4150" t="s">
        <v>265</v>
      </c>
      <c r="F4150" t="s">
        <v>25487</v>
      </c>
      <c r="G4150" t="s">
        <v>25488</v>
      </c>
      <c r="H4150" t="s">
        <v>25489</v>
      </c>
      <c r="I4150" t="s">
        <v>25490</v>
      </c>
      <c r="J4150" s="1" t="s">
        <v>45</v>
      </c>
      <c r="K4150" t="s">
        <v>61</v>
      </c>
      <c r="L4150" t="s">
        <v>62</v>
      </c>
      <c r="M4150">
        <f>1-588-750-7646</f>
        <v>-8983</v>
      </c>
      <c r="N4150" s="1" t="s">
        <v>86</v>
      </c>
      <c r="O4150" s="1" t="s">
        <v>34</v>
      </c>
      <c r="P4150" s="1">
        <v>75</v>
      </c>
      <c r="Q4150" t="s">
        <v>9902</v>
      </c>
      <c r="R4150" s="1" t="s">
        <v>25491</v>
      </c>
      <c r="S4150" s="1" t="s">
        <v>25492</v>
      </c>
      <c r="T4150" s="1">
        <v>471</v>
      </c>
      <c r="U4150" s="1">
        <v>259</v>
      </c>
      <c r="V4150" s="1">
        <v>212</v>
      </c>
    </row>
    <row r="4151" spans="1:22" x14ac:dyDescent="0.35">
      <c r="A4151" s="2">
        <v>44502</v>
      </c>
      <c r="B4151" s="3" t="s">
        <v>492</v>
      </c>
      <c r="C4151" t="s">
        <v>276</v>
      </c>
      <c r="D4151" t="s">
        <v>409</v>
      </c>
      <c r="E4151" t="s">
        <v>410</v>
      </c>
      <c r="F4151" t="s">
        <v>25493</v>
      </c>
      <c r="G4151" t="s">
        <v>25494</v>
      </c>
      <c r="H4151" t="s">
        <v>25495</v>
      </c>
      <c r="I4151" t="s">
        <v>25496</v>
      </c>
      <c r="J4151" s="1" t="s">
        <v>30</v>
      </c>
      <c r="K4151" t="s">
        <v>303</v>
      </c>
      <c r="L4151" t="s">
        <v>304</v>
      </c>
      <c r="M4151" t="s">
        <v>305</v>
      </c>
      <c r="N4151" s="1" t="s">
        <v>33</v>
      </c>
      <c r="O4151" s="1" t="s">
        <v>34</v>
      </c>
      <c r="P4151" s="1">
        <v>75</v>
      </c>
      <c r="Q4151" t="s">
        <v>3422</v>
      </c>
      <c r="R4151" s="1" t="s">
        <v>20806</v>
      </c>
      <c r="S4151" s="1" t="s">
        <v>25497</v>
      </c>
      <c r="T4151" s="1">
        <v>457</v>
      </c>
      <c r="U4151" s="1">
        <v>165</v>
      </c>
      <c r="V4151" s="1">
        <v>292</v>
      </c>
    </row>
    <row r="4152" spans="1:22" x14ac:dyDescent="0.35">
      <c r="A4152" s="2">
        <v>44563</v>
      </c>
      <c r="B4152" s="3" t="s">
        <v>275</v>
      </c>
      <c r="C4152" t="s">
        <v>276</v>
      </c>
      <c r="D4152" t="s">
        <v>277</v>
      </c>
      <c r="E4152" t="s">
        <v>278</v>
      </c>
      <c r="F4152" t="s">
        <v>25498</v>
      </c>
      <c r="G4152" t="s">
        <v>25499</v>
      </c>
      <c r="H4152" t="s">
        <v>25500</v>
      </c>
      <c r="I4152" t="s">
        <v>25501</v>
      </c>
      <c r="J4152" s="1" t="s">
        <v>45</v>
      </c>
      <c r="K4152" t="s">
        <v>75</v>
      </c>
      <c r="L4152" t="s">
        <v>76</v>
      </c>
      <c r="M4152" t="s">
        <v>77</v>
      </c>
      <c r="N4152" s="1" t="s">
        <v>33</v>
      </c>
      <c r="O4152" s="1" t="s">
        <v>63</v>
      </c>
      <c r="P4152" s="1">
        <v>21</v>
      </c>
      <c r="Q4152" t="s">
        <v>6944</v>
      </c>
      <c r="R4152" s="1" t="s">
        <v>25502</v>
      </c>
      <c r="S4152" s="1" t="s">
        <v>25503</v>
      </c>
      <c r="T4152" s="1">
        <v>177</v>
      </c>
      <c r="U4152" s="1">
        <v>32</v>
      </c>
      <c r="V4152" s="1">
        <v>145</v>
      </c>
    </row>
    <row r="4153" spans="1:22" x14ac:dyDescent="0.35">
      <c r="A4153" s="2">
        <v>44479</v>
      </c>
      <c r="B4153" s="3" t="s">
        <v>492</v>
      </c>
      <c r="C4153" t="s">
        <v>276</v>
      </c>
      <c r="D4153" t="s">
        <v>409</v>
      </c>
      <c r="E4153" t="s">
        <v>410</v>
      </c>
      <c r="F4153" t="s">
        <v>25504</v>
      </c>
      <c r="G4153" t="s">
        <v>25505</v>
      </c>
      <c r="H4153" t="s">
        <v>25506</v>
      </c>
      <c r="I4153">
        <v>5986915665</v>
      </c>
      <c r="J4153" s="1" t="s">
        <v>45</v>
      </c>
      <c r="K4153" t="s">
        <v>159</v>
      </c>
      <c r="L4153" t="s">
        <v>160</v>
      </c>
      <c r="M4153" t="s">
        <v>161</v>
      </c>
      <c r="N4153" s="1" t="s">
        <v>114</v>
      </c>
      <c r="O4153" s="1" t="s">
        <v>63</v>
      </c>
      <c r="P4153" s="1">
        <v>42</v>
      </c>
      <c r="Q4153" t="s">
        <v>6452</v>
      </c>
      <c r="R4153" s="1" t="s">
        <v>22784</v>
      </c>
      <c r="S4153" s="1" t="s">
        <v>25507</v>
      </c>
      <c r="T4153" s="1">
        <v>434</v>
      </c>
      <c r="U4153" s="1">
        <v>417</v>
      </c>
      <c r="V4153" s="1">
        <v>17</v>
      </c>
    </row>
    <row r="4154" spans="1:22" x14ac:dyDescent="0.35">
      <c r="A4154" s="2">
        <v>44974</v>
      </c>
      <c r="B4154" s="3" t="s">
        <v>492</v>
      </c>
      <c r="C4154" t="s">
        <v>276</v>
      </c>
      <c r="D4154" t="s">
        <v>409</v>
      </c>
      <c r="E4154" t="s">
        <v>25</v>
      </c>
      <c r="F4154" t="s">
        <v>10673</v>
      </c>
      <c r="G4154" t="s">
        <v>25508</v>
      </c>
      <c r="H4154" t="s">
        <v>25509</v>
      </c>
      <c r="I4154" t="s">
        <v>25510</v>
      </c>
      <c r="J4154" s="1" t="s">
        <v>45</v>
      </c>
      <c r="K4154" t="s">
        <v>31</v>
      </c>
      <c r="L4154" t="s">
        <v>32</v>
      </c>
      <c r="M4154">
        <v>6538306661</v>
      </c>
      <c r="N4154" s="1" t="s">
        <v>86</v>
      </c>
      <c r="O4154" s="1" t="s">
        <v>49</v>
      </c>
      <c r="P4154" s="1">
        <v>80</v>
      </c>
      <c r="Q4154" t="s">
        <v>9452</v>
      </c>
      <c r="R4154" s="1" t="s">
        <v>5891</v>
      </c>
      <c r="S4154" s="1" t="s">
        <v>25511</v>
      </c>
      <c r="T4154" s="1">
        <v>140</v>
      </c>
      <c r="U4154" s="1">
        <v>118</v>
      </c>
      <c r="V4154" s="1">
        <v>22</v>
      </c>
    </row>
    <row r="4155" spans="1:22" x14ac:dyDescent="0.35">
      <c r="A4155" s="2">
        <v>44658</v>
      </c>
      <c r="B4155" s="3" t="s">
        <v>275</v>
      </c>
      <c r="C4155" t="s">
        <v>276</v>
      </c>
      <c r="D4155" t="s">
        <v>277</v>
      </c>
      <c r="E4155" t="s">
        <v>2220</v>
      </c>
      <c r="F4155" t="s">
        <v>25512</v>
      </c>
      <c r="G4155" t="s">
        <v>25513</v>
      </c>
      <c r="H4155" t="s">
        <v>25514</v>
      </c>
      <c r="I4155" t="s">
        <v>25515</v>
      </c>
      <c r="J4155" s="1" t="s">
        <v>170</v>
      </c>
      <c r="K4155" t="s">
        <v>124</v>
      </c>
      <c r="L4155" t="s">
        <v>125</v>
      </c>
      <c r="M4155" t="s">
        <v>126</v>
      </c>
      <c r="N4155" s="1" t="s">
        <v>48</v>
      </c>
      <c r="O4155" s="1" t="s">
        <v>34</v>
      </c>
      <c r="P4155" s="1">
        <v>22</v>
      </c>
      <c r="Q4155" t="s">
        <v>5466</v>
      </c>
      <c r="R4155" s="1" t="s">
        <v>25516</v>
      </c>
      <c r="S4155" s="1" t="s">
        <v>25517</v>
      </c>
      <c r="T4155" s="1">
        <v>444</v>
      </c>
      <c r="U4155" s="1">
        <v>257</v>
      </c>
      <c r="V4155" s="1">
        <v>187</v>
      </c>
    </row>
    <row r="4156" spans="1:22" x14ac:dyDescent="0.35">
      <c r="A4156" s="2">
        <v>44653</v>
      </c>
      <c r="B4156" s="3" t="s">
        <v>257</v>
      </c>
      <c r="C4156" t="s">
        <v>141</v>
      </c>
      <c r="D4156" t="s">
        <v>223</v>
      </c>
      <c r="E4156" t="s">
        <v>309</v>
      </c>
      <c r="F4156" t="s">
        <v>25518</v>
      </c>
      <c r="G4156" t="s">
        <v>25519</v>
      </c>
      <c r="H4156" t="s">
        <v>25520</v>
      </c>
      <c r="I4156" t="s">
        <v>25521</v>
      </c>
      <c r="J4156" s="1" t="s">
        <v>45</v>
      </c>
      <c r="K4156" t="s">
        <v>133</v>
      </c>
      <c r="L4156" t="s">
        <v>134</v>
      </c>
      <c r="N4156" s="1" t="s">
        <v>93</v>
      </c>
      <c r="O4156" s="1" t="s">
        <v>49</v>
      </c>
      <c r="P4156" s="1">
        <v>96</v>
      </c>
      <c r="Q4156" t="s">
        <v>25522</v>
      </c>
      <c r="R4156" s="1" t="s">
        <v>25523</v>
      </c>
      <c r="S4156" s="1" t="s">
        <v>25524</v>
      </c>
      <c r="T4156" s="1">
        <v>132</v>
      </c>
      <c r="U4156" s="1">
        <v>39</v>
      </c>
      <c r="V4156" s="1">
        <v>93</v>
      </c>
    </row>
    <row r="4157" spans="1:22" x14ac:dyDescent="0.35">
      <c r="A4157" s="2">
        <v>44812</v>
      </c>
      <c r="B4157" s="3" t="s">
        <v>275</v>
      </c>
      <c r="C4157" t="s">
        <v>276</v>
      </c>
      <c r="D4157" t="s">
        <v>277</v>
      </c>
      <c r="E4157" t="s">
        <v>278</v>
      </c>
      <c r="F4157" t="s">
        <v>25525</v>
      </c>
      <c r="G4157" t="s">
        <v>25526</v>
      </c>
      <c r="H4157" t="s">
        <v>25527</v>
      </c>
      <c r="I4157" t="s">
        <v>25528</v>
      </c>
      <c r="J4157" s="1" t="s">
        <v>30</v>
      </c>
      <c r="K4157" t="s">
        <v>270</v>
      </c>
      <c r="L4157" t="s">
        <v>271</v>
      </c>
      <c r="M4157" t="s">
        <v>559</v>
      </c>
      <c r="N4157" s="1" t="s">
        <v>93</v>
      </c>
      <c r="O4157" s="1" t="s">
        <v>63</v>
      </c>
      <c r="P4157" s="1">
        <v>45</v>
      </c>
      <c r="Q4157" t="s">
        <v>13328</v>
      </c>
      <c r="R4157" s="1" t="s">
        <v>25529</v>
      </c>
      <c r="S4157" s="1" t="s">
        <v>25530</v>
      </c>
      <c r="T4157" s="1">
        <v>88</v>
      </c>
      <c r="U4157" s="1">
        <v>77</v>
      </c>
      <c r="V4157" s="1">
        <v>11</v>
      </c>
    </row>
    <row r="4158" spans="1:22" x14ac:dyDescent="0.35">
      <c r="A4158" s="2">
        <v>44505</v>
      </c>
      <c r="B4158" s="3" t="s">
        <v>529</v>
      </c>
      <c r="C4158" t="s">
        <v>23</v>
      </c>
      <c r="D4158" t="s">
        <v>98</v>
      </c>
      <c r="E4158" t="s">
        <v>530</v>
      </c>
      <c r="F4158" t="s">
        <v>25531</v>
      </c>
      <c r="G4158" t="s">
        <v>25532</v>
      </c>
      <c r="H4158" t="s">
        <v>25533</v>
      </c>
      <c r="I4158">
        <v>9643790174</v>
      </c>
      <c r="J4158" s="1" t="s">
        <v>45</v>
      </c>
      <c r="K4158" t="s">
        <v>133</v>
      </c>
      <c r="L4158" t="s">
        <v>134</v>
      </c>
      <c r="M4158" t="s">
        <v>135</v>
      </c>
      <c r="N4158" s="1" t="s">
        <v>114</v>
      </c>
      <c r="O4158" s="1" t="s">
        <v>34</v>
      </c>
      <c r="P4158" s="1">
        <v>7</v>
      </c>
      <c r="Q4158" t="s">
        <v>1301</v>
      </c>
      <c r="R4158" s="1" t="s">
        <v>2291</v>
      </c>
      <c r="S4158" s="1" t="s">
        <v>25534</v>
      </c>
      <c r="T4158" s="1">
        <v>303</v>
      </c>
      <c r="U4158" s="1">
        <v>204</v>
      </c>
      <c r="V4158" s="1">
        <v>99</v>
      </c>
    </row>
    <row r="4159" spans="1:22" x14ac:dyDescent="0.35">
      <c r="A4159" s="2">
        <v>44760</v>
      </c>
      <c r="B4159" s="3" t="s">
        <v>222</v>
      </c>
      <c r="C4159" t="s">
        <v>141</v>
      </c>
      <c r="D4159" t="s">
        <v>223</v>
      </c>
      <c r="E4159" t="s">
        <v>224</v>
      </c>
      <c r="F4159" t="s">
        <v>25535</v>
      </c>
      <c r="G4159" t="s">
        <v>25536</v>
      </c>
      <c r="H4159" t="s">
        <v>25537</v>
      </c>
      <c r="I4159">
        <f>1-205-504-7791</f>
        <v>-8499</v>
      </c>
      <c r="J4159" s="1" t="s">
        <v>45</v>
      </c>
      <c r="K4159" t="s">
        <v>424</v>
      </c>
      <c r="L4159" t="s">
        <v>425</v>
      </c>
      <c r="M4159">
        <v>7724600682</v>
      </c>
      <c r="N4159" s="1" t="s">
        <v>78</v>
      </c>
      <c r="O4159" s="1" t="s">
        <v>49</v>
      </c>
      <c r="P4159" s="1">
        <v>54</v>
      </c>
      <c r="Q4159" t="s">
        <v>25538</v>
      </c>
      <c r="R4159" s="1" t="s">
        <v>25539</v>
      </c>
      <c r="S4159" s="1" t="s">
        <v>25540</v>
      </c>
      <c r="T4159" s="1">
        <v>476</v>
      </c>
      <c r="U4159" s="1">
        <v>319</v>
      </c>
      <c r="V4159" s="1">
        <v>157</v>
      </c>
    </row>
    <row r="4160" spans="1:22" x14ac:dyDescent="0.35">
      <c r="A4160" s="2">
        <v>44726</v>
      </c>
      <c r="B4160" s="3" t="s">
        <v>336</v>
      </c>
      <c r="C4160" t="s">
        <v>247</v>
      </c>
      <c r="D4160" t="s">
        <v>165</v>
      </c>
      <c r="E4160" t="s">
        <v>484</v>
      </c>
      <c r="F4160" t="s">
        <v>25541</v>
      </c>
      <c r="G4160" t="s">
        <v>25542</v>
      </c>
      <c r="H4160" t="s">
        <v>25543</v>
      </c>
      <c r="I4160">
        <v>6868318130</v>
      </c>
      <c r="J4160" s="1" t="s">
        <v>170</v>
      </c>
      <c r="K4160" t="s">
        <v>566</v>
      </c>
      <c r="L4160" t="s">
        <v>567</v>
      </c>
      <c r="M4160" t="s">
        <v>568</v>
      </c>
      <c r="N4160" s="1" t="s">
        <v>93</v>
      </c>
      <c r="O4160" s="1" t="s">
        <v>63</v>
      </c>
      <c r="P4160" s="1">
        <v>40</v>
      </c>
      <c r="Q4160" t="s">
        <v>3074</v>
      </c>
      <c r="R4160" s="1" t="s">
        <v>18514</v>
      </c>
      <c r="S4160" s="1" t="s">
        <v>25544</v>
      </c>
      <c r="T4160" s="1">
        <v>115</v>
      </c>
      <c r="U4160" s="1">
        <v>46</v>
      </c>
      <c r="V4160" s="1">
        <v>69</v>
      </c>
    </row>
    <row r="4161" spans="1:22" x14ac:dyDescent="0.35">
      <c r="A4161" s="2">
        <v>44873</v>
      </c>
      <c r="B4161" s="3" t="s">
        <v>97</v>
      </c>
      <c r="C4161" t="s">
        <v>23</v>
      </c>
      <c r="D4161" t="s">
        <v>98</v>
      </c>
      <c r="E4161" t="s">
        <v>154</v>
      </c>
      <c r="F4161" t="s">
        <v>25545</v>
      </c>
      <c r="G4161" t="s">
        <v>25546</v>
      </c>
      <c r="H4161" t="s">
        <v>25547</v>
      </c>
      <c r="I4161" t="s">
        <v>25548</v>
      </c>
      <c r="J4161" s="1" t="s">
        <v>170</v>
      </c>
      <c r="K4161" t="s">
        <v>330</v>
      </c>
      <c r="L4161" t="s">
        <v>331</v>
      </c>
      <c r="M4161" t="s">
        <v>332</v>
      </c>
      <c r="N4161" s="1" t="s">
        <v>33</v>
      </c>
      <c r="O4161" s="1" t="s">
        <v>63</v>
      </c>
      <c r="P4161" s="1">
        <v>52</v>
      </c>
      <c r="Q4161" t="s">
        <v>18297</v>
      </c>
      <c r="R4161" s="1" t="s">
        <v>25549</v>
      </c>
      <c r="S4161" s="1" t="s">
        <v>25550</v>
      </c>
      <c r="T4161" s="1">
        <v>145</v>
      </c>
      <c r="U4161" s="1">
        <v>95</v>
      </c>
      <c r="V4161" s="1">
        <v>50</v>
      </c>
    </row>
    <row r="4162" spans="1:22" x14ac:dyDescent="0.35">
      <c r="A4162" s="2">
        <v>44825</v>
      </c>
      <c r="B4162" s="3" t="s">
        <v>38</v>
      </c>
      <c r="C4162" t="s">
        <v>247</v>
      </c>
      <c r="D4162" t="s">
        <v>165</v>
      </c>
      <c r="E4162" t="s">
        <v>166</v>
      </c>
      <c r="F4162" t="s">
        <v>25551</v>
      </c>
      <c r="G4162" t="s">
        <v>25552</v>
      </c>
      <c r="H4162" t="s">
        <v>25553</v>
      </c>
      <c r="I4162" t="s">
        <v>25554</v>
      </c>
      <c r="J4162" s="1" t="s">
        <v>45</v>
      </c>
      <c r="K4162" t="s">
        <v>46</v>
      </c>
      <c r="L4162" t="s">
        <v>47</v>
      </c>
      <c r="N4162" s="1" t="s">
        <v>33</v>
      </c>
      <c r="O4162" s="1" t="s">
        <v>49</v>
      </c>
      <c r="P4162" s="1">
        <v>4</v>
      </c>
      <c r="Q4162" t="s">
        <v>19153</v>
      </c>
      <c r="R4162" s="1" t="s">
        <v>25555</v>
      </c>
      <c r="S4162" s="1" t="s">
        <v>25556</v>
      </c>
      <c r="T4162" s="1">
        <v>148</v>
      </c>
      <c r="U4162" s="1">
        <v>63</v>
      </c>
      <c r="V4162" s="1">
        <v>85</v>
      </c>
    </row>
    <row r="4163" spans="1:22" x14ac:dyDescent="0.35">
      <c r="A4163" s="2">
        <v>44579</v>
      </c>
      <c r="B4163" s="3" t="s">
        <v>529</v>
      </c>
      <c r="C4163" t="s">
        <v>23</v>
      </c>
      <c r="D4163" t="s">
        <v>98</v>
      </c>
      <c r="E4163" t="s">
        <v>530</v>
      </c>
      <c r="F4163" t="s">
        <v>25557</v>
      </c>
      <c r="G4163" t="s">
        <v>25558</v>
      </c>
      <c r="H4163" t="s">
        <v>25559</v>
      </c>
      <c r="I4163" t="s">
        <v>25560</v>
      </c>
      <c r="J4163" s="1" t="s">
        <v>170</v>
      </c>
      <c r="K4163" t="s">
        <v>148</v>
      </c>
      <c r="L4163" t="s">
        <v>149</v>
      </c>
      <c r="M4163" t="s">
        <v>150</v>
      </c>
      <c r="N4163" s="1" t="s">
        <v>86</v>
      </c>
      <c r="O4163" s="1" t="s">
        <v>63</v>
      </c>
      <c r="P4163" s="1">
        <v>5</v>
      </c>
      <c r="Q4163" t="s">
        <v>10701</v>
      </c>
      <c r="R4163" s="1" t="s">
        <v>17636</v>
      </c>
      <c r="S4163" s="1" t="s">
        <v>25561</v>
      </c>
      <c r="T4163" s="1">
        <v>207</v>
      </c>
      <c r="U4163" s="1">
        <v>126</v>
      </c>
      <c r="V4163" s="1">
        <v>81</v>
      </c>
    </row>
    <row r="4164" spans="1:22" x14ac:dyDescent="0.35">
      <c r="A4164" s="2">
        <v>44642</v>
      </c>
      <c r="B4164" s="3" t="s">
        <v>118</v>
      </c>
      <c r="C4164" t="s">
        <v>69</v>
      </c>
      <c r="D4164" t="s">
        <v>119</v>
      </c>
      <c r="E4164" t="s">
        <v>120</v>
      </c>
      <c r="F4164" t="s">
        <v>25562</v>
      </c>
      <c r="G4164" t="s">
        <v>25563</v>
      </c>
      <c r="H4164" t="s">
        <v>25564</v>
      </c>
      <c r="I4164" t="s">
        <v>25565</v>
      </c>
      <c r="J4164" s="1" t="s">
        <v>45</v>
      </c>
      <c r="K4164" t="s">
        <v>124</v>
      </c>
      <c r="L4164" t="s">
        <v>125</v>
      </c>
      <c r="M4164" t="s">
        <v>126</v>
      </c>
      <c r="N4164" s="1" t="s">
        <v>78</v>
      </c>
      <c r="O4164" s="1" t="s">
        <v>49</v>
      </c>
      <c r="P4164" s="1">
        <v>82</v>
      </c>
      <c r="Q4164" t="s">
        <v>25566</v>
      </c>
      <c r="R4164" s="1" t="s">
        <v>22378</v>
      </c>
      <c r="S4164" s="1" t="s">
        <v>25567</v>
      </c>
      <c r="T4164" s="1">
        <v>352</v>
      </c>
      <c r="U4164" s="1">
        <v>81</v>
      </c>
      <c r="V4164" s="1">
        <v>271</v>
      </c>
    </row>
    <row r="4165" spans="1:22" x14ac:dyDescent="0.35">
      <c r="A4165" s="2">
        <v>44828</v>
      </c>
      <c r="B4165" s="3" t="s">
        <v>68</v>
      </c>
      <c r="C4165" t="s">
        <v>69</v>
      </c>
      <c r="D4165" t="s">
        <v>70</v>
      </c>
      <c r="E4165" t="s">
        <v>1634</v>
      </c>
      <c r="F4165" t="s">
        <v>25090</v>
      </c>
      <c r="G4165" t="s">
        <v>25568</v>
      </c>
      <c r="H4165" t="s">
        <v>25569</v>
      </c>
      <c r="I4165" t="s">
        <v>25570</v>
      </c>
      <c r="J4165" s="1" t="s">
        <v>170</v>
      </c>
      <c r="K4165" t="s">
        <v>31</v>
      </c>
      <c r="L4165" t="s">
        <v>32</v>
      </c>
      <c r="M4165">
        <v>6538306661</v>
      </c>
      <c r="N4165" s="1" t="s">
        <v>114</v>
      </c>
      <c r="O4165" s="1" t="s">
        <v>34</v>
      </c>
      <c r="P4165" s="1">
        <v>55</v>
      </c>
      <c r="Q4165" t="s">
        <v>136</v>
      </c>
      <c r="R4165" s="1" t="s">
        <v>20303</v>
      </c>
      <c r="S4165" s="1" t="s">
        <v>25571</v>
      </c>
      <c r="T4165" s="1">
        <v>203</v>
      </c>
      <c r="U4165" s="1">
        <v>127</v>
      </c>
      <c r="V4165" s="1">
        <v>76</v>
      </c>
    </row>
    <row r="4166" spans="1:22" x14ac:dyDescent="0.35">
      <c r="A4166" s="2">
        <v>44488</v>
      </c>
      <c r="B4166" s="3" t="s">
        <v>336</v>
      </c>
      <c r="C4166" t="s">
        <v>54</v>
      </c>
      <c r="D4166" t="s">
        <v>165</v>
      </c>
      <c r="E4166" t="s">
        <v>484</v>
      </c>
      <c r="F4166" t="s">
        <v>25572</v>
      </c>
      <c r="G4166" t="s">
        <v>25573</v>
      </c>
      <c r="H4166" t="s">
        <v>25574</v>
      </c>
      <c r="I4166">
        <f>1-948-758-6733</f>
        <v>-8438</v>
      </c>
      <c r="J4166" s="1" t="s">
        <v>30</v>
      </c>
      <c r="K4166" t="s">
        <v>111</v>
      </c>
      <c r="L4166" t="s">
        <v>112</v>
      </c>
      <c r="M4166" t="s">
        <v>113</v>
      </c>
      <c r="N4166" s="1" t="s">
        <v>114</v>
      </c>
      <c r="O4166" s="1" t="s">
        <v>49</v>
      </c>
      <c r="P4166" s="1">
        <v>36</v>
      </c>
      <c r="Q4166" t="s">
        <v>7176</v>
      </c>
      <c r="R4166" s="1" t="s">
        <v>25575</v>
      </c>
      <c r="S4166" s="1" t="s">
        <v>25576</v>
      </c>
      <c r="T4166" s="1">
        <v>228</v>
      </c>
      <c r="U4166" s="1">
        <v>67</v>
      </c>
      <c r="V4166" s="1">
        <v>161</v>
      </c>
    </row>
    <row r="4167" spans="1:22" x14ac:dyDescent="0.35">
      <c r="A4167" s="2">
        <v>45034</v>
      </c>
      <c r="B4167" s="3" t="s">
        <v>53</v>
      </c>
      <c r="C4167" t="s">
        <v>276</v>
      </c>
      <c r="D4167" t="s">
        <v>55</v>
      </c>
      <c r="E4167" t="s">
        <v>25</v>
      </c>
      <c r="F4167" t="s">
        <v>25577</v>
      </c>
      <c r="G4167" t="s">
        <v>25578</v>
      </c>
      <c r="H4167" t="s">
        <v>25579</v>
      </c>
      <c r="I4167">
        <v>7019745639</v>
      </c>
      <c r="J4167" s="1" t="s">
        <v>45</v>
      </c>
      <c r="K4167" t="s">
        <v>124</v>
      </c>
      <c r="L4167" t="s">
        <v>125</v>
      </c>
      <c r="M4167" t="s">
        <v>126</v>
      </c>
      <c r="N4167" s="1" t="s">
        <v>93</v>
      </c>
      <c r="O4167" s="1" t="s">
        <v>63</v>
      </c>
      <c r="P4167" s="1">
        <v>15</v>
      </c>
      <c r="Q4167" t="s">
        <v>2822</v>
      </c>
      <c r="R4167" s="1" t="s">
        <v>590</v>
      </c>
      <c r="S4167" s="1" t="s">
        <v>25580</v>
      </c>
      <c r="T4167" s="1">
        <v>181</v>
      </c>
      <c r="U4167" s="1">
        <v>24</v>
      </c>
      <c r="V4167" s="1">
        <v>157</v>
      </c>
    </row>
    <row r="4168" spans="1:22" x14ac:dyDescent="0.35">
      <c r="A4168" s="2">
        <v>44603</v>
      </c>
      <c r="B4168" s="3" t="s">
        <v>140</v>
      </c>
      <c r="C4168" t="s">
        <v>141</v>
      </c>
      <c r="D4168" t="s">
        <v>142</v>
      </c>
      <c r="E4168" t="s">
        <v>143</v>
      </c>
      <c r="F4168" t="s">
        <v>25581</v>
      </c>
      <c r="H4168" t="s">
        <v>25582</v>
      </c>
      <c r="I4168">
        <f>1-769-958-1757</f>
        <v>-3483</v>
      </c>
      <c r="J4168" s="1" t="s">
        <v>30</v>
      </c>
      <c r="K4168" t="s">
        <v>124</v>
      </c>
      <c r="L4168" t="s">
        <v>125</v>
      </c>
      <c r="M4168" t="s">
        <v>126</v>
      </c>
      <c r="N4168" s="1" t="s">
        <v>93</v>
      </c>
      <c r="O4168" s="1" t="s">
        <v>34</v>
      </c>
      <c r="P4168" s="1">
        <v>1</v>
      </c>
      <c r="Q4168" t="s">
        <v>361</v>
      </c>
      <c r="R4168" s="1" t="s">
        <v>25583</v>
      </c>
      <c r="S4168" s="1" t="s">
        <v>25584</v>
      </c>
      <c r="T4168" s="1">
        <v>194</v>
      </c>
      <c r="U4168" s="1">
        <v>42</v>
      </c>
      <c r="V4168" s="1">
        <v>152</v>
      </c>
    </row>
    <row r="4169" spans="1:22" x14ac:dyDescent="0.35">
      <c r="A4169" s="2">
        <v>44665</v>
      </c>
      <c r="B4169" s="3" t="s">
        <v>257</v>
      </c>
      <c r="C4169" t="s">
        <v>54</v>
      </c>
      <c r="D4169" t="s">
        <v>223</v>
      </c>
      <c r="E4169" t="s">
        <v>309</v>
      </c>
      <c r="F4169" t="s">
        <v>25585</v>
      </c>
      <c r="G4169" t="s">
        <v>25586</v>
      </c>
      <c r="H4169" t="s">
        <v>25587</v>
      </c>
      <c r="I4169" t="s">
        <v>25588</v>
      </c>
      <c r="J4169" s="1" t="s">
        <v>170</v>
      </c>
      <c r="K4169" t="s">
        <v>330</v>
      </c>
      <c r="L4169" t="s">
        <v>331</v>
      </c>
      <c r="M4169" t="s">
        <v>332</v>
      </c>
      <c r="N4169" s="1" t="s">
        <v>114</v>
      </c>
      <c r="O4169" s="1" t="s">
        <v>63</v>
      </c>
      <c r="P4169" s="1">
        <v>80</v>
      </c>
      <c r="Q4169" t="s">
        <v>6202</v>
      </c>
      <c r="R4169" s="1" t="s">
        <v>25589</v>
      </c>
      <c r="S4169" s="1" t="s">
        <v>25590</v>
      </c>
      <c r="T4169" s="1">
        <v>408</v>
      </c>
      <c r="U4169" s="1">
        <v>401</v>
      </c>
      <c r="V4169" s="1">
        <v>7</v>
      </c>
    </row>
    <row r="4170" spans="1:22" x14ac:dyDescent="0.35">
      <c r="A4170" s="2">
        <v>44660</v>
      </c>
      <c r="B4170" s="3" t="s">
        <v>344</v>
      </c>
      <c r="C4170" t="s">
        <v>141</v>
      </c>
      <c r="D4170" t="s">
        <v>345</v>
      </c>
      <c r="E4170" t="s">
        <v>711</v>
      </c>
      <c r="F4170" t="s">
        <v>25591</v>
      </c>
      <c r="G4170" t="s">
        <v>25592</v>
      </c>
      <c r="H4170" t="s">
        <v>25593</v>
      </c>
      <c r="I4170" t="s">
        <v>25594</v>
      </c>
      <c r="J4170" s="1" t="s">
        <v>30</v>
      </c>
      <c r="K4170" t="s">
        <v>252</v>
      </c>
      <c r="L4170" t="s">
        <v>253</v>
      </c>
      <c r="M4170">
        <f>1-838-976-6137</f>
        <v>-7950</v>
      </c>
      <c r="N4170" s="1" t="s">
        <v>78</v>
      </c>
      <c r="O4170" s="1" t="s">
        <v>34</v>
      </c>
      <c r="P4170" s="1">
        <v>79</v>
      </c>
      <c r="Q4170" t="s">
        <v>2304</v>
      </c>
      <c r="R4170" s="1" t="s">
        <v>25595</v>
      </c>
      <c r="S4170" s="1" t="s">
        <v>25596</v>
      </c>
      <c r="T4170" s="1">
        <v>242</v>
      </c>
      <c r="U4170" s="1">
        <v>238</v>
      </c>
      <c r="V4170" s="1">
        <v>4</v>
      </c>
    </row>
    <row r="4171" spans="1:22" x14ac:dyDescent="0.35">
      <c r="A4171" s="2">
        <v>44827</v>
      </c>
      <c r="B4171" s="3" t="s">
        <v>38</v>
      </c>
      <c r="C4171" t="s">
        <v>23</v>
      </c>
      <c r="D4171" t="s">
        <v>98</v>
      </c>
      <c r="E4171" t="s">
        <v>265</v>
      </c>
      <c r="F4171" t="s">
        <v>25597</v>
      </c>
      <c r="H4171" t="s">
        <v>25598</v>
      </c>
      <c r="I4171" t="s">
        <v>25599</v>
      </c>
      <c r="J4171" s="1" t="s">
        <v>30</v>
      </c>
      <c r="K4171" t="s">
        <v>381</v>
      </c>
      <c r="L4171" t="s">
        <v>382</v>
      </c>
      <c r="M4171" t="s">
        <v>383</v>
      </c>
      <c r="N4171" s="1" t="s">
        <v>93</v>
      </c>
      <c r="O4171" s="1" t="s">
        <v>49</v>
      </c>
      <c r="P4171" s="1">
        <v>35</v>
      </c>
      <c r="Q4171" t="s">
        <v>25600</v>
      </c>
      <c r="R4171" s="1" t="s">
        <v>18869</v>
      </c>
      <c r="S4171" s="1" t="s">
        <v>25601</v>
      </c>
      <c r="T4171" s="1">
        <v>422</v>
      </c>
      <c r="U4171" s="1">
        <v>286</v>
      </c>
      <c r="V4171" s="1">
        <v>136</v>
      </c>
    </row>
    <row r="4172" spans="1:22" x14ac:dyDescent="0.35">
      <c r="A4172" s="2">
        <v>44548</v>
      </c>
      <c r="B4172" s="3" t="s">
        <v>207</v>
      </c>
      <c r="C4172" t="s">
        <v>23</v>
      </c>
      <c r="D4172" t="s">
        <v>39</v>
      </c>
      <c r="E4172" t="s">
        <v>40</v>
      </c>
      <c r="F4172" t="s">
        <v>22054</v>
      </c>
      <c r="G4172" t="s">
        <v>25602</v>
      </c>
      <c r="H4172" t="s">
        <v>25603</v>
      </c>
      <c r="I4172" t="s">
        <v>25604</v>
      </c>
      <c r="J4172" s="1" t="s">
        <v>170</v>
      </c>
      <c r="K4172" t="s">
        <v>46</v>
      </c>
      <c r="L4172" t="s">
        <v>47</v>
      </c>
      <c r="M4172" t="s">
        <v>261</v>
      </c>
      <c r="N4172" s="1" t="s">
        <v>48</v>
      </c>
      <c r="O4172" s="1" t="s">
        <v>49</v>
      </c>
      <c r="P4172" s="1">
        <v>32</v>
      </c>
      <c r="Q4172" t="s">
        <v>17681</v>
      </c>
      <c r="R4172" s="1" t="s">
        <v>9280</v>
      </c>
      <c r="S4172" s="1" t="s">
        <v>25605</v>
      </c>
      <c r="T4172" s="1">
        <v>208</v>
      </c>
      <c r="U4172" s="1">
        <v>173</v>
      </c>
      <c r="V4172" s="1">
        <v>35</v>
      </c>
    </row>
    <row r="4173" spans="1:22" x14ac:dyDescent="0.35">
      <c r="A4173" s="2">
        <v>44614</v>
      </c>
      <c r="B4173" s="3" t="s">
        <v>238</v>
      </c>
      <c r="C4173" t="s">
        <v>23</v>
      </c>
      <c r="D4173" t="s">
        <v>98</v>
      </c>
      <c r="E4173" t="s">
        <v>239</v>
      </c>
      <c r="F4173" t="s">
        <v>25606</v>
      </c>
      <c r="G4173" t="s">
        <v>25607</v>
      </c>
      <c r="H4173" t="s">
        <v>25608</v>
      </c>
      <c r="I4173" t="s">
        <v>25609</v>
      </c>
      <c r="J4173" s="1" t="s">
        <v>30</v>
      </c>
      <c r="K4173" t="s">
        <v>31</v>
      </c>
      <c r="L4173" t="s">
        <v>32</v>
      </c>
      <c r="M4173">
        <v>6538306661</v>
      </c>
      <c r="N4173" s="1" t="s">
        <v>48</v>
      </c>
      <c r="O4173" s="1" t="s">
        <v>63</v>
      </c>
      <c r="P4173" s="1">
        <v>90</v>
      </c>
      <c r="Q4173" t="s">
        <v>25610</v>
      </c>
      <c r="R4173" s="1" t="s">
        <v>25611</v>
      </c>
      <c r="S4173" s="1" t="s">
        <v>25612</v>
      </c>
      <c r="T4173" s="1">
        <v>417</v>
      </c>
      <c r="U4173" s="1">
        <v>382</v>
      </c>
      <c r="V4173" s="1">
        <v>35</v>
      </c>
    </row>
    <row r="4174" spans="1:22" x14ac:dyDescent="0.35">
      <c r="A4174" s="2">
        <v>44519</v>
      </c>
      <c r="B4174" s="3" t="s">
        <v>492</v>
      </c>
      <c r="C4174" t="s">
        <v>276</v>
      </c>
      <c r="D4174" t="s">
        <v>409</v>
      </c>
      <c r="E4174" t="s">
        <v>410</v>
      </c>
      <c r="F4174" t="s">
        <v>25613</v>
      </c>
      <c r="G4174" t="s">
        <v>25614</v>
      </c>
      <c r="H4174" t="s">
        <v>25615</v>
      </c>
      <c r="I4174" t="s">
        <v>25616</v>
      </c>
      <c r="J4174" s="1" t="s">
        <v>170</v>
      </c>
      <c r="K4174" t="s">
        <v>566</v>
      </c>
      <c r="L4174" t="s">
        <v>567</v>
      </c>
      <c r="M4174" t="s">
        <v>568</v>
      </c>
      <c r="N4174" s="1" t="s">
        <v>114</v>
      </c>
      <c r="O4174" s="1" t="s">
        <v>63</v>
      </c>
      <c r="P4174" s="1">
        <v>82</v>
      </c>
      <c r="Q4174" t="s">
        <v>7621</v>
      </c>
      <c r="R4174" s="1" t="s">
        <v>18844</v>
      </c>
      <c r="S4174" s="1" t="s">
        <v>25617</v>
      </c>
      <c r="T4174" s="1">
        <v>368</v>
      </c>
      <c r="U4174" s="1">
        <v>318</v>
      </c>
      <c r="V4174" s="1">
        <v>50</v>
      </c>
    </row>
    <row r="4175" spans="1:22" x14ac:dyDescent="0.35">
      <c r="A4175" s="2">
        <v>44711</v>
      </c>
      <c r="B4175" s="3" t="s">
        <v>38</v>
      </c>
      <c r="C4175" t="s">
        <v>69</v>
      </c>
      <c r="D4175" t="s">
        <v>419</v>
      </c>
      <c r="E4175" t="s">
        <v>25</v>
      </c>
      <c r="F4175" t="s">
        <v>25618</v>
      </c>
      <c r="G4175" t="s">
        <v>25619</v>
      </c>
      <c r="H4175" t="s">
        <v>25620</v>
      </c>
      <c r="I4175" t="s">
        <v>25621</v>
      </c>
      <c r="J4175" s="1" t="s">
        <v>30</v>
      </c>
      <c r="K4175" t="s">
        <v>75</v>
      </c>
      <c r="L4175" t="s">
        <v>76</v>
      </c>
      <c r="M4175" t="s">
        <v>77</v>
      </c>
      <c r="N4175" s="1" t="s">
        <v>33</v>
      </c>
      <c r="O4175" s="1" t="s">
        <v>34</v>
      </c>
      <c r="P4175" s="1">
        <v>73</v>
      </c>
      <c r="Q4175" t="s">
        <v>7729</v>
      </c>
      <c r="R4175" s="1" t="s">
        <v>6790</v>
      </c>
      <c r="S4175" s="1" t="s">
        <v>25622</v>
      </c>
      <c r="T4175" s="1">
        <v>130</v>
      </c>
      <c r="U4175" s="1">
        <v>64</v>
      </c>
      <c r="V4175" s="1">
        <v>66</v>
      </c>
    </row>
    <row r="4176" spans="1:22" x14ac:dyDescent="0.35">
      <c r="A4176" s="2">
        <v>44779</v>
      </c>
      <c r="B4176" s="3" t="s">
        <v>207</v>
      </c>
      <c r="C4176" t="s">
        <v>54</v>
      </c>
      <c r="D4176" t="s">
        <v>39</v>
      </c>
      <c r="E4176" t="s">
        <v>265</v>
      </c>
      <c r="F4176" t="s">
        <v>25623</v>
      </c>
      <c r="G4176" t="s">
        <v>25624</v>
      </c>
      <c r="H4176" t="s">
        <v>25625</v>
      </c>
      <c r="I4176" t="s">
        <v>25626</v>
      </c>
      <c r="J4176" s="1" t="s">
        <v>170</v>
      </c>
      <c r="K4176" t="s">
        <v>330</v>
      </c>
      <c r="L4176" t="s">
        <v>331</v>
      </c>
      <c r="M4176" t="s">
        <v>332</v>
      </c>
      <c r="N4176" s="1" t="s">
        <v>48</v>
      </c>
      <c r="O4176" s="1" t="s">
        <v>49</v>
      </c>
      <c r="P4176" s="1">
        <v>33</v>
      </c>
      <c r="Q4176" t="s">
        <v>3587</v>
      </c>
      <c r="R4176" s="1" t="s">
        <v>25627</v>
      </c>
      <c r="S4176" s="1" t="s">
        <v>25628</v>
      </c>
      <c r="T4176" s="1">
        <v>479</v>
      </c>
      <c r="U4176" s="1">
        <v>38</v>
      </c>
      <c r="V4176" s="1">
        <v>441</v>
      </c>
    </row>
    <row r="4177" spans="1:22" x14ac:dyDescent="0.35">
      <c r="A4177" s="2">
        <v>45019</v>
      </c>
      <c r="B4177" s="3" t="s">
        <v>118</v>
      </c>
      <c r="C4177" t="s">
        <v>69</v>
      </c>
      <c r="D4177" t="s">
        <v>119</v>
      </c>
      <c r="E4177" t="s">
        <v>120</v>
      </c>
      <c r="F4177" t="s">
        <v>25629</v>
      </c>
      <c r="G4177" t="s">
        <v>25630</v>
      </c>
      <c r="H4177" t="s">
        <v>25631</v>
      </c>
      <c r="I4177" t="s">
        <v>25632</v>
      </c>
      <c r="J4177" s="1" t="s">
        <v>170</v>
      </c>
      <c r="K4177" t="s">
        <v>270</v>
      </c>
      <c r="L4177" t="s">
        <v>271</v>
      </c>
      <c r="M4177" t="s">
        <v>559</v>
      </c>
      <c r="N4177" s="1" t="s">
        <v>86</v>
      </c>
      <c r="O4177" s="1" t="s">
        <v>49</v>
      </c>
      <c r="P4177" s="1">
        <v>30</v>
      </c>
      <c r="Q4177" t="s">
        <v>18387</v>
      </c>
      <c r="R4177" s="1" t="s">
        <v>25633</v>
      </c>
      <c r="S4177" s="1" t="s">
        <v>25634</v>
      </c>
      <c r="T4177" s="1">
        <v>457</v>
      </c>
      <c r="U4177" s="1">
        <v>147</v>
      </c>
      <c r="V4177" s="1">
        <v>310</v>
      </c>
    </row>
    <row r="4178" spans="1:22" x14ac:dyDescent="0.35">
      <c r="A4178" s="2">
        <v>45078</v>
      </c>
      <c r="B4178" s="3" t="s">
        <v>238</v>
      </c>
      <c r="C4178" t="s">
        <v>23</v>
      </c>
      <c r="D4178" t="s">
        <v>98</v>
      </c>
      <c r="E4178" t="s">
        <v>189</v>
      </c>
      <c r="F4178" t="s">
        <v>25635</v>
      </c>
      <c r="G4178" t="s">
        <v>25636</v>
      </c>
      <c r="H4178" t="s">
        <v>25637</v>
      </c>
      <c r="I4178" t="s">
        <v>25638</v>
      </c>
      <c r="J4178" s="1" t="s">
        <v>30</v>
      </c>
      <c r="K4178" t="s">
        <v>171</v>
      </c>
      <c r="L4178" t="s">
        <v>172</v>
      </c>
      <c r="M4178" t="s">
        <v>173</v>
      </c>
      <c r="N4178" s="1" t="s">
        <v>93</v>
      </c>
      <c r="O4178" s="1" t="s">
        <v>49</v>
      </c>
      <c r="P4178" s="1">
        <v>44</v>
      </c>
      <c r="Q4178" t="s">
        <v>384</v>
      </c>
      <c r="R4178" s="1" t="s">
        <v>25639</v>
      </c>
      <c r="S4178" s="1" t="s">
        <v>25640</v>
      </c>
      <c r="T4178" s="1">
        <v>135</v>
      </c>
      <c r="U4178" s="1">
        <v>79</v>
      </c>
      <c r="V4178" s="1">
        <v>56</v>
      </c>
    </row>
    <row r="4179" spans="1:22" x14ac:dyDescent="0.35">
      <c r="A4179" s="2">
        <v>44937</v>
      </c>
      <c r="B4179" s="3" t="s">
        <v>238</v>
      </c>
      <c r="C4179" t="s">
        <v>54</v>
      </c>
      <c r="D4179" t="s">
        <v>98</v>
      </c>
      <c r="E4179" t="s">
        <v>239</v>
      </c>
      <c r="F4179" t="s">
        <v>25641</v>
      </c>
      <c r="G4179" t="s">
        <v>25642</v>
      </c>
      <c r="H4179" t="s">
        <v>25643</v>
      </c>
      <c r="I4179" t="s">
        <v>25644</v>
      </c>
      <c r="J4179" s="1" t="s">
        <v>170</v>
      </c>
      <c r="K4179" t="s">
        <v>566</v>
      </c>
      <c r="L4179" t="s">
        <v>567</v>
      </c>
      <c r="M4179" t="s">
        <v>568</v>
      </c>
      <c r="N4179" s="1" t="s">
        <v>78</v>
      </c>
      <c r="O4179" s="1" t="s">
        <v>34</v>
      </c>
      <c r="P4179" s="1">
        <v>79</v>
      </c>
      <c r="Q4179" t="s">
        <v>25645</v>
      </c>
      <c r="R4179" s="1" t="s">
        <v>25646</v>
      </c>
      <c r="S4179" s="1" t="s">
        <v>25647</v>
      </c>
      <c r="T4179" s="1">
        <v>61</v>
      </c>
      <c r="U4179" s="1">
        <v>7</v>
      </c>
      <c r="V4179" s="1">
        <v>54</v>
      </c>
    </row>
    <row r="4180" spans="1:22" x14ac:dyDescent="0.35">
      <c r="A4180" s="2">
        <v>44808</v>
      </c>
      <c r="B4180" s="3" t="s">
        <v>317</v>
      </c>
      <c r="C4180" t="s">
        <v>23</v>
      </c>
      <c r="D4180" t="s">
        <v>98</v>
      </c>
      <c r="E4180" t="s">
        <v>318</v>
      </c>
      <c r="F4180" t="s">
        <v>1966</v>
      </c>
      <c r="G4180" t="s">
        <v>21807</v>
      </c>
      <c r="H4180" t="s">
        <v>25648</v>
      </c>
      <c r="I4180" t="s">
        <v>25649</v>
      </c>
      <c r="J4180" s="1" t="s">
        <v>170</v>
      </c>
      <c r="K4180" t="s">
        <v>171</v>
      </c>
      <c r="L4180" t="s">
        <v>172</v>
      </c>
      <c r="M4180" t="s">
        <v>173</v>
      </c>
      <c r="N4180" s="1" t="s">
        <v>78</v>
      </c>
      <c r="O4180" s="1" t="s">
        <v>49</v>
      </c>
      <c r="P4180" s="1">
        <v>85</v>
      </c>
      <c r="Q4180" t="s">
        <v>5953</v>
      </c>
      <c r="R4180" s="1" t="s">
        <v>25650</v>
      </c>
      <c r="S4180" s="1" t="s">
        <v>25651</v>
      </c>
      <c r="T4180" s="1">
        <v>226</v>
      </c>
      <c r="U4180" s="1">
        <v>163</v>
      </c>
      <c r="V4180" s="1">
        <v>63</v>
      </c>
    </row>
    <row r="4181" spans="1:22" x14ac:dyDescent="0.35">
      <c r="A4181" s="2">
        <v>44576</v>
      </c>
      <c r="B4181" s="3" t="s">
        <v>177</v>
      </c>
      <c r="C4181" t="s">
        <v>54</v>
      </c>
      <c r="D4181" t="s">
        <v>142</v>
      </c>
      <c r="E4181" t="s">
        <v>178</v>
      </c>
      <c r="F4181" t="s">
        <v>25652</v>
      </c>
      <c r="G4181" t="s">
        <v>25653</v>
      </c>
      <c r="H4181" t="s">
        <v>25654</v>
      </c>
      <c r="I4181" t="s">
        <v>25655</v>
      </c>
      <c r="J4181" s="1" t="s">
        <v>30</v>
      </c>
      <c r="K4181" t="s">
        <v>75</v>
      </c>
      <c r="L4181" t="s">
        <v>76</v>
      </c>
      <c r="M4181" t="s">
        <v>77</v>
      </c>
      <c r="N4181" s="1" t="s">
        <v>33</v>
      </c>
      <c r="O4181" s="1" t="s">
        <v>49</v>
      </c>
      <c r="P4181" s="1">
        <v>28</v>
      </c>
      <c r="Q4181" t="s">
        <v>19736</v>
      </c>
      <c r="R4181" s="1" t="s">
        <v>25656</v>
      </c>
      <c r="S4181" s="1" t="s">
        <v>25657</v>
      </c>
      <c r="T4181" s="1">
        <v>338</v>
      </c>
      <c r="U4181" s="1">
        <v>233</v>
      </c>
      <c r="V4181" s="1">
        <v>105</v>
      </c>
    </row>
    <row r="4182" spans="1:22" x14ac:dyDescent="0.35">
      <c r="A4182" s="2">
        <v>44683</v>
      </c>
      <c r="B4182" s="3" t="s">
        <v>22</v>
      </c>
      <c r="C4182" t="s">
        <v>23</v>
      </c>
      <c r="D4182" t="s">
        <v>24</v>
      </c>
      <c r="E4182" t="s">
        <v>82</v>
      </c>
      <c r="F4182" t="s">
        <v>25658</v>
      </c>
      <c r="G4182" t="s">
        <v>25659</v>
      </c>
      <c r="H4182" t="s">
        <v>25660</v>
      </c>
      <c r="I4182" t="s">
        <v>25661</v>
      </c>
      <c r="J4182" s="1" t="s">
        <v>30</v>
      </c>
      <c r="K4182" t="s">
        <v>303</v>
      </c>
      <c r="L4182" t="s">
        <v>304</v>
      </c>
      <c r="N4182" s="1" t="s">
        <v>86</v>
      </c>
      <c r="O4182" s="1" t="s">
        <v>63</v>
      </c>
      <c r="P4182" s="1">
        <v>27</v>
      </c>
      <c r="Q4182" t="s">
        <v>11942</v>
      </c>
      <c r="R4182" s="1" t="s">
        <v>25662</v>
      </c>
      <c r="S4182" s="1" t="s">
        <v>25663</v>
      </c>
      <c r="T4182" s="1">
        <v>142</v>
      </c>
      <c r="U4182" s="1">
        <v>68</v>
      </c>
      <c r="V4182" s="1">
        <v>74</v>
      </c>
    </row>
    <row r="4183" spans="1:22" x14ac:dyDescent="0.35">
      <c r="A4183" s="2">
        <v>45053</v>
      </c>
      <c r="B4183" s="3" t="s">
        <v>22</v>
      </c>
      <c r="C4183" t="s">
        <v>23</v>
      </c>
      <c r="D4183" t="s">
        <v>24</v>
      </c>
      <c r="E4183" t="s">
        <v>82</v>
      </c>
      <c r="F4183" t="s">
        <v>25664</v>
      </c>
      <c r="G4183" t="s">
        <v>25665</v>
      </c>
      <c r="H4183" t="s">
        <v>25666</v>
      </c>
      <c r="I4183" t="s">
        <v>25667</v>
      </c>
      <c r="J4183" s="1" t="s">
        <v>170</v>
      </c>
      <c r="K4183" t="s">
        <v>381</v>
      </c>
      <c r="L4183" t="s">
        <v>382</v>
      </c>
      <c r="M4183" t="s">
        <v>383</v>
      </c>
      <c r="N4183" s="1" t="s">
        <v>114</v>
      </c>
      <c r="O4183" s="1" t="s">
        <v>49</v>
      </c>
      <c r="P4183" s="1">
        <v>11</v>
      </c>
      <c r="Q4183" t="s">
        <v>10352</v>
      </c>
      <c r="R4183" s="1" t="s">
        <v>25668</v>
      </c>
      <c r="S4183" s="1" t="s">
        <v>25669</v>
      </c>
      <c r="T4183" s="1">
        <v>149</v>
      </c>
      <c r="U4183" s="1">
        <v>9</v>
      </c>
      <c r="V4183" s="1">
        <v>140</v>
      </c>
    </row>
    <row r="4184" spans="1:22" x14ac:dyDescent="0.35">
      <c r="A4184" s="2">
        <v>45159</v>
      </c>
      <c r="B4184" s="3" t="s">
        <v>164</v>
      </c>
      <c r="C4184" t="s">
        <v>247</v>
      </c>
      <c r="D4184" t="s">
        <v>165</v>
      </c>
      <c r="E4184" t="s">
        <v>2368</v>
      </c>
      <c r="F4184" t="s">
        <v>25670</v>
      </c>
      <c r="G4184" t="s">
        <v>25671</v>
      </c>
      <c r="H4184" t="s">
        <v>25672</v>
      </c>
      <c r="I4184" t="s">
        <v>25673</v>
      </c>
      <c r="J4184" s="1" t="s">
        <v>30</v>
      </c>
      <c r="K4184" t="s">
        <v>381</v>
      </c>
      <c r="L4184" t="s">
        <v>382</v>
      </c>
      <c r="M4184" t="s">
        <v>383</v>
      </c>
      <c r="N4184" s="1" t="s">
        <v>86</v>
      </c>
      <c r="O4184" s="1" t="s">
        <v>49</v>
      </c>
      <c r="P4184" s="1">
        <v>92</v>
      </c>
      <c r="Q4184" t="s">
        <v>25674</v>
      </c>
      <c r="R4184" s="1" t="s">
        <v>25675</v>
      </c>
      <c r="S4184" s="1" t="s">
        <v>25676</v>
      </c>
      <c r="T4184" s="1">
        <v>451</v>
      </c>
      <c r="U4184" s="1">
        <v>187</v>
      </c>
      <c r="V4184" s="1">
        <v>264</v>
      </c>
    </row>
    <row r="4185" spans="1:22" x14ac:dyDescent="0.35">
      <c r="A4185" s="2">
        <v>44992</v>
      </c>
      <c r="B4185" s="3" t="s">
        <v>140</v>
      </c>
      <c r="C4185" t="s">
        <v>141</v>
      </c>
      <c r="D4185" t="s">
        <v>142</v>
      </c>
      <c r="E4185" t="s">
        <v>189</v>
      </c>
      <c r="F4185" t="s">
        <v>25677</v>
      </c>
      <c r="H4185" t="s">
        <v>25678</v>
      </c>
      <c r="I4185" t="s">
        <v>25679</v>
      </c>
      <c r="J4185" s="1" t="s">
        <v>30</v>
      </c>
      <c r="K4185" t="s">
        <v>111</v>
      </c>
      <c r="L4185" t="s">
        <v>112</v>
      </c>
      <c r="M4185" t="s">
        <v>113</v>
      </c>
      <c r="N4185" s="1" t="s">
        <v>78</v>
      </c>
      <c r="O4185" s="1" t="s">
        <v>49</v>
      </c>
      <c r="P4185" s="1">
        <v>47</v>
      </c>
      <c r="Q4185" t="s">
        <v>25680</v>
      </c>
      <c r="R4185" s="1" t="s">
        <v>25681</v>
      </c>
      <c r="S4185" s="1" t="s">
        <v>25682</v>
      </c>
      <c r="T4185" s="1">
        <v>233</v>
      </c>
      <c r="U4185" s="1">
        <v>189</v>
      </c>
      <c r="V4185" s="1">
        <v>44</v>
      </c>
    </row>
    <row r="4186" spans="1:22" x14ac:dyDescent="0.35">
      <c r="A4186" s="2">
        <v>44493</v>
      </c>
      <c r="B4186" s="3" t="s">
        <v>53</v>
      </c>
      <c r="C4186" t="s">
        <v>54</v>
      </c>
      <c r="D4186" t="s">
        <v>55</v>
      </c>
      <c r="E4186" t="s">
        <v>56</v>
      </c>
      <c r="F4186" t="s">
        <v>25683</v>
      </c>
      <c r="G4186" t="s">
        <v>25684</v>
      </c>
      <c r="H4186" t="s">
        <v>25685</v>
      </c>
      <c r="I4186" t="s">
        <v>25686</v>
      </c>
      <c r="J4186" s="1" t="s">
        <v>170</v>
      </c>
      <c r="K4186" t="s">
        <v>566</v>
      </c>
      <c r="L4186" t="s">
        <v>567</v>
      </c>
      <c r="M4186" t="s">
        <v>568</v>
      </c>
      <c r="N4186" s="1" t="s">
        <v>114</v>
      </c>
      <c r="O4186" s="1" t="s">
        <v>63</v>
      </c>
      <c r="P4186" s="1">
        <v>23</v>
      </c>
      <c r="Q4186" t="s">
        <v>25687</v>
      </c>
      <c r="R4186" s="1" t="s">
        <v>25688</v>
      </c>
      <c r="S4186" s="1" t="s">
        <v>25689</v>
      </c>
      <c r="T4186" s="1">
        <v>179</v>
      </c>
      <c r="U4186" s="1">
        <v>9</v>
      </c>
      <c r="V4186" s="1">
        <v>170</v>
      </c>
    </row>
    <row r="4187" spans="1:22" x14ac:dyDescent="0.35">
      <c r="A4187" s="2">
        <v>44903</v>
      </c>
      <c r="B4187" s="3" t="s">
        <v>317</v>
      </c>
      <c r="C4187" t="s">
        <v>23</v>
      </c>
      <c r="D4187" t="s">
        <v>98</v>
      </c>
      <c r="E4187" t="s">
        <v>189</v>
      </c>
      <c r="F4187" t="s">
        <v>25690</v>
      </c>
      <c r="G4187" t="s">
        <v>25691</v>
      </c>
      <c r="H4187" t="s">
        <v>25692</v>
      </c>
      <c r="I4187" t="s">
        <v>25693</v>
      </c>
      <c r="J4187" s="1" t="s">
        <v>45</v>
      </c>
      <c r="K4187" t="s">
        <v>194</v>
      </c>
      <c r="L4187" t="s">
        <v>195</v>
      </c>
      <c r="M4187" t="s">
        <v>196</v>
      </c>
      <c r="N4187" s="1" t="s">
        <v>48</v>
      </c>
      <c r="O4187" s="1" t="s">
        <v>34</v>
      </c>
      <c r="P4187" s="1">
        <v>35</v>
      </c>
      <c r="Q4187" t="s">
        <v>2012</v>
      </c>
      <c r="R4187" s="1" t="s">
        <v>25694</v>
      </c>
      <c r="S4187" s="1" t="s">
        <v>25695</v>
      </c>
      <c r="T4187" s="1">
        <v>181</v>
      </c>
      <c r="U4187" s="1">
        <v>175</v>
      </c>
      <c r="V4187" s="1">
        <v>6</v>
      </c>
    </row>
    <row r="4188" spans="1:22" x14ac:dyDescent="0.35">
      <c r="A4188" s="2">
        <v>45071</v>
      </c>
      <c r="B4188" s="3" t="s">
        <v>492</v>
      </c>
      <c r="C4188" t="s">
        <v>54</v>
      </c>
      <c r="D4188" t="s">
        <v>409</v>
      </c>
      <c r="E4188" t="s">
        <v>410</v>
      </c>
      <c r="F4188" t="s">
        <v>25696</v>
      </c>
      <c r="G4188" t="s">
        <v>25697</v>
      </c>
      <c r="H4188" t="s">
        <v>25698</v>
      </c>
      <c r="I4188">
        <v>4936605279</v>
      </c>
      <c r="J4188" s="1" t="s">
        <v>45</v>
      </c>
      <c r="K4188" t="s">
        <v>303</v>
      </c>
      <c r="L4188" t="s">
        <v>304</v>
      </c>
      <c r="M4188" t="s">
        <v>305</v>
      </c>
      <c r="N4188" s="1" t="s">
        <v>93</v>
      </c>
      <c r="O4188" s="1" t="s">
        <v>63</v>
      </c>
      <c r="P4188" s="1">
        <v>86</v>
      </c>
      <c r="Q4188" t="s">
        <v>1050</v>
      </c>
      <c r="R4188" s="1" t="s">
        <v>1204</v>
      </c>
      <c r="S4188" s="1" t="s">
        <v>25699</v>
      </c>
      <c r="T4188" s="1">
        <v>168</v>
      </c>
      <c r="U4188" s="1">
        <v>127</v>
      </c>
      <c r="V4188" s="1">
        <v>41</v>
      </c>
    </row>
    <row r="4189" spans="1:22" x14ac:dyDescent="0.35">
      <c r="A4189" s="2">
        <v>44747</v>
      </c>
      <c r="B4189" s="3" t="s">
        <v>238</v>
      </c>
      <c r="C4189" t="s">
        <v>23</v>
      </c>
      <c r="D4189" t="s">
        <v>98</v>
      </c>
      <c r="E4189" t="s">
        <v>239</v>
      </c>
      <c r="F4189" t="s">
        <v>25700</v>
      </c>
      <c r="G4189" t="s">
        <v>25701</v>
      </c>
      <c r="H4189" t="s">
        <v>25702</v>
      </c>
      <c r="I4189" t="s">
        <v>25703</v>
      </c>
      <c r="J4189" s="1" t="s">
        <v>170</v>
      </c>
      <c r="K4189" t="s">
        <v>111</v>
      </c>
      <c r="L4189" t="s">
        <v>112</v>
      </c>
      <c r="M4189" t="s">
        <v>113</v>
      </c>
      <c r="N4189" s="1" t="s">
        <v>78</v>
      </c>
      <c r="O4189" s="1" t="s">
        <v>63</v>
      </c>
      <c r="P4189" s="1">
        <v>60</v>
      </c>
      <c r="Q4189" t="s">
        <v>25704</v>
      </c>
      <c r="R4189" s="1" t="s">
        <v>25705</v>
      </c>
      <c r="S4189" s="1" t="s">
        <v>25706</v>
      </c>
      <c r="T4189" s="1">
        <v>330</v>
      </c>
      <c r="U4189" s="1">
        <v>49</v>
      </c>
      <c r="V4189" s="1">
        <v>281</v>
      </c>
    </row>
    <row r="4190" spans="1:22" x14ac:dyDescent="0.35">
      <c r="A4190" s="2">
        <v>44597</v>
      </c>
      <c r="B4190" s="3" t="s">
        <v>257</v>
      </c>
      <c r="C4190" t="s">
        <v>141</v>
      </c>
      <c r="D4190" t="s">
        <v>223</v>
      </c>
      <c r="E4190" t="s">
        <v>265</v>
      </c>
      <c r="F4190" t="s">
        <v>25707</v>
      </c>
      <c r="G4190" t="s">
        <v>5238</v>
      </c>
      <c r="H4190" t="s">
        <v>25708</v>
      </c>
      <c r="I4190" t="s">
        <v>25709</v>
      </c>
      <c r="J4190" s="1" t="s">
        <v>45</v>
      </c>
      <c r="K4190" t="s">
        <v>133</v>
      </c>
      <c r="L4190" t="s">
        <v>134</v>
      </c>
      <c r="N4190" s="1" t="s">
        <v>78</v>
      </c>
      <c r="O4190" s="1" t="s">
        <v>34</v>
      </c>
      <c r="P4190" s="1">
        <v>40</v>
      </c>
      <c r="Q4190" t="s">
        <v>5545</v>
      </c>
      <c r="R4190" s="1" t="s">
        <v>25710</v>
      </c>
      <c r="S4190" s="1" t="s">
        <v>25711</v>
      </c>
      <c r="T4190" s="1">
        <v>463</v>
      </c>
      <c r="U4190" s="1">
        <v>30</v>
      </c>
      <c r="V4190" s="1">
        <v>433</v>
      </c>
    </row>
    <row r="4191" spans="1:22" x14ac:dyDescent="0.35">
      <c r="A4191" s="2">
        <v>45167</v>
      </c>
      <c r="B4191" s="3" t="s">
        <v>164</v>
      </c>
      <c r="C4191" t="s">
        <v>247</v>
      </c>
      <c r="D4191" t="s">
        <v>165</v>
      </c>
      <c r="E4191" t="s">
        <v>166</v>
      </c>
      <c r="F4191" t="s">
        <v>25712</v>
      </c>
      <c r="G4191" t="s">
        <v>25713</v>
      </c>
      <c r="H4191" t="s">
        <v>25714</v>
      </c>
      <c r="I4191" t="s">
        <v>25715</v>
      </c>
      <c r="J4191" s="1" t="s">
        <v>45</v>
      </c>
      <c r="K4191" t="s">
        <v>31</v>
      </c>
      <c r="L4191" t="s">
        <v>32</v>
      </c>
      <c r="M4191">
        <v>6538306661</v>
      </c>
      <c r="N4191" s="1" t="s">
        <v>48</v>
      </c>
      <c r="O4191" s="1" t="s">
        <v>63</v>
      </c>
      <c r="P4191" s="1">
        <v>72</v>
      </c>
      <c r="Q4191" t="s">
        <v>9348</v>
      </c>
      <c r="R4191" s="1" t="s">
        <v>25716</v>
      </c>
      <c r="S4191" s="1" t="s">
        <v>25717</v>
      </c>
      <c r="T4191" s="1">
        <v>305</v>
      </c>
      <c r="U4191" s="1">
        <v>258</v>
      </c>
      <c r="V4191" s="1">
        <v>47</v>
      </c>
    </row>
    <row r="4192" spans="1:22" x14ac:dyDescent="0.35">
      <c r="A4192" s="2">
        <v>45197</v>
      </c>
      <c r="B4192" s="3" t="s">
        <v>38</v>
      </c>
      <c r="C4192" t="s">
        <v>69</v>
      </c>
      <c r="D4192" t="s">
        <v>70</v>
      </c>
      <c r="E4192" t="s">
        <v>71</v>
      </c>
      <c r="F4192" t="s">
        <v>25718</v>
      </c>
      <c r="G4192" t="s">
        <v>25719</v>
      </c>
      <c r="H4192" t="s">
        <v>25720</v>
      </c>
      <c r="I4192" t="s">
        <v>25721</v>
      </c>
      <c r="J4192" s="1" t="s">
        <v>45</v>
      </c>
      <c r="K4192" t="s">
        <v>424</v>
      </c>
      <c r="L4192" t="s">
        <v>425</v>
      </c>
      <c r="M4192">
        <v>7724600682</v>
      </c>
      <c r="N4192" s="1" t="s">
        <v>48</v>
      </c>
      <c r="O4192" s="1" t="s">
        <v>34</v>
      </c>
      <c r="P4192" s="1">
        <v>36</v>
      </c>
      <c r="Q4192" t="s">
        <v>13073</v>
      </c>
      <c r="R4192" s="1" t="s">
        <v>22000</v>
      </c>
      <c r="S4192" s="1" t="s">
        <v>25722</v>
      </c>
      <c r="T4192" s="1">
        <v>187</v>
      </c>
      <c r="U4192" s="1">
        <v>101</v>
      </c>
      <c r="V4192" s="1">
        <v>86</v>
      </c>
    </row>
    <row r="4193" spans="1:22" x14ac:dyDescent="0.35">
      <c r="A4193" s="2">
        <v>44981</v>
      </c>
      <c r="B4193" s="3" t="s">
        <v>214</v>
      </c>
      <c r="C4193" t="s">
        <v>23</v>
      </c>
      <c r="D4193" t="s">
        <v>98</v>
      </c>
      <c r="E4193" t="s">
        <v>215</v>
      </c>
      <c r="F4193" t="s">
        <v>25723</v>
      </c>
      <c r="G4193" t="s">
        <v>25724</v>
      </c>
      <c r="H4193" t="s">
        <v>25725</v>
      </c>
      <c r="I4193">
        <v>3294123670</v>
      </c>
      <c r="J4193" s="1" t="s">
        <v>170</v>
      </c>
      <c r="K4193" t="s">
        <v>303</v>
      </c>
      <c r="L4193" t="s">
        <v>304</v>
      </c>
      <c r="M4193" t="s">
        <v>305</v>
      </c>
      <c r="N4193" s="1" t="s">
        <v>114</v>
      </c>
      <c r="O4193" s="1" t="s">
        <v>34</v>
      </c>
      <c r="P4193" s="1">
        <v>26</v>
      </c>
      <c r="Q4193" t="s">
        <v>5993</v>
      </c>
      <c r="R4193" s="1" t="s">
        <v>25726</v>
      </c>
      <c r="S4193" s="1" t="s">
        <v>25727</v>
      </c>
      <c r="T4193" s="1">
        <v>224</v>
      </c>
      <c r="U4193" s="1">
        <v>21</v>
      </c>
      <c r="V4193" s="1">
        <v>203</v>
      </c>
    </row>
    <row r="4194" spans="1:22" x14ac:dyDescent="0.35">
      <c r="A4194" s="2">
        <v>44609</v>
      </c>
      <c r="B4194" s="3" t="s">
        <v>238</v>
      </c>
      <c r="C4194" t="s">
        <v>54</v>
      </c>
      <c r="D4194" t="s">
        <v>98</v>
      </c>
      <c r="E4194" t="s">
        <v>239</v>
      </c>
      <c r="F4194" t="s">
        <v>25728</v>
      </c>
      <c r="G4194" t="s">
        <v>25729</v>
      </c>
      <c r="H4194" t="s">
        <v>25730</v>
      </c>
      <c r="I4194" t="s">
        <v>25731</v>
      </c>
      <c r="J4194" s="1" t="s">
        <v>45</v>
      </c>
      <c r="K4194" t="s">
        <v>381</v>
      </c>
      <c r="L4194" t="s">
        <v>382</v>
      </c>
      <c r="M4194" t="s">
        <v>383</v>
      </c>
      <c r="N4194" s="1" t="s">
        <v>48</v>
      </c>
      <c r="O4194" s="1" t="s">
        <v>34</v>
      </c>
      <c r="P4194" s="1">
        <v>55</v>
      </c>
      <c r="Q4194" t="s">
        <v>25732</v>
      </c>
      <c r="R4194" s="1" t="s">
        <v>25733</v>
      </c>
      <c r="S4194" s="1" t="s">
        <v>25734</v>
      </c>
      <c r="T4194" s="1">
        <v>488</v>
      </c>
      <c r="U4194" s="1">
        <v>34</v>
      </c>
      <c r="V4194" s="1">
        <v>454</v>
      </c>
    </row>
    <row r="4195" spans="1:22" x14ac:dyDescent="0.35">
      <c r="A4195" s="2">
        <v>44833</v>
      </c>
      <c r="B4195" s="3" t="s">
        <v>97</v>
      </c>
      <c r="C4195" t="s">
        <v>23</v>
      </c>
      <c r="D4195" t="s">
        <v>98</v>
      </c>
      <c r="E4195" t="s">
        <v>99</v>
      </c>
      <c r="F4195" t="s">
        <v>25735</v>
      </c>
      <c r="G4195" t="s">
        <v>25736</v>
      </c>
      <c r="H4195" t="s">
        <v>25737</v>
      </c>
      <c r="I4195" t="s">
        <v>25738</v>
      </c>
      <c r="J4195" s="1" t="s">
        <v>170</v>
      </c>
      <c r="K4195" t="s">
        <v>303</v>
      </c>
      <c r="L4195" t="s">
        <v>304</v>
      </c>
      <c r="M4195" t="s">
        <v>305</v>
      </c>
      <c r="N4195" s="1" t="s">
        <v>86</v>
      </c>
      <c r="O4195" s="1" t="s">
        <v>34</v>
      </c>
      <c r="P4195" s="1">
        <v>5</v>
      </c>
      <c r="Q4195" t="s">
        <v>16155</v>
      </c>
      <c r="R4195" s="1" t="s">
        <v>24773</v>
      </c>
      <c r="S4195" s="1" t="s">
        <v>25739</v>
      </c>
      <c r="T4195" s="1">
        <v>386</v>
      </c>
      <c r="U4195" s="1">
        <v>117</v>
      </c>
      <c r="V4195" s="1">
        <v>269</v>
      </c>
    </row>
    <row r="4196" spans="1:22" x14ac:dyDescent="0.35">
      <c r="A4196" s="2">
        <v>44652</v>
      </c>
      <c r="B4196" s="3" t="s">
        <v>344</v>
      </c>
      <c r="C4196" t="s">
        <v>141</v>
      </c>
      <c r="D4196" t="s">
        <v>345</v>
      </c>
      <c r="E4196" t="s">
        <v>346</v>
      </c>
      <c r="F4196" t="s">
        <v>25740</v>
      </c>
      <c r="G4196" t="s">
        <v>25741</v>
      </c>
      <c r="H4196" t="s">
        <v>25742</v>
      </c>
      <c r="I4196" t="s">
        <v>25743</v>
      </c>
      <c r="J4196" s="1" t="s">
        <v>45</v>
      </c>
      <c r="K4196" t="s">
        <v>424</v>
      </c>
      <c r="L4196" t="s">
        <v>425</v>
      </c>
      <c r="M4196">
        <v>7724600682</v>
      </c>
      <c r="N4196" s="1" t="s">
        <v>114</v>
      </c>
      <c r="O4196" s="1" t="s">
        <v>63</v>
      </c>
      <c r="P4196" s="1">
        <v>84</v>
      </c>
      <c r="Q4196" t="s">
        <v>25744</v>
      </c>
      <c r="R4196" s="1" t="s">
        <v>25745</v>
      </c>
      <c r="S4196" s="1" t="s">
        <v>25746</v>
      </c>
      <c r="T4196" s="1">
        <v>68</v>
      </c>
      <c r="U4196" s="1">
        <v>57</v>
      </c>
      <c r="V4196" s="1">
        <v>11</v>
      </c>
    </row>
    <row r="4197" spans="1:22" x14ac:dyDescent="0.35">
      <c r="A4197" s="2">
        <v>44504</v>
      </c>
      <c r="B4197" s="3" t="s">
        <v>177</v>
      </c>
      <c r="C4197" t="s">
        <v>141</v>
      </c>
      <c r="D4197" t="s">
        <v>142</v>
      </c>
      <c r="E4197" t="s">
        <v>178</v>
      </c>
      <c r="F4197" t="s">
        <v>25747</v>
      </c>
      <c r="G4197" t="s">
        <v>25748</v>
      </c>
      <c r="H4197" t="s">
        <v>25749</v>
      </c>
      <c r="I4197" t="s">
        <v>25750</v>
      </c>
      <c r="J4197" s="1" t="s">
        <v>45</v>
      </c>
      <c r="K4197" t="s">
        <v>194</v>
      </c>
      <c r="L4197" t="s">
        <v>195</v>
      </c>
      <c r="N4197" s="1" t="s">
        <v>86</v>
      </c>
      <c r="O4197" s="1" t="s">
        <v>49</v>
      </c>
      <c r="P4197" s="1">
        <v>41</v>
      </c>
      <c r="Q4197" t="s">
        <v>25751</v>
      </c>
      <c r="R4197" s="1" t="s">
        <v>25752</v>
      </c>
      <c r="S4197" s="1" t="s">
        <v>25753</v>
      </c>
      <c r="T4197" s="1">
        <v>230</v>
      </c>
      <c r="U4197" s="1">
        <v>117</v>
      </c>
      <c r="V4197" s="1">
        <v>113</v>
      </c>
    </row>
    <row r="4198" spans="1:22" x14ac:dyDescent="0.35">
      <c r="A4198" s="2">
        <v>45053</v>
      </c>
      <c r="B4198" s="3" t="s">
        <v>38</v>
      </c>
      <c r="C4198" t="s">
        <v>54</v>
      </c>
      <c r="D4198" t="s">
        <v>98</v>
      </c>
      <c r="E4198" t="s">
        <v>239</v>
      </c>
      <c r="F4198" t="s">
        <v>25754</v>
      </c>
      <c r="G4198" t="s">
        <v>25755</v>
      </c>
      <c r="H4198" t="s">
        <v>25756</v>
      </c>
      <c r="I4198" t="s">
        <v>25757</v>
      </c>
      <c r="J4198" s="1" t="s">
        <v>45</v>
      </c>
      <c r="K4198" t="s">
        <v>148</v>
      </c>
      <c r="L4198" t="s">
        <v>149</v>
      </c>
      <c r="M4198" t="s">
        <v>150</v>
      </c>
      <c r="N4198" s="1" t="s">
        <v>93</v>
      </c>
      <c r="O4198" s="1" t="s">
        <v>49</v>
      </c>
      <c r="P4198" s="1">
        <v>27</v>
      </c>
      <c r="Q4198" t="s">
        <v>24976</v>
      </c>
      <c r="R4198" s="1" t="s">
        <v>25758</v>
      </c>
      <c r="S4198" s="1" t="s">
        <v>25759</v>
      </c>
      <c r="T4198" s="1">
        <v>276</v>
      </c>
      <c r="U4198" s="1">
        <v>105</v>
      </c>
      <c r="V4198" s="1">
        <v>171</v>
      </c>
    </row>
    <row r="4199" spans="1:22" x14ac:dyDescent="0.35">
      <c r="A4199" s="2">
        <v>45232</v>
      </c>
      <c r="B4199" s="3" t="s">
        <v>492</v>
      </c>
      <c r="C4199" t="s">
        <v>276</v>
      </c>
      <c r="D4199" t="s">
        <v>409</v>
      </c>
      <c r="E4199" t="s">
        <v>410</v>
      </c>
      <c r="F4199" t="s">
        <v>9511</v>
      </c>
      <c r="G4199" t="s">
        <v>25760</v>
      </c>
      <c r="H4199" t="s">
        <v>25761</v>
      </c>
      <c r="I4199" t="s">
        <v>25762</v>
      </c>
      <c r="J4199" s="1" t="s">
        <v>30</v>
      </c>
      <c r="K4199" t="s">
        <v>183</v>
      </c>
      <c r="L4199" t="s">
        <v>184</v>
      </c>
      <c r="M4199" t="s">
        <v>185</v>
      </c>
      <c r="N4199" s="1" t="s">
        <v>33</v>
      </c>
      <c r="O4199" s="1" t="s">
        <v>34</v>
      </c>
      <c r="P4199" s="1">
        <v>6</v>
      </c>
      <c r="Q4199" t="s">
        <v>10634</v>
      </c>
      <c r="R4199" s="1" t="s">
        <v>25763</v>
      </c>
      <c r="S4199" s="1" t="s">
        <v>25764</v>
      </c>
      <c r="T4199" s="1">
        <v>61</v>
      </c>
      <c r="U4199" s="1">
        <v>12</v>
      </c>
      <c r="V4199" s="1">
        <v>49</v>
      </c>
    </row>
    <row r="4200" spans="1:22" x14ac:dyDescent="0.35">
      <c r="A4200" s="2">
        <v>44670</v>
      </c>
      <c r="B4200" s="3" t="s">
        <v>222</v>
      </c>
      <c r="C4200" t="s">
        <v>141</v>
      </c>
      <c r="D4200" t="s">
        <v>223</v>
      </c>
      <c r="E4200" t="s">
        <v>224</v>
      </c>
      <c r="F4200" t="s">
        <v>25765</v>
      </c>
      <c r="H4200" t="s">
        <v>25766</v>
      </c>
      <c r="I4200">
        <f>1-708-842-7680</f>
        <v>-9229</v>
      </c>
      <c r="J4200" s="1" t="s">
        <v>45</v>
      </c>
      <c r="K4200" t="s">
        <v>252</v>
      </c>
      <c r="L4200" t="s">
        <v>253</v>
      </c>
      <c r="M4200">
        <f>1-838-976-6137</f>
        <v>-7950</v>
      </c>
      <c r="N4200" s="1" t="s">
        <v>86</v>
      </c>
      <c r="O4200" s="1" t="s">
        <v>63</v>
      </c>
      <c r="P4200" s="1">
        <v>25</v>
      </c>
      <c r="Q4200" t="s">
        <v>3200</v>
      </c>
      <c r="R4200" s="1" t="s">
        <v>25767</v>
      </c>
      <c r="S4200" s="1" t="s">
        <v>25768</v>
      </c>
      <c r="T4200" s="1">
        <v>260</v>
      </c>
      <c r="U4200" s="1">
        <v>8</v>
      </c>
      <c r="V4200" s="1">
        <v>252</v>
      </c>
    </row>
    <row r="4201" spans="1:22" x14ac:dyDescent="0.35">
      <c r="A4201" s="2">
        <v>44937</v>
      </c>
      <c r="B4201" s="3" t="s">
        <v>118</v>
      </c>
      <c r="C4201" t="s">
        <v>69</v>
      </c>
      <c r="D4201" t="s">
        <v>119</v>
      </c>
      <c r="E4201" t="s">
        <v>120</v>
      </c>
      <c r="F4201" t="s">
        <v>25769</v>
      </c>
      <c r="G4201" t="s">
        <v>25770</v>
      </c>
      <c r="H4201" t="s">
        <v>25771</v>
      </c>
      <c r="I4201" t="s">
        <v>25772</v>
      </c>
      <c r="J4201" s="1" t="s">
        <v>45</v>
      </c>
      <c r="K4201" t="s">
        <v>194</v>
      </c>
      <c r="L4201" t="s">
        <v>195</v>
      </c>
      <c r="M4201" t="s">
        <v>196</v>
      </c>
      <c r="N4201" s="1" t="s">
        <v>48</v>
      </c>
      <c r="O4201" s="1" t="s">
        <v>49</v>
      </c>
      <c r="P4201" s="1">
        <v>64</v>
      </c>
      <c r="Q4201" t="s">
        <v>7780</v>
      </c>
      <c r="R4201" s="1" t="s">
        <v>25773</v>
      </c>
      <c r="S4201" s="1" t="s">
        <v>25774</v>
      </c>
      <c r="T4201" s="1">
        <v>446</v>
      </c>
      <c r="U4201" s="1">
        <v>64</v>
      </c>
      <c r="V4201" s="1">
        <v>382</v>
      </c>
    </row>
    <row r="4202" spans="1:22" x14ac:dyDescent="0.35">
      <c r="A4202" s="2">
        <v>44658</v>
      </c>
      <c r="B4202" s="3" t="s">
        <v>38</v>
      </c>
      <c r="C4202" t="s">
        <v>23</v>
      </c>
      <c r="D4202" t="s">
        <v>98</v>
      </c>
      <c r="E4202" t="s">
        <v>239</v>
      </c>
      <c r="F4202" t="s">
        <v>12765</v>
      </c>
      <c r="G4202" t="s">
        <v>25775</v>
      </c>
      <c r="H4202" t="s">
        <v>25776</v>
      </c>
      <c r="I4202">
        <v>2574642839</v>
      </c>
      <c r="J4202" s="1" t="s">
        <v>30</v>
      </c>
      <c r="K4202" t="s">
        <v>381</v>
      </c>
      <c r="L4202" t="s">
        <v>382</v>
      </c>
      <c r="M4202" t="s">
        <v>383</v>
      </c>
      <c r="N4202" s="1" t="s">
        <v>48</v>
      </c>
      <c r="O4202" s="1" t="s">
        <v>63</v>
      </c>
      <c r="P4202" s="1">
        <v>13</v>
      </c>
      <c r="Q4202" t="s">
        <v>7774</v>
      </c>
      <c r="R4202" s="1" t="s">
        <v>25777</v>
      </c>
      <c r="S4202" s="1" t="s">
        <v>25778</v>
      </c>
      <c r="T4202" s="1">
        <v>393</v>
      </c>
      <c r="U4202" s="1">
        <v>275</v>
      </c>
      <c r="V4202" s="1">
        <v>118</v>
      </c>
    </row>
    <row r="4203" spans="1:22" x14ac:dyDescent="0.35">
      <c r="A4203" s="2">
        <v>44479</v>
      </c>
      <c r="B4203" s="3" t="s">
        <v>207</v>
      </c>
      <c r="C4203" t="s">
        <v>23</v>
      </c>
      <c r="D4203" t="s">
        <v>39</v>
      </c>
      <c r="E4203" t="s">
        <v>541</v>
      </c>
      <c r="F4203" t="s">
        <v>18835</v>
      </c>
      <c r="G4203" t="s">
        <v>25779</v>
      </c>
      <c r="H4203" t="s">
        <v>25780</v>
      </c>
      <c r="I4203" t="s">
        <v>25781</v>
      </c>
      <c r="J4203" s="1" t="s">
        <v>170</v>
      </c>
      <c r="K4203" t="s">
        <v>61</v>
      </c>
      <c r="L4203" t="s">
        <v>62</v>
      </c>
      <c r="M4203">
        <f>1-588-750-7646</f>
        <v>-8983</v>
      </c>
      <c r="N4203" s="1" t="s">
        <v>33</v>
      </c>
      <c r="O4203" s="1" t="s">
        <v>34</v>
      </c>
      <c r="P4203" s="1">
        <v>49</v>
      </c>
      <c r="Q4203" t="s">
        <v>4186</v>
      </c>
      <c r="R4203" s="1" t="s">
        <v>3529</v>
      </c>
      <c r="S4203" s="1" t="s">
        <v>25782</v>
      </c>
      <c r="T4203" s="1">
        <v>185</v>
      </c>
      <c r="U4203" s="1">
        <v>106</v>
      </c>
      <c r="V4203" s="1">
        <v>79</v>
      </c>
    </row>
    <row r="4204" spans="1:22" x14ac:dyDescent="0.35">
      <c r="A4204" s="2">
        <v>44552</v>
      </c>
      <c r="B4204" s="3" t="s">
        <v>344</v>
      </c>
      <c r="C4204" t="s">
        <v>141</v>
      </c>
      <c r="D4204" t="s">
        <v>345</v>
      </c>
      <c r="E4204" t="s">
        <v>346</v>
      </c>
      <c r="F4204" t="s">
        <v>25783</v>
      </c>
      <c r="G4204" t="s">
        <v>25784</v>
      </c>
      <c r="H4204" t="s">
        <v>25785</v>
      </c>
      <c r="I4204" t="s">
        <v>25786</v>
      </c>
      <c r="J4204" s="1" t="s">
        <v>30</v>
      </c>
      <c r="K4204" t="s">
        <v>252</v>
      </c>
      <c r="L4204" t="s">
        <v>253</v>
      </c>
      <c r="M4204">
        <f>1-838-976-6137</f>
        <v>-7950</v>
      </c>
      <c r="N4204" s="1" t="s">
        <v>86</v>
      </c>
      <c r="O4204" s="1" t="s">
        <v>63</v>
      </c>
      <c r="P4204" s="1">
        <v>70</v>
      </c>
      <c r="Q4204" t="s">
        <v>25787</v>
      </c>
      <c r="R4204" s="1" t="s">
        <v>25788</v>
      </c>
      <c r="S4204" s="1" t="s">
        <v>25789</v>
      </c>
      <c r="T4204" s="1">
        <v>479</v>
      </c>
      <c r="U4204" s="1">
        <v>199</v>
      </c>
      <c r="V4204" s="1">
        <v>280</v>
      </c>
    </row>
    <row r="4205" spans="1:22" x14ac:dyDescent="0.35">
      <c r="A4205" s="2">
        <v>44499</v>
      </c>
      <c r="B4205" s="3" t="s">
        <v>418</v>
      </c>
      <c r="C4205" t="s">
        <v>69</v>
      </c>
      <c r="D4205" t="s">
        <v>419</v>
      </c>
      <c r="E4205" t="s">
        <v>908</v>
      </c>
      <c r="F4205" t="s">
        <v>25790</v>
      </c>
      <c r="G4205" t="s">
        <v>25791</v>
      </c>
      <c r="H4205" t="s">
        <v>25792</v>
      </c>
      <c r="I4205" t="s">
        <v>25793</v>
      </c>
      <c r="J4205" s="1" t="s">
        <v>45</v>
      </c>
      <c r="K4205" t="s">
        <v>148</v>
      </c>
      <c r="L4205" t="s">
        <v>149</v>
      </c>
      <c r="M4205" t="s">
        <v>150</v>
      </c>
      <c r="N4205" s="1" t="s">
        <v>33</v>
      </c>
      <c r="O4205" s="1" t="s">
        <v>63</v>
      </c>
      <c r="P4205" s="1">
        <v>87</v>
      </c>
      <c r="Q4205" t="s">
        <v>19178</v>
      </c>
      <c r="R4205" s="1" t="s">
        <v>25794</v>
      </c>
      <c r="S4205" s="1" t="s">
        <v>25795</v>
      </c>
      <c r="T4205" s="1">
        <v>228</v>
      </c>
      <c r="U4205" s="1">
        <v>155</v>
      </c>
      <c r="V4205" s="1">
        <v>73</v>
      </c>
    </row>
    <row r="4206" spans="1:22" x14ac:dyDescent="0.35">
      <c r="A4206" s="2">
        <v>44963</v>
      </c>
      <c r="B4206" s="3" t="s">
        <v>177</v>
      </c>
      <c r="C4206" t="s">
        <v>141</v>
      </c>
      <c r="D4206" t="s">
        <v>142</v>
      </c>
      <c r="E4206" t="s">
        <v>178</v>
      </c>
      <c r="F4206" t="s">
        <v>25796</v>
      </c>
      <c r="H4206" t="s">
        <v>25797</v>
      </c>
      <c r="I4206" t="s">
        <v>25798</v>
      </c>
      <c r="J4206" s="1" t="s">
        <v>170</v>
      </c>
      <c r="K4206" t="s">
        <v>194</v>
      </c>
      <c r="L4206" t="s">
        <v>195</v>
      </c>
      <c r="M4206" t="s">
        <v>196</v>
      </c>
      <c r="N4206" s="1" t="s">
        <v>48</v>
      </c>
      <c r="O4206" s="1" t="s">
        <v>63</v>
      </c>
      <c r="P4206" s="1">
        <v>69</v>
      </c>
      <c r="Q4206" t="s">
        <v>2392</v>
      </c>
      <c r="R4206" s="1" t="s">
        <v>23293</v>
      </c>
      <c r="S4206" s="1" t="s">
        <v>25799</v>
      </c>
      <c r="T4206" s="1">
        <v>211</v>
      </c>
      <c r="U4206" s="1">
        <v>56</v>
      </c>
      <c r="V4206" s="1">
        <v>155</v>
      </c>
    </row>
    <row r="4207" spans="1:22" x14ac:dyDescent="0.35">
      <c r="A4207" s="2">
        <v>44694</v>
      </c>
      <c r="B4207" s="3" t="s">
        <v>38</v>
      </c>
      <c r="C4207" t="s">
        <v>141</v>
      </c>
      <c r="D4207" t="s">
        <v>142</v>
      </c>
      <c r="E4207" t="s">
        <v>361</v>
      </c>
      <c r="F4207" t="s">
        <v>25800</v>
      </c>
      <c r="G4207" t="s">
        <v>25801</v>
      </c>
      <c r="H4207" t="s">
        <v>25802</v>
      </c>
      <c r="I4207" t="s">
        <v>25803</v>
      </c>
      <c r="J4207" s="1" t="s">
        <v>30</v>
      </c>
      <c r="K4207" t="s">
        <v>194</v>
      </c>
      <c r="L4207" t="s">
        <v>195</v>
      </c>
      <c r="M4207" t="s">
        <v>196</v>
      </c>
      <c r="N4207" s="1" t="s">
        <v>78</v>
      </c>
      <c r="O4207" s="1" t="s">
        <v>63</v>
      </c>
      <c r="P4207" s="1">
        <v>37</v>
      </c>
      <c r="Q4207" t="s">
        <v>366</v>
      </c>
      <c r="R4207" s="1" t="s">
        <v>25633</v>
      </c>
      <c r="S4207" s="1" t="s">
        <v>25804</v>
      </c>
      <c r="T4207" s="1">
        <v>95</v>
      </c>
      <c r="U4207" s="1">
        <v>59</v>
      </c>
      <c r="V4207" s="1">
        <v>36</v>
      </c>
    </row>
    <row r="4208" spans="1:22" x14ac:dyDescent="0.35">
      <c r="A4208" s="2">
        <v>44472</v>
      </c>
      <c r="B4208" s="3" t="s">
        <v>164</v>
      </c>
      <c r="C4208" t="s">
        <v>247</v>
      </c>
      <c r="D4208" t="s">
        <v>165</v>
      </c>
      <c r="E4208" t="s">
        <v>166</v>
      </c>
      <c r="F4208" t="s">
        <v>23266</v>
      </c>
      <c r="G4208" t="s">
        <v>25805</v>
      </c>
      <c r="H4208" t="s">
        <v>25806</v>
      </c>
      <c r="I4208" t="s">
        <v>25807</v>
      </c>
      <c r="J4208" s="1" t="s">
        <v>30</v>
      </c>
      <c r="K4208" t="s">
        <v>270</v>
      </c>
      <c r="L4208" t="s">
        <v>271</v>
      </c>
      <c r="M4208" t="s">
        <v>559</v>
      </c>
      <c r="N4208" s="1" t="s">
        <v>48</v>
      </c>
      <c r="O4208" s="1" t="s">
        <v>34</v>
      </c>
      <c r="P4208" s="1">
        <v>52</v>
      </c>
      <c r="Q4208" t="s">
        <v>17538</v>
      </c>
      <c r="R4208" s="1" t="s">
        <v>25808</v>
      </c>
      <c r="S4208" s="1" t="s">
        <v>25809</v>
      </c>
      <c r="T4208" s="1">
        <v>499</v>
      </c>
      <c r="U4208" s="1">
        <v>410</v>
      </c>
      <c r="V4208" s="1">
        <v>89</v>
      </c>
    </row>
    <row r="4209" spans="1:22" x14ac:dyDescent="0.35">
      <c r="A4209" s="2">
        <v>45008</v>
      </c>
      <c r="B4209" s="3" t="s">
        <v>118</v>
      </c>
      <c r="C4209" t="s">
        <v>69</v>
      </c>
      <c r="D4209" t="s">
        <v>119</v>
      </c>
      <c r="E4209" t="s">
        <v>25</v>
      </c>
      <c r="F4209" t="s">
        <v>25810</v>
      </c>
      <c r="H4209" t="s">
        <v>25811</v>
      </c>
      <c r="I4209" t="s">
        <v>25812</v>
      </c>
      <c r="J4209" s="1" t="s">
        <v>170</v>
      </c>
      <c r="K4209" t="s">
        <v>252</v>
      </c>
      <c r="L4209" t="s">
        <v>253</v>
      </c>
      <c r="M4209">
        <f>1-838-976-6137</f>
        <v>-7950</v>
      </c>
      <c r="N4209" s="1" t="s">
        <v>78</v>
      </c>
      <c r="O4209" s="1" t="s">
        <v>63</v>
      </c>
      <c r="P4209" s="1">
        <v>15</v>
      </c>
      <c r="Q4209" t="s">
        <v>3938</v>
      </c>
      <c r="R4209" s="1" t="s">
        <v>25813</v>
      </c>
      <c r="S4209" s="1" t="s">
        <v>25814</v>
      </c>
      <c r="T4209" s="1">
        <v>490</v>
      </c>
      <c r="U4209" s="1">
        <v>381</v>
      </c>
      <c r="V4209" s="1">
        <v>109</v>
      </c>
    </row>
    <row r="4210" spans="1:22" x14ac:dyDescent="0.35">
      <c r="A4210" s="2">
        <v>44783</v>
      </c>
      <c r="B4210" s="3" t="s">
        <v>238</v>
      </c>
      <c r="C4210" t="s">
        <v>23</v>
      </c>
      <c r="D4210" t="s">
        <v>98</v>
      </c>
      <c r="E4210" t="s">
        <v>239</v>
      </c>
      <c r="F4210" t="s">
        <v>25815</v>
      </c>
      <c r="G4210" t="s">
        <v>25816</v>
      </c>
      <c r="H4210" t="s">
        <v>25817</v>
      </c>
      <c r="I4210" t="s">
        <v>25818</v>
      </c>
      <c r="J4210" s="1" t="s">
        <v>170</v>
      </c>
      <c r="K4210" t="s">
        <v>159</v>
      </c>
      <c r="L4210" t="s">
        <v>160</v>
      </c>
      <c r="M4210" t="s">
        <v>161</v>
      </c>
      <c r="N4210" s="1" t="s">
        <v>33</v>
      </c>
      <c r="O4210" s="1" t="s">
        <v>63</v>
      </c>
      <c r="P4210" s="1">
        <v>26</v>
      </c>
      <c r="Q4210" t="s">
        <v>3744</v>
      </c>
      <c r="R4210" s="1" t="s">
        <v>25819</v>
      </c>
      <c r="S4210" s="1" t="s">
        <v>25820</v>
      </c>
      <c r="T4210" s="1">
        <v>244</v>
      </c>
      <c r="U4210" s="1">
        <v>57</v>
      </c>
      <c r="V4210" s="1">
        <v>187</v>
      </c>
    </row>
    <row r="4211" spans="1:22" x14ac:dyDescent="0.35">
      <c r="A4211" s="2">
        <v>44972</v>
      </c>
      <c r="B4211" s="3" t="s">
        <v>177</v>
      </c>
      <c r="C4211" t="s">
        <v>141</v>
      </c>
      <c r="D4211" t="s">
        <v>142</v>
      </c>
      <c r="E4211" t="s">
        <v>178</v>
      </c>
      <c r="F4211" t="s">
        <v>25821</v>
      </c>
      <c r="G4211" t="s">
        <v>25822</v>
      </c>
      <c r="H4211" t="s">
        <v>25823</v>
      </c>
      <c r="I4211" t="s">
        <v>25824</v>
      </c>
      <c r="J4211" s="1" t="s">
        <v>170</v>
      </c>
      <c r="K4211" t="s">
        <v>424</v>
      </c>
      <c r="L4211" t="s">
        <v>425</v>
      </c>
      <c r="M4211">
        <v>7724600682</v>
      </c>
      <c r="N4211" s="1" t="s">
        <v>78</v>
      </c>
      <c r="O4211" s="1" t="s">
        <v>34</v>
      </c>
      <c r="P4211" s="1">
        <v>84</v>
      </c>
      <c r="Q4211" t="s">
        <v>15147</v>
      </c>
      <c r="R4211" s="1" t="s">
        <v>25825</v>
      </c>
      <c r="S4211" s="1" t="s">
        <v>25826</v>
      </c>
      <c r="T4211" s="1">
        <v>376</v>
      </c>
      <c r="U4211" s="1">
        <v>209</v>
      </c>
      <c r="V4211" s="1">
        <v>167</v>
      </c>
    </row>
    <row r="4212" spans="1:22" x14ac:dyDescent="0.35">
      <c r="A4212" s="2">
        <v>45147</v>
      </c>
      <c r="B4212" s="3" t="s">
        <v>418</v>
      </c>
      <c r="C4212" t="s">
        <v>69</v>
      </c>
      <c r="D4212" t="s">
        <v>419</v>
      </c>
      <c r="E4212" t="s">
        <v>521</v>
      </c>
      <c r="F4212" t="s">
        <v>25827</v>
      </c>
      <c r="H4212" t="s">
        <v>25828</v>
      </c>
      <c r="I4212" t="s">
        <v>25829</v>
      </c>
      <c r="J4212" s="1" t="s">
        <v>30</v>
      </c>
      <c r="K4212" t="s">
        <v>566</v>
      </c>
      <c r="L4212" t="s">
        <v>567</v>
      </c>
      <c r="M4212" t="s">
        <v>568</v>
      </c>
      <c r="N4212" s="1" t="s">
        <v>114</v>
      </c>
      <c r="O4212" s="1" t="s">
        <v>63</v>
      </c>
      <c r="P4212" s="1">
        <v>65</v>
      </c>
      <c r="Q4212" t="s">
        <v>14136</v>
      </c>
      <c r="R4212" s="1" t="s">
        <v>25830</v>
      </c>
      <c r="S4212" s="1" t="s">
        <v>25831</v>
      </c>
      <c r="T4212" s="1">
        <v>352</v>
      </c>
      <c r="U4212" s="1">
        <v>132</v>
      </c>
      <c r="V4212" s="1">
        <v>220</v>
      </c>
    </row>
    <row r="4213" spans="1:22" x14ac:dyDescent="0.35">
      <c r="A4213" s="2">
        <v>45040</v>
      </c>
      <c r="B4213" s="3" t="s">
        <v>492</v>
      </c>
      <c r="C4213" t="s">
        <v>276</v>
      </c>
      <c r="D4213" t="s">
        <v>409</v>
      </c>
      <c r="E4213" t="s">
        <v>410</v>
      </c>
      <c r="F4213" t="s">
        <v>25832</v>
      </c>
      <c r="G4213" t="s">
        <v>25833</v>
      </c>
      <c r="H4213" t="s">
        <v>25834</v>
      </c>
      <c r="I4213" t="s">
        <v>25835</v>
      </c>
      <c r="J4213" s="1" t="s">
        <v>45</v>
      </c>
      <c r="K4213" t="s">
        <v>171</v>
      </c>
      <c r="L4213" t="s">
        <v>172</v>
      </c>
      <c r="M4213" t="s">
        <v>173</v>
      </c>
      <c r="N4213" s="1" t="s">
        <v>48</v>
      </c>
      <c r="O4213" s="1" t="s">
        <v>63</v>
      </c>
      <c r="P4213" s="1">
        <v>40</v>
      </c>
      <c r="Q4213" t="s">
        <v>4258</v>
      </c>
      <c r="R4213" s="1" t="s">
        <v>6880</v>
      </c>
      <c r="S4213" s="1" t="s">
        <v>25836</v>
      </c>
      <c r="T4213" s="1">
        <v>132</v>
      </c>
      <c r="U4213" s="1">
        <v>86</v>
      </c>
      <c r="V4213" s="1">
        <v>46</v>
      </c>
    </row>
    <row r="4214" spans="1:22" x14ac:dyDescent="0.35">
      <c r="A4214" s="2">
        <v>44866</v>
      </c>
      <c r="B4214" s="3" t="s">
        <v>53</v>
      </c>
      <c r="C4214" t="s">
        <v>276</v>
      </c>
      <c r="D4214" t="s">
        <v>55</v>
      </c>
      <c r="E4214" t="s">
        <v>56</v>
      </c>
      <c r="F4214" t="s">
        <v>25837</v>
      </c>
      <c r="G4214" t="s">
        <v>25838</v>
      </c>
      <c r="H4214" t="s">
        <v>25839</v>
      </c>
      <c r="I4214" t="s">
        <v>25840</v>
      </c>
      <c r="J4214" s="1" t="s">
        <v>45</v>
      </c>
      <c r="K4214" t="s">
        <v>194</v>
      </c>
      <c r="L4214" t="s">
        <v>195</v>
      </c>
      <c r="M4214" t="s">
        <v>196</v>
      </c>
      <c r="N4214" s="1" t="s">
        <v>78</v>
      </c>
      <c r="O4214" s="1" t="s">
        <v>63</v>
      </c>
      <c r="P4214" s="1">
        <v>69</v>
      </c>
      <c r="Q4214" t="s">
        <v>3378</v>
      </c>
      <c r="R4214" s="1" t="s">
        <v>25841</v>
      </c>
      <c r="S4214" s="1" t="s">
        <v>25842</v>
      </c>
      <c r="T4214" s="1">
        <v>62</v>
      </c>
      <c r="U4214" s="1">
        <v>27</v>
      </c>
      <c r="V4214" s="1">
        <v>35</v>
      </c>
    </row>
    <row r="4215" spans="1:22" x14ac:dyDescent="0.35">
      <c r="A4215" s="2">
        <v>45155</v>
      </c>
      <c r="B4215" s="3" t="s">
        <v>177</v>
      </c>
      <c r="C4215" t="s">
        <v>54</v>
      </c>
      <c r="D4215" t="s">
        <v>142</v>
      </c>
      <c r="E4215" t="s">
        <v>178</v>
      </c>
      <c r="F4215" t="s">
        <v>25843</v>
      </c>
      <c r="G4215" t="s">
        <v>25844</v>
      </c>
      <c r="H4215" t="s">
        <v>25845</v>
      </c>
      <c r="I4215" t="s">
        <v>25846</v>
      </c>
      <c r="J4215" s="1" t="s">
        <v>45</v>
      </c>
      <c r="K4215" t="s">
        <v>303</v>
      </c>
      <c r="L4215" t="s">
        <v>304</v>
      </c>
      <c r="M4215" t="s">
        <v>305</v>
      </c>
      <c r="N4215" s="1" t="s">
        <v>86</v>
      </c>
      <c r="O4215" s="1" t="s">
        <v>34</v>
      </c>
      <c r="P4215" s="1">
        <v>30</v>
      </c>
      <c r="Q4215" t="s">
        <v>22251</v>
      </c>
      <c r="R4215" s="1" t="s">
        <v>25847</v>
      </c>
      <c r="S4215" s="1" t="s">
        <v>25848</v>
      </c>
      <c r="T4215" s="1">
        <v>104</v>
      </c>
      <c r="U4215" s="1">
        <v>57</v>
      </c>
      <c r="V4215" s="1">
        <v>47</v>
      </c>
    </row>
    <row r="4216" spans="1:22" x14ac:dyDescent="0.35">
      <c r="A4216" s="2">
        <v>44848</v>
      </c>
      <c r="B4216" s="3" t="s">
        <v>68</v>
      </c>
      <c r="C4216" t="s">
        <v>69</v>
      </c>
      <c r="D4216" t="s">
        <v>70</v>
      </c>
      <c r="E4216" t="s">
        <v>71</v>
      </c>
      <c r="F4216" t="s">
        <v>25849</v>
      </c>
      <c r="G4216" t="s">
        <v>25850</v>
      </c>
      <c r="H4216" t="s">
        <v>25851</v>
      </c>
      <c r="I4216">
        <v>8116970753</v>
      </c>
      <c r="J4216" s="1" t="s">
        <v>45</v>
      </c>
      <c r="K4216" t="s">
        <v>31</v>
      </c>
      <c r="L4216" t="s">
        <v>32</v>
      </c>
      <c r="M4216">
        <v>6538306661</v>
      </c>
      <c r="N4216" s="1" t="s">
        <v>114</v>
      </c>
      <c r="O4216" s="1" t="s">
        <v>63</v>
      </c>
      <c r="P4216" s="1">
        <v>86</v>
      </c>
      <c r="Q4216" t="s">
        <v>6958</v>
      </c>
      <c r="R4216" s="1" t="s">
        <v>25852</v>
      </c>
      <c r="S4216" s="1" t="s">
        <v>25853</v>
      </c>
      <c r="T4216" s="1">
        <v>489</v>
      </c>
      <c r="U4216" s="1">
        <v>444</v>
      </c>
      <c r="V4216" s="1">
        <v>45</v>
      </c>
    </row>
    <row r="4217" spans="1:22" x14ac:dyDescent="0.35">
      <c r="A4217" s="2">
        <v>44520</v>
      </c>
      <c r="B4217" s="3" t="s">
        <v>214</v>
      </c>
      <c r="C4217" t="s">
        <v>23</v>
      </c>
      <c r="D4217" t="s">
        <v>98</v>
      </c>
      <c r="E4217" t="s">
        <v>326</v>
      </c>
      <c r="F4217" t="s">
        <v>25854</v>
      </c>
      <c r="G4217" t="s">
        <v>25855</v>
      </c>
      <c r="H4217" t="s">
        <v>25856</v>
      </c>
      <c r="I4217" t="s">
        <v>25857</v>
      </c>
      <c r="J4217" s="1" t="s">
        <v>170</v>
      </c>
      <c r="K4217" t="s">
        <v>61</v>
      </c>
      <c r="L4217" t="s">
        <v>62</v>
      </c>
      <c r="M4217">
        <f>1-588-750-7646</f>
        <v>-8983</v>
      </c>
      <c r="N4217" s="1" t="s">
        <v>78</v>
      </c>
      <c r="O4217" s="1" t="s">
        <v>34</v>
      </c>
      <c r="P4217" s="1">
        <v>86</v>
      </c>
      <c r="Q4217" t="s">
        <v>4055</v>
      </c>
      <c r="R4217" s="1" t="s">
        <v>8162</v>
      </c>
      <c r="S4217" s="1" t="s">
        <v>25858</v>
      </c>
      <c r="T4217" s="1">
        <v>376</v>
      </c>
      <c r="U4217" s="1">
        <v>90</v>
      </c>
      <c r="V4217" s="1">
        <v>286</v>
      </c>
    </row>
    <row r="4218" spans="1:22" x14ac:dyDescent="0.35">
      <c r="A4218" s="2">
        <v>44675</v>
      </c>
      <c r="B4218" s="3" t="s">
        <v>214</v>
      </c>
      <c r="C4218" t="s">
        <v>23</v>
      </c>
      <c r="D4218" t="s">
        <v>98</v>
      </c>
      <c r="E4218" t="s">
        <v>25</v>
      </c>
      <c r="F4218" t="s">
        <v>25859</v>
      </c>
      <c r="G4218" t="s">
        <v>25860</v>
      </c>
      <c r="H4218" t="s">
        <v>25861</v>
      </c>
      <c r="I4218" t="s">
        <v>25862</v>
      </c>
      <c r="J4218" s="1" t="s">
        <v>45</v>
      </c>
      <c r="K4218" t="s">
        <v>566</v>
      </c>
      <c r="L4218" t="s">
        <v>567</v>
      </c>
      <c r="M4218" t="s">
        <v>568</v>
      </c>
      <c r="N4218" s="1" t="s">
        <v>78</v>
      </c>
      <c r="O4218" s="1" t="s">
        <v>63</v>
      </c>
      <c r="P4218" s="1">
        <v>86</v>
      </c>
      <c r="Q4218" t="s">
        <v>4055</v>
      </c>
      <c r="R4218" s="1" t="s">
        <v>20729</v>
      </c>
      <c r="S4218" s="1" t="s">
        <v>25863</v>
      </c>
      <c r="T4218" s="1">
        <v>432</v>
      </c>
      <c r="U4218" s="1">
        <v>218</v>
      </c>
      <c r="V4218" s="1">
        <v>214</v>
      </c>
    </row>
    <row r="4219" spans="1:22" x14ac:dyDescent="0.35">
      <c r="A4219" s="2">
        <v>45100</v>
      </c>
      <c r="B4219" s="3" t="s">
        <v>177</v>
      </c>
      <c r="C4219" t="s">
        <v>141</v>
      </c>
      <c r="D4219" t="s">
        <v>142</v>
      </c>
      <c r="E4219" t="s">
        <v>178</v>
      </c>
      <c r="F4219" t="s">
        <v>25864</v>
      </c>
      <c r="G4219" t="s">
        <v>25865</v>
      </c>
      <c r="H4219" t="s">
        <v>25866</v>
      </c>
      <c r="I4219" t="s">
        <v>25867</v>
      </c>
      <c r="J4219" s="1" t="s">
        <v>30</v>
      </c>
      <c r="K4219" t="s">
        <v>75</v>
      </c>
      <c r="L4219" t="s">
        <v>76</v>
      </c>
      <c r="M4219" t="s">
        <v>77</v>
      </c>
      <c r="N4219" s="1" t="s">
        <v>78</v>
      </c>
      <c r="O4219" s="1" t="s">
        <v>49</v>
      </c>
      <c r="P4219" s="1">
        <v>4</v>
      </c>
      <c r="Q4219" t="s">
        <v>2445</v>
      </c>
      <c r="R4219" s="1" t="s">
        <v>25868</v>
      </c>
      <c r="S4219" s="1" t="s">
        <v>25869</v>
      </c>
      <c r="T4219" s="1">
        <v>463</v>
      </c>
      <c r="U4219" s="1">
        <v>246</v>
      </c>
      <c r="V4219" s="1">
        <v>217</v>
      </c>
    </row>
    <row r="4220" spans="1:22" x14ac:dyDescent="0.35">
      <c r="A4220" s="2">
        <v>45176</v>
      </c>
      <c r="B4220" s="3" t="s">
        <v>418</v>
      </c>
      <c r="C4220" t="s">
        <v>69</v>
      </c>
      <c r="D4220" t="s">
        <v>419</v>
      </c>
      <c r="E4220" t="s">
        <v>521</v>
      </c>
      <c r="F4220" t="s">
        <v>25870</v>
      </c>
      <c r="G4220" t="s">
        <v>25871</v>
      </c>
      <c r="H4220" t="s">
        <v>25872</v>
      </c>
      <c r="I4220" t="s">
        <v>25873</v>
      </c>
      <c r="J4220" s="1" t="s">
        <v>45</v>
      </c>
      <c r="K4220" t="s">
        <v>133</v>
      </c>
      <c r="L4220" t="s">
        <v>134</v>
      </c>
      <c r="M4220" t="s">
        <v>135</v>
      </c>
      <c r="N4220" s="1" t="s">
        <v>78</v>
      </c>
      <c r="O4220" s="1" t="s">
        <v>34</v>
      </c>
      <c r="P4220" s="1">
        <v>49</v>
      </c>
      <c r="Q4220" t="s">
        <v>25874</v>
      </c>
      <c r="R4220" s="1" t="s">
        <v>25875</v>
      </c>
      <c r="S4220" s="1" t="s">
        <v>25876</v>
      </c>
      <c r="T4220" s="1">
        <v>344</v>
      </c>
      <c r="U4220" s="1">
        <v>175</v>
      </c>
      <c r="V4220" s="1">
        <v>169</v>
      </c>
    </row>
    <row r="4221" spans="1:22" x14ac:dyDescent="0.35">
      <c r="A4221" s="2">
        <v>45181</v>
      </c>
      <c r="B4221" s="3" t="s">
        <v>317</v>
      </c>
      <c r="C4221" t="s">
        <v>23</v>
      </c>
      <c r="D4221" t="s">
        <v>98</v>
      </c>
      <c r="E4221" t="s">
        <v>1277</v>
      </c>
      <c r="F4221" t="s">
        <v>25877</v>
      </c>
      <c r="G4221" t="s">
        <v>25878</v>
      </c>
      <c r="H4221" t="s">
        <v>25879</v>
      </c>
      <c r="I4221" t="s">
        <v>25880</v>
      </c>
      <c r="J4221" s="1" t="s">
        <v>30</v>
      </c>
      <c r="K4221" t="s">
        <v>381</v>
      </c>
      <c r="L4221" t="s">
        <v>382</v>
      </c>
      <c r="N4221" s="1" t="s">
        <v>48</v>
      </c>
      <c r="O4221" s="1" t="s">
        <v>63</v>
      </c>
      <c r="P4221" s="1">
        <v>2</v>
      </c>
      <c r="Q4221" t="s">
        <v>11935</v>
      </c>
      <c r="R4221" s="1" t="s">
        <v>25881</v>
      </c>
      <c r="S4221" s="1" t="s">
        <v>25882</v>
      </c>
      <c r="T4221" s="1">
        <v>156</v>
      </c>
      <c r="U4221" s="1">
        <v>154</v>
      </c>
      <c r="V4221" s="1">
        <v>2</v>
      </c>
    </row>
    <row r="4222" spans="1:22" x14ac:dyDescent="0.35">
      <c r="A4222" s="2">
        <v>44742</v>
      </c>
      <c r="B4222" s="3" t="s">
        <v>53</v>
      </c>
      <c r="C4222" t="s">
        <v>276</v>
      </c>
      <c r="D4222" t="s">
        <v>55</v>
      </c>
      <c r="E4222" t="s">
        <v>56</v>
      </c>
      <c r="F4222" t="s">
        <v>25883</v>
      </c>
      <c r="G4222" t="s">
        <v>25884</v>
      </c>
      <c r="H4222" t="s">
        <v>25885</v>
      </c>
      <c r="I4222" t="s">
        <v>25886</v>
      </c>
      <c r="J4222" s="1" t="s">
        <v>30</v>
      </c>
      <c r="K4222" t="s">
        <v>303</v>
      </c>
      <c r="L4222" t="s">
        <v>304</v>
      </c>
      <c r="M4222" t="s">
        <v>305</v>
      </c>
      <c r="N4222" s="1" t="s">
        <v>86</v>
      </c>
      <c r="O4222" s="1" t="s">
        <v>49</v>
      </c>
      <c r="P4222" s="1">
        <v>57</v>
      </c>
      <c r="Q4222" t="s">
        <v>2789</v>
      </c>
      <c r="R4222" s="1" t="s">
        <v>25887</v>
      </c>
      <c r="S4222" s="1" t="s">
        <v>25888</v>
      </c>
      <c r="T4222" s="1">
        <v>287</v>
      </c>
      <c r="U4222" s="1">
        <v>75</v>
      </c>
      <c r="V4222" s="1">
        <v>212</v>
      </c>
    </row>
    <row r="4223" spans="1:22" x14ac:dyDescent="0.35">
      <c r="A4223" s="2">
        <v>44851</v>
      </c>
      <c r="B4223" s="3" t="s">
        <v>222</v>
      </c>
      <c r="C4223" t="s">
        <v>141</v>
      </c>
      <c r="D4223" t="s">
        <v>223</v>
      </c>
      <c r="E4223" t="s">
        <v>224</v>
      </c>
      <c r="F4223" t="s">
        <v>25889</v>
      </c>
      <c r="G4223" t="s">
        <v>25890</v>
      </c>
      <c r="H4223" t="s">
        <v>25891</v>
      </c>
      <c r="I4223" t="s">
        <v>25892</v>
      </c>
      <c r="J4223" s="1" t="s">
        <v>30</v>
      </c>
      <c r="K4223" t="s">
        <v>194</v>
      </c>
      <c r="L4223" t="s">
        <v>195</v>
      </c>
      <c r="M4223" t="s">
        <v>196</v>
      </c>
      <c r="N4223" s="1" t="s">
        <v>114</v>
      </c>
      <c r="O4223" s="1" t="s">
        <v>49</v>
      </c>
      <c r="P4223" s="1">
        <v>17</v>
      </c>
      <c r="Q4223" t="s">
        <v>6305</v>
      </c>
      <c r="R4223" s="1" t="s">
        <v>25893</v>
      </c>
      <c r="S4223" s="1" t="s">
        <v>25894</v>
      </c>
      <c r="T4223" s="1">
        <v>290</v>
      </c>
      <c r="U4223" s="1">
        <v>51</v>
      </c>
      <c r="V4223" s="1">
        <v>239</v>
      </c>
    </row>
    <row r="4224" spans="1:22" x14ac:dyDescent="0.35">
      <c r="A4224" s="2">
        <v>44760</v>
      </c>
      <c r="B4224" s="3" t="s">
        <v>275</v>
      </c>
      <c r="C4224" t="s">
        <v>276</v>
      </c>
      <c r="D4224" t="s">
        <v>277</v>
      </c>
      <c r="E4224" t="s">
        <v>265</v>
      </c>
      <c r="F4224" t="s">
        <v>25895</v>
      </c>
      <c r="G4224" t="s">
        <v>25896</v>
      </c>
      <c r="H4224" t="s">
        <v>25897</v>
      </c>
      <c r="I4224" t="s">
        <v>25898</v>
      </c>
      <c r="J4224" s="1" t="s">
        <v>45</v>
      </c>
      <c r="K4224" t="s">
        <v>31</v>
      </c>
      <c r="L4224" t="s">
        <v>32</v>
      </c>
      <c r="M4224">
        <v>6538306661</v>
      </c>
      <c r="N4224" s="1" t="s">
        <v>114</v>
      </c>
      <c r="O4224" s="1" t="s">
        <v>34</v>
      </c>
      <c r="P4224" s="1">
        <v>52</v>
      </c>
      <c r="Q4224" t="s">
        <v>16330</v>
      </c>
      <c r="R4224" s="1" t="s">
        <v>25899</v>
      </c>
      <c r="S4224" s="1" t="s">
        <v>25900</v>
      </c>
      <c r="T4224" s="1">
        <v>323</v>
      </c>
      <c r="U4224" s="1">
        <v>127</v>
      </c>
      <c r="V4224" s="1">
        <v>196</v>
      </c>
    </row>
    <row r="4225" spans="1:22" x14ac:dyDescent="0.35">
      <c r="A4225" s="2">
        <v>44844</v>
      </c>
      <c r="B4225" s="3" t="s">
        <v>53</v>
      </c>
      <c r="C4225" t="s">
        <v>276</v>
      </c>
      <c r="D4225" t="s">
        <v>55</v>
      </c>
      <c r="E4225" t="s">
        <v>25</v>
      </c>
      <c r="F4225" t="s">
        <v>25901</v>
      </c>
      <c r="G4225" t="s">
        <v>25902</v>
      </c>
      <c r="H4225" t="s">
        <v>25903</v>
      </c>
      <c r="I4225" t="s">
        <v>25904</v>
      </c>
      <c r="J4225" s="1" t="s">
        <v>45</v>
      </c>
      <c r="K4225" t="s">
        <v>270</v>
      </c>
      <c r="L4225" t="s">
        <v>271</v>
      </c>
      <c r="M4225" t="s">
        <v>559</v>
      </c>
      <c r="N4225" s="1" t="s">
        <v>78</v>
      </c>
      <c r="O4225" s="1" t="s">
        <v>34</v>
      </c>
      <c r="P4225" s="1">
        <v>91</v>
      </c>
      <c r="Q4225" t="s">
        <v>2265</v>
      </c>
      <c r="R4225" s="1" t="s">
        <v>25905</v>
      </c>
      <c r="S4225" s="1" t="s">
        <v>25906</v>
      </c>
      <c r="T4225" s="1">
        <v>318</v>
      </c>
      <c r="U4225" s="1">
        <v>47</v>
      </c>
      <c r="V4225" s="1">
        <v>271</v>
      </c>
    </row>
    <row r="4226" spans="1:22" x14ac:dyDescent="0.35">
      <c r="A4226" s="2">
        <v>44724</v>
      </c>
      <c r="B4226" s="3" t="s">
        <v>38</v>
      </c>
      <c r="C4226" t="s">
        <v>276</v>
      </c>
      <c r="D4226" t="s">
        <v>55</v>
      </c>
      <c r="E4226" t="s">
        <v>56</v>
      </c>
      <c r="F4226" t="s">
        <v>25907</v>
      </c>
      <c r="G4226" t="s">
        <v>25908</v>
      </c>
      <c r="H4226" t="s">
        <v>25909</v>
      </c>
      <c r="I4226" t="s">
        <v>25910</v>
      </c>
      <c r="J4226" s="1" t="s">
        <v>45</v>
      </c>
      <c r="K4226" t="s">
        <v>75</v>
      </c>
      <c r="L4226" t="s">
        <v>76</v>
      </c>
      <c r="M4226" t="s">
        <v>77</v>
      </c>
      <c r="N4226" s="1" t="s">
        <v>114</v>
      </c>
      <c r="O4226" s="1" t="s">
        <v>49</v>
      </c>
      <c r="P4226" s="1">
        <v>96</v>
      </c>
      <c r="Q4226" t="s">
        <v>12063</v>
      </c>
      <c r="R4226" s="1" t="s">
        <v>9453</v>
      </c>
      <c r="S4226" s="1" t="s">
        <v>25911</v>
      </c>
      <c r="T4226" s="1">
        <v>394</v>
      </c>
      <c r="U4226" s="1">
        <v>206</v>
      </c>
      <c r="V4226" s="1">
        <v>188</v>
      </c>
    </row>
    <row r="4227" spans="1:22" x14ac:dyDescent="0.35">
      <c r="A4227" s="2">
        <v>45146</v>
      </c>
      <c r="B4227" s="3" t="s">
        <v>418</v>
      </c>
      <c r="C4227" t="s">
        <v>69</v>
      </c>
      <c r="D4227" t="s">
        <v>419</v>
      </c>
      <c r="E4227" t="s">
        <v>521</v>
      </c>
      <c r="F4227" t="s">
        <v>25912</v>
      </c>
      <c r="G4227" t="s">
        <v>25913</v>
      </c>
      <c r="H4227" t="s">
        <v>25914</v>
      </c>
      <c r="I4227" t="s">
        <v>25915</v>
      </c>
      <c r="J4227" s="1" t="s">
        <v>45</v>
      </c>
      <c r="K4227" t="s">
        <v>75</v>
      </c>
      <c r="L4227" t="s">
        <v>76</v>
      </c>
      <c r="M4227" t="s">
        <v>77</v>
      </c>
      <c r="N4227" s="1" t="s">
        <v>93</v>
      </c>
      <c r="O4227" s="1" t="s">
        <v>49</v>
      </c>
      <c r="P4227" s="1">
        <v>55</v>
      </c>
      <c r="Q4227" t="s">
        <v>21810</v>
      </c>
      <c r="R4227" s="1" t="s">
        <v>25916</v>
      </c>
      <c r="S4227" s="1" t="s">
        <v>25917</v>
      </c>
      <c r="T4227" s="1">
        <v>422</v>
      </c>
      <c r="U4227" s="1">
        <v>395</v>
      </c>
      <c r="V4227" s="1">
        <v>27</v>
      </c>
    </row>
    <row r="4228" spans="1:22" x14ac:dyDescent="0.35">
      <c r="A4228" s="2">
        <v>44583</v>
      </c>
      <c r="B4228" s="3" t="s">
        <v>118</v>
      </c>
      <c r="C4228" t="s">
        <v>54</v>
      </c>
      <c r="D4228" t="s">
        <v>119</v>
      </c>
      <c r="E4228" t="s">
        <v>120</v>
      </c>
      <c r="F4228" t="s">
        <v>25918</v>
      </c>
      <c r="H4228" t="s">
        <v>25919</v>
      </c>
      <c r="I4228" t="s">
        <v>25920</v>
      </c>
      <c r="J4228" s="1" t="s">
        <v>170</v>
      </c>
      <c r="K4228" t="s">
        <v>148</v>
      </c>
      <c r="L4228" t="s">
        <v>149</v>
      </c>
      <c r="M4228" t="s">
        <v>150</v>
      </c>
      <c r="N4228" s="1" t="s">
        <v>78</v>
      </c>
      <c r="O4228" s="1" t="s">
        <v>34</v>
      </c>
      <c r="P4228" s="1">
        <v>36</v>
      </c>
      <c r="Q4228" t="s">
        <v>25921</v>
      </c>
      <c r="R4228" s="1" t="s">
        <v>1911</v>
      </c>
      <c r="S4228" s="1" t="s">
        <v>25922</v>
      </c>
      <c r="T4228" s="1">
        <v>417</v>
      </c>
      <c r="U4228" s="1">
        <v>84</v>
      </c>
      <c r="V4228" s="1">
        <v>333</v>
      </c>
    </row>
    <row r="4229" spans="1:22" x14ac:dyDescent="0.35">
      <c r="A4229" s="2">
        <v>44685</v>
      </c>
      <c r="B4229" s="3" t="s">
        <v>275</v>
      </c>
      <c r="C4229" t="s">
        <v>276</v>
      </c>
      <c r="D4229" t="s">
        <v>277</v>
      </c>
      <c r="E4229" t="s">
        <v>278</v>
      </c>
      <c r="F4229" t="s">
        <v>25923</v>
      </c>
      <c r="G4229" t="s">
        <v>25924</v>
      </c>
      <c r="H4229" t="s">
        <v>25925</v>
      </c>
      <c r="I4229" t="s">
        <v>25926</v>
      </c>
      <c r="J4229" s="1" t="s">
        <v>170</v>
      </c>
      <c r="K4229" t="s">
        <v>133</v>
      </c>
      <c r="L4229" t="s">
        <v>134</v>
      </c>
      <c r="M4229" t="s">
        <v>135</v>
      </c>
      <c r="N4229" s="1" t="s">
        <v>78</v>
      </c>
      <c r="O4229" s="1" t="s">
        <v>34</v>
      </c>
      <c r="P4229" s="1">
        <v>3</v>
      </c>
      <c r="Q4229" t="s">
        <v>6631</v>
      </c>
      <c r="R4229" s="1" t="s">
        <v>25927</v>
      </c>
      <c r="S4229" s="1" t="s">
        <v>25928</v>
      </c>
      <c r="T4229" s="1">
        <v>363</v>
      </c>
      <c r="U4229" s="1">
        <v>27</v>
      </c>
      <c r="V4229" s="1">
        <v>336</v>
      </c>
    </row>
    <row r="4230" spans="1:22" x14ac:dyDescent="0.35">
      <c r="A4230" s="2">
        <v>44885</v>
      </c>
      <c r="B4230" s="3" t="s">
        <v>177</v>
      </c>
      <c r="C4230" t="s">
        <v>141</v>
      </c>
      <c r="D4230" t="s">
        <v>142</v>
      </c>
      <c r="E4230" t="s">
        <v>835</v>
      </c>
      <c r="F4230" t="s">
        <v>25929</v>
      </c>
      <c r="G4230" t="s">
        <v>25930</v>
      </c>
      <c r="H4230" t="s">
        <v>25931</v>
      </c>
      <c r="I4230" t="s">
        <v>25932</v>
      </c>
      <c r="J4230" s="1" t="s">
        <v>170</v>
      </c>
      <c r="K4230" t="s">
        <v>381</v>
      </c>
      <c r="L4230" t="s">
        <v>382</v>
      </c>
      <c r="M4230" t="s">
        <v>383</v>
      </c>
      <c r="N4230" s="1" t="s">
        <v>78</v>
      </c>
      <c r="O4230" s="1" t="s">
        <v>63</v>
      </c>
      <c r="P4230" s="1">
        <v>64</v>
      </c>
      <c r="Q4230" t="s">
        <v>16241</v>
      </c>
      <c r="R4230" s="1" t="s">
        <v>25933</v>
      </c>
      <c r="S4230" s="1" t="s">
        <v>25934</v>
      </c>
      <c r="T4230" s="1">
        <v>130</v>
      </c>
      <c r="U4230" s="1">
        <v>26</v>
      </c>
      <c r="V4230" s="1">
        <v>104</v>
      </c>
    </row>
    <row r="4231" spans="1:22" x14ac:dyDescent="0.35">
      <c r="A4231" s="2">
        <v>44515</v>
      </c>
      <c r="B4231" s="3" t="s">
        <v>492</v>
      </c>
      <c r="C4231" t="s">
        <v>54</v>
      </c>
      <c r="D4231" t="s">
        <v>409</v>
      </c>
      <c r="E4231" t="s">
        <v>410</v>
      </c>
      <c r="F4231" t="s">
        <v>25935</v>
      </c>
      <c r="G4231" t="s">
        <v>25936</v>
      </c>
      <c r="H4231" t="s">
        <v>25937</v>
      </c>
      <c r="I4231">
        <v>4302929596</v>
      </c>
      <c r="J4231" s="1" t="s">
        <v>30</v>
      </c>
      <c r="K4231" t="s">
        <v>194</v>
      </c>
      <c r="L4231" t="s">
        <v>195</v>
      </c>
      <c r="N4231" s="1" t="s">
        <v>78</v>
      </c>
      <c r="O4231" s="1" t="s">
        <v>49</v>
      </c>
      <c r="P4231" s="1">
        <v>62</v>
      </c>
      <c r="Q4231" t="s">
        <v>25938</v>
      </c>
      <c r="R4231" s="1" t="s">
        <v>25939</v>
      </c>
      <c r="S4231" s="1" t="s">
        <v>25940</v>
      </c>
      <c r="T4231" s="1">
        <v>443</v>
      </c>
      <c r="U4231" s="1">
        <v>62</v>
      </c>
      <c r="V4231" s="1">
        <v>381</v>
      </c>
    </row>
    <row r="4232" spans="1:22" x14ac:dyDescent="0.35">
      <c r="A4232" s="2">
        <v>44944</v>
      </c>
      <c r="B4232" s="3" t="s">
        <v>214</v>
      </c>
      <c r="C4232" t="s">
        <v>23</v>
      </c>
      <c r="D4232" t="s">
        <v>98</v>
      </c>
      <c r="E4232" t="s">
        <v>326</v>
      </c>
      <c r="F4232" t="s">
        <v>25941</v>
      </c>
      <c r="G4232" t="s">
        <v>25942</v>
      </c>
      <c r="H4232" t="s">
        <v>25943</v>
      </c>
      <c r="I4232">
        <f>1-544-918-6567</f>
        <v>-8028</v>
      </c>
      <c r="J4232" s="1" t="s">
        <v>45</v>
      </c>
      <c r="K4232" t="s">
        <v>75</v>
      </c>
      <c r="L4232" t="s">
        <v>76</v>
      </c>
      <c r="M4232" t="s">
        <v>77</v>
      </c>
      <c r="N4232" s="1" t="s">
        <v>114</v>
      </c>
      <c r="O4232" s="1" t="s">
        <v>63</v>
      </c>
      <c r="P4232" s="1">
        <v>34</v>
      </c>
      <c r="Q4232" t="s">
        <v>25944</v>
      </c>
      <c r="R4232" s="1" t="s">
        <v>25945</v>
      </c>
      <c r="S4232" s="1" t="s">
        <v>25946</v>
      </c>
      <c r="T4232" s="1">
        <v>325</v>
      </c>
      <c r="U4232" s="1">
        <v>307</v>
      </c>
      <c r="V4232" s="1">
        <v>18</v>
      </c>
    </row>
    <row r="4233" spans="1:22" x14ac:dyDescent="0.35">
      <c r="A4233" s="2">
        <v>44612</v>
      </c>
      <c r="B4233" s="3" t="s">
        <v>207</v>
      </c>
      <c r="C4233" t="s">
        <v>23</v>
      </c>
      <c r="D4233" t="s">
        <v>39</v>
      </c>
      <c r="E4233" t="s">
        <v>40</v>
      </c>
      <c r="F4233" t="s">
        <v>25947</v>
      </c>
      <c r="G4233" t="s">
        <v>25948</v>
      </c>
      <c r="H4233" t="s">
        <v>25949</v>
      </c>
      <c r="I4233">
        <v>7814428925</v>
      </c>
      <c r="J4233" s="1" t="s">
        <v>45</v>
      </c>
      <c r="K4233" t="s">
        <v>303</v>
      </c>
      <c r="L4233" t="s">
        <v>304</v>
      </c>
      <c r="M4233" t="s">
        <v>305</v>
      </c>
      <c r="N4233" s="1" t="s">
        <v>114</v>
      </c>
      <c r="O4233" s="1" t="s">
        <v>34</v>
      </c>
      <c r="P4233" s="1">
        <v>49</v>
      </c>
      <c r="Q4233" t="s">
        <v>4186</v>
      </c>
      <c r="R4233" s="1" t="s">
        <v>25950</v>
      </c>
      <c r="S4233" s="1" t="s">
        <v>25951</v>
      </c>
      <c r="T4233" s="1">
        <v>233</v>
      </c>
      <c r="U4233" s="1">
        <v>178</v>
      </c>
      <c r="V4233" s="1">
        <v>55</v>
      </c>
    </row>
    <row r="4234" spans="1:22" x14ac:dyDescent="0.35">
      <c r="A4234" s="2">
        <v>44655</v>
      </c>
      <c r="B4234" s="3" t="s">
        <v>275</v>
      </c>
      <c r="C4234" t="s">
        <v>276</v>
      </c>
      <c r="D4234" t="s">
        <v>277</v>
      </c>
      <c r="E4234" t="s">
        <v>25</v>
      </c>
      <c r="F4234" t="s">
        <v>25952</v>
      </c>
      <c r="G4234" t="s">
        <v>25953</v>
      </c>
      <c r="H4234" t="s">
        <v>25954</v>
      </c>
      <c r="I4234" t="s">
        <v>25955</v>
      </c>
      <c r="J4234" s="1" t="s">
        <v>170</v>
      </c>
      <c r="K4234" t="s">
        <v>270</v>
      </c>
      <c r="L4234" t="s">
        <v>271</v>
      </c>
      <c r="M4234" t="s">
        <v>559</v>
      </c>
      <c r="N4234" s="1" t="s">
        <v>93</v>
      </c>
      <c r="O4234" s="1" t="s">
        <v>63</v>
      </c>
      <c r="P4234" s="1">
        <v>79</v>
      </c>
      <c r="Q4234" t="s">
        <v>1571</v>
      </c>
      <c r="R4234" s="1" t="s">
        <v>25956</v>
      </c>
      <c r="S4234" s="1" t="s">
        <v>25957</v>
      </c>
      <c r="T4234" s="1">
        <v>335</v>
      </c>
      <c r="U4234" s="1">
        <v>192</v>
      </c>
      <c r="V4234" s="1">
        <v>143</v>
      </c>
    </row>
    <row r="4235" spans="1:22" x14ac:dyDescent="0.35">
      <c r="A4235" s="2">
        <v>45179</v>
      </c>
      <c r="B4235" s="3" t="s">
        <v>177</v>
      </c>
      <c r="C4235" t="s">
        <v>141</v>
      </c>
      <c r="D4235" t="s">
        <v>142</v>
      </c>
      <c r="E4235" t="s">
        <v>178</v>
      </c>
      <c r="F4235" t="s">
        <v>25958</v>
      </c>
      <c r="G4235" t="s">
        <v>25959</v>
      </c>
      <c r="H4235" t="s">
        <v>25960</v>
      </c>
      <c r="I4235" t="s">
        <v>25961</v>
      </c>
      <c r="J4235" s="1" t="s">
        <v>30</v>
      </c>
      <c r="K4235" t="s">
        <v>61</v>
      </c>
      <c r="L4235" t="s">
        <v>62</v>
      </c>
      <c r="N4235" s="1" t="s">
        <v>93</v>
      </c>
      <c r="O4235" s="1" t="s">
        <v>34</v>
      </c>
      <c r="P4235" s="1">
        <v>56</v>
      </c>
      <c r="Q4235" t="s">
        <v>3061</v>
      </c>
      <c r="R4235" s="1" t="s">
        <v>25962</v>
      </c>
      <c r="S4235" s="1" t="s">
        <v>25963</v>
      </c>
      <c r="T4235" s="1">
        <v>476</v>
      </c>
      <c r="U4235" s="1">
        <v>59</v>
      </c>
      <c r="V4235" s="1">
        <v>417</v>
      </c>
    </row>
    <row r="4236" spans="1:22" x14ac:dyDescent="0.35">
      <c r="A4236" s="2">
        <v>44877</v>
      </c>
      <c r="B4236" s="3" t="s">
        <v>418</v>
      </c>
      <c r="C4236" t="s">
        <v>69</v>
      </c>
      <c r="D4236" t="s">
        <v>419</v>
      </c>
      <c r="E4236" t="s">
        <v>521</v>
      </c>
      <c r="F4236" t="s">
        <v>25964</v>
      </c>
      <c r="H4236" t="s">
        <v>25965</v>
      </c>
      <c r="I4236" t="s">
        <v>25966</v>
      </c>
      <c r="J4236" s="1" t="s">
        <v>45</v>
      </c>
      <c r="K4236" t="s">
        <v>75</v>
      </c>
      <c r="L4236" t="s">
        <v>76</v>
      </c>
      <c r="M4236" t="s">
        <v>77</v>
      </c>
      <c r="N4236" s="1" t="s">
        <v>33</v>
      </c>
      <c r="O4236" s="1" t="s">
        <v>49</v>
      </c>
      <c r="P4236" s="1">
        <v>5</v>
      </c>
      <c r="Q4236" t="s">
        <v>2796</v>
      </c>
      <c r="R4236" s="1" t="s">
        <v>25967</v>
      </c>
      <c r="S4236" s="1" t="s">
        <v>25968</v>
      </c>
      <c r="T4236" s="1">
        <v>110</v>
      </c>
      <c r="U4236" s="1">
        <v>32</v>
      </c>
      <c r="V4236" s="1">
        <v>78</v>
      </c>
    </row>
    <row r="4237" spans="1:22" x14ac:dyDescent="0.35">
      <c r="A4237" s="2">
        <v>44889</v>
      </c>
      <c r="B4237" s="3" t="s">
        <v>164</v>
      </c>
      <c r="C4237" t="s">
        <v>247</v>
      </c>
      <c r="D4237" t="s">
        <v>165</v>
      </c>
      <c r="E4237" t="s">
        <v>2368</v>
      </c>
      <c r="F4237" t="s">
        <v>25969</v>
      </c>
      <c r="G4237" t="s">
        <v>25970</v>
      </c>
      <c r="H4237" t="s">
        <v>25971</v>
      </c>
      <c r="I4237" t="s">
        <v>25972</v>
      </c>
      <c r="J4237" s="1" t="s">
        <v>30</v>
      </c>
      <c r="K4237" t="s">
        <v>46</v>
      </c>
      <c r="L4237" t="s">
        <v>47</v>
      </c>
      <c r="N4237" s="1" t="s">
        <v>86</v>
      </c>
      <c r="O4237" s="1" t="s">
        <v>34</v>
      </c>
      <c r="P4237" s="1">
        <v>67</v>
      </c>
      <c r="Q4237" t="s">
        <v>3272</v>
      </c>
      <c r="R4237" s="1" t="s">
        <v>25973</v>
      </c>
      <c r="S4237" s="1" t="s">
        <v>25974</v>
      </c>
      <c r="T4237" s="1">
        <v>343</v>
      </c>
      <c r="U4237" s="1">
        <v>279</v>
      </c>
      <c r="V4237" s="1">
        <v>64</v>
      </c>
    </row>
    <row r="4238" spans="1:22" x14ac:dyDescent="0.35">
      <c r="A4238" s="2">
        <v>44943</v>
      </c>
      <c r="B4238" s="3" t="s">
        <v>140</v>
      </c>
      <c r="C4238" t="s">
        <v>141</v>
      </c>
      <c r="D4238" t="s">
        <v>142</v>
      </c>
      <c r="E4238" t="s">
        <v>361</v>
      </c>
      <c r="F4238" t="s">
        <v>25975</v>
      </c>
      <c r="H4238" t="s">
        <v>25976</v>
      </c>
      <c r="I4238" t="s">
        <v>25977</v>
      </c>
      <c r="J4238" s="1" t="s">
        <v>30</v>
      </c>
      <c r="K4238" t="s">
        <v>171</v>
      </c>
      <c r="L4238" t="s">
        <v>172</v>
      </c>
      <c r="M4238" t="s">
        <v>173</v>
      </c>
      <c r="N4238" s="1" t="s">
        <v>114</v>
      </c>
      <c r="O4238" s="1" t="s">
        <v>49</v>
      </c>
      <c r="P4238" s="1">
        <v>42</v>
      </c>
      <c r="Q4238" t="s">
        <v>23629</v>
      </c>
      <c r="R4238" s="1" t="s">
        <v>25978</v>
      </c>
      <c r="S4238" s="1" t="s">
        <v>25979</v>
      </c>
      <c r="T4238" s="1">
        <v>299</v>
      </c>
      <c r="U4238" s="1">
        <v>242</v>
      </c>
      <c r="V4238" s="1">
        <v>57</v>
      </c>
    </row>
    <row r="4239" spans="1:22" x14ac:dyDescent="0.35">
      <c r="A4239" s="2">
        <v>44700</v>
      </c>
      <c r="B4239" s="3" t="s">
        <v>53</v>
      </c>
      <c r="C4239" t="s">
        <v>276</v>
      </c>
      <c r="D4239" t="s">
        <v>55</v>
      </c>
      <c r="E4239" t="s">
        <v>265</v>
      </c>
      <c r="F4239" t="s">
        <v>14144</v>
      </c>
      <c r="G4239" t="s">
        <v>25980</v>
      </c>
      <c r="H4239" t="s">
        <v>25981</v>
      </c>
      <c r="I4239" t="s">
        <v>25982</v>
      </c>
      <c r="J4239" s="1" t="s">
        <v>30</v>
      </c>
      <c r="K4239" t="s">
        <v>424</v>
      </c>
      <c r="L4239" t="s">
        <v>425</v>
      </c>
      <c r="M4239">
        <v>7724600682</v>
      </c>
      <c r="N4239" s="1" t="s">
        <v>86</v>
      </c>
      <c r="O4239" s="1" t="s">
        <v>49</v>
      </c>
      <c r="P4239" s="1">
        <v>83</v>
      </c>
      <c r="Q4239" t="s">
        <v>25983</v>
      </c>
      <c r="R4239" s="1" t="s">
        <v>25984</v>
      </c>
      <c r="S4239" s="1" t="s">
        <v>25985</v>
      </c>
      <c r="T4239" s="1">
        <v>50</v>
      </c>
      <c r="U4239" s="1">
        <v>6</v>
      </c>
      <c r="V4239" s="1">
        <v>44</v>
      </c>
    </row>
    <row r="4240" spans="1:22" x14ac:dyDescent="0.35">
      <c r="A4240" s="2">
        <v>44995</v>
      </c>
      <c r="B4240" s="3" t="s">
        <v>140</v>
      </c>
      <c r="C4240" t="s">
        <v>141</v>
      </c>
      <c r="D4240" t="s">
        <v>142</v>
      </c>
      <c r="E4240" t="s">
        <v>143</v>
      </c>
      <c r="F4240" t="s">
        <v>25986</v>
      </c>
      <c r="G4240" t="s">
        <v>25987</v>
      </c>
      <c r="H4240" t="s">
        <v>25988</v>
      </c>
      <c r="I4240">
        <f>1-869-471-7284</f>
        <v>-8623</v>
      </c>
      <c r="J4240" s="1" t="s">
        <v>170</v>
      </c>
      <c r="K4240" t="s">
        <v>61</v>
      </c>
      <c r="L4240" t="s">
        <v>62</v>
      </c>
      <c r="M4240">
        <f>1-588-750-7646</f>
        <v>-8983</v>
      </c>
      <c r="N4240" s="1" t="s">
        <v>86</v>
      </c>
      <c r="O4240" s="1" t="s">
        <v>34</v>
      </c>
      <c r="P4240" s="1">
        <v>84</v>
      </c>
      <c r="Q4240" t="s">
        <v>18427</v>
      </c>
      <c r="R4240" s="1" t="s">
        <v>25989</v>
      </c>
      <c r="S4240" s="1" t="s">
        <v>25990</v>
      </c>
      <c r="T4240" s="1">
        <v>166</v>
      </c>
      <c r="U4240" s="1">
        <v>99</v>
      </c>
      <c r="V4240" s="1">
        <v>67</v>
      </c>
    </row>
    <row r="4241" spans="1:22" x14ac:dyDescent="0.35">
      <c r="A4241" s="2">
        <v>45000</v>
      </c>
      <c r="B4241" s="3" t="s">
        <v>222</v>
      </c>
      <c r="C4241" t="s">
        <v>141</v>
      </c>
      <c r="D4241" t="s">
        <v>223</v>
      </c>
      <c r="E4241" t="s">
        <v>1332</v>
      </c>
      <c r="F4241" t="s">
        <v>25991</v>
      </c>
      <c r="G4241" t="s">
        <v>25992</v>
      </c>
      <c r="H4241" t="s">
        <v>25993</v>
      </c>
      <c r="I4241" t="s">
        <v>25994</v>
      </c>
      <c r="J4241" s="1" t="s">
        <v>170</v>
      </c>
      <c r="K4241" t="s">
        <v>46</v>
      </c>
      <c r="L4241" t="s">
        <v>47</v>
      </c>
      <c r="N4241" s="1" t="s">
        <v>33</v>
      </c>
      <c r="O4241" s="1" t="s">
        <v>49</v>
      </c>
      <c r="P4241" s="1">
        <v>60</v>
      </c>
      <c r="Q4241" t="s">
        <v>25995</v>
      </c>
      <c r="R4241" s="1" t="s">
        <v>14077</v>
      </c>
      <c r="S4241" s="1" t="s">
        <v>25996</v>
      </c>
      <c r="T4241" s="1">
        <v>216</v>
      </c>
      <c r="U4241" s="1">
        <v>132</v>
      </c>
      <c r="V4241" s="1">
        <v>84</v>
      </c>
    </row>
    <row r="4242" spans="1:22" x14ac:dyDescent="0.35">
      <c r="A4242" s="2">
        <v>44470</v>
      </c>
      <c r="B4242" s="3" t="s">
        <v>492</v>
      </c>
      <c r="C4242" t="s">
        <v>276</v>
      </c>
      <c r="D4242" t="s">
        <v>409</v>
      </c>
      <c r="E4242" t="s">
        <v>4801</v>
      </c>
      <c r="F4242" t="s">
        <v>25997</v>
      </c>
      <c r="G4242" t="s">
        <v>25998</v>
      </c>
      <c r="H4242" t="s">
        <v>25999</v>
      </c>
      <c r="I4242" t="s">
        <v>26000</v>
      </c>
      <c r="J4242" s="1" t="s">
        <v>45</v>
      </c>
      <c r="K4242" t="s">
        <v>75</v>
      </c>
      <c r="L4242" t="s">
        <v>76</v>
      </c>
      <c r="M4242" t="s">
        <v>77</v>
      </c>
      <c r="N4242" s="1" t="s">
        <v>48</v>
      </c>
      <c r="O4242" s="1" t="s">
        <v>63</v>
      </c>
      <c r="P4242" s="1">
        <v>26</v>
      </c>
      <c r="Q4242" t="s">
        <v>4704</v>
      </c>
      <c r="R4242" s="1" t="s">
        <v>26001</v>
      </c>
      <c r="S4242" s="1" t="s">
        <v>26002</v>
      </c>
      <c r="T4242" s="1">
        <v>481</v>
      </c>
      <c r="U4242" s="1">
        <v>152</v>
      </c>
      <c r="V4242" s="1">
        <v>329</v>
      </c>
    </row>
    <row r="4243" spans="1:22" x14ac:dyDescent="0.35">
      <c r="A4243" s="2">
        <v>44583</v>
      </c>
      <c r="B4243" s="3" t="s">
        <v>207</v>
      </c>
      <c r="C4243" t="s">
        <v>23</v>
      </c>
      <c r="D4243" t="s">
        <v>39</v>
      </c>
      <c r="E4243" t="s">
        <v>40</v>
      </c>
      <c r="F4243" t="s">
        <v>26003</v>
      </c>
      <c r="G4243" t="s">
        <v>26004</v>
      </c>
      <c r="H4243" t="s">
        <v>26005</v>
      </c>
      <c r="I4243">
        <v>8598664638</v>
      </c>
      <c r="J4243" s="1" t="s">
        <v>45</v>
      </c>
      <c r="K4243" t="s">
        <v>566</v>
      </c>
      <c r="L4243" t="s">
        <v>567</v>
      </c>
      <c r="M4243" t="s">
        <v>568</v>
      </c>
      <c r="N4243" s="1" t="s">
        <v>93</v>
      </c>
      <c r="O4243" s="1" t="s">
        <v>49</v>
      </c>
      <c r="P4243" s="1">
        <v>63</v>
      </c>
      <c r="Q4243" t="s">
        <v>94</v>
      </c>
      <c r="R4243" s="1" t="s">
        <v>26006</v>
      </c>
      <c r="S4243" s="1" t="s">
        <v>26007</v>
      </c>
      <c r="T4243" s="1">
        <v>432</v>
      </c>
      <c r="U4243" s="1">
        <v>412</v>
      </c>
      <c r="V4243" s="1">
        <v>20</v>
      </c>
    </row>
    <row r="4244" spans="1:22" x14ac:dyDescent="0.35">
      <c r="A4244" s="2">
        <v>44621</v>
      </c>
      <c r="B4244" s="3" t="s">
        <v>38</v>
      </c>
      <c r="C4244" t="s">
        <v>276</v>
      </c>
      <c r="D4244" t="s">
        <v>55</v>
      </c>
      <c r="E4244" t="s">
        <v>56</v>
      </c>
      <c r="F4244" t="s">
        <v>26008</v>
      </c>
      <c r="G4244" t="s">
        <v>26009</v>
      </c>
      <c r="H4244" t="s">
        <v>26010</v>
      </c>
      <c r="I4244" t="s">
        <v>26011</v>
      </c>
      <c r="J4244" s="1" t="s">
        <v>30</v>
      </c>
      <c r="K4244" t="s">
        <v>534</v>
      </c>
      <c r="L4244" t="s">
        <v>535</v>
      </c>
      <c r="M4244" t="s">
        <v>536</v>
      </c>
      <c r="N4244" s="1" t="s">
        <v>33</v>
      </c>
      <c r="O4244" s="1" t="s">
        <v>49</v>
      </c>
      <c r="P4244" s="1">
        <v>99</v>
      </c>
      <c r="Q4244" t="s">
        <v>3411</v>
      </c>
      <c r="R4244" s="1" t="s">
        <v>26012</v>
      </c>
      <c r="S4244" s="1" t="s">
        <v>26013</v>
      </c>
      <c r="T4244" s="1">
        <v>312</v>
      </c>
      <c r="U4244" s="1">
        <v>128</v>
      </c>
      <c r="V4244" s="1">
        <v>184</v>
      </c>
    </row>
    <row r="4245" spans="1:22" x14ac:dyDescent="0.35">
      <c r="A4245" s="2">
        <v>44877</v>
      </c>
      <c r="B4245" s="3" t="s">
        <v>207</v>
      </c>
      <c r="C4245" t="s">
        <v>23</v>
      </c>
      <c r="D4245" t="s">
        <v>39</v>
      </c>
      <c r="E4245" t="s">
        <v>541</v>
      </c>
      <c r="F4245" t="s">
        <v>26014</v>
      </c>
      <c r="G4245" t="s">
        <v>26015</v>
      </c>
      <c r="H4245" t="s">
        <v>26016</v>
      </c>
      <c r="I4245" t="s">
        <v>26017</v>
      </c>
      <c r="J4245" s="1" t="s">
        <v>45</v>
      </c>
      <c r="K4245" t="s">
        <v>381</v>
      </c>
      <c r="L4245" t="s">
        <v>382</v>
      </c>
      <c r="M4245" t="s">
        <v>383</v>
      </c>
      <c r="N4245" s="1" t="s">
        <v>48</v>
      </c>
      <c r="O4245" s="1" t="s">
        <v>63</v>
      </c>
      <c r="P4245" s="1">
        <v>62</v>
      </c>
      <c r="Q4245" t="s">
        <v>26018</v>
      </c>
      <c r="R4245" s="1" t="s">
        <v>26019</v>
      </c>
      <c r="S4245" s="1" t="s">
        <v>26020</v>
      </c>
      <c r="T4245" s="1">
        <v>316</v>
      </c>
      <c r="U4245" s="1">
        <v>197</v>
      </c>
      <c r="V4245" s="1">
        <v>119</v>
      </c>
    </row>
    <row r="4246" spans="1:22" x14ac:dyDescent="0.35">
      <c r="A4246" s="2">
        <v>44995</v>
      </c>
      <c r="B4246" s="3" t="s">
        <v>68</v>
      </c>
      <c r="C4246" t="s">
        <v>69</v>
      </c>
      <c r="D4246" t="s">
        <v>70</v>
      </c>
      <c r="E4246" t="s">
        <v>71</v>
      </c>
      <c r="F4246" t="s">
        <v>26021</v>
      </c>
      <c r="G4246" t="s">
        <v>26022</v>
      </c>
      <c r="H4246" t="s">
        <v>26023</v>
      </c>
      <c r="I4246" t="s">
        <v>26024</v>
      </c>
      <c r="J4246" s="1" t="s">
        <v>45</v>
      </c>
      <c r="K4246" t="s">
        <v>124</v>
      </c>
      <c r="L4246" t="s">
        <v>125</v>
      </c>
      <c r="M4246" t="s">
        <v>126</v>
      </c>
      <c r="N4246" s="1" t="s">
        <v>48</v>
      </c>
      <c r="O4246" s="1" t="s">
        <v>63</v>
      </c>
      <c r="P4246" s="1">
        <v>18</v>
      </c>
      <c r="Q4246" t="s">
        <v>11060</v>
      </c>
      <c r="R4246" s="1" t="s">
        <v>26025</v>
      </c>
      <c r="S4246" s="1" t="s">
        <v>26026</v>
      </c>
      <c r="T4246" s="1">
        <v>57</v>
      </c>
      <c r="U4246" s="1">
        <v>17</v>
      </c>
      <c r="V4246" s="1">
        <v>40</v>
      </c>
    </row>
    <row r="4247" spans="1:22" x14ac:dyDescent="0.35">
      <c r="A4247" s="2">
        <v>44986</v>
      </c>
      <c r="B4247" s="3" t="s">
        <v>257</v>
      </c>
      <c r="C4247" t="s">
        <v>141</v>
      </c>
      <c r="D4247" t="s">
        <v>223</v>
      </c>
      <c r="E4247" t="s">
        <v>309</v>
      </c>
      <c r="F4247" t="s">
        <v>26027</v>
      </c>
      <c r="G4247" t="s">
        <v>26028</v>
      </c>
      <c r="H4247" t="s">
        <v>26029</v>
      </c>
      <c r="I4247" t="s">
        <v>26030</v>
      </c>
      <c r="J4247" s="1" t="s">
        <v>30</v>
      </c>
      <c r="K4247" t="s">
        <v>124</v>
      </c>
      <c r="L4247" t="s">
        <v>125</v>
      </c>
      <c r="M4247" t="s">
        <v>126</v>
      </c>
      <c r="N4247" s="1" t="s">
        <v>86</v>
      </c>
      <c r="O4247" s="1" t="s">
        <v>34</v>
      </c>
      <c r="P4247" s="1">
        <v>89</v>
      </c>
      <c r="Q4247" t="s">
        <v>3031</v>
      </c>
      <c r="R4247" s="1" t="s">
        <v>26031</v>
      </c>
      <c r="S4247" s="1" t="s">
        <v>26032</v>
      </c>
      <c r="T4247" s="1">
        <v>313</v>
      </c>
      <c r="U4247" s="1">
        <v>117</v>
      </c>
      <c r="V4247" s="1">
        <v>196</v>
      </c>
    </row>
    <row r="4248" spans="1:22" x14ac:dyDescent="0.35">
      <c r="A4248" s="2">
        <v>44748</v>
      </c>
      <c r="B4248" s="3" t="s">
        <v>492</v>
      </c>
      <c r="C4248" t="s">
        <v>276</v>
      </c>
      <c r="D4248" t="s">
        <v>409</v>
      </c>
      <c r="E4248" t="s">
        <v>410</v>
      </c>
      <c r="F4248" t="s">
        <v>16597</v>
      </c>
      <c r="G4248" t="s">
        <v>26033</v>
      </c>
      <c r="H4248" t="s">
        <v>26034</v>
      </c>
      <c r="I4248" t="s">
        <v>26035</v>
      </c>
      <c r="J4248" s="1" t="s">
        <v>170</v>
      </c>
      <c r="K4248" t="s">
        <v>424</v>
      </c>
      <c r="L4248" t="s">
        <v>425</v>
      </c>
      <c r="M4248">
        <v>7724600682</v>
      </c>
      <c r="N4248" s="1" t="s">
        <v>33</v>
      </c>
      <c r="O4248" s="1" t="s">
        <v>63</v>
      </c>
      <c r="P4248" s="1">
        <v>50</v>
      </c>
      <c r="Q4248" t="s">
        <v>14020</v>
      </c>
      <c r="R4248" s="1" t="s">
        <v>26036</v>
      </c>
      <c r="S4248" s="1" t="s">
        <v>26037</v>
      </c>
      <c r="T4248" s="1">
        <v>69</v>
      </c>
      <c r="U4248" s="1">
        <v>28</v>
      </c>
      <c r="V4248" s="1">
        <v>41</v>
      </c>
    </row>
    <row r="4249" spans="1:22" x14ac:dyDescent="0.35">
      <c r="A4249" s="2">
        <v>44959</v>
      </c>
      <c r="B4249" s="3" t="s">
        <v>140</v>
      </c>
      <c r="C4249" t="s">
        <v>141</v>
      </c>
      <c r="D4249" t="s">
        <v>142</v>
      </c>
      <c r="E4249" t="s">
        <v>361</v>
      </c>
      <c r="F4249" t="s">
        <v>26038</v>
      </c>
      <c r="H4249" t="s">
        <v>26039</v>
      </c>
      <c r="I4249" t="s">
        <v>26040</v>
      </c>
      <c r="J4249" s="1" t="s">
        <v>30</v>
      </c>
      <c r="K4249" t="s">
        <v>381</v>
      </c>
      <c r="L4249" t="s">
        <v>382</v>
      </c>
      <c r="M4249" t="s">
        <v>383</v>
      </c>
      <c r="N4249" s="1" t="s">
        <v>48</v>
      </c>
      <c r="O4249" s="1" t="s">
        <v>63</v>
      </c>
      <c r="P4249" s="1">
        <v>97</v>
      </c>
      <c r="Q4249" t="s">
        <v>1031</v>
      </c>
      <c r="R4249" s="1" t="s">
        <v>2777</v>
      </c>
      <c r="S4249" s="1" t="s">
        <v>26041</v>
      </c>
      <c r="T4249" s="1">
        <v>117</v>
      </c>
      <c r="U4249" s="1">
        <v>97</v>
      </c>
      <c r="V4249" s="1">
        <v>20</v>
      </c>
    </row>
    <row r="4250" spans="1:22" x14ac:dyDescent="0.35">
      <c r="A4250" s="2">
        <v>44663</v>
      </c>
      <c r="B4250" s="3" t="s">
        <v>53</v>
      </c>
      <c r="C4250" t="s">
        <v>276</v>
      </c>
      <c r="D4250" t="s">
        <v>55</v>
      </c>
      <c r="E4250" t="s">
        <v>56</v>
      </c>
      <c r="F4250" t="s">
        <v>26042</v>
      </c>
      <c r="G4250" t="s">
        <v>26043</v>
      </c>
      <c r="H4250" t="s">
        <v>26044</v>
      </c>
      <c r="I4250" t="s">
        <v>26045</v>
      </c>
      <c r="J4250" s="1" t="s">
        <v>30</v>
      </c>
      <c r="K4250" t="s">
        <v>159</v>
      </c>
      <c r="L4250" t="s">
        <v>160</v>
      </c>
      <c r="M4250" t="s">
        <v>161</v>
      </c>
      <c r="N4250" s="1" t="s">
        <v>93</v>
      </c>
      <c r="O4250" s="1" t="s">
        <v>49</v>
      </c>
      <c r="P4250" s="1">
        <v>40</v>
      </c>
      <c r="Q4250" t="s">
        <v>11290</v>
      </c>
      <c r="R4250" s="1" t="s">
        <v>10622</v>
      </c>
      <c r="S4250" s="1" t="s">
        <v>26046</v>
      </c>
      <c r="T4250" s="1">
        <v>261</v>
      </c>
      <c r="U4250" s="1">
        <v>105</v>
      </c>
      <c r="V4250" s="1">
        <v>156</v>
      </c>
    </row>
    <row r="4251" spans="1:22" x14ac:dyDescent="0.35">
      <c r="A4251" s="2">
        <v>44846</v>
      </c>
      <c r="B4251" s="3" t="s">
        <v>222</v>
      </c>
      <c r="C4251" t="s">
        <v>141</v>
      </c>
      <c r="D4251" t="s">
        <v>223</v>
      </c>
      <c r="E4251" t="s">
        <v>189</v>
      </c>
      <c r="F4251" t="s">
        <v>26047</v>
      </c>
      <c r="G4251" t="s">
        <v>26048</v>
      </c>
      <c r="H4251" t="s">
        <v>26049</v>
      </c>
      <c r="I4251">
        <f>1-969-399-5894</f>
        <v>-7261</v>
      </c>
      <c r="J4251" s="1" t="s">
        <v>45</v>
      </c>
      <c r="K4251" t="s">
        <v>148</v>
      </c>
      <c r="L4251" t="s">
        <v>149</v>
      </c>
      <c r="M4251" t="s">
        <v>150</v>
      </c>
      <c r="N4251" s="1" t="s">
        <v>78</v>
      </c>
      <c r="O4251" s="1" t="s">
        <v>49</v>
      </c>
      <c r="P4251" s="1">
        <v>7</v>
      </c>
      <c r="Q4251" t="s">
        <v>26050</v>
      </c>
      <c r="R4251" s="1" t="s">
        <v>26051</v>
      </c>
      <c r="S4251" s="1" t="s">
        <v>26052</v>
      </c>
      <c r="T4251" s="1">
        <v>472</v>
      </c>
      <c r="U4251" s="1">
        <v>28</v>
      </c>
      <c r="V4251" s="1">
        <v>444</v>
      </c>
    </row>
    <row r="4252" spans="1:22" x14ac:dyDescent="0.35">
      <c r="A4252" s="2">
        <v>44782</v>
      </c>
      <c r="B4252" s="3" t="s">
        <v>214</v>
      </c>
      <c r="C4252" t="s">
        <v>54</v>
      </c>
      <c r="D4252" t="s">
        <v>98</v>
      </c>
      <c r="E4252" t="s">
        <v>326</v>
      </c>
      <c r="F4252" t="s">
        <v>26053</v>
      </c>
      <c r="G4252" t="s">
        <v>26054</v>
      </c>
      <c r="H4252" t="s">
        <v>26055</v>
      </c>
      <c r="I4252" t="s">
        <v>26056</v>
      </c>
      <c r="J4252" s="1" t="s">
        <v>45</v>
      </c>
      <c r="K4252" t="s">
        <v>534</v>
      </c>
      <c r="L4252" t="s">
        <v>535</v>
      </c>
      <c r="M4252" t="s">
        <v>536</v>
      </c>
      <c r="N4252" s="1" t="s">
        <v>86</v>
      </c>
      <c r="O4252" s="1" t="s">
        <v>49</v>
      </c>
      <c r="P4252" s="1">
        <v>95</v>
      </c>
      <c r="Q4252" t="s">
        <v>5980</v>
      </c>
      <c r="R4252" s="1" t="s">
        <v>26057</v>
      </c>
      <c r="S4252" s="1" t="s">
        <v>26058</v>
      </c>
      <c r="T4252" s="1">
        <v>107</v>
      </c>
      <c r="U4252" s="1">
        <v>82</v>
      </c>
      <c r="V4252" s="1">
        <v>25</v>
      </c>
    </row>
    <row r="4253" spans="1:22" x14ac:dyDescent="0.35">
      <c r="A4253" s="2">
        <v>44570</v>
      </c>
      <c r="B4253" s="3" t="s">
        <v>492</v>
      </c>
      <c r="C4253" t="s">
        <v>276</v>
      </c>
      <c r="D4253" t="s">
        <v>409</v>
      </c>
      <c r="E4253" t="s">
        <v>410</v>
      </c>
      <c r="F4253" t="s">
        <v>26059</v>
      </c>
      <c r="G4253" t="s">
        <v>26060</v>
      </c>
      <c r="H4253" t="s">
        <v>26061</v>
      </c>
      <c r="I4253">
        <f>1-900-224-4617</f>
        <v>-5740</v>
      </c>
      <c r="J4253" s="1" t="s">
        <v>45</v>
      </c>
      <c r="K4253" t="s">
        <v>111</v>
      </c>
      <c r="L4253" t="s">
        <v>112</v>
      </c>
      <c r="M4253" t="s">
        <v>113</v>
      </c>
      <c r="N4253" s="1" t="s">
        <v>114</v>
      </c>
      <c r="O4253" s="1" t="s">
        <v>63</v>
      </c>
      <c r="P4253" s="1">
        <v>90</v>
      </c>
      <c r="Q4253" t="s">
        <v>6297</v>
      </c>
      <c r="R4253" s="1" t="s">
        <v>3582</v>
      </c>
      <c r="S4253" s="1" t="s">
        <v>26062</v>
      </c>
      <c r="T4253" s="1">
        <v>167</v>
      </c>
      <c r="U4253" s="1">
        <v>134</v>
      </c>
      <c r="V4253" s="1">
        <v>33</v>
      </c>
    </row>
    <row r="4254" spans="1:22" x14ac:dyDescent="0.35">
      <c r="A4254" s="2">
        <v>44741</v>
      </c>
      <c r="B4254" s="3" t="s">
        <v>238</v>
      </c>
      <c r="C4254" t="s">
        <v>23</v>
      </c>
      <c r="D4254" t="s">
        <v>98</v>
      </c>
      <c r="E4254" t="s">
        <v>239</v>
      </c>
      <c r="F4254" t="s">
        <v>26063</v>
      </c>
      <c r="G4254" t="s">
        <v>26064</v>
      </c>
      <c r="H4254" t="s">
        <v>26065</v>
      </c>
      <c r="I4254" t="s">
        <v>26066</v>
      </c>
      <c r="J4254" s="1" t="s">
        <v>30</v>
      </c>
      <c r="K4254" t="s">
        <v>534</v>
      </c>
      <c r="L4254" t="s">
        <v>535</v>
      </c>
      <c r="M4254" t="s">
        <v>536</v>
      </c>
      <c r="N4254" s="1" t="s">
        <v>78</v>
      </c>
      <c r="O4254" s="1" t="s">
        <v>34</v>
      </c>
      <c r="P4254" s="1">
        <v>43</v>
      </c>
      <c r="Q4254" t="s">
        <v>5655</v>
      </c>
      <c r="R4254" s="1" t="s">
        <v>26067</v>
      </c>
      <c r="S4254" s="1" t="s">
        <v>26068</v>
      </c>
      <c r="T4254" s="1">
        <v>353</v>
      </c>
      <c r="U4254" s="1">
        <v>137</v>
      </c>
      <c r="V4254" s="1">
        <v>216</v>
      </c>
    </row>
    <row r="4255" spans="1:22" x14ac:dyDescent="0.35">
      <c r="A4255" s="2">
        <v>44914</v>
      </c>
      <c r="B4255" s="3" t="s">
        <v>164</v>
      </c>
      <c r="C4255" t="s">
        <v>247</v>
      </c>
      <c r="D4255" t="s">
        <v>165</v>
      </c>
      <c r="E4255" t="s">
        <v>166</v>
      </c>
      <c r="F4255" t="s">
        <v>26069</v>
      </c>
      <c r="G4255" t="s">
        <v>26070</v>
      </c>
      <c r="H4255" t="s">
        <v>26071</v>
      </c>
      <c r="I4255" t="s">
        <v>26072</v>
      </c>
      <c r="J4255" s="1" t="s">
        <v>170</v>
      </c>
      <c r="K4255" t="s">
        <v>133</v>
      </c>
      <c r="L4255" t="s">
        <v>134</v>
      </c>
      <c r="M4255" t="s">
        <v>135</v>
      </c>
      <c r="N4255" s="1" t="s">
        <v>78</v>
      </c>
      <c r="O4255" s="1" t="s">
        <v>49</v>
      </c>
      <c r="P4255" s="1">
        <v>26</v>
      </c>
      <c r="Q4255" t="s">
        <v>22530</v>
      </c>
      <c r="R4255" s="1" t="s">
        <v>6064</v>
      </c>
      <c r="S4255" s="1" t="s">
        <v>26073</v>
      </c>
      <c r="T4255" s="1">
        <v>123</v>
      </c>
      <c r="U4255" s="1">
        <v>56</v>
      </c>
      <c r="V4255" s="1">
        <v>67</v>
      </c>
    </row>
    <row r="4256" spans="1:22" x14ac:dyDescent="0.35">
      <c r="A4256" s="2">
        <v>45028</v>
      </c>
      <c r="B4256" s="3" t="s">
        <v>38</v>
      </c>
      <c r="C4256" t="s">
        <v>247</v>
      </c>
      <c r="D4256" t="s">
        <v>165</v>
      </c>
      <c r="E4256" t="s">
        <v>265</v>
      </c>
      <c r="F4256" t="s">
        <v>26074</v>
      </c>
      <c r="G4256" t="s">
        <v>26075</v>
      </c>
      <c r="H4256" t="s">
        <v>26076</v>
      </c>
      <c r="I4256" t="s">
        <v>26077</v>
      </c>
      <c r="J4256" s="1" t="s">
        <v>30</v>
      </c>
      <c r="K4256" t="s">
        <v>124</v>
      </c>
      <c r="L4256" t="s">
        <v>125</v>
      </c>
      <c r="N4256" s="1" t="s">
        <v>93</v>
      </c>
      <c r="O4256" s="1" t="s">
        <v>49</v>
      </c>
      <c r="P4256" s="1">
        <v>79</v>
      </c>
      <c r="Q4256" t="s">
        <v>19962</v>
      </c>
      <c r="R4256" s="1" t="s">
        <v>26078</v>
      </c>
      <c r="S4256" s="1" t="s">
        <v>26079</v>
      </c>
      <c r="T4256" s="1">
        <v>354</v>
      </c>
      <c r="U4256" s="1">
        <v>235</v>
      </c>
      <c r="V4256" s="1">
        <v>119</v>
      </c>
    </row>
    <row r="4257" spans="1:22" x14ac:dyDescent="0.35">
      <c r="A4257" s="2">
        <v>44525</v>
      </c>
      <c r="B4257" s="3" t="s">
        <v>238</v>
      </c>
      <c r="C4257" t="s">
        <v>23</v>
      </c>
      <c r="D4257" t="s">
        <v>98</v>
      </c>
      <c r="E4257" t="s">
        <v>265</v>
      </c>
      <c r="F4257" t="s">
        <v>26080</v>
      </c>
      <c r="G4257" t="s">
        <v>26081</v>
      </c>
      <c r="H4257" t="s">
        <v>26082</v>
      </c>
      <c r="I4257" t="s">
        <v>26083</v>
      </c>
      <c r="J4257" s="1" t="s">
        <v>170</v>
      </c>
      <c r="K4257" t="s">
        <v>183</v>
      </c>
      <c r="L4257" t="s">
        <v>184</v>
      </c>
      <c r="M4257" t="s">
        <v>185</v>
      </c>
      <c r="N4257" s="1" t="s">
        <v>48</v>
      </c>
      <c r="O4257" s="1" t="s">
        <v>34</v>
      </c>
      <c r="P4257" s="1">
        <v>17</v>
      </c>
      <c r="Q4257" t="s">
        <v>26084</v>
      </c>
      <c r="R4257" s="1" t="s">
        <v>26085</v>
      </c>
      <c r="S4257" s="1" t="s">
        <v>26086</v>
      </c>
      <c r="T4257" s="1">
        <v>172</v>
      </c>
      <c r="U4257" s="1">
        <v>133</v>
      </c>
      <c r="V4257" s="1">
        <v>39</v>
      </c>
    </row>
    <row r="4258" spans="1:22" x14ac:dyDescent="0.35">
      <c r="A4258" s="2">
        <v>44860</v>
      </c>
      <c r="B4258" s="3" t="s">
        <v>344</v>
      </c>
      <c r="C4258" t="s">
        <v>141</v>
      </c>
      <c r="D4258" t="s">
        <v>345</v>
      </c>
      <c r="E4258" t="s">
        <v>265</v>
      </c>
      <c r="F4258" t="s">
        <v>26087</v>
      </c>
      <c r="G4258" t="s">
        <v>26088</v>
      </c>
      <c r="H4258" t="s">
        <v>26089</v>
      </c>
      <c r="I4258">
        <f>1-850-569-5855</f>
        <v>-7273</v>
      </c>
      <c r="J4258" s="1" t="s">
        <v>170</v>
      </c>
      <c r="K4258" t="s">
        <v>111</v>
      </c>
      <c r="L4258" t="s">
        <v>112</v>
      </c>
      <c r="M4258" t="s">
        <v>113</v>
      </c>
      <c r="N4258" s="1" t="s">
        <v>86</v>
      </c>
      <c r="O4258" s="1" t="s">
        <v>49</v>
      </c>
      <c r="P4258" s="1">
        <v>23</v>
      </c>
      <c r="Q4258" t="s">
        <v>3350</v>
      </c>
      <c r="R4258" s="1" t="s">
        <v>26090</v>
      </c>
      <c r="S4258" s="1" t="s">
        <v>26091</v>
      </c>
      <c r="T4258" s="1">
        <v>403</v>
      </c>
      <c r="U4258" s="1">
        <v>319</v>
      </c>
      <c r="V4258" s="1">
        <v>84</v>
      </c>
    </row>
    <row r="4259" spans="1:22" x14ac:dyDescent="0.35">
      <c r="A4259" s="2">
        <v>45023</v>
      </c>
      <c r="B4259" s="3" t="s">
        <v>214</v>
      </c>
      <c r="C4259" t="s">
        <v>23</v>
      </c>
      <c r="D4259" t="s">
        <v>98</v>
      </c>
      <c r="E4259" t="s">
        <v>326</v>
      </c>
      <c r="F4259" t="s">
        <v>26092</v>
      </c>
      <c r="G4259" t="s">
        <v>26093</v>
      </c>
      <c r="H4259" t="s">
        <v>26094</v>
      </c>
      <c r="I4259" t="s">
        <v>26095</v>
      </c>
      <c r="J4259" s="1" t="s">
        <v>45</v>
      </c>
      <c r="K4259" t="s">
        <v>133</v>
      </c>
      <c r="L4259" t="s">
        <v>134</v>
      </c>
      <c r="N4259" s="1" t="s">
        <v>86</v>
      </c>
      <c r="O4259" s="1" t="s">
        <v>63</v>
      </c>
      <c r="P4259" s="1">
        <v>16</v>
      </c>
      <c r="Q4259" t="s">
        <v>3044</v>
      </c>
      <c r="R4259" s="1" t="s">
        <v>26096</v>
      </c>
      <c r="S4259" s="1" t="s">
        <v>26097</v>
      </c>
      <c r="T4259" s="1">
        <v>280</v>
      </c>
      <c r="U4259" s="1">
        <v>249</v>
      </c>
      <c r="V4259" s="1">
        <v>31</v>
      </c>
    </row>
    <row r="4260" spans="1:22" x14ac:dyDescent="0.35">
      <c r="A4260" s="2">
        <v>45022</v>
      </c>
      <c r="B4260" s="3" t="s">
        <v>22</v>
      </c>
      <c r="C4260" t="s">
        <v>23</v>
      </c>
      <c r="D4260" t="s">
        <v>24</v>
      </c>
      <c r="E4260" t="s">
        <v>82</v>
      </c>
      <c r="F4260" t="s">
        <v>26098</v>
      </c>
      <c r="G4260" t="s">
        <v>26099</v>
      </c>
      <c r="H4260" t="s">
        <v>26100</v>
      </c>
      <c r="I4260">
        <v>5045934173</v>
      </c>
      <c r="J4260" s="1" t="s">
        <v>30</v>
      </c>
      <c r="K4260" t="s">
        <v>171</v>
      </c>
      <c r="L4260" t="s">
        <v>172</v>
      </c>
      <c r="M4260" t="s">
        <v>173</v>
      </c>
      <c r="N4260" s="1" t="s">
        <v>93</v>
      </c>
      <c r="O4260" s="1" t="s">
        <v>34</v>
      </c>
      <c r="P4260" s="1">
        <v>89</v>
      </c>
      <c r="Q4260" t="s">
        <v>20445</v>
      </c>
      <c r="R4260" s="1" t="s">
        <v>26101</v>
      </c>
      <c r="S4260" s="1" t="s">
        <v>26102</v>
      </c>
      <c r="T4260" s="1">
        <v>448</v>
      </c>
      <c r="U4260" s="1">
        <v>373</v>
      </c>
      <c r="V4260" s="1">
        <v>75</v>
      </c>
    </row>
    <row r="4261" spans="1:22" x14ac:dyDescent="0.35">
      <c r="A4261" s="2">
        <v>44797</v>
      </c>
      <c r="B4261" s="3" t="s">
        <v>336</v>
      </c>
      <c r="C4261" t="s">
        <v>247</v>
      </c>
      <c r="D4261" t="s">
        <v>165</v>
      </c>
      <c r="E4261" t="s">
        <v>484</v>
      </c>
      <c r="F4261" t="s">
        <v>26103</v>
      </c>
      <c r="G4261" t="s">
        <v>26104</v>
      </c>
      <c r="H4261" t="s">
        <v>26105</v>
      </c>
      <c r="I4261" t="s">
        <v>26106</v>
      </c>
      <c r="J4261" s="1" t="s">
        <v>45</v>
      </c>
      <c r="K4261" t="s">
        <v>133</v>
      </c>
      <c r="L4261" t="s">
        <v>134</v>
      </c>
      <c r="M4261" t="s">
        <v>135</v>
      </c>
      <c r="N4261" s="1" t="s">
        <v>48</v>
      </c>
      <c r="O4261" s="1" t="s">
        <v>63</v>
      </c>
      <c r="P4261" s="1">
        <v>88</v>
      </c>
      <c r="Q4261" t="s">
        <v>5643</v>
      </c>
      <c r="R4261" s="1" t="s">
        <v>26107</v>
      </c>
      <c r="S4261" s="1" t="s">
        <v>26108</v>
      </c>
      <c r="T4261" s="1">
        <v>302</v>
      </c>
      <c r="U4261" s="1">
        <v>9</v>
      </c>
      <c r="V4261" s="1">
        <v>293</v>
      </c>
    </row>
    <row r="4262" spans="1:22" x14ac:dyDescent="0.35">
      <c r="A4262" s="2">
        <v>45178</v>
      </c>
      <c r="B4262" s="3" t="s">
        <v>38</v>
      </c>
      <c r="C4262" t="s">
        <v>23</v>
      </c>
      <c r="D4262" t="s">
        <v>24</v>
      </c>
      <c r="E4262" t="s">
        <v>82</v>
      </c>
      <c r="F4262" t="s">
        <v>26109</v>
      </c>
      <c r="H4262" t="s">
        <v>26110</v>
      </c>
      <c r="I4262" t="s">
        <v>26111</v>
      </c>
      <c r="J4262" s="1" t="s">
        <v>170</v>
      </c>
      <c r="K4262" t="s">
        <v>61</v>
      </c>
      <c r="L4262" t="s">
        <v>62</v>
      </c>
      <c r="M4262">
        <f>1-588-750-7646</f>
        <v>-8983</v>
      </c>
      <c r="N4262" s="1" t="s">
        <v>78</v>
      </c>
      <c r="O4262" s="1" t="s">
        <v>49</v>
      </c>
      <c r="P4262" s="1">
        <v>10</v>
      </c>
      <c r="Q4262" t="s">
        <v>17442</v>
      </c>
      <c r="R4262" s="1" t="s">
        <v>26112</v>
      </c>
      <c r="S4262" s="1" t="s">
        <v>26113</v>
      </c>
      <c r="T4262" s="1">
        <v>496</v>
      </c>
      <c r="U4262" s="1">
        <v>401</v>
      </c>
      <c r="V4262" s="1">
        <v>95</v>
      </c>
    </row>
    <row r="4263" spans="1:22" x14ac:dyDescent="0.35">
      <c r="A4263" s="2">
        <v>44640</v>
      </c>
      <c r="B4263" s="3" t="s">
        <v>344</v>
      </c>
      <c r="C4263" t="s">
        <v>141</v>
      </c>
      <c r="D4263" t="s">
        <v>345</v>
      </c>
      <c r="E4263" t="s">
        <v>346</v>
      </c>
      <c r="F4263" t="s">
        <v>26114</v>
      </c>
      <c r="G4263" t="s">
        <v>26115</v>
      </c>
      <c r="H4263" t="s">
        <v>26116</v>
      </c>
      <c r="I4263">
        <v>3145994795</v>
      </c>
      <c r="J4263" s="1" t="s">
        <v>45</v>
      </c>
      <c r="K4263" t="s">
        <v>566</v>
      </c>
      <c r="L4263" t="s">
        <v>567</v>
      </c>
      <c r="M4263" t="s">
        <v>568</v>
      </c>
      <c r="N4263" s="1" t="s">
        <v>33</v>
      </c>
      <c r="O4263" s="1" t="s">
        <v>34</v>
      </c>
      <c r="P4263" s="1">
        <v>65</v>
      </c>
      <c r="Q4263" t="s">
        <v>1742</v>
      </c>
      <c r="R4263" s="1" t="s">
        <v>2337</v>
      </c>
      <c r="S4263" s="1" t="s">
        <v>26117</v>
      </c>
      <c r="T4263" s="1">
        <v>330</v>
      </c>
      <c r="U4263" s="1">
        <v>250</v>
      </c>
      <c r="V4263" s="1">
        <v>80</v>
      </c>
    </row>
    <row r="4264" spans="1:22" x14ac:dyDescent="0.35">
      <c r="A4264" s="2">
        <v>45176</v>
      </c>
      <c r="B4264" s="3" t="s">
        <v>140</v>
      </c>
      <c r="C4264" t="s">
        <v>141</v>
      </c>
      <c r="D4264" t="s">
        <v>142</v>
      </c>
      <c r="E4264" t="s">
        <v>361</v>
      </c>
      <c r="F4264" t="s">
        <v>26118</v>
      </c>
      <c r="G4264" t="s">
        <v>26119</v>
      </c>
      <c r="H4264" t="s">
        <v>26120</v>
      </c>
      <c r="I4264">
        <v>2697922468</v>
      </c>
      <c r="J4264" s="1" t="s">
        <v>170</v>
      </c>
      <c r="K4264" t="s">
        <v>194</v>
      </c>
      <c r="L4264" t="s">
        <v>195</v>
      </c>
      <c r="M4264" t="s">
        <v>196</v>
      </c>
      <c r="N4264" s="1" t="s">
        <v>48</v>
      </c>
      <c r="O4264" s="1" t="s">
        <v>34</v>
      </c>
      <c r="P4264" s="1">
        <v>100</v>
      </c>
      <c r="Q4264" t="s">
        <v>143</v>
      </c>
      <c r="R4264" s="1" t="s">
        <v>26121</v>
      </c>
      <c r="S4264" s="1" t="s">
        <v>26122</v>
      </c>
      <c r="T4264" s="1">
        <v>236</v>
      </c>
      <c r="U4264" s="1">
        <v>134</v>
      </c>
      <c r="V4264" s="1">
        <v>102</v>
      </c>
    </row>
    <row r="4265" spans="1:22" x14ac:dyDescent="0.35">
      <c r="A4265" s="2">
        <v>45116</v>
      </c>
      <c r="B4265" s="3" t="s">
        <v>68</v>
      </c>
      <c r="C4265" t="s">
        <v>69</v>
      </c>
      <c r="D4265" t="s">
        <v>70</v>
      </c>
      <c r="E4265" t="s">
        <v>189</v>
      </c>
      <c r="F4265" t="s">
        <v>26123</v>
      </c>
      <c r="G4265" t="s">
        <v>26124</v>
      </c>
      <c r="H4265" t="s">
        <v>26125</v>
      </c>
      <c r="I4265" t="s">
        <v>26126</v>
      </c>
      <c r="J4265" s="1" t="s">
        <v>170</v>
      </c>
      <c r="K4265" t="s">
        <v>252</v>
      </c>
      <c r="L4265" t="s">
        <v>253</v>
      </c>
      <c r="M4265">
        <f>1-838-976-6137</f>
        <v>-7950</v>
      </c>
      <c r="N4265" s="1" t="s">
        <v>48</v>
      </c>
      <c r="O4265" s="1" t="s">
        <v>34</v>
      </c>
      <c r="P4265" s="1">
        <v>100</v>
      </c>
      <c r="Q4265" t="s">
        <v>1634</v>
      </c>
      <c r="R4265" s="1" t="s">
        <v>26127</v>
      </c>
      <c r="S4265" s="1" t="s">
        <v>26128</v>
      </c>
      <c r="T4265" s="1">
        <v>145</v>
      </c>
      <c r="U4265" s="1">
        <v>142</v>
      </c>
      <c r="V4265" s="1">
        <v>3</v>
      </c>
    </row>
    <row r="4266" spans="1:22" x14ac:dyDescent="0.35">
      <c r="A4266" s="2">
        <v>44914</v>
      </c>
      <c r="B4266" s="3" t="s">
        <v>492</v>
      </c>
      <c r="C4266" t="s">
        <v>276</v>
      </c>
      <c r="D4266" t="s">
        <v>409</v>
      </c>
      <c r="E4266" t="s">
        <v>410</v>
      </c>
      <c r="F4266" t="s">
        <v>26129</v>
      </c>
      <c r="G4266" t="s">
        <v>26130</v>
      </c>
      <c r="H4266" t="s">
        <v>26131</v>
      </c>
      <c r="I4266" t="s">
        <v>26132</v>
      </c>
      <c r="J4266" s="1" t="s">
        <v>45</v>
      </c>
      <c r="K4266" t="s">
        <v>46</v>
      </c>
      <c r="L4266" t="s">
        <v>47</v>
      </c>
      <c r="M4266" t="s">
        <v>261</v>
      </c>
      <c r="N4266" s="1" t="s">
        <v>78</v>
      </c>
      <c r="O4266" s="1" t="s">
        <v>63</v>
      </c>
      <c r="P4266" s="1">
        <v>86</v>
      </c>
      <c r="Q4266" t="s">
        <v>1050</v>
      </c>
      <c r="R4266" s="1" t="s">
        <v>17226</v>
      </c>
      <c r="S4266" s="1" t="s">
        <v>26133</v>
      </c>
      <c r="T4266" s="1">
        <v>258</v>
      </c>
      <c r="U4266" s="1">
        <v>49</v>
      </c>
      <c r="V4266" s="1">
        <v>209</v>
      </c>
    </row>
    <row r="4267" spans="1:22" x14ac:dyDescent="0.35">
      <c r="A4267" s="2">
        <v>44530</v>
      </c>
      <c r="B4267" s="3" t="s">
        <v>140</v>
      </c>
      <c r="C4267" t="s">
        <v>141</v>
      </c>
      <c r="D4267" t="s">
        <v>142</v>
      </c>
      <c r="E4267" t="s">
        <v>361</v>
      </c>
      <c r="F4267" t="s">
        <v>26134</v>
      </c>
      <c r="G4267" t="s">
        <v>26135</v>
      </c>
      <c r="H4267" t="s">
        <v>26136</v>
      </c>
      <c r="I4267" t="s">
        <v>26137</v>
      </c>
      <c r="J4267" s="1" t="s">
        <v>45</v>
      </c>
      <c r="K4267" t="s">
        <v>303</v>
      </c>
      <c r="L4267" t="s">
        <v>304</v>
      </c>
      <c r="M4267" t="s">
        <v>305</v>
      </c>
      <c r="N4267" s="1" t="s">
        <v>114</v>
      </c>
      <c r="O4267" s="1" t="s">
        <v>49</v>
      </c>
      <c r="P4267" s="1">
        <v>46</v>
      </c>
      <c r="Q4267" t="s">
        <v>8399</v>
      </c>
      <c r="R4267" s="1" t="s">
        <v>26138</v>
      </c>
      <c r="S4267" s="1" t="s">
        <v>26139</v>
      </c>
      <c r="T4267" s="1">
        <v>175</v>
      </c>
      <c r="U4267" s="1">
        <v>81</v>
      </c>
      <c r="V4267" s="1">
        <v>94</v>
      </c>
    </row>
    <row r="4268" spans="1:22" x14ac:dyDescent="0.35">
      <c r="A4268" s="2">
        <v>44713</v>
      </c>
      <c r="B4268" s="3" t="s">
        <v>140</v>
      </c>
      <c r="C4268" t="s">
        <v>141</v>
      </c>
      <c r="D4268" t="s">
        <v>142</v>
      </c>
      <c r="E4268" t="s">
        <v>189</v>
      </c>
      <c r="F4268" t="s">
        <v>26140</v>
      </c>
      <c r="H4268" t="s">
        <v>26141</v>
      </c>
      <c r="I4268" t="s">
        <v>26142</v>
      </c>
      <c r="J4268" s="1" t="s">
        <v>45</v>
      </c>
      <c r="K4268" t="s">
        <v>31</v>
      </c>
      <c r="L4268" t="s">
        <v>32</v>
      </c>
      <c r="M4268">
        <v>6538306661</v>
      </c>
      <c r="N4268" s="1" t="s">
        <v>114</v>
      </c>
      <c r="O4268" s="1" t="s">
        <v>49</v>
      </c>
      <c r="P4268" s="1">
        <v>16</v>
      </c>
      <c r="Q4268" t="s">
        <v>26143</v>
      </c>
      <c r="R4268" s="1" t="s">
        <v>16555</v>
      </c>
      <c r="S4268" s="1" t="s">
        <v>26144</v>
      </c>
      <c r="T4268" s="1">
        <v>398</v>
      </c>
      <c r="U4268" s="1">
        <v>388</v>
      </c>
      <c r="V4268" s="1">
        <v>10</v>
      </c>
    </row>
    <row r="4269" spans="1:22" x14ac:dyDescent="0.35">
      <c r="A4269" s="2">
        <v>44948</v>
      </c>
      <c r="B4269" s="3" t="s">
        <v>97</v>
      </c>
      <c r="C4269" t="s">
        <v>23</v>
      </c>
      <c r="D4269" t="s">
        <v>98</v>
      </c>
      <c r="E4269" t="s">
        <v>154</v>
      </c>
      <c r="F4269" t="s">
        <v>26145</v>
      </c>
      <c r="G4269" t="s">
        <v>26146</v>
      </c>
      <c r="H4269" t="s">
        <v>26147</v>
      </c>
      <c r="I4269" t="s">
        <v>26148</v>
      </c>
      <c r="J4269" s="1" t="s">
        <v>30</v>
      </c>
      <c r="K4269" t="s">
        <v>61</v>
      </c>
      <c r="L4269" t="s">
        <v>62</v>
      </c>
      <c r="M4269">
        <f>1-588-750-7646</f>
        <v>-8983</v>
      </c>
      <c r="N4269" s="1" t="s">
        <v>86</v>
      </c>
      <c r="O4269" s="1" t="s">
        <v>63</v>
      </c>
      <c r="P4269" s="1">
        <v>40</v>
      </c>
      <c r="Q4269" t="s">
        <v>13663</v>
      </c>
      <c r="R4269" s="1" t="s">
        <v>26149</v>
      </c>
      <c r="S4269" s="1" t="s">
        <v>26150</v>
      </c>
      <c r="T4269" s="1">
        <v>61</v>
      </c>
      <c r="U4269" s="1">
        <v>52</v>
      </c>
      <c r="V4269" s="1">
        <v>9</v>
      </c>
    </row>
    <row r="4270" spans="1:22" x14ac:dyDescent="0.35">
      <c r="A4270" s="2">
        <v>44890</v>
      </c>
      <c r="B4270" s="3" t="s">
        <v>257</v>
      </c>
      <c r="C4270" t="s">
        <v>141</v>
      </c>
      <c r="D4270" t="s">
        <v>223</v>
      </c>
      <c r="E4270" t="s">
        <v>309</v>
      </c>
      <c r="F4270" t="s">
        <v>26151</v>
      </c>
      <c r="G4270" t="s">
        <v>26152</v>
      </c>
      <c r="H4270" t="s">
        <v>26153</v>
      </c>
      <c r="I4270" t="s">
        <v>26154</v>
      </c>
      <c r="J4270" s="1" t="s">
        <v>170</v>
      </c>
      <c r="K4270" t="s">
        <v>171</v>
      </c>
      <c r="L4270" t="s">
        <v>172</v>
      </c>
      <c r="M4270" t="s">
        <v>173</v>
      </c>
      <c r="N4270" s="1" t="s">
        <v>48</v>
      </c>
      <c r="O4270" s="1" t="s">
        <v>34</v>
      </c>
      <c r="P4270" s="1">
        <v>46</v>
      </c>
      <c r="Q4270" t="s">
        <v>15322</v>
      </c>
      <c r="R4270" s="1" t="s">
        <v>26155</v>
      </c>
      <c r="S4270" s="1" t="s">
        <v>26156</v>
      </c>
      <c r="T4270" s="1">
        <v>268</v>
      </c>
      <c r="U4270" s="1">
        <v>140</v>
      </c>
      <c r="V4270" s="1">
        <v>128</v>
      </c>
    </row>
    <row r="4271" spans="1:22" x14ac:dyDescent="0.35">
      <c r="A4271" s="2">
        <v>45184</v>
      </c>
      <c r="B4271" s="3" t="s">
        <v>118</v>
      </c>
      <c r="C4271" t="s">
        <v>69</v>
      </c>
      <c r="D4271" t="s">
        <v>119</v>
      </c>
      <c r="E4271" t="s">
        <v>120</v>
      </c>
      <c r="F4271" t="s">
        <v>26157</v>
      </c>
      <c r="G4271" t="s">
        <v>26158</v>
      </c>
      <c r="H4271" t="s">
        <v>26159</v>
      </c>
      <c r="I4271">
        <v>3612719404</v>
      </c>
      <c r="J4271" s="1" t="s">
        <v>45</v>
      </c>
      <c r="K4271" t="s">
        <v>566</v>
      </c>
      <c r="L4271" t="s">
        <v>567</v>
      </c>
      <c r="M4271" t="s">
        <v>568</v>
      </c>
      <c r="N4271" s="1" t="s">
        <v>93</v>
      </c>
      <c r="O4271" s="1" t="s">
        <v>63</v>
      </c>
      <c r="P4271" s="1">
        <v>59</v>
      </c>
      <c r="Q4271" t="s">
        <v>6879</v>
      </c>
      <c r="R4271" s="1" t="s">
        <v>26160</v>
      </c>
      <c r="S4271" s="1" t="s">
        <v>26161</v>
      </c>
      <c r="T4271" s="1">
        <v>144</v>
      </c>
      <c r="U4271" s="1">
        <v>133</v>
      </c>
      <c r="V4271" s="1">
        <v>11</v>
      </c>
    </row>
    <row r="4272" spans="1:22" x14ac:dyDescent="0.35">
      <c r="A4272" s="2">
        <v>44618</v>
      </c>
      <c r="B4272" s="3" t="s">
        <v>336</v>
      </c>
      <c r="C4272" t="s">
        <v>247</v>
      </c>
      <c r="D4272" t="s">
        <v>165</v>
      </c>
      <c r="E4272" t="s">
        <v>484</v>
      </c>
      <c r="F4272" t="s">
        <v>26162</v>
      </c>
      <c r="G4272" t="s">
        <v>26163</v>
      </c>
      <c r="H4272" t="s">
        <v>26164</v>
      </c>
      <c r="I4272">
        <v>4494292168</v>
      </c>
      <c r="J4272" s="1" t="s">
        <v>30</v>
      </c>
      <c r="K4272" t="s">
        <v>424</v>
      </c>
      <c r="L4272" t="s">
        <v>425</v>
      </c>
      <c r="M4272">
        <v>7724600682</v>
      </c>
      <c r="N4272" s="1" t="s">
        <v>33</v>
      </c>
      <c r="O4272" s="1" t="s">
        <v>34</v>
      </c>
      <c r="P4272" s="1">
        <v>10</v>
      </c>
      <c r="Q4272" t="s">
        <v>15730</v>
      </c>
      <c r="R4272" s="1" t="s">
        <v>26165</v>
      </c>
      <c r="S4272" s="1" t="s">
        <v>26166</v>
      </c>
      <c r="T4272" s="1">
        <v>107</v>
      </c>
      <c r="U4272" s="1">
        <v>104</v>
      </c>
      <c r="V4272" s="1">
        <v>3</v>
      </c>
    </row>
    <row r="4273" spans="1:22" x14ac:dyDescent="0.35">
      <c r="A4273" s="2">
        <v>45010</v>
      </c>
      <c r="B4273" s="3" t="s">
        <v>275</v>
      </c>
      <c r="C4273" t="s">
        <v>276</v>
      </c>
      <c r="D4273" t="s">
        <v>277</v>
      </c>
      <c r="E4273" t="s">
        <v>278</v>
      </c>
      <c r="F4273" t="s">
        <v>26167</v>
      </c>
      <c r="G4273" t="s">
        <v>26168</v>
      </c>
      <c r="H4273" t="s">
        <v>26169</v>
      </c>
      <c r="I4273" t="s">
        <v>26170</v>
      </c>
      <c r="J4273" s="1" t="s">
        <v>45</v>
      </c>
      <c r="K4273" t="s">
        <v>270</v>
      </c>
      <c r="L4273" t="s">
        <v>271</v>
      </c>
      <c r="M4273" t="s">
        <v>559</v>
      </c>
      <c r="N4273" s="1" t="s">
        <v>86</v>
      </c>
      <c r="O4273" s="1" t="s">
        <v>49</v>
      </c>
      <c r="P4273" s="1">
        <v>6</v>
      </c>
      <c r="Q4273" t="s">
        <v>3867</v>
      </c>
      <c r="R4273" s="1" t="s">
        <v>13014</v>
      </c>
      <c r="S4273" s="1" t="s">
        <v>26171</v>
      </c>
      <c r="T4273" s="1">
        <v>442</v>
      </c>
      <c r="U4273" s="1">
        <v>36</v>
      </c>
      <c r="V4273" s="1">
        <v>406</v>
      </c>
    </row>
    <row r="4274" spans="1:22" x14ac:dyDescent="0.35">
      <c r="A4274" s="2">
        <v>45068</v>
      </c>
      <c r="B4274" s="3" t="s">
        <v>22</v>
      </c>
      <c r="C4274" t="s">
        <v>23</v>
      </c>
      <c r="D4274" t="s">
        <v>24</v>
      </c>
      <c r="E4274" t="s">
        <v>82</v>
      </c>
      <c r="F4274" t="s">
        <v>26172</v>
      </c>
      <c r="G4274" t="s">
        <v>26173</v>
      </c>
      <c r="H4274" t="s">
        <v>26174</v>
      </c>
      <c r="I4274" t="s">
        <v>26175</v>
      </c>
      <c r="J4274" s="1" t="s">
        <v>30</v>
      </c>
      <c r="K4274" t="s">
        <v>46</v>
      </c>
      <c r="L4274" t="s">
        <v>47</v>
      </c>
      <c r="M4274" t="s">
        <v>261</v>
      </c>
      <c r="N4274" s="1" t="s">
        <v>78</v>
      </c>
      <c r="O4274" s="1" t="s">
        <v>49</v>
      </c>
      <c r="P4274" s="1">
        <v>99</v>
      </c>
      <c r="Q4274" t="s">
        <v>934</v>
      </c>
      <c r="R4274" s="1" t="s">
        <v>26176</v>
      </c>
      <c r="S4274" s="1" t="s">
        <v>26177</v>
      </c>
      <c r="T4274" s="1">
        <v>319</v>
      </c>
      <c r="U4274" s="1">
        <v>6</v>
      </c>
      <c r="V4274" s="1">
        <v>313</v>
      </c>
    </row>
    <row r="4275" spans="1:22" x14ac:dyDescent="0.35">
      <c r="A4275" s="2">
        <v>44521</v>
      </c>
      <c r="B4275" s="3" t="s">
        <v>214</v>
      </c>
      <c r="C4275" t="s">
        <v>23</v>
      </c>
      <c r="D4275" t="s">
        <v>98</v>
      </c>
      <c r="E4275" t="s">
        <v>326</v>
      </c>
      <c r="F4275" t="s">
        <v>26178</v>
      </c>
      <c r="G4275" t="s">
        <v>26179</v>
      </c>
      <c r="H4275" t="s">
        <v>26180</v>
      </c>
      <c r="I4275" t="s">
        <v>26181</v>
      </c>
      <c r="J4275" s="1" t="s">
        <v>30</v>
      </c>
      <c r="K4275" t="s">
        <v>75</v>
      </c>
      <c r="L4275" t="s">
        <v>76</v>
      </c>
      <c r="M4275" t="s">
        <v>77</v>
      </c>
      <c r="N4275" s="1" t="s">
        <v>78</v>
      </c>
      <c r="O4275" s="1" t="s">
        <v>49</v>
      </c>
      <c r="P4275" s="1">
        <v>64</v>
      </c>
      <c r="Q4275" t="s">
        <v>26182</v>
      </c>
      <c r="R4275" s="1" t="s">
        <v>26183</v>
      </c>
      <c r="S4275" s="1" t="s">
        <v>26184</v>
      </c>
      <c r="T4275" s="1">
        <v>500</v>
      </c>
      <c r="U4275" s="1">
        <v>143</v>
      </c>
      <c r="V4275" s="1">
        <v>357</v>
      </c>
    </row>
    <row r="4276" spans="1:22" x14ac:dyDescent="0.35">
      <c r="A4276" s="2">
        <v>45191</v>
      </c>
      <c r="B4276" s="3" t="s">
        <v>257</v>
      </c>
      <c r="C4276" t="s">
        <v>141</v>
      </c>
      <c r="D4276" t="s">
        <v>223</v>
      </c>
      <c r="E4276" t="s">
        <v>309</v>
      </c>
      <c r="F4276" t="s">
        <v>20336</v>
      </c>
      <c r="G4276" t="s">
        <v>26185</v>
      </c>
      <c r="H4276" t="s">
        <v>26186</v>
      </c>
      <c r="I4276" t="s">
        <v>26187</v>
      </c>
      <c r="J4276" s="1" t="s">
        <v>45</v>
      </c>
      <c r="K4276" t="s">
        <v>270</v>
      </c>
      <c r="L4276" t="s">
        <v>271</v>
      </c>
      <c r="M4276" t="s">
        <v>559</v>
      </c>
      <c r="N4276" s="1" t="s">
        <v>86</v>
      </c>
      <c r="O4276" s="1" t="s">
        <v>34</v>
      </c>
      <c r="P4276" s="1">
        <v>97</v>
      </c>
      <c r="Q4276" t="s">
        <v>6189</v>
      </c>
      <c r="R4276" s="1" t="s">
        <v>26188</v>
      </c>
      <c r="S4276" s="1" t="s">
        <v>26189</v>
      </c>
      <c r="T4276" s="1">
        <v>222</v>
      </c>
      <c r="U4276" s="1">
        <v>219</v>
      </c>
      <c r="V4276" s="1">
        <v>3</v>
      </c>
    </row>
    <row r="4277" spans="1:22" x14ac:dyDescent="0.35">
      <c r="A4277" s="2">
        <v>44701</v>
      </c>
      <c r="B4277" s="3" t="s">
        <v>222</v>
      </c>
      <c r="C4277" t="s">
        <v>141</v>
      </c>
      <c r="D4277" t="s">
        <v>223</v>
      </c>
      <c r="E4277" t="s">
        <v>224</v>
      </c>
      <c r="F4277" t="s">
        <v>26190</v>
      </c>
      <c r="G4277" t="s">
        <v>26191</v>
      </c>
      <c r="H4277" t="s">
        <v>26192</v>
      </c>
      <c r="I4277" t="s">
        <v>26193</v>
      </c>
      <c r="J4277" s="1" t="s">
        <v>45</v>
      </c>
      <c r="K4277" t="s">
        <v>148</v>
      </c>
      <c r="L4277" t="s">
        <v>149</v>
      </c>
      <c r="M4277" t="s">
        <v>150</v>
      </c>
      <c r="N4277" s="1" t="s">
        <v>78</v>
      </c>
      <c r="O4277" s="1" t="s">
        <v>63</v>
      </c>
      <c r="P4277" s="1">
        <v>55</v>
      </c>
      <c r="Q4277" t="s">
        <v>3885</v>
      </c>
      <c r="R4277" s="1" t="s">
        <v>26194</v>
      </c>
      <c r="S4277" s="1" t="s">
        <v>26195</v>
      </c>
      <c r="T4277" s="1">
        <v>185</v>
      </c>
      <c r="U4277" s="1">
        <v>39</v>
      </c>
      <c r="V4277" s="1">
        <v>146</v>
      </c>
    </row>
    <row r="4278" spans="1:22" x14ac:dyDescent="0.35">
      <c r="A4278" s="2">
        <v>44974</v>
      </c>
      <c r="B4278" s="3" t="s">
        <v>38</v>
      </c>
      <c r="C4278" t="s">
        <v>23</v>
      </c>
      <c r="D4278" t="s">
        <v>39</v>
      </c>
      <c r="E4278" t="s">
        <v>40</v>
      </c>
      <c r="F4278" t="s">
        <v>26196</v>
      </c>
      <c r="G4278" t="s">
        <v>26197</v>
      </c>
      <c r="H4278" t="s">
        <v>26198</v>
      </c>
      <c r="I4278">
        <v>8183935398</v>
      </c>
      <c r="J4278" s="1" t="s">
        <v>170</v>
      </c>
      <c r="K4278" t="s">
        <v>534</v>
      </c>
      <c r="L4278" t="s">
        <v>535</v>
      </c>
      <c r="N4278" s="1" t="s">
        <v>78</v>
      </c>
      <c r="O4278" s="1" t="s">
        <v>49</v>
      </c>
      <c r="P4278" s="1">
        <v>67</v>
      </c>
      <c r="Q4278" t="s">
        <v>211</v>
      </c>
      <c r="R4278" s="1" t="s">
        <v>1911</v>
      </c>
      <c r="S4278" s="1" t="s">
        <v>26199</v>
      </c>
      <c r="T4278" s="1">
        <v>421</v>
      </c>
      <c r="U4278" s="1">
        <v>47</v>
      </c>
      <c r="V4278" s="1">
        <v>374</v>
      </c>
    </row>
    <row r="4279" spans="1:22" x14ac:dyDescent="0.35">
      <c r="A4279" s="2">
        <v>44610</v>
      </c>
      <c r="B4279" s="3" t="s">
        <v>118</v>
      </c>
      <c r="C4279" t="s">
        <v>69</v>
      </c>
      <c r="D4279" t="s">
        <v>119</v>
      </c>
      <c r="E4279" t="s">
        <v>120</v>
      </c>
      <c r="F4279" t="s">
        <v>26200</v>
      </c>
      <c r="G4279" t="s">
        <v>26201</v>
      </c>
      <c r="H4279" t="s">
        <v>26202</v>
      </c>
      <c r="I4279" t="s">
        <v>26203</v>
      </c>
      <c r="J4279" s="1" t="s">
        <v>30</v>
      </c>
      <c r="K4279" t="s">
        <v>61</v>
      </c>
      <c r="L4279" t="s">
        <v>62</v>
      </c>
      <c r="M4279">
        <f>1-588-750-7646</f>
        <v>-8983</v>
      </c>
      <c r="N4279" s="1" t="s">
        <v>114</v>
      </c>
      <c r="O4279" s="1" t="s">
        <v>34</v>
      </c>
      <c r="P4279" s="1">
        <v>32</v>
      </c>
      <c r="Q4279" t="s">
        <v>24524</v>
      </c>
      <c r="R4279" s="1" t="s">
        <v>26204</v>
      </c>
      <c r="S4279" s="1" t="s">
        <v>26205</v>
      </c>
      <c r="T4279" s="1">
        <v>120</v>
      </c>
      <c r="U4279" s="1">
        <v>17</v>
      </c>
      <c r="V4279" s="1">
        <v>103</v>
      </c>
    </row>
    <row r="4280" spans="1:22" x14ac:dyDescent="0.35">
      <c r="A4280" s="2">
        <v>44869</v>
      </c>
      <c r="B4280" s="3" t="s">
        <v>38</v>
      </c>
      <c r="C4280" t="s">
        <v>23</v>
      </c>
      <c r="D4280" t="s">
        <v>98</v>
      </c>
      <c r="E4280" t="s">
        <v>154</v>
      </c>
      <c r="F4280" t="s">
        <v>26206</v>
      </c>
      <c r="G4280" t="s">
        <v>26207</v>
      </c>
      <c r="H4280" t="s">
        <v>26208</v>
      </c>
      <c r="I4280" t="s">
        <v>26209</v>
      </c>
      <c r="J4280" s="1" t="s">
        <v>45</v>
      </c>
      <c r="K4280" t="s">
        <v>111</v>
      </c>
      <c r="L4280" t="s">
        <v>112</v>
      </c>
      <c r="M4280" t="s">
        <v>113</v>
      </c>
      <c r="N4280" s="1" t="s">
        <v>93</v>
      </c>
      <c r="O4280" s="1" t="s">
        <v>34</v>
      </c>
      <c r="P4280" s="1">
        <v>94</v>
      </c>
      <c r="Q4280" t="s">
        <v>26210</v>
      </c>
      <c r="R4280" s="1" t="s">
        <v>26211</v>
      </c>
      <c r="S4280" s="1" t="s">
        <v>26212</v>
      </c>
      <c r="T4280" s="1">
        <v>222</v>
      </c>
      <c r="U4280" s="1">
        <v>125</v>
      </c>
      <c r="V4280" s="1">
        <v>97</v>
      </c>
    </row>
    <row r="4281" spans="1:22" x14ac:dyDescent="0.35">
      <c r="A4281" s="2">
        <v>44922</v>
      </c>
      <c r="B4281" s="3" t="s">
        <v>275</v>
      </c>
      <c r="C4281" t="s">
        <v>276</v>
      </c>
      <c r="D4281" t="s">
        <v>277</v>
      </c>
      <c r="E4281" t="s">
        <v>278</v>
      </c>
      <c r="F4281" t="s">
        <v>26213</v>
      </c>
      <c r="G4281" t="s">
        <v>26214</v>
      </c>
      <c r="H4281" t="s">
        <v>26215</v>
      </c>
      <c r="I4281" t="s">
        <v>26216</v>
      </c>
      <c r="J4281" s="1" t="s">
        <v>45</v>
      </c>
      <c r="K4281" t="s">
        <v>171</v>
      </c>
      <c r="L4281" t="s">
        <v>172</v>
      </c>
      <c r="M4281" t="s">
        <v>173</v>
      </c>
      <c r="N4281" s="1" t="s">
        <v>33</v>
      </c>
      <c r="O4281" s="1" t="s">
        <v>49</v>
      </c>
      <c r="P4281" s="1">
        <v>78</v>
      </c>
      <c r="Q4281" t="s">
        <v>26217</v>
      </c>
      <c r="R4281" s="1" t="s">
        <v>26218</v>
      </c>
      <c r="S4281" s="1" t="s">
        <v>26219</v>
      </c>
      <c r="T4281" s="1">
        <v>271</v>
      </c>
      <c r="U4281" s="1">
        <v>215</v>
      </c>
      <c r="V4281" s="1">
        <v>56</v>
      </c>
    </row>
    <row r="4282" spans="1:22" x14ac:dyDescent="0.35">
      <c r="A4282" s="2">
        <v>44694</v>
      </c>
      <c r="B4282" s="3" t="s">
        <v>118</v>
      </c>
      <c r="C4282" t="s">
        <v>69</v>
      </c>
      <c r="D4282" t="s">
        <v>119</v>
      </c>
      <c r="E4282" t="s">
        <v>120</v>
      </c>
      <c r="F4282" t="s">
        <v>26220</v>
      </c>
      <c r="G4282" t="s">
        <v>26221</v>
      </c>
      <c r="H4282" t="s">
        <v>26222</v>
      </c>
      <c r="I4282" t="s">
        <v>26223</v>
      </c>
      <c r="J4282" s="1" t="s">
        <v>45</v>
      </c>
      <c r="K4282" t="s">
        <v>61</v>
      </c>
      <c r="L4282" t="s">
        <v>62</v>
      </c>
      <c r="M4282">
        <f>1-588-750-7646</f>
        <v>-8983</v>
      </c>
      <c r="N4282" s="1" t="s">
        <v>33</v>
      </c>
      <c r="O4282" s="1" t="s">
        <v>34</v>
      </c>
      <c r="P4282" s="1">
        <v>97</v>
      </c>
      <c r="Q4282" t="s">
        <v>10297</v>
      </c>
      <c r="R4282" s="1" t="s">
        <v>26224</v>
      </c>
      <c r="S4282" s="1" t="s">
        <v>26225</v>
      </c>
      <c r="T4282" s="1">
        <v>460</v>
      </c>
      <c r="U4282" s="1">
        <v>330</v>
      </c>
      <c r="V4282" s="1">
        <v>130</v>
      </c>
    </row>
    <row r="4283" spans="1:22" x14ac:dyDescent="0.35">
      <c r="A4283" s="2">
        <v>44576</v>
      </c>
      <c r="B4283" s="3" t="s">
        <v>38</v>
      </c>
      <c r="C4283" t="s">
        <v>69</v>
      </c>
      <c r="D4283" t="s">
        <v>119</v>
      </c>
      <c r="E4283" t="s">
        <v>120</v>
      </c>
      <c r="F4283" t="s">
        <v>26226</v>
      </c>
      <c r="G4283" t="s">
        <v>26227</v>
      </c>
      <c r="H4283" t="s">
        <v>26228</v>
      </c>
      <c r="I4283">
        <f>1-900-285-5</f>
        <v>-1189</v>
      </c>
      <c r="J4283" s="1" t="s">
        <v>45</v>
      </c>
      <c r="K4283" t="s">
        <v>171</v>
      </c>
      <c r="L4283" t="s">
        <v>172</v>
      </c>
      <c r="M4283" t="s">
        <v>173</v>
      </c>
      <c r="N4283" s="1" t="s">
        <v>86</v>
      </c>
      <c r="O4283" s="1" t="s">
        <v>63</v>
      </c>
      <c r="P4283" s="1">
        <v>16</v>
      </c>
      <c r="Q4283" t="s">
        <v>26229</v>
      </c>
      <c r="R4283" s="1" t="s">
        <v>26230</v>
      </c>
      <c r="S4283" s="1" t="s">
        <v>26231</v>
      </c>
      <c r="T4283" s="1">
        <v>485</v>
      </c>
      <c r="U4283" s="1">
        <v>3</v>
      </c>
      <c r="V4283" s="1">
        <v>482</v>
      </c>
    </row>
    <row r="4284" spans="1:22" x14ac:dyDescent="0.35">
      <c r="A4284" s="2">
        <v>45083</v>
      </c>
      <c r="B4284" s="3" t="s">
        <v>97</v>
      </c>
      <c r="C4284" t="s">
        <v>23</v>
      </c>
      <c r="D4284" t="s">
        <v>98</v>
      </c>
      <c r="E4284" t="s">
        <v>265</v>
      </c>
      <c r="F4284" t="s">
        <v>15168</v>
      </c>
      <c r="G4284" t="s">
        <v>26232</v>
      </c>
      <c r="H4284" t="s">
        <v>26233</v>
      </c>
      <c r="I4284" t="s">
        <v>26234</v>
      </c>
      <c r="J4284" s="1" t="s">
        <v>30</v>
      </c>
      <c r="K4284" t="s">
        <v>111</v>
      </c>
      <c r="L4284" t="s">
        <v>112</v>
      </c>
      <c r="M4284" t="s">
        <v>113</v>
      </c>
      <c r="N4284" s="1" t="s">
        <v>86</v>
      </c>
      <c r="O4284" s="1" t="s">
        <v>49</v>
      </c>
      <c r="P4284" s="1">
        <v>16</v>
      </c>
      <c r="Q4284" t="s">
        <v>2151</v>
      </c>
      <c r="R4284" s="1" t="s">
        <v>26235</v>
      </c>
      <c r="S4284" s="1" t="s">
        <v>26236</v>
      </c>
      <c r="T4284" s="1">
        <v>495</v>
      </c>
      <c r="U4284" s="1">
        <v>208</v>
      </c>
      <c r="V4284" s="1">
        <v>287</v>
      </c>
    </row>
    <row r="4285" spans="1:22" x14ac:dyDescent="0.35">
      <c r="A4285" s="2">
        <v>45161</v>
      </c>
      <c r="B4285" s="3" t="s">
        <v>257</v>
      </c>
      <c r="C4285" t="s">
        <v>54</v>
      </c>
      <c r="D4285" t="s">
        <v>223</v>
      </c>
      <c r="E4285" t="s">
        <v>309</v>
      </c>
      <c r="F4285" t="s">
        <v>26237</v>
      </c>
      <c r="G4285" t="s">
        <v>26238</v>
      </c>
      <c r="H4285" t="s">
        <v>26239</v>
      </c>
      <c r="I4285" t="s">
        <v>26240</v>
      </c>
      <c r="J4285" s="1" t="s">
        <v>45</v>
      </c>
      <c r="K4285" t="s">
        <v>111</v>
      </c>
      <c r="L4285" t="s">
        <v>112</v>
      </c>
      <c r="M4285" t="s">
        <v>113</v>
      </c>
      <c r="N4285" s="1" t="s">
        <v>114</v>
      </c>
      <c r="O4285" s="1" t="s">
        <v>49</v>
      </c>
      <c r="P4285" s="1">
        <v>21</v>
      </c>
      <c r="Q4285" t="s">
        <v>26241</v>
      </c>
      <c r="R4285" s="1" t="s">
        <v>26242</v>
      </c>
      <c r="S4285" s="1" t="s">
        <v>26243</v>
      </c>
      <c r="T4285" s="1">
        <v>242</v>
      </c>
      <c r="U4285" s="1">
        <v>233</v>
      </c>
      <c r="V4285" s="1">
        <v>9</v>
      </c>
    </row>
    <row r="4286" spans="1:22" x14ac:dyDescent="0.35">
      <c r="A4286" s="1" t="s">
        <v>26244</v>
      </c>
      <c r="B4286" s="3" t="s">
        <v>22</v>
      </c>
      <c r="C4286" t="s">
        <v>23</v>
      </c>
      <c r="D4286" t="s">
        <v>24</v>
      </c>
      <c r="E4286" t="s">
        <v>82</v>
      </c>
      <c r="F4286" t="s">
        <v>26245</v>
      </c>
      <c r="G4286" t="s">
        <v>6455</v>
      </c>
      <c r="H4286" t="s">
        <v>26246</v>
      </c>
      <c r="I4286" t="s">
        <v>26247</v>
      </c>
      <c r="J4286" s="1" t="s">
        <v>170</v>
      </c>
      <c r="K4286" t="s">
        <v>194</v>
      </c>
      <c r="L4286" t="s">
        <v>195</v>
      </c>
      <c r="M4286" t="s">
        <v>196</v>
      </c>
      <c r="N4286" s="1" t="s">
        <v>114</v>
      </c>
      <c r="O4286" s="1" t="s">
        <v>63</v>
      </c>
      <c r="P4286" s="1">
        <v>48</v>
      </c>
      <c r="Q4286" t="s">
        <v>18180</v>
      </c>
      <c r="R4286" s="1" t="s">
        <v>26248</v>
      </c>
      <c r="S4286" s="1" t="s">
        <v>26249</v>
      </c>
      <c r="T4286" s="1">
        <v>367</v>
      </c>
      <c r="U4286" s="1">
        <v>278</v>
      </c>
      <c r="V4286" s="1">
        <v>89</v>
      </c>
    </row>
    <row r="4287" spans="1:22" x14ac:dyDescent="0.35">
      <c r="A4287" s="2">
        <v>44670</v>
      </c>
      <c r="B4287" s="3" t="s">
        <v>38</v>
      </c>
      <c r="C4287" t="s">
        <v>141</v>
      </c>
      <c r="D4287" t="s">
        <v>223</v>
      </c>
      <c r="E4287" t="s">
        <v>309</v>
      </c>
      <c r="F4287" t="s">
        <v>26250</v>
      </c>
      <c r="G4287" t="s">
        <v>26251</v>
      </c>
      <c r="H4287" t="s">
        <v>26252</v>
      </c>
      <c r="I4287" t="s">
        <v>26253</v>
      </c>
      <c r="J4287" s="1" t="s">
        <v>45</v>
      </c>
      <c r="K4287" t="s">
        <v>194</v>
      </c>
      <c r="L4287" t="s">
        <v>195</v>
      </c>
      <c r="M4287" t="s">
        <v>196</v>
      </c>
      <c r="N4287" s="1" t="s">
        <v>78</v>
      </c>
      <c r="O4287" s="1" t="s">
        <v>63</v>
      </c>
      <c r="P4287" s="1">
        <v>70</v>
      </c>
      <c r="Q4287" t="s">
        <v>26254</v>
      </c>
      <c r="R4287" s="1" t="s">
        <v>8295</v>
      </c>
      <c r="S4287" s="1" t="s">
        <v>26255</v>
      </c>
      <c r="T4287" s="1">
        <v>227</v>
      </c>
      <c r="U4287" s="1">
        <v>164</v>
      </c>
      <c r="V4287" s="1">
        <v>63</v>
      </c>
    </row>
    <row r="4288" spans="1:22" x14ac:dyDescent="0.35">
      <c r="A4288" s="1" t="s">
        <v>26256</v>
      </c>
      <c r="B4288" s="3" t="s">
        <v>492</v>
      </c>
      <c r="C4288" t="s">
        <v>276</v>
      </c>
      <c r="D4288" t="s">
        <v>409</v>
      </c>
      <c r="E4288" t="s">
        <v>410</v>
      </c>
      <c r="F4288" t="s">
        <v>26257</v>
      </c>
      <c r="G4288" t="s">
        <v>26258</v>
      </c>
      <c r="H4288" t="s">
        <v>26259</v>
      </c>
      <c r="I4288" t="s">
        <v>26260</v>
      </c>
      <c r="J4288" s="1" t="s">
        <v>170</v>
      </c>
      <c r="K4288" t="s">
        <v>424</v>
      </c>
      <c r="L4288" t="s">
        <v>425</v>
      </c>
      <c r="M4288">
        <v>7724600682</v>
      </c>
      <c r="N4288" s="1" t="s">
        <v>33</v>
      </c>
      <c r="O4288" s="1" t="s">
        <v>63</v>
      </c>
      <c r="P4288" s="1">
        <v>39</v>
      </c>
      <c r="Q4288" t="s">
        <v>5320</v>
      </c>
      <c r="R4288" s="1" t="s">
        <v>26261</v>
      </c>
      <c r="S4288" s="1" t="s">
        <v>26262</v>
      </c>
      <c r="T4288" s="1">
        <v>228</v>
      </c>
      <c r="U4288" s="1">
        <v>210</v>
      </c>
      <c r="V4288" s="1">
        <v>18</v>
      </c>
    </row>
    <row r="4289" spans="1:22" x14ac:dyDescent="0.35">
      <c r="A4289" s="2">
        <v>44518</v>
      </c>
      <c r="B4289" s="3" t="s">
        <v>207</v>
      </c>
      <c r="C4289" t="s">
        <v>23</v>
      </c>
      <c r="D4289" t="s">
        <v>39</v>
      </c>
      <c r="E4289" t="s">
        <v>40</v>
      </c>
      <c r="F4289" t="s">
        <v>26263</v>
      </c>
      <c r="G4289" t="s">
        <v>26264</v>
      </c>
      <c r="H4289" t="s">
        <v>26265</v>
      </c>
      <c r="I4289" t="s">
        <v>26266</v>
      </c>
      <c r="J4289" s="1" t="s">
        <v>170</v>
      </c>
      <c r="K4289" t="s">
        <v>303</v>
      </c>
      <c r="L4289" t="s">
        <v>304</v>
      </c>
      <c r="M4289" t="s">
        <v>305</v>
      </c>
      <c r="N4289" s="1" t="s">
        <v>33</v>
      </c>
      <c r="O4289" s="1" t="s">
        <v>34</v>
      </c>
      <c r="P4289" s="1">
        <v>62</v>
      </c>
      <c r="Q4289" t="s">
        <v>26018</v>
      </c>
      <c r="R4289" s="1" t="s">
        <v>26267</v>
      </c>
      <c r="S4289" s="1" t="s">
        <v>26268</v>
      </c>
      <c r="T4289" s="1">
        <v>126</v>
      </c>
      <c r="U4289" s="1">
        <v>71</v>
      </c>
      <c r="V4289" s="1">
        <v>55</v>
      </c>
    </row>
    <row r="4290" spans="1:22" x14ac:dyDescent="0.35">
      <c r="A4290" s="2">
        <v>44900</v>
      </c>
      <c r="B4290" s="3" t="s">
        <v>118</v>
      </c>
      <c r="C4290" t="s">
        <v>69</v>
      </c>
      <c r="D4290" t="s">
        <v>119</v>
      </c>
      <c r="E4290" t="s">
        <v>2473</v>
      </c>
      <c r="F4290" t="s">
        <v>26269</v>
      </c>
      <c r="G4290" t="s">
        <v>26270</v>
      </c>
      <c r="H4290" t="s">
        <v>26271</v>
      </c>
      <c r="I4290" t="s">
        <v>26272</v>
      </c>
      <c r="J4290" s="1" t="s">
        <v>45</v>
      </c>
      <c r="K4290" t="s">
        <v>566</v>
      </c>
      <c r="L4290" t="s">
        <v>567</v>
      </c>
      <c r="M4290" t="s">
        <v>568</v>
      </c>
      <c r="N4290" s="1" t="s">
        <v>114</v>
      </c>
      <c r="O4290" s="1" t="s">
        <v>34</v>
      </c>
      <c r="P4290" s="1">
        <v>76</v>
      </c>
      <c r="Q4290" t="s">
        <v>4885</v>
      </c>
      <c r="R4290" s="1" t="s">
        <v>26273</v>
      </c>
      <c r="S4290" s="1" t="s">
        <v>26274</v>
      </c>
      <c r="T4290" s="1">
        <v>63</v>
      </c>
      <c r="U4290" s="1">
        <v>25</v>
      </c>
      <c r="V4290" s="1">
        <v>38</v>
      </c>
    </row>
    <row r="4291" spans="1:22" x14ac:dyDescent="0.35">
      <c r="A4291" s="2">
        <v>44768</v>
      </c>
      <c r="B4291" s="3" t="s">
        <v>344</v>
      </c>
      <c r="C4291" t="s">
        <v>141</v>
      </c>
      <c r="D4291" t="s">
        <v>345</v>
      </c>
      <c r="E4291" t="s">
        <v>346</v>
      </c>
      <c r="F4291" t="s">
        <v>26275</v>
      </c>
      <c r="G4291" t="s">
        <v>21306</v>
      </c>
      <c r="H4291" t="s">
        <v>26276</v>
      </c>
      <c r="I4291" t="s">
        <v>26277</v>
      </c>
      <c r="J4291" s="1" t="s">
        <v>30</v>
      </c>
      <c r="K4291" t="s">
        <v>75</v>
      </c>
      <c r="L4291" t="s">
        <v>76</v>
      </c>
      <c r="M4291" t="s">
        <v>77</v>
      </c>
      <c r="N4291" s="1" t="s">
        <v>33</v>
      </c>
      <c r="O4291" s="1" t="s">
        <v>34</v>
      </c>
      <c r="P4291" s="1">
        <v>12</v>
      </c>
      <c r="Q4291" t="s">
        <v>4348</v>
      </c>
      <c r="R4291" s="1" t="s">
        <v>26278</v>
      </c>
      <c r="S4291" s="1" t="s">
        <v>26279</v>
      </c>
      <c r="T4291" s="1">
        <v>334</v>
      </c>
      <c r="U4291" s="1">
        <v>4</v>
      </c>
      <c r="V4291" s="1">
        <v>330</v>
      </c>
    </row>
    <row r="4292" spans="1:22" x14ac:dyDescent="0.35">
      <c r="A4292" s="2">
        <v>44873</v>
      </c>
      <c r="B4292" s="3" t="s">
        <v>317</v>
      </c>
      <c r="C4292" t="s">
        <v>23</v>
      </c>
      <c r="D4292" t="s">
        <v>98</v>
      </c>
      <c r="E4292" t="s">
        <v>265</v>
      </c>
      <c r="F4292" t="s">
        <v>26280</v>
      </c>
      <c r="G4292" t="s">
        <v>26281</v>
      </c>
      <c r="H4292" t="s">
        <v>26282</v>
      </c>
      <c r="I4292" t="s">
        <v>26283</v>
      </c>
      <c r="J4292" s="1" t="s">
        <v>170</v>
      </c>
      <c r="K4292" t="s">
        <v>111</v>
      </c>
      <c r="L4292" t="s">
        <v>112</v>
      </c>
      <c r="M4292" t="s">
        <v>113</v>
      </c>
      <c r="N4292" s="1" t="s">
        <v>114</v>
      </c>
      <c r="O4292" s="1" t="s">
        <v>49</v>
      </c>
      <c r="P4292" s="1">
        <v>20</v>
      </c>
      <c r="Q4292" t="s">
        <v>5487</v>
      </c>
      <c r="R4292" s="1" t="s">
        <v>26284</v>
      </c>
      <c r="S4292" s="1" t="s">
        <v>26285</v>
      </c>
      <c r="T4292" s="1">
        <v>131</v>
      </c>
      <c r="U4292" s="1">
        <v>108</v>
      </c>
      <c r="V4292" s="1">
        <v>23</v>
      </c>
    </row>
    <row r="4293" spans="1:22" x14ac:dyDescent="0.35">
      <c r="A4293" s="2">
        <v>45121</v>
      </c>
      <c r="B4293" s="3" t="s">
        <v>214</v>
      </c>
      <c r="C4293" t="s">
        <v>23</v>
      </c>
      <c r="D4293" t="s">
        <v>98</v>
      </c>
      <c r="E4293" t="s">
        <v>25</v>
      </c>
      <c r="F4293" t="s">
        <v>26286</v>
      </c>
      <c r="G4293" t="s">
        <v>26287</v>
      </c>
      <c r="H4293" t="s">
        <v>26288</v>
      </c>
      <c r="I4293" t="s">
        <v>26289</v>
      </c>
      <c r="J4293" s="1" t="s">
        <v>30</v>
      </c>
      <c r="K4293" t="s">
        <v>303</v>
      </c>
      <c r="L4293" t="s">
        <v>304</v>
      </c>
      <c r="M4293" t="s">
        <v>305</v>
      </c>
      <c r="N4293" s="1" t="s">
        <v>78</v>
      </c>
      <c r="O4293" s="1" t="s">
        <v>63</v>
      </c>
      <c r="P4293" s="1">
        <v>97</v>
      </c>
      <c r="Q4293" t="s">
        <v>26290</v>
      </c>
      <c r="R4293" s="1" t="s">
        <v>26291</v>
      </c>
      <c r="S4293" s="1" t="s">
        <v>26292</v>
      </c>
      <c r="T4293" s="1">
        <v>373</v>
      </c>
      <c r="U4293" s="1">
        <v>303</v>
      </c>
      <c r="V4293" s="1">
        <v>70</v>
      </c>
    </row>
    <row r="4294" spans="1:22" x14ac:dyDescent="0.35">
      <c r="A4294" s="1" t="s">
        <v>18067</v>
      </c>
      <c r="B4294" s="3" t="s">
        <v>207</v>
      </c>
      <c r="C4294" t="s">
        <v>23</v>
      </c>
      <c r="D4294" t="s">
        <v>39</v>
      </c>
      <c r="E4294" t="s">
        <v>40</v>
      </c>
      <c r="F4294" t="s">
        <v>26293</v>
      </c>
      <c r="G4294" t="s">
        <v>26294</v>
      </c>
      <c r="H4294" t="s">
        <v>26295</v>
      </c>
      <c r="I4294">
        <v>2793106274</v>
      </c>
      <c r="J4294" s="1" t="s">
        <v>45</v>
      </c>
      <c r="K4294" t="s">
        <v>330</v>
      </c>
      <c r="L4294" t="s">
        <v>331</v>
      </c>
      <c r="N4294" s="1" t="s">
        <v>78</v>
      </c>
      <c r="O4294" s="1" t="s">
        <v>34</v>
      </c>
      <c r="P4294" s="1">
        <v>38</v>
      </c>
      <c r="Q4294" t="s">
        <v>10416</v>
      </c>
      <c r="R4294" s="1" t="s">
        <v>26296</v>
      </c>
      <c r="S4294" s="1" t="s">
        <v>26297</v>
      </c>
      <c r="T4294" s="1">
        <v>257</v>
      </c>
      <c r="U4294" s="1">
        <v>114</v>
      </c>
      <c r="V4294" s="1">
        <v>143</v>
      </c>
    </row>
    <row r="4295" spans="1:22" x14ac:dyDescent="0.35">
      <c r="A4295" s="2">
        <v>44726</v>
      </c>
      <c r="B4295" s="3" t="s">
        <v>238</v>
      </c>
      <c r="C4295" t="s">
        <v>23</v>
      </c>
      <c r="D4295" t="s">
        <v>98</v>
      </c>
      <c r="E4295" t="s">
        <v>239</v>
      </c>
      <c r="F4295" t="s">
        <v>26298</v>
      </c>
      <c r="G4295" t="s">
        <v>26299</v>
      </c>
      <c r="H4295" t="s">
        <v>26300</v>
      </c>
      <c r="I4295" t="s">
        <v>26301</v>
      </c>
      <c r="J4295" s="1" t="s">
        <v>45</v>
      </c>
      <c r="K4295" t="s">
        <v>252</v>
      </c>
      <c r="L4295" t="s">
        <v>253</v>
      </c>
      <c r="M4295">
        <f>1-838-976-6137</f>
        <v>-7950</v>
      </c>
      <c r="N4295" s="1" t="s">
        <v>114</v>
      </c>
      <c r="O4295" s="1" t="s">
        <v>63</v>
      </c>
      <c r="P4295" s="1">
        <v>66</v>
      </c>
      <c r="Q4295" t="s">
        <v>17030</v>
      </c>
      <c r="R4295" s="1" t="s">
        <v>20566</v>
      </c>
      <c r="S4295" s="1" t="s">
        <v>26302</v>
      </c>
      <c r="T4295" s="1">
        <v>269</v>
      </c>
      <c r="U4295" s="1">
        <v>33</v>
      </c>
      <c r="V4295" s="1">
        <v>236</v>
      </c>
    </row>
    <row r="4296" spans="1:22" x14ac:dyDescent="0.35">
      <c r="A4296" s="2">
        <v>44544</v>
      </c>
      <c r="B4296" s="3" t="s">
        <v>529</v>
      </c>
      <c r="C4296" t="s">
        <v>23</v>
      </c>
      <c r="D4296" t="s">
        <v>98</v>
      </c>
      <c r="E4296" t="s">
        <v>530</v>
      </c>
      <c r="F4296" t="s">
        <v>26303</v>
      </c>
      <c r="G4296" t="s">
        <v>26304</v>
      </c>
      <c r="H4296" t="s">
        <v>26305</v>
      </c>
      <c r="I4296" t="s">
        <v>26306</v>
      </c>
      <c r="J4296" s="1" t="s">
        <v>45</v>
      </c>
      <c r="K4296" t="s">
        <v>46</v>
      </c>
      <c r="L4296" t="s">
        <v>47</v>
      </c>
      <c r="M4296" t="s">
        <v>261</v>
      </c>
      <c r="N4296" s="1" t="s">
        <v>33</v>
      </c>
      <c r="O4296" s="1" t="s">
        <v>34</v>
      </c>
      <c r="P4296" s="1">
        <v>17</v>
      </c>
      <c r="Q4296" t="s">
        <v>26307</v>
      </c>
      <c r="R4296" s="1" t="s">
        <v>23173</v>
      </c>
      <c r="S4296" s="1" t="s">
        <v>26308</v>
      </c>
      <c r="T4296" s="1">
        <v>109</v>
      </c>
      <c r="U4296" s="1">
        <v>93</v>
      </c>
      <c r="V4296" s="1">
        <v>16</v>
      </c>
    </row>
    <row r="4297" spans="1:22" x14ac:dyDescent="0.35">
      <c r="A4297" s="2">
        <v>44765</v>
      </c>
      <c r="B4297" s="3" t="s">
        <v>275</v>
      </c>
      <c r="C4297" t="s">
        <v>276</v>
      </c>
      <c r="D4297" t="s">
        <v>277</v>
      </c>
      <c r="E4297" t="s">
        <v>278</v>
      </c>
      <c r="F4297" t="s">
        <v>26309</v>
      </c>
      <c r="G4297" t="s">
        <v>26310</v>
      </c>
      <c r="H4297" t="s">
        <v>26311</v>
      </c>
      <c r="I4297" t="s">
        <v>26312</v>
      </c>
      <c r="J4297" s="1" t="s">
        <v>30</v>
      </c>
      <c r="K4297" t="s">
        <v>31</v>
      </c>
      <c r="L4297" t="s">
        <v>32</v>
      </c>
      <c r="M4297">
        <v>6538306661</v>
      </c>
      <c r="N4297" s="1" t="s">
        <v>78</v>
      </c>
      <c r="O4297" s="1" t="s">
        <v>63</v>
      </c>
      <c r="P4297" s="1">
        <v>25</v>
      </c>
      <c r="Q4297" t="s">
        <v>1665</v>
      </c>
      <c r="R4297" s="1" t="s">
        <v>26313</v>
      </c>
      <c r="S4297" s="1" t="s">
        <v>26314</v>
      </c>
      <c r="T4297" s="1">
        <v>269</v>
      </c>
      <c r="U4297" s="1">
        <v>33</v>
      </c>
      <c r="V4297" s="1">
        <v>236</v>
      </c>
    </row>
    <row r="4298" spans="1:22" x14ac:dyDescent="0.35">
      <c r="A4298" s="2">
        <v>44807</v>
      </c>
      <c r="B4298" s="3" t="s">
        <v>336</v>
      </c>
      <c r="C4298" t="s">
        <v>247</v>
      </c>
      <c r="D4298" t="s">
        <v>165</v>
      </c>
      <c r="E4298" t="s">
        <v>265</v>
      </c>
      <c r="F4298" t="s">
        <v>26315</v>
      </c>
      <c r="G4298" t="s">
        <v>26316</v>
      </c>
      <c r="H4298" t="s">
        <v>26317</v>
      </c>
      <c r="I4298" t="s">
        <v>26318</v>
      </c>
      <c r="J4298" s="1" t="s">
        <v>170</v>
      </c>
      <c r="K4298" t="s">
        <v>171</v>
      </c>
      <c r="L4298" t="s">
        <v>172</v>
      </c>
      <c r="N4298" s="1" t="s">
        <v>33</v>
      </c>
      <c r="O4298" s="1" t="s">
        <v>34</v>
      </c>
      <c r="P4298" s="1">
        <v>40</v>
      </c>
      <c r="Q4298" t="s">
        <v>3074</v>
      </c>
      <c r="R4298" s="1" t="s">
        <v>17207</v>
      </c>
      <c r="S4298" s="1" t="s">
        <v>26319</v>
      </c>
      <c r="T4298" s="1">
        <v>251</v>
      </c>
      <c r="U4298" s="1">
        <v>161</v>
      </c>
      <c r="V4298" s="1">
        <v>90</v>
      </c>
    </row>
    <row r="4299" spans="1:22" x14ac:dyDescent="0.35">
      <c r="A4299" s="2">
        <v>45124</v>
      </c>
      <c r="B4299" s="3" t="s">
        <v>207</v>
      </c>
      <c r="C4299" t="s">
        <v>54</v>
      </c>
      <c r="D4299" t="s">
        <v>39</v>
      </c>
      <c r="E4299" t="s">
        <v>40</v>
      </c>
      <c r="F4299" t="s">
        <v>26320</v>
      </c>
      <c r="G4299" t="s">
        <v>26321</v>
      </c>
      <c r="H4299" t="s">
        <v>26322</v>
      </c>
      <c r="I4299" t="s">
        <v>26323</v>
      </c>
      <c r="J4299" s="1" t="s">
        <v>45</v>
      </c>
      <c r="K4299" t="s">
        <v>133</v>
      </c>
      <c r="L4299" t="s">
        <v>134</v>
      </c>
      <c r="M4299" t="s">
        <v>135</v>
      </c>
      <c r="N4299" s="1" t="s">
        <v>33</v>
      </c>
      <c r="O4299" s="1" t="s">
        <v>63</v>
      </c>
      <c r="P4299" s="1">
        <v>11</v>
      </c>
      <c r="Q4299" t="s">
        <v>511</v>
      </c>
      <c r="R4299" s="1" t="s">
        <v>26324</v>
      </c>
      <c r="S4299" s="1" t="s">
        <v>26325</v>
      </c>
      <c r="T4299" s="1">
        <v>261</v>
      </c>
      <c r="U4299" s="1">
        <v>139</v>
      </c>
      <c r="V4299" s="1">
        <v>122</v>
      </c>
    </row>
    <row r="4300" spans="1:22" x14ac:dyDescent="0.35">
      <c r="A4300" s="2">
        <v>45162</v>
      </c>
      <c r="B4300" s="3" t="s">
        <v>118</v>
      </c>
      <c r="C4300" t="s">
        <v>54</v>
      </c>
      <c r="D4300" t="s">
        <v>119</v>
      </c>
      <c r="E4300" t="s">
        <v>120</v>
      </c>
      <c r="F4300" t="s">
        <v>26326</v>
      </c>
      <c r="G4300" t="s">
        <v>26327</v>
      </c>
      <c r="H4300" t="s">
        <v>26328</v>
      </c>
      <c r="I4300" t="s">
        <v>26329</v>
      </c>
      <c r="J4300" s="1" t="s">
        <v>170</v>
      </c>
      <c r="K4300" t="s">
        <v>75</v>
      </c>
      <c r="L4300" t="s">
        <v>76</v>
      </c>
      <c r="M4300" t="s">
        <v>77</v>
      </c>
      <c r="N4300" s="1" t="s">
        <v>33</v>
      </c>
      <c r="O4300" s="1" t="s">
        <v>63</v>
      </c>
      <c r="P4300" s="1">
        <v>22</v>
      </c>
      <c r="Q4300" t="s">
        <v>9546</v>
      </c>
      <c r="R4300" s="1" t="s">
        <v>26330</v>
      </c>
      <c r="S4300" s="1" t="s">
        <v>26331</v>
      </c>
      <c r="T4300" s="1">
        <v>460</v>
      </c>
      <c r="U4300" s="1">
        <v>393</v>
      </c>
      <c r="V4300" s="1">
        <v>67</v>
      </c>
    </row>
    <row r="4301" spans="1:22" x14ac:dyDescent="0.35">
      <c r="A4301" s="2">
        <v>45195</v>
      </c>
      <c r="B4301" s="3" t="s">
        <v>257</v>
      </c>
      <c r="C4301" t="s">
        <v>141</v>
      </c>
      <c r="D4301" t="s">
        <v>223</v>
      </c>
      <c r="E4301" t="s">
        <v>309</v>
      </c>
      <c r="F4301" t="s">
        <v>26332</v>
      </c>
      <c r="G4301" t="s">
        <v>26333</v>
      </c>
      <c r="H4301" t="s">
        <v>26334</v>
      </c>
      <c r="I4301">
        <v>8083587895</v>
      </c>
      <c r="J4301" s="1" t="s">
        <v>30</v>
      </c>
      <c r="K4301" t="s">
        <v>159</v>
      </c>
      <c r="L4301" t="s">
        <v>160</v>
      </c>
      <c r="M4301" t="s">
        <v>161</v>
      </c>
      <c r="N4301" s="1" t="s">
        <v>33</v>
      </c>
      <c r="O4301" s="1" t="s">
        <v>34</v>
      </c>
      <c r="P4301" s="1">
        <v>9</v>
      </c>
      <c r="Q4301" t="s">
        <v>17528</v>
      </c>
      <c r="R4301" s="1" t="s">
        <v>26335</v>
      </c>
      <c r="S4301" s="1" t="s">
        <v>26336</v>
      </c>
      <c r="T4301" s="1">
        <v>474</v>
      </c>
      <c r="U4301" s="1">
        <v>293</v>
      </c>
      <c r="V4301" s="1">
        <v>181</v>
      </c>
    </row>
    <row r="4302" spans="1:22" x14ac:dyDescent="0.35">
      <c r="A4302" s="2">
        <v>45107</v>
      </c>
      <c r="B4302" s="3" t="s">
        <v>418</v>
      </c>
      <c r="C4302" t="s">
        <v>69</v>
      </c>
      <c r="D4302" t="s">
        <v>419</v>
      </c>
      <c r="E4302" t="s">
        <v>521</v>
      </c>
      <c r="F4302" t="s">
        <v>26337</v>
      </c>
      <c r="G4302" t="s">
        <v>26338</v>
      </c>
      <c r="H4302" t="s">
        <v>26339</v>
      </c>
      <c r="I4302" t="s">
        <v>26340</v>
      </c>
      <c r="J4302" s="1" t="s">
        <v>45</v>
      </c>
      <c r="K4302" t="s">
        <v>31</v>
      </c>
      <c r="L4302" t="s">
        <v>32</v>
      </c>
      <c r="M4302">
        <v>6538306661</v>
      </c>
      <c r="N4302" s="1" t="s">
        <v>78</v>
      </c>
      <c r="O4302" s="1" t="s">
        <v>34</v>
      </c>
      <c r="P4302" s="1">
        <v>41</v>
      </c>
      <c r="Q4302" t="s">
        <v>26341</v>
      </c>
      <c r="R4302" s="1" t="s">
        <v>26342</v>
      </c>
      <c r="S4302" s="1" t="s">
        <v>26343</v>
      </c>
      <c r="T4302" s="1">
        <v>343</v>
      </c>
      <c r="U4302" s="1">
        <v>68</v>
      </c>
      <c r="V4302" s="1">
        <v>275</v>
      </c>
    </row>
    <row r="4303" spans="1:22" x14ac:dyDescent="0.35">
      <c r="A4303" s="2">
        <v>44965</v>
      </c>
      <c r="B4303" s="3" t="s">
        <v>317</v>
      </c>
      <c r="C4303" t="s">
        <v>23</v>
      </c>
      <c r="D4303" t="s">
        <v>98</v>
      </c>
      <c r="E4303" t="s">
        <v>318</v>
      </c>
      <c r="F4303" t="s">
        <v>26344</v>
      </c>
      <c r="G4303" t="s">
        <v>26345</v>
      </c>
      <c r="H4303" t="s">
        <v>26346</v>
      </c>
      <c r="I4303" t="s">
        <v>26347</v>
      </c>
      <c r="J4303" s="1" t="s">
        <v>45</v>
      </c>
      <c r="K4303" t="s">
        <v>148</v>
      </c>
      <c r="L4303" t="s">
        <v>149</v>
      </c>
      <c r="M4303" t="s">
        <v>150</v>
      </c>
      <c r="N4303" s="1" t="s">
        <v>78</v>
      </c>
      <c r="O4303" s="1" t="s">
        <v>63</v>
      </c>
      <c r="P4303" s="1">
        <v>51</v>
      </c>
      <c r="Q4303" t="s">
        <v>12650</v>
      </c>
      <c r="R4303" s="1" t="s">
        <v>26348</v>
      </c>
      <c r="S4303" s="1" t="s">
        <v>26349</v>
      </c>
      <c r="T4303" s="1">
        <v>218</v>
      </c>
      <c r="U4303" s="1">
        <v>7</v>
      </c>
      <c r="V4303" s="1">
        <v>211</v>
      </c>
    </row>
    <row r="4304" spans="1:22" x14ac:dyDescent="0.35">
      <c r="A4304" s="2">
        <v>44581</v>
      </c>
      <c r="B4304" s="3" t="s">
        <v>492</v>
      </c>
      <c r="C4304" t="s">
        <v>276</v>
      </c>
      <c r="D4304" t="s">
        <v>409</v>
      </c>
      <c r="E4304" t="s">
        <v>410</v>
      </c>
      <c r="F4304" t="s">
        <v>26350</v>
      </c>
      <c r="G4304" t="s">
        <v>26351</v>
      </c>
      <c r="H4304" t="s">
        <v>26352</v>
      </c>
      <c r="I4304">
        <f>1-303-877-1402</f>
        <v>-2581</v>
      </c>
      <c r="J4304" s="1" t="s">
        <v>45</v>
      </c>
      <c r="K4304" t="s">
        <v>534</v>
      </c>
      <c r="L4304" t="s">
        <v>535</v>
      </c>
      <c r="M4304" t="s">
        <v>536</v>
      </c>
      <c r="N4304" s="1" t="s">
        <v>48</v>
      </c>
      <c r="O4304" s="1" t="s">
        <v>49</v>
      </c>
      <c r="P4304" s="1">
        <v>11</v>
      </c>
      <c r="Q4304" t="s">
        <v>4431</v>
      </c>
      <c r="R4304" s="1" t="s">
        <v>26353</v>
      </c>
      <c r="S4304" s="1" t="s">
        <v>26354</v>
      </c>
      <c r="T4304" s="1">
        <v>187</v>
      </c>
      <c r="U4304" s="1">
        <v>11</v>
      </c>
      <c r="V4304" s="1">
        <v>176</v>
      </c>
    </row>
    <row r="4305" spans="1:22" x14ac:dyDescent="0.35">
      <c r="A4305" s="2">
        <v>44818</v>
      </c>
      <c r="B4305" s="3" t="s">
        <v>97</v>
      </c>
      <c r="C4305" t="s">
        <v>23</v>
      </c>
      <c r="D4305" t="s">
        <v>98</v>
      </c>
      <c r="E4305" t="s">
        <v>154</v>
      </c>
      <c r="F4305" t="s">
        <v>26355</v>
      </c>
      <c r="G4305" t="s">
        <v>26356</v>
      </c>
      <c r="H4305" t="s">
        <v>26357</v>
      </c>
      <c r="I4305" t="s">
        <v>26358</v>
      </c>
      <c r="J4305" s="1" t="s">
        <v>45</v>
      </c>
      <c r="K4305" t="s">
        <v>159</v>
      </c>
      <c r="L4305" t="s">
        <v>160</v>
      </c>
      <c r="M4305" t="s">
        <v>161</v>
      </c>
      <c r="N4305" s="1" t="s">
        <v>33</v>
      </c>
      <c r="O4305" s="1" t="s">
        <v>49</v>
      </c>
      <c r="P4305" s="1">
        <v>65</v>
      </c>
      <c r="Q4305" t="s">
        <v>26359</v>
      </c>
      <c r="R4305" s="1" t="s">
        <v>26360</v>
      </c>
      <c r="S4305" s="1" t="s">
        <v>26361</v>
      </c>
      <c r="T4305" s="1">
        <v>69</v>
      </c>
      <c r="U4305" s="1">
        <v>45</v>
      </c>
      <c r="V4305" s="1">
        <v>24</v>
      </c>
    </row>
    <row r="4306" spans="1:22" x14ac:dyDescent="0.35">
      <c r="A4306" s="2">
        <v>45033</v>
      </c>
      <c r="B4306" s="3" t="s">
        <v>22</v>
      </c>
      <c r="C4306" t="s">
        <v>23</v>
      </c>
      <c r="D4306" t="s">
        <v>24</v>
      </c>
      <c r="E4306" t="s">
        <v>25</v>
      </c>
      <c r="F4306" t="s">
        <v>26362</v>
      </c>
      <c r="G4306" t="s">
        <v>26363</v>
      </c>
      <c r="H4306" t="s">
        <v>26364</v>
      </c>
      <c r="I4306" t="s">
        <v>26365</v>
      </c>
      <c r="J4306" s="1" t="s">
        <v>30</v>
      </c>
      <c r="K4306" t="s">
        <v>31</v>
      </c>
      <c r="L4306" t="s">
        <v>32</v>
      </c>
      <c r="M4306">
        <v>6538306661</v>
      </c>
      <c r="N4306" s="1" t="s">
        <v>86</v>
      </c>
      <c r="O4306" s="1" t="s">
        <v>34</v>
      </c>
      <c r="P4306" s="1">
        <v>74</v>
      </c>
      <c r="Q4306" t="s">
        <v>3357</v>
      </c>
      <c r="R4306" s="1" t="s">
        <v>26366</v>
      </c>
      <c r="S4306" s="1" t="s">
        <v>26367</v>
      </c>
      <c r="T4306" s="1">
        <v>265</v>
      </c>
      <c r="U4306" s="1">
        <v>244</v>
      </c>
      <c r="V4306" s="1">
        <v>21</v>
      </c>
    </row>
    <row r="4307" spans="1:22" x14ac:dyDescent="0.35">
      <c r="A4307" s="2">
        <v>44778</v>
      </c>
      <c r="B4307" s="3" t="s">
        <v>529</v>
      </c>
      <c r="C4307" t="s">
        <v>23</v>
      </c>
      <c r="D4307" t="s">
        <v>98</v>
      </c>
      <c r="E4307" t="s">
        <v>530</v>
      </c>
      <c r="F4307" t="s">
        <v>3250</v>
      </c>
      <c r="G4307" t="s">
        <v>26368</v>
      </c>
      <c r="H4307" t="s">
        <v>26369</v>
      </c>
      <c r="I4307" t="s">
        <v>26370</v>
      </c>
      <c r="J4307" s="1" t="s">
        <v>30</v>
      </c>
      <c r="K4307" t="s">
        <v>270</v>
      </c>
      <c r="L4307" t="s">
        <v>271</v>
      </c>
      <c r="M4307" t="s">
        <v>559</v>
      </c>
      <c r="N4307" s="1" t="s">
        <v>78</v>
      </c>
      <c r="O4307" s="1" t="s">
        <v>34</v>
      </c>
      <c r="P4307" s="1">
        <v>16</v>
      </c>
      <c r="Q4307" t="s">
        <v>14543</v>
      </c>
      <c r="R4307" s="1" t="s">
        <v>26371</v>
      </c>
      <c r="S4307" s="1" t="s">
        <v>26372</v>
      </c>
      <c r="T4307" s="1">
        <v>384</v>
      </c>
      <c r="U4307" s="1">
        <v>124</v>
      </c>
      <c r="V4307" s="1">
        <v>260</v>
      </c>
    </row>
    <row r="4308" spans="1:22" x14ac:dyDescent="0.35">
      <c r="A4308" s="2">
        <v>45148</v>
      </c>
      <c r="B4308" s="3" t="s">
        <v>68</v>
      </c>
      <c r="C4308" t="s">
        <v>69</v>
      </c>
      <c r="D4308" t="s">
        <v>70</v>
      </c>
      <c r="E4308" t="s">
        <v>25</v>
      </c>
      <c r="F4308" t="s">
        <v>26373</v>
      </c>
      <c r="G4308" t="s">
        <v>26374</v>
      </c>
      <c r="H4308" t="s">
        <v>26375</v>
      </c>
      <c r="I4308">
        <f>1-549-918-544</f>
        <v>-2010</v>
      </c>
      <c r="J4308" s="1" t="s">
        <v>170</v>
      </c>
      <c r="K4308" t="s">
        <v>61</v>
      </c>
      <c r="L4308" t="s">
        <v>62</v>
      </c>
      <c r="M4308">
        <f>1-588-750-7646</f>
        <v>-8983</v>
      </c>
      <c r="N4308" s="1" t="s">
        <v>114</v>
      </c>
      <c r="O4308" s="1" t="s">
        <v>34</v>
      </c>
      <c r="P4308" s="1">
        <v>25</v>
      </c>
      <c r="Q4308" t="s">
        <v>3997</v>
      </c>
      <c r="R4308" s="1" t="s">
        <v>26376</v>
      </c>
      <c r="S4308" s="1" t="s">
        <v>26377</v>
      </c>
      <c r="T4308" s="1">
        <v>343</v>
      </c>
      <c r="U4308" s="1">
        <v>220</v>
      </c>
      <c r="V4308" s="1">
        <v>123</v>
      </c>
    </row>
    <row r="4309" spans="1:22" x14ac:dyDescent="0.35">
      <c r="A4309" s="2">
        <v>44919</v>
      </c>
      <c r="B4309" s="3" t="s">
        <v>492</v>
      </c>
      <c r="C4309" t="s">
        <v>54</v>
      </c>
      <c r="D4309" t="s">
        <v>409</v>
      </c>
      <c r="E4309" t="s">
        <v>25</v>
      </c>
      <c r="F4309" t="s">
        <v>26378</v>
      </c>
      <c r="G4309" t="s">
        <v>26379</v>
      </c>
      <c r="H4309" t="s">
        <v>26380</v>
      </c>
      <c r="I4309" t="s">
        <v>26381</v>
      </c>
      <c r="J4309" s="1" t="s">
        <v>170</v>
      </c>
      <c r="K4309" t="s">
        <v>303</v>
      </c>
      <c r="L4309" t="s">
        <v>304</v>
      </c>
      <c r="N4309" s="1" t="s">
        <v>78</v>
      </c>
      <c r="O4309" s="1" t="s">
        <v>34</v>
      </c>
      <c r="P4309" s="1">
        <v>41</v>
      </c>
      <c r="Q4309" t="s">
        <v>5028</v>
      </c>
      <c r="R4309" s="1" t="s">
        <v>26382</v>
      </c>
      <c r="S4309" s="1" t="s">
        <v>26383</v>
      </c>
      <c r="T4309" s="1">
        <v>85</v>
      </c>
      <c r="U4309" s="1">
        <v>23</v>
      </c>
      <c r="V4309" s="1">
        <v>62</v>
      </c>
    </row>
    <row r="4310" spans="1:22" x14ac:dyDescent="0.35">
      <c r="A4310" s="2">
        <v>45191</v>
      </c>
      <c r="B4310" s="3" t="s">
        <v>257</v>
      </c>
      <c r="C4310" t="s">
        <v>141</v>
      </c>
      <c r="D4310" t="s">
        <v>223</v>
      </c>
      <c r="E4310" t="s">
        <v>309</v>
      </c>
      <c r="F4310" t="s">
        <v>26384</v>
      </c>
      <c r="H4310" t="s">
        <v>26385</v>
      </c>
      <c r="I4310" t="s">
        <v>26386</v>
      </c>
      <c r="J4310" s="1" t="s">
        <v>45</v>
      </c>
      <c r="K4310" t="s">
        <v>75</v>
      </c>
      <c r="L4310" t="s">
        <v>76</v>
      </c>
      <c r="M4310" t="s">
        <v>77</v>
      </c>
      <c r="N4310" s="1" t="s">
        <v>33</v>
      </c>
      <c r="O4310" s="1" t="s">
        <v>34</v>
      </c>
      <c r="P4310" s="1">
        <v>56</v>
      </c>
      <c r="Q4310" t="s">
        <v>5357</v>
      </c>
      <c r="R4310" s="1" t="s">
        <v>26387</v>
      </c>
      <c r="S4310" s="1" t="s">
        <v>26388</v>
      </c>
      <c r="T4310" s="1">
        <v>210</v>
      </c>
      <c r="U4310" s="1">
        <v>105</v>
      </c>
      <c r="V4310" s="1">
        <v>105</v>
      </c>
    </row>
    <row r="4311" spans="1:22" x14ac:dyDescent="0.35">
      <c r="A4311" s="2">
        <v>45190</v>
      </c>
      <c r="B4311" s="3" t="s">
        <v>275</v>
      </c>
      <c r="C4311" t="s">
        <v>276</v>
      </c>
      <c r="D4311" t="s">
        <v>277</v>
      </c>
      <c r="E4311" t="s">
        <v>265</v>
      </c>
      <c r="F4311" t="s">
        <v>26389</v>
      </c>
      <c r="G4311" t="s">
        <v>26390</v>
      </c>
      <c r="H4311" t="s">
        <v>26391</v>
      </c>
      <c r="I4311" t="s">
        <v>26392</v>
      </c>
      <c r="J4311" s="1" t="s">
        <v>170</v>
      </c>
      <c r="K4311" t="s">
        <v>31</v>
      </c>
      <c r="L4311" t="s">
        <v>32</v>
      </c>
      <c r="M4311">
        <v>6538306661</v>
      </c>
      <c r="N4311" s="1" t="s">
        <v>93</v>
      </c>
      <c r="O4311" s="1" t="s">
        <v>34</v>
      </c>
      <c r="P4311" s="1">
        <v>98</v>
      </c>
      <c r="Q4311" t="s">
        <v>22713</v>
      </c>
      <c r="R4311" s="1" t="s">
        <v>26393</v>
      </c>
      <c r="S4311" s="1" t="s">
        <v>26394</v>
      </c>
      <c r="T4311" s="1">
        <v>346</v>
      </c>
      <c r="U4311" s="1">
        <v>40</v>
      </c>
      <c r="V4311" s="1">
        <v>306</v>
      </c>
    </row>
    <row r="4312" spans="1:22" x14ac:dyDescent="0.35">
      <c r="A4312" s="2">
        <v>44592</v>
      </c>
      <c r="B4312" s="3" t="s">
        <v>257</v>
      </c>
      <c r="C4312" t="s">
        <v>141</v>
      </c>
      <c r="D4312" t="s">
        <v>223</v>
      </c>
      <c r="E4312" t="s">
        <v>309</v>
      </c>
      <c r="F4312" t="s">
        <v>26395</v>
      </c>
      <c r="G4312" t="s">
        <v>26396</v>
      </c>
      <c r="H4312" t="s">
        <v>26397</v>
      </c>
      <c r="I4312" t="s">
        <v>26398</v>
      </c>
      <c r="J4312" s="1" t="s">
        <v>30</v>
      </c>
      <c r="K4312" t="s">
        <v>75</v>
      </c>
      <c r="L4312" t="s">
        <v>76</v>
      </c>
      <c r="N4312" s="1" t="s">
        <v>86</v>
      </c>
      <c r="O4312" s="1" t="s">
        <v>34</v>
      </c>
      <c r="P4312" s="1">
        <v>87</v>
      </c>
      <c r="Q4312" t="s">
        <v>10346</v>
      </c>
      <c r="R4312" s="1" t="s">
        <v>26399</v>
      </c>
      <c r="S4312" s="1" t="s">
        <v>26400</v>
      </c>
      <c r="T4312" s="1">
        <v>164</v>
      </c>
      <c r="U4312" s="1">
        <v>81</v>
      </c>
      <c r="V4312" s="1">
        <v>83</v>
      </c>
    </row>
    <row r="4313" spans="1:22" x14ac:dyDescent="0.35">
      <c r="A4313" s="2">
        <v>44487</v>
      </c>
      <c r="B4313" s="3" t="s">
        <v>68</v>
      </c>
      <c r="C4313" t="s">
        <v>54</v>
      </c>
      <c r="D4313" t="s">
        <v>70</v>
      </c>
      <c r="E4313" t="s">
        <v>1634</v>
      </c>
      <c r="F4313" t="s">
        <v>26401</v>
      </c>
      <c r="G4313" t="s">
        <v>26402</v>
      </c>
      <c r="H4313" t="s">
        <v>26403</v>
      </c>
      <c r="I4313" t="s">
        <v>26404</v>
      </c>
      <c r="J4313" s="1" t="s">
        <v>30</v>
      </c>
      <c r="K4313" t="s">
        <v>183</v>
      </c>
      <c r="L4313" t="s">
        <v>184</v>
      </c>
      <c r="M4313" t="s">
        <v>185</v>
      </c>
      <c r="N4313" s="1" t="s">
        <v>78</v>
      </c>
      <c r="O4313" s="1" t="s">
        <v>63</v>
      </c>
      <c r="P4313" s="1">
        <v>70</v>
      </c>
      <c r="Q4313" t="s">
        <v>5280</v>
      </c>
      <c r="R4313" s="1" t="s">
        <v>25319</v>
      </c>
      <c r="S4313" s="1" t="s">
        <v>26405</v>
      </c>
      <c r="T4313" s="1">
        <v>104</v>
      </c>
      <c r="U4313" s="1">
        <v>6</v>
      </c>
      <c r="V4313" s="1">
        <v>98</v>
      </c>
    </row>
    <row r="4314" spans="1:22" x14ac:dyDescent="0.35">
      <c r="A4314" s="2">
        <v>44671</v>
      </c>
      <c r="B4314" s="3" t="s">
        <v>164</v>
      </c>
      <c r="C4314" t="s">
        <v>247</v>
      </c>
      <c r="D4314" t="s">
        <v>165</v>
      </c>
      <c r="E4314" t="s">
        <v>166</v>
      </c>
      <c r="F4314" t="s">
        <v>26406</v>
      </c>
      <c r="G4314" t="s">
        <v>26407</v>
      </c>
      <c r="H4314" t="s">
        <v>26408</v>
      </c>
      <c r="I4314" t="s">
        <v>26409</v>
      </c>
      <c r="J4314" s="1" t="s">
        <v>45</v>
      </c>
      <c r="K4314" t="s">
        <v>46</v>
      </c>
      <c r="L4314" t="s">
        <v>47</v>
      </c>
      <c r="N4314" s="1" t="s">
        <v>93</v>
      </c>
      <c r="O4314" s="1" t="s">
        <v>34</v>
      </c>
      <c r="P4314" s="1">
        <v>97</v>
      </c>
      <c r="Q4314" t="s">
        <v>10116</v>
      </c>
      <c r="R4314" s="1" t="s">
        <v>26410</v>
      </c>
      <c r="S4314" s="1" t="s">
        <v>26411</v>
      </c>
      <c r="T4314" s="1">
        <v>342</v>
      </c>
      <c r="U4314" s="1">
        <v>128</v>
      </c>
      <c r="V4314" s="1">
        <v>214</v>
      </c>
    </row>
    <row r="4315" spans="1:22" x14ac:dyDescent="0.35">
      <c r="A4315" s="2">
        <v>44572</v>
      </c>
      <c r="B4315" s="3" t="s">
        <v>222</v>
      </c>
      <c r="C4315" t="s">
        <v>141</v>
      </c>
      <c r="D4315" t="s">
        <v>223</v>
      </c>
      <c r="E4315" t="s">
        <v>224</v>
      </c>
      <c r="F4315" t="s">
        <v>26412</v>
      </c>
      <c r="G4315" t="s">
        <v>26413</v>
      </c>
      <c r="H4315" t="s">
        <v>26414</v>
      </c>
      <c r="I4315" t="s">
        <v>26415</v>
      </c>
      <c r="J4315" s="1" t="s">
        <v>170</v>
      </c>
      <c r="K4315" t="s">
        <v>303</v>
      </c>
      <c r="L4315" t="s">
        <v>304</v>
      </c>
      <c r="M4315" t="s">
        <v>305</v>
      </c>
      <c r="N4315" s="1" t="s">
        <v>93</v>
      </c>
      <c r="O4315" s="1" t="s">
        <v>34</v>
      </c>
      <c r="P4315" s="1">
        <v>62</v>
      </c>
      <c r="Q4315" t="s">
        <v>1984</v>
      </c>
      <c r="R4315" s="1" t="s">
        <v>11291</v>
      </c>
      <c r="S4315" s="1" t="s">
        <v>26416</v>
      </c>
      <c r="T4315" s="1">
        <v>100</v>
      </c>
      <c r="U4315" s="1">
        <v>12</v>
      </c>
      <c r="V4315" s="1">
        <v>88</v>
      </c>
    </row>
    <row r="4316" spans="1:22" x14ac:dyDescent="0.35">
      <c r="A4316" s="2">
        <v>44763</v>
      </c>
      <c r="B4316" s="3" t="s">
        <v>140</v>
      </c>
      <c r="C4316" t="s">
        <v>141</v>
      </c>
      <c r="D4316" t="s">
        <v>142</v>
      </c>
      <c r="E4316" t="s">
        <v>361</v>
      </c>
      <c r="F4316" t="s">
        <v>26417</v>
      </c>
      <c r="G4316" t="s">
        <v>26418</v>
      </c>
      <c r="H4316" t="s">
        <v>26419</v>
      </c>
      <c r="I4316" t="s">
        <v>26420</v>
      </c>
      <c r="J4316" s="1" t="s">
        <v>45</v>
      </c>
      <c r="K4316" t="s">
        <v>124</v>
      </c>
      <c r="L4316" t="s">
        <v>125</v>
      </c>
      <c r="M4316" t="s">
        <v>126</v>
      </c>
      <c r="N4316" s="1" t="s">
        <v>48</v>
      </c>
      <c r="O4316" s="1" t="s">
        <v>34</v>
      </c>
      <c r="P4316" s="1">
        <v>77</v>
      </c>
      <c r="Q4316" t="s">
        <v>19081</v>
      </c>
      <c r="R4316" s="1" t="s">
        <v>26421</v>
      </c>
      <c r="S4316" s="1" t="s">
        <v>26422</v>
      </c>
      <c r="T4316" s="1">
        <v>327</v>
      </c>
      <c r="U4316" s="1">
        <v>53</v>
      </c>
      <c r="V4316" s="1">
        <v>274</v>
      </c>
    </row>
    <row r="4317" spans="1:22" x14ac:dyDescent="0.35">
      <c r="A4317" s="2">
        <v>45097</v>
      </c>
      <c r="B4317" s="3" t="s">
        <v>38</v>
      </c>
      <c r="C4317" t="s">
        <v>141</v>
      </c>
      <c r="D4317" t="s">
        <v>142</v>
      </c>
      <c r="E4317" t="s">
        <v>178</v>
      </c>
      <c r="F4317" t="s">
        <v>26423</v>
      </c>
      <c r="G4317" t="s">
        <v>26424</v>
      </c>
      <c r="H4317" t="s">
        <v>26425</v>
      </c>
      <c r="I4317" t="s">
        <v>26426</v>
      </c>
      <c r="J4317" s="1" t="s">
        <v>170</v>
      </c>
      <c r="K4317" t="s">
        <v>133</v>
      </c>
      <c r="L4317" t="s">
        <v>134</v>
      </c>
      <c r="M4317" t="s">
        <v>135</v>
      </c>
      <c r="N4317" s="1" t="s">
        <v>93</v>
      </c>
      <c r="O4317" s="1" t="s">
        <v>34</v>
      </c>
      <c r="P4317" s="1">
        <v>75</v>
      </c>
      <c r="Q4317" t="s">
        <v>26427</v>
      </c>
      <c r="R4317" s="1" t="s">
        <v>26428</v>
      </c>
      <c r="S4317" s="1" t="s">
        <v>26429</v>
      </c>
      <c r="T4317" s="1">
        <v>476</v>
      </c>
      <c r="U4317" s="1">
        <v>99</v>
      </c>
      <c r="V4317" s="1">
        <v>377</v>
      </c>
    </row>
    <row r="4318" spans="1:22" x14ac:dyDescent="0.35">
      <c r="A4318" s="1" t="s">
        <v>26430</v>
      </c>
      <c r="B4318" s="3" t="s">
        <v>68</v>
      </c>
      <c r="C4318" t="s">
        <v>69</v>
      </c>
      <c r="D4318" t="s">
        <v>70</v>
      </c>
      <c r="E4318" t="s">
        <v>25</v>
      </c>
      <c r="F4318" t="s">
        <v>26431</v>
      </c>
      <c r="G4318" t="s">
        <v>26432</v>
      </c>
      <c r="H4318" t="s">
        <v>26433</v>
      </c>
      <c r="I4318" t="s">
        <v>26434</v>
      </c>
      <c r="J4318" s="1" t="s">
        <v>30</v>
      </c>
      <c r="K4318" t="s">
        <v>252</v>
      </c>
      <c r="L4318" t="s">
        <v>253</v>
      </c>
      <c r="M4318">
        <f>1-838-976-6137</f>
        <v>-7950</v>
      </c>
      <c r="N4318" s="1" t="s">
        <v>86</v>
      </c>
      <c r="O4318" s="1" t="s">
        <v>63</v>
      </c>
      <c r="P4318" s="1">
        <v>99</v>
      </c>
      <c r="Q4318" t="s">
        <v>26435</v>
      </c>
      <c r="R4318" s="1" t="s">
        <v>26436</v>
      </c>
      <c r="S4318" s="1" t="s">
        <v>26437</v>
      </c>
      <c r="T4318" s="1">
        <v>454</v>
      </c>
      <c r="U4318" s="1">
        <v>210</v>
      </c>
      <c r="V4318" s="1">
        <v>244</v>
      </c>
    </row>
    <row r="4319" spans="1:22" x14ac:dyDescent="0.35">
      <c r="A4319" s="2">
        <v>44703</v>
      </c>
      <c r="B4319" s="3" t="s">
        <v>207</v>
      </c>
      <c r="C4319" t="s">
        <v>54</v>
      </c>
      <c r="D4319" t="s">
        <v>39</v>
      </c>
      <c r="E4319" t="s">
        <v>40</v>
      </c>
      <c r="F4319" t="s">
        <v>26438</v>
      </c>
      <c r="H4319" t="s">
        <v>26439</v>
      </c>
      <c r="I4319" t="s">
        <v>26440</v>
      </c>
      <c r="J4319" s="1" t="s">
        <v>30</v>
      </c>
      <c r="K4319" t="s">
        <v>424</v>
      </c>
      <c r="L4319" t="s">
        <v>425</v>
      </c>
      <c r="M4319">
        <v>7724600682</v>
      </c>
      <c r="N4319" s="1" t="s">
        <v>114</v>
      </c>
      <c r="O4319" s="1" t="s">
        <v>34</v>
      </c>
      <c r="P4319" s="1">
        <v>27</v>
      </c>
      <c r="Q4319" t="s">
        <v>19402</v>
      </c>
      <c r="R4319" s="1" t="s">
        <v>26441</v>
      </c>
      <c r="S4319" s="1" t="s">
        <v>26442</v>
      </c>
      <c r="T4319" s="1">
        <v>281</v>
      </c>
      <c r="U4319" s="1">
        <v>70</v>
      </c>
      <c r="V4319" s="1">
        <v>211</v>
      </c>
    </row>
    <row r="4320" spans="1:22" x14ac:dyDescent="0.35">
      <c r="A4320" s="2">
        <v>44767</v>
      </c>
      <c r="B4320" s="3" t="s">
        <v>222</v>
      </c>
      <c r="C4320" t="s">
        <v>141</v>
      </c>
      <c r="D4320" t="s">
        <v>223</v>
      </c>
      <c r="E4320" t="s">
        <v>265</v>
      </c>
      <c r="F4320" t="s">
        <v>26443</v>
      </c>
      <c r="H4320" t="s">
        <v>26444</v>
      </c>
      <c r="I4320" t="s">
        <v>26445</v>
      </c>
      <c r="J4320" s="1" t="s">
        <v>170</v>
      </c>
      <c r="K4320" t="s">
        <v>424</v>
      </c>
      <c r="L4320" t="s">
        <v>425</v>
      </c>
      <c r="M4320">
        <v>7724600682</v>
      </c>
      <c r="N4320" s="1" t="s">
        <v>33</v>
      </c>
      <c r="O4320" s="1" t="s">
        <v>49</v>
      </c>
      <c r="P4320" s="1">
        <v>69</v>
      </c>
      <c r="Q4320" t="s">
        <v>2425</v>
      </c>
      <c r="R4320" s="1" t="s">
        <v>26446</v>
      </c>
      <c r="S4320" s="1" t="s">
        <v>26447</v>
      </c>
      <c r="T4320" s="1">
        <v>418</v>
      </c>
      <c r="U4320" s="1">
        <v>378</v>
      </c>
      <c r="V4320" s="1">
        <v>40</v>
      </c>
    </row>
    <row r="4321" spans="1:22" x14ac:dyDescent="0.35">
      <c r="A4321" s="2">
        <v>45174</v>
      </c>
      <c r="B4321" s="3" t="s">
        <v>418</v>
      </c>
      <c r="C4321" t="s">
        <v>69</v>
      </c>
      <c r="D4321" t="s">
        <v>419</v>
      </c>
      <c r="E4321" t="s">
        <v>521</v>
      </c>
      <c r="F4321" t="s">
        <v>26448</v>
      </c>
      <c r="G4321" t="s">
        <v>26449</v>
      </c>
      <c r="H4321" t="s">
        <v>26450</v>
      </c>
      <c r="I4321" t="s">
        <v>26451</v>
      </c>
      <c r="J4321" s="1" t="s">
        <v>170</v>
      </c>
      <c r="K4321" t="s">
        <v>31</v>
      </c>
      <c r="L4321" t="s">
        <v>32</v>
      </c>
      <c r="M4321">
        <v>6538306661</v>
      </c>
      <c r="N4321" s="1" t="s">
        <v>78</v>
      </c>
      <c r="O4321" s="1" t="s">
        <v>34</v>
      </c>
      <c r="P4321" s="1">
        <v>45</v>
      </c>
      <c r="Q4321" t="s">
        <v>9889</v>
      </c>
      <c r="R4321" s="1" t="s">
        <v>26452</v>
      </c>
      <c r="S4321" s="1" t="s">
        <v>26453</v>
      </c>
      <c r="T4321" s="1">
        <v>124</v>
      </c>
      <c r="U4321" s="1">
        <v>100</v>
      </c>
      <c r="V4321" s="1">
        <v>24</v>
      </c>
    </row>
    <row r="4322" spans="1:22" x14ac:dyDescent="0.35">
      <c r="A4322" s="2">
        <v>44485</v>
      </c>
      <c r="B4322" s="3" t="s">
        <v>68</v>
      </c>
      <c r="C4322" t="s">
        <v>69</v>
      </c>
      <c r="D4322" t="s">
        <v>70</v>
      </c>
      <c r="E4322" t="s">
        <v>1634</v>
      </c>
      <c r="F4322" t="s">
        <v>26454</v>
      </c>
      <c r="G4322" t="s">
        <v>26455</v>
      </c>
      <c r="H4322" t="s">
        <v>26456</v>
      </c>
      <c r="I4322">
        <v>2339238400</v>
      </c>
      <c r="J4322" s="1" t="s">
        <v>170</v>
      </c>
      <c r="K4322" t="s">
        <v>171</v>
      </c>
      <c r="L4322" t="s">
        <v>172</v>
      </c>
      <c r="M4322" t="s">
        <v>173</v>
      </c>
      <c r="N4322" s="1" t="s">
        <v>86</v>
      </c>
      <c r="O4322" s="1" t="s">
        <v>34</v>
      </c>
      <c r="P4322" s="1">
        <v>62</v>
      </c>
      <c r="Q4322" t="s">
        <v>1274</v>
      </c>
      <c r="R4322" s="1" t="s">
        <v>26457</v>
      </c>
      <c r="S4322" s="1" t="s">
        <v>26458</v>
      </c>
      <c r="T4322" s="1">
        <v>249</v>
      </c>
      <c r="U4322" s="1">
        <v>12</v>
      </c>
      <c r="V4322" s="1">
        <v>237</v>
      </c>
    </row>
    <row r="4323" spans="1:22" x14ac:dyDescent="0.35">
      <c r="A4323" s="2">
        <v>44673</v>
      </c>
      <c r="B4323" s="3" t="s">
        <v>214</v>
      </c>
      <c r="C4323" t="s">
        <v>23</v>
      </c>
      <c r="D4323" t="s">
        <v>98</v>
      </c>
      <c r="E4323" t="s">
        <v>326</v>
      </c>
      <c r="F4323" t="s">
        <v>26459</v>
      </c>
      <c r="G4323" t="s">
        <v>26460</v>
      </c>
      <c r="H4323" t="s">
        <v>26461</v>
      </c>
      <c r="I4323" t="s">
        <v>26462</v>
      </c>
      <c r="J4323" s="1" t="s">
        <v>30</v>
      </c>
      <c r="K4323" t="s">
        <v>424</v>
      </c>
      <c r="L4323" t="s">
        <v>425</v>
      </c>
      <c r="M4323">
        <v>7724600682</v>
      </c>
      <c r="N4323" s="1" t="s">
        <v>93</v>
      </c>
      <c r="O4323" s="1" t="s">
        <v>63</v>
      </c>
      <c r="P4323" s="1">
        <v>86</v>
      </c>
      <c r="Q4323" t="s">
        <v>4055</v>
      </c>
      <c r="R4323" s="1" t="s">
        <v>26463</v>
      </c>
      <c r="S4323" s="1" t="s">
        <v>26464</v>
      </c>
      <c r="T4323" s="1">
        <v>213</v>
      </c>
      <c r="U4323" s="1">
        <v>80</v>
      </c>
      <c r="V4323" s="1">
        <v>133</v>
      </c>
    </row>
    <row r="4324" spans="1:22" x14ac:dyDescent="0.35">
      <c r="A4324" s="2">
        <v>44909</v>
      </c>
      <c r="B4324" s="3" t="s">
        <v>344</v>
      </c>
      <c r="C4324" t="s">
        <v>141</v>
      </c>
      <c r="D4324" t="s">
        <v>345</v>
      </c>
      <c r="E4324" t="s">
        <v>346</v>
      </c>
      <c r="F4324" t="s">
        <v>26465</v>
      </c>
      <c r="G4324" t="s">
        <v>26466</v>
      </c>
      <c r="H4324" t="s">
        <v>26467</v>
      </c>
      <c r="I4324" t="s">
        <v>26468</v>
      </c>
      <c r="J4324" s="1" t="s">
        <v>170</v>
      </c>
      <c r="K4324" t="s">
        <v>46</v>
      </c>
      <c r="L4324" t="s">
        <v>47</v>
      </c>
      <c r="M4324" t="s">
        <v>261</v>
      </c>
      <c r="N4324" s="1" t="s">
        <v>114</v>
      </c>
      <c r="O4324" s="1" t="s">
        <v>34</v>
      </c>
      <c r="P4324" s="1">
        <v>86</v>
      </c>
      <c r="Q4324" t="s">
        <v>2948</v>
      </c>
      <c r="R4324" s="1" t="s">
        <v>26469</v>
      </c>
      <c r="S4324" s="1" t="s">
        <v>26470</v>
      </c>
      <c r="T4324" s="1">
        <v>72</v>
      </c>
      <c r="U4324" s="1">
        <v>27</v>
      </c>
      <c r="V4324" s="1">
        <v>45</v>
      </c>
    </row>
    <row r="4325" spans="1:22" x14ac:dyDescent="0.35">
      <c r="A4325" s="2">
        <v>45016</v>
      </c>
      <c r="B4325" s="3" t="s">
        <v>222</v>
      </c>
      <c r="C4325" t="s">
        <v>54</v>
      </c>
      <c r="D4325" t="s">
        <v>223</v>
      </c>
      <c r="E4325" t="s">
        <v>265</v>
      </c>
      <c r="F4325" t="s">
        <v>26471</v>
      </c>
      <c r="G4325" t="s">
        <v>26472</v>
      </c>
      <c r="H4325" t="s">
        <v>26473</v>
      </c>
      <c r="I4325" t="s">
        <v>26474</v>
      </c>
      <c r="J4325" s="1" t="s">
        <v>45</v>
      </c>
      <c r="K4325" t="s">
        <v>183</v>
      </c>
      <c r="L4325" t="s">
        <v>184</v>
      </c>
      <c r="M4325" t="s">
        <v>185</v>
      </c>
      <c r="N4325" s="1" t="s">
        <v>78</v>
      </c>
      <c r="O4325" s="1" t="s">
        <v>34</v>
      </c>
      <c r="P4325" s="1">
        <v>14</v>
      </c>
      <c r="Q4325" t="s">
        <v>2635</v>
      </c>
      <c r="R4325" s="1" t="s">
        <v>26475</v>
      </c>
      <c r="S4325" s="1" t="s">
        <v>26476</v>
      </c>
      <c r="T4325" s="1">
        <v>351</v>
      </c>
      <c r="U4325" s="1">
        <v>181</v>
      </c>
      <c r="V4325" s="1">
        <v>170</v>
      </c>
    </row>
    <row r="4326" spans="1:22" x14ac:dyDescent="0.35">
      <c r="A4326" s="2">
        <v>44871</v>
      </c>
      <c r="B4326" s="3" t="s">
        <v>529</v>
      </c>
      <c r="C4326" t="s">
        <v>23</v>
      </c>
      <c r="D4326" t="s">
        <v>98</v>
      </c>
      <c r="E4326" t="s">
        <v>530</v>
      </c>
      <c r="F4326" t="s">
        <v>26477</v>
      </c>
      <c r="G4326" t="s">
        <v>26478</v>
      </c>
      <c r="H4326" t="s">
        <v>26479</v>
      </c>
      <c r="I4326" t="s">
        <v>26480</v>
      </c>
      <c r="J4326" s="1" t="s">
        <v>30</v>
      </c>
      <c r="K4326" t="s">
        <v>111</v>
      </c>
      <c r="L4326" t="s">
        <v>112</v>
      </c>
      <c r="M4326" t="s">
        <v>113</v>
      </c>
      <c r="N4326" s="1" t="s">
        <v>114</v>
      </c>
      <c r="O4326" s="1" t="s">
        <v>63</v>
      </c>
      <c r="P4326" s="1">
        <v>43</v>
      </c>
      <c r="Q4326" t="s">
        <v>15853</v>
      </c>
      <c r="R4326" s="1" t="s">
        <v>26481</v>
      </c>
      <c r="S4326" s="1" t="s">
        <v>26482</v>
      </c>
      <c r="T4326" s="1">
        <v>362</v>
      </c>
      <c r="U4326" s="1">
        <v>108</v>
      </c>
      <c r="V4326" s="1">
        <v>254</v>
      </c>
    </row>
    <row r="4327" spans="1:22" x14ac:dyDescent="0.35">
      <c r="A4327" s="2">
        <v>45146</v>
      </c>
      <c r="B4327" s="3" t="s">
        <v>22</v>
      </c>
      <c r="C4327" t="s">
        <v>23</v>
      </c>
      <c r="D4327" t="s">
        <v>24</v>
      </c>
      <c r="E4327" t="s">
        <v>82</v>
      </c>
      <c r="F4327" t="s">
        <v>26483</v>
      </c>
      <c r="G4327" t="s">
        <v>26484</v>
      </c>
      <c r="H4327" t="s">
        <v>26485</v>
      </c>
      <c r="I4327" t="s">
        <v>26486</v>
      </c>
      <c r="J4327" s="1" t="s">
        <v>170</v>
      </c>
      <c r="K4327" t="s">
        <v>424</v>
      </c>
      <c r="L4327" t="s">
        <v>425</v>
      </c>
      <c r="M4327">
        <v>7724600682</v>
      </c>
      <c r="N4327" s="1" t="s">
        <v>48</v>
      </c>
      <c r="O4327" s="1" t="s">
        <v>34</v>
      </c>
      <c r="P4327" s="1">
        <v>17</v>
      </c>
      <c r="Q4327" t="s">
        <v>13191</v>
      </c>
      <c r="R4327" s="1" t="s">
        <v>26487</v>
      </c>
      <c r="S4327" s="1" t="s">
        <v>26488</v>
      </c>
      <c r="T4327" s="1">
        <v>283</v>
      </c>
      <c r="U4327" s="1">
        <v>3</v>
      </c>
      <c r="V4327" s="1">
        <v>280</v>
      </c>
    </row>
    <row r="4328" spans="1:22" x14ac:dyDescent="0.35">
      <c r="A4328" s="2">
        <v>45131</v>
      </c>
      <c r="B4328" s="3" t="s">
        <v>344</v>
      </c>
      <c r="C4328" t="s">
        <v>141</v>
      </c>
      <c r="D4328" t="s">
        <v>345</v>
      </c>
      <c r="E4328" t="s">
        <v>711</v>
      </c>
      <c r="F4328" t="s">
        <v>26489</v>
      </c>
      <c r="G4328" t="s">
        <v>26490</v>
      </c>
      <c r="H4328" t="s">
        <v>26491</v>
      </c>
      <c r="I4328" t="s">
        <v>26492</v>
      </c>
      <c r="J4328" s="1" t="s">
        <v>30</v>
      </c>
      <c r="K4328" t="s">
        <v>194</v>
      </c>
      <c r="L4328" t="s">
        <v>195</v>
      </c>
      <c r="M4328" t="s">
        <v>196</v>
      </c>
      <c r="N4328" s="1" t="s">
        <v>86</v>
      </c>
      <c r="O4328" s="1" t="s">
        <v>63</v>
      </c>
      <c r="P4328" s="1">
        <v>48</v>
      </c>
      <c r="Q4328" t="s">
        <v>16436</v>
      </c>
      <c r="R4328" s="1" t="s">
        <v>23213</v>
      </c>
      <c r="S4328" s="1" t="s">
        <v>26493</v>
      </c>
      <c r="T4328" s="1">
        <v>301</v>
      </c>
      <c r="U4328" s="1">
        <v>256</v>
      </c>
      <c r="V4328" s="1">
        <v>45</v>
      </c>
    </row>
    <row r="4329" spans="1:22" x14ac:dyDescent="0.35">
      <c r="A4329" s="2">
        <v>44928</v>
      </c>
      <c r="B4329" s="3" t="s">
        <v>222</v>
      </c>
      <c r="C4329" t="s">
        <v>141</v>
      </c>
      <c r="D4329" t="s">
        <v>223</v>
      </c>
      <c r="E4329" t="s">
        <v>224</v>
      </c>
      <c r="F4329" t="s">
        <v>26494</v>
      </c>
      <c r="G4329" t="s">
        <v>26495</v>
      </c>
      <c r="H4329" t="s">
        <v>26496</v>
      </c>
      <c r="I4329" t="s">
        <v>26497</v>
      </c>
      <c r="J4329" s="1" t="s">
        <v>45</v>
      </c>
      <c r="K4329" t="s">
        <v>171</v>
      </c>
      <c r="L4329" t="s">
        <v>172</v>
      </c>
      <c r="M4329" t="s">
        <v>173</v>
      </c>
      <c r="N4329" s="1" t="s">
        <v>48</v>
      </c>
      <c r="O4329" s="1" t="s">
        <v>49</v>
      </c>
      <c r="P4329" s="1">
        <v>10</v>
      </c>
      <c r="Q4329" t="s">
        <v>4683</v>
      </c>
      <c r="R4329" s="1" t="s">
        <v>8701</v>
      </c>
      <c r="S4329" s="1" t="s">
        <v>26498</v>
      </c>
      <c r="T4329" s="1">
        <v>473</v>
      </c>
      <c r="U4329" s="1">
        <v>202</v>
      </c>
      <c r="V4329" s="1">
        <v>271</v>
      </c>
    </row>
    <row r="4330" spans="1:22" x14ac:dyDescent="0.35">
      <c r="A4330" s="2">
        <v>44669</v>
      </c>
      <c r="B4330" s="3" t="s">
        <v>177</v>
      </c>
      <c r="C4330" t="s">
        <v>141</v>
      </c>
      <c r="D4330" t="s">
        <v>142</v>
      </c>
      <c r="E4330" t="s">
        <v>178</v>
      </c>
      <c r="F4330" t="s">
        <v>26499</v>
      </c>
      <c r="G4330" t="s">
        <v>26500</v>
      </c>
      <c r="H4330" t="s">
        <v>26501</v>
      </c>
      <c r="I4330" t="s">
        <v>26502</v>
      </c>
      <c r="J4330" s="1" t="s">
        <v>45</v>
      </c>
      <c r="K4330" t="s">
        <v>159</v>
      </c>
      <c r="L4330" t="s">
        <v>160</v>
      </c>
      <c r="M4330" t="s">
        <v>161</v>
      </c>
      <c r="N4330" s="1" t="s">
        <v>86</v>
      </c>
      <c r="O4330" s="1" t="s">
        <v>34</v>
      </c>
      <c r="P4330" s="1">
        <v>52</v>
      </c>
      <c r="Q4330" t="s">
        <v>9115</v>
      </c>
      <c r="R4330" s="1" t="s">
        <v>26503</v>
      </c>
      <c r="S4330" s="1" t="s">
        <v>26504</v>
      </c>
      <c r="T4330" s="1">
        <v>149</v>
      </c>
      <c r="U4330" s="1">
        <v>113</v>
      </c>
      <c r="V4330" s="1">
        <v>36</v>
      </c>
    </row>
    <row r="4331" spans="1:22" x14ac:dyDescent="0.35">
      <c r="A4331" s="2">
        <v>44770</v>
      </c>
      <c r="B4331" s="3" t="s">
        <v>140</v>
      </c>
      <c r="C4331" t="s">
        <v>141</v>
      </c>
      <c r="D4331" t="s">
        <v>142</v>
      </c>
      <c r="E4331" t="s">
        <v>361</v>
      </c>
      <c r="F4331" t="s">
        <v>26505</v>
      </c>
      <c r="G4331" t="s">
        <v>26506</v>
      </c>
      <c r="H4331" t="s">
        <v>26507</v>
      </c>
      <c r="I4331" t="s">
        <v>26508</v>
      </c>
      <c r="J4331" s="1" t="s">
        <v>30</v>
      </c>
      <c r="K4331" t="s">
        <v>111</v>
      </c>
      <c r="L4331" t="s">
        <v>112</v>
      </c>
      <c r="M4331" t="s">
        <v>113</v>
      </c>
      <c r="N4331" s="1" t="s">
        <v>114</v>
      </c>
      <c r="O4331" s="1" t="s">
        <v>34</v>
      </c>
      <c r="P4331" s="1">
        <v>94</v>
      </c>
      <c r="Q4331" t="s">
        <v>4780</v>
      </c>
      <c r="R4331" s="1" t="s">
        <v>26509</v>
      </c>
      <c r="S4331" s="1" t="s">
        <v>26510</v>
      </c>
      <c r="T4331" s="1">
        <v>64</v>
      </c>
      <c r="U4331" s="1">
        <v>38</v>
      </c>
      <c r="V4331" s="1">
        <v>26</v>
      </c>
    </row>
    <row r="4332" spans="1:22" x14ac:dyDescent="0.35">
      <c r="A4332" s="2">
        <v>44742</v>
      </c>
      <c r="B4332" s="3" t="s">
        <v>22</v>
      </c>
      <c r="C4332" t="s">
        <v>54</v>
      </c>
      <c r="D4332" t="s">
        <v>24</v>
      </c>
      <c r="E4332" t="s">
        <v>82</v>
      </c>
      <c r="F4332" t="s">
        <v>26511</v>
      </c>
      <c r="G4332" t="s">
        <v>26512</v>
      </c>
      <c r="H4332" t="s">
        <v>26513</v>
      </c>
      <c r="I4332" t="s">
        <v>26514</v>
      </c>
      <c r="J4332" s="1" t="s">
        <v>170</v>
      </c>
      <c r="K4332" t="s">
        <v>270</v>
      </c>
      <c r="L4332" t="s">
        <v>271</v>
      </c>
      <c r="M4332" t="s">
        <v>559</v>
      </c>
      <c r="N4332" s="1" t="s">
        <v>93</v>
      </c>
      <c r="O4332" s="1" t="s">
        <v>63</v>
      </c>
      <c r="P4332" s="1">
        <v>18</v>
      </c>
      <c r="Q4332" t="s">
        <v>5999</v>
      </c>
      <c r="R4332" s="1" t="s">
        <v>18742</v>
      </c>
      <c r="S4332" s="1" t="s">
        <v>26515</v>
      </c>
      <c r="T4332" s="1">
        <v>469</v>
      </c>
      <c r="U4332" s="1">
        <v>43</v>
      </c>
      <c r="V4332" s="1">
        <v>426</v>
      </c>
    </row>
    <row r="4333" spans="1:22" x14ac:dyDescent="0.35">
      <c r="A4333" s="2">
        <v>45007</v>
      </c>
      <c r="B4333" s="3" t="s">
        <v>97</v>
      </c>
      <c r="C4333" t="s">
        <v>23</v>
      </c>
      <c r="D4333" t="s">
        <v>98</v>
      </c>
      <c r="E4333" t="s">
        <v>154</v>
      </c>
      <c r="F4333" t="s">
        <v>26516</v>
      </c>
      <c r="G4333" t="s">
        <v>26517</v>
      </c>
      <c r="H4333" t="s">
        <v>26518</v>
      </c>
      <c r="I4333">
        <v>2377474501</v>
      </c>
      <c r="J4333" s="1" t="s">
        <v>170</v>
      </c>
      <c r="K4333" t="s">
        <v>133</v>
      </c>
      <c r="L4333" t="s">
        <v>134</v>
      </c>
      <c r="M4333" t="s">
        <v>135</v>
      </c>
      <c r="N4333" s="1" t="s">
        <v>48</v>
      </c>
      <c r="O4333" s="1" t="s">
        <v>49</v>
      </c>
      <c r="P4333" s="1">
        <v>32</v>
      </c>
      <c r="Q4333" t="s">
        <v>26519</v>
      </c>
      <c r="R4333" s="1" t="s">
        <v>26520</v>
      </c>
      <c r="S4333" s="1" t="s">
        <v>26521</v>
      </c>
      <c r="T4333" s="1">
        <v>417</v>
      </c>
      <c r="U4333" s="1">
        <v>305</v>
      </c>
      <c r="V4333" s="1">
        <v>112</v>
      </c>
    </row>
    <row r="4334" spans="1:22" x14ac:dyDescent="0.35">
      <c r="A4334" s="2">
        <v>44934</v>
      </c>
      <c r="B4334" s="3" t="s">
        <v>207</v>
      </c>
      <c r="C4334" t="s">
        <v>23</v>
      </c>
      <c r="D4334" t="s">
        <v>39</v>
      </c>
      <c r="E4334" t="s">
        <v>40</v>
      </c>
      <c r="F4334" t="s">
        <v>26522</v>
      </c>
      <c r="G4334" t="s">
        <v>26523</v>
      </c>
      <c r="H4334" t="s">
        <v>26524</v>
      </c>
      <c r="I4334" t="s">
        <v>26525</v>
      </c>
      <c r="J4334" s="1" t="s">
        <v>170</v>
      </c>
      <c r="K4334" t="s">
        <v>171</v>
      </c>
      <c r="L4334" t="s">
        <v>172</v>
      </c>
      <c r="M4334" t="s">
        <v>173</v>
      </c>
      <c r="N4334" s="1" t="s">
        <v>114</v>
      </c>
      <c r="O4334" s="1" t="s">
        <v>34</v>
      </c>
      <c r="P4334" s="1">
        <v>16</v>
      </c>
      <c r="Q4334" t="s">
        <v>5450</v>
      </c>
      <c r="R4334" s="1" t="s">
        <v>26526</v>
      </c>
      <c r="S4334" s="1" t="s">
        <v>26527</v>
      </c>
      <c r="T4334" s="1">
        <v>117</v>
      </c>
      <c r="U4334" s="1">
        <v>32</v>
      </c>
      <c r="V4334" s="1">
        <v>85</v>
      </c>
    </row>
    <row r="4335" spans="1:22" x14ac:dyDescent="0.35">
      <c r="A4335" s="2">
        <v>44779</v>
      </c>
      <c r="B4335" s="3" t="s">
        <v>38</v>
      </c>
      <c r="C4335" t="s">
        <v>141</v>
      </c>
      <c r="D4335" t="s">
        <v>142</v>
      </c>
      <c r="E4335" t="s">
        <v>189</v>
      </c>
      <c r="F4335" t="s">
        <v>26528</v>
      </c>
      <c r="G4335" t="s">
        <v>26529</v>
      </c>
      <c r="H4335" t="s">
        <v>26530</v>
      </c>
      <c r="I4335" t="s">
        <v>26531</v>
      </c>
      <c r="J4335" s="1" t="s">
        <v>170</v>
      </c>
      <c r="K4335" t="s">
        <v>148</v>
      </c>
      <c r="L4335" t="s">
        <v>149</v>
      </c>
      <c r="M4335" t="s">
        <v>150</v>
      </c>
      <c r="N4335" s="1" t="s">
        <v>48</v>
      </c>
      <c r="O4335" s="1" t="s">
        <v>63</v>
      </c>
      <c r="P4335" s="1">
        <v>52</v>
      </c>
      <c r="Q4335" t="s">
        <v>9115</v>
      </c>
      <c r="R4335" s="1" t="s">
        <v>23293</v>
      </c>
      <c r="S4335" s="1" t="s">
        <v>26532</v>
      </c>
      <c r="T4335" s="1">
        <v>187</v>
      </c>
      <c r="U4335" s="1">
        <v>24</v>
      </c>
      <c r="V4335" s="1">
        <v>163</v>
      </c>
    </row>
    <row r="4336" spans="1:22" x14ac:dyDescent="0.35">
      <c r="A4336" s="2">
        <v>44659</v>
      </c>
      <c r="B4336" s="3" t="s">
        <v>492</v>
      </c>
      <c r="C4336" t="s">
        <v>276</v>
      </c>
      <c r="D4336" t="s">
        <v>409</v>
      </c>
      <c r="E4336" t="s">
        <v>410</v>
      </c>
      <c r="F4336" t="s">
        <v>26533</v>
      </c>
      <c r="G4336" t="s">
        <v>26534</v>
      </c>
      <c r="H4336" t="s">
        <v>26535</v>
      </c>
      <c r="I4336" t="s">
        <v>26536</v>
      </c>
      <c r="J4336" s="1" t="s">
        <v>30</v>
      </c>
      <c r="K4336" t="s">
        <v>31</v>
      </c>
      <c r="L4336" t="s">
        <v>32</v>
      </c>
      <c r="N4336" s="1" t="s">
        <v>114</v>
      </c>
      <c r="O4336" s="1" t="s">
        <v>49</v>
      </c>
      <c r="P4336" s="1">
        <v>4</v>
      </c>
      <c r="Q4336" t="s">
        <v>4806</v>
      </c>
      <c r="R4336" s="1" t="s">
        <v>5217</v>
      </c>
      <c r="S4336" s="1" t="s">
        <v>26537</v>
      </c>
      <c r="T4336" s="1">
        <v>427</v>
      </c>
      <c r="U4336" s="1">
        <v>395</v>
      </c>
      <c r="V4336" s="1">
        <v>32</v>
      </c>
    </row>
    <row r="4337" spans="1:22" x14ac:dyDescent="0.35">
      <c r="A4337" s="2">
        <v>45157</v>
      </c>
      <c r="B4337" s="3" t="s">
        <v>529</v>
      </c>
      <c r="C4337" t="s">
        <v>23</v>
      </c>
      <c r="D4337" t="s">
        <v>98</v>
      </c>
      <c r="E4337" t="s">
        <v>530</v>
      </c>
      <c r="F4337" t="s">
        <v>26538</v>
      </c>
      <c r="G4337" t="s">
        <v>26539</v>
      </c>
      <c r="H4337" t="s">
        <v>26540</v>
      </c>
      <c r="I4337" t="s">
        <v>26541</v>
      </c>
      <c r="J4337" s="1" t="s">
        <v>45</v>
      </c>
      <c r="K4337" t="s">
        <v>194</v>
      </c>
      <c r="L4337" t="s">
        <v>195</v>
      </c>
      <c r="M4337" t="s">
        <v>196</v>
      </c>
      <c r="N4337" s="1" t="s">
        <v>33</v>
      </c>
      <c r="O4337" s="1" t="s">
        <v>34</v>
      </c>
      <c r="P4337" s="1">
        <v>27</v>
      </c>
      <c r="Q4337" t="s">
        <v>1114</v>
      </c>
      <c r="R4337" s="1" t="s">
        <v>26542</v>
      </c>
      <c r="S4337" s="1" t="s">
        <v>26543</v>
      </c>
      <c r="T4337" s="1">
        <v>219</v>
      </c>
      <c r="U4337" s="1">
        <v>60</v>
      </c>
      <c r="V4337" s="1">
        <v>159</v>
      </c>
    </row>
    <row r="4338" spans="1:22" x14ac:dyDescent="0.35">
      <c r="A4338" s="2">
        <v>44531</v>
      </c>
      <c r="B4338" s="3" t="s">
        <v>38</v>
      </c>
      <c r="C4338" t="s">
        <v>23</v>
      </c>
      <c r="D4338" t="s">
        <v>98</v>
      </c>
      <c r="E4338" t="s">
        <v>239</v>
      </c>
      <c r="F4338" t="s">
        <v>26544</v>
      </c>
      <c r="G4338" t="s">
        <v>26545</v>
      </c>
      <c r="H4338" t="s">
        <v>26546</v>
      </c>
      <c r="I4338" t="s">
        <v>26547</v>
      </c>
      <c r="J4338" s="1" t="s">
        <v>45</v>
      </c>
      <c r="K4338" t="s">
        <v>534</v>
      </c>
      <c r="L4338" t="s">
        <v>535</v>
      </c>
      <c r="M4338" t="s">
        <v>536</v>
      </c>
      <c r="N4338" s="1" t="s">
        <v>33</v>
      </c>
      <c r="O4338" s="1" t="s">
        <v>63</v>
      </c>
      <c r="P4338" s="1">
        <v>3</v>
      </c>
      <c r="Q4338" t="s">
        <v>10259</v>
      </c>
      <c r="R4338" s="1" t="s">
        <v>26548</v>
      </c>
      <c r="S4338" s="1" t="s">
        <v>26549</v>
      </c>
      <c r="T4338" s="1">
        <v>435</v>
      </c>
      <c r="U4338" s="1">
        <v>173</v>
      </c>
      <c r="V4338" s="1">
        <v>262</v>
      </c>
    </row>
    <row r="4339" spans="1:22" x14ac:dyDescent="0.35">
      <c r="A4339" s="2">
        <v>44649</v>
      </c>
      <c r="B4339" s="3" t="s">
        <v>22</v>
      </c>
      <c r="C4339" t="s">
        <v>23</v>
      </c>
      <c r="D4339" t="s">
        <v>24</v>
      </c>
      <c r="E4339" t="s">
        <v>82</v>
      </c>
      <c r="F4339" t="s">
        <v>26550</v>
      </c>
      <c r="G4339" t="s">
        <v>26551</v>
      </c>
      <c r="H4339" t="s">
        <v>26552</v>
      </c>
      <c r="I4339" t="s">
        <v>26553</v>
      </c>
      <c r="J4339" s="1" t="s">
        <v>170</v>
      </c>
      <c r="K4339" t="s">
        <v>330</v>
      </c>
      <c r="L4339" t="s">
        <v>331</v>
      </c>
      <c r="M4339" t="s">
        <v>332</v>
      </c>
      <c r="N4339" s="1" t="s">
        <v>114</v>
      </c>
      <c r="O4339" s="1" t="s">
        <v>49</v>
      </c>
      <c r="P4339" s="1">
        <v>68</v>
      </c>
      <c r="Q4339" t="s">
        <v>688</v>
      </c>
      <c r="R4339" s="1" t="s">
        <v>26554</v>
      </c>
      <c r="S4339" s="1" t="s">
        <v>26555</v>
      </c>
      <c r="T4339" s="1">
        <v>432</v>
      </c>
      <c r="U4339" s="1">
        <v>260</v>
      </c>
      <c r="V4339" s="1">
        <v>172</v>
      </c>
    </row>
    <row r="4340" spans="1:22" x14ac:dyDescent="0.35">
      <c r="A4340" s="2">
        <v>44858</v>
      </c>
      <c r="B4340" s="3" t="s">
        <v>118</v>
      </c>
      <c r="C4340" t="s">
        <v>69</v>
      </c>
      <c r="D4340" t="s">
        <v>119</v>
      </c>
      <c r="E4340" t="s">
        <v>189</v>
      </c>
      <c r="F4340" t="s">
        <v>26556</v>
      </c>
      <c r="G4340" t="s">
        <v>26557</v>
      </c>
      <c r="H4340" t="s">
        <v>26558</v>
      </c>
      <c r="I4340" t="s">
        <v>26559</v>
      </c>
      <c r="J4340" s="1" t="s">
        <v>170</v>
      </c>
      <c r="K4340" t="s">
        <v>133</v>
      </c>
      <c r="L4340" t="s">
        <v>134</v>
      </c>
      <c r="M4340" t="s">
        <v>135</v>
      </c>
      <c r="N4340" s="1" t="s">
        <v>86</v>
      </c>
      <c r="O4340" s="1" t="s">
        <v>63</v>
      </c>
      <c r="P4340" s="1">
        <v>83</v>
      </c>
      <c r="Q4340" t="s">
        <v>905</v>
      </c>
      <c r="R4340" s="1" t="s">
        <v>18065</v>
      </c>
      <c r="S4340" s="1" t="s">
        <v>26560</v>
      </c>
      <c r="T4340" s="1">
        <v>276</v>
      </c>
      <c r="U4340" s="1">
        <v>218</v>
      </c>
      <c r="V4340" s="1">
        <v>58</v>
      </c>
    </row>
    <row r="4341" spans="1:22" x14ac:dyDescent="0.35">
      <c r="A4341" s="2">
        <v>44681</v>
      </c>
      <c r="B4341" s="3" t="s">
        <v>418</v>
      </c>
      <c r="C4341" t="s">
        <v>54</v>
      </c>
      <c r="D4341" t="s">
        <v>419</v>
      </c>
      <c r="E4341" t="s">
        <v>521</v>
      </c>
      <c r="F4341" t="s">
        <v>4254</v>
      </c>
      <c r="G4341" t="s">
        <v>26561</v>
      </c>
      <c r="H4341" t="s">
        <v>26562</v>
      </c>
      <c r="I4341" t="s">
        <v>26563</v>
      </c>
      <c r="J4341" s="1" t="s">
        <v>170</v>
      </c>
      <c r="K4341" t="s">
        <v>303</v>
      </c>
      <c r="L4341" t="s">
        <v>304</v>
      </c>
      <c r="M4341" t="s">
        <v>305</v>
      </c>
      <c r="N4341" s="1" t="s">
        <v>114</v>
      </c>
      <c r="O4341" s="1" t="s">
        <v>34</v>
      </c>
      <c r="P4341" s="1">
        <v>73</v>
      </c>
      <c r="Q4341" t="s">
        <v>7729</v>
      </c>
      <c r="R4341" s="1" t="s">
        <v>26564</v>
      </c>
      <c r="S4341" s="1" t="s">
        <v>26565</v>
      </c>
      <c r="T4341" s="1">
        <v>173</v>
      </c>
      <c r="U4341" s="1">
        <v>160</v>
      </c>
      <c r="V4341" s="1">
        <v>13</v>
      </c>
    </row>
    <row r="4342" spans="1:22" x14ac:dyDescent="0.35">
      <c r="A4342" s="2">
        <v>45117</v>
      </c>
      <c r="B4342" s="3" t="s">
        <v>38</v>
      </c>
      <c r="C4342" t="s">
        <v>141</v>
      </c>
      <c r="D4342" t="s">
        <v>223</v>
      </c>
      <c r="E4342" t="s">
        <v>309</v>
      </c>
      <c r="F4342" t="s">
        <v>26566</v>
      </c>
      <c r="H4342" t="s">
        <v>26567</v>
      </c>
      <c r="I4342" t="s">
        <v>26568</v>
      </c>
      <c r="J4342" s="1" t="s">
        <v>30</v>
      </c>
      <c r="K4342" t="s">
        <v>183</v>
      </c>
      <c r="L4342" t="s">
        <v>184</v>
      </c>
      <c r="M4342" t="s">
        <v>185</v>
      </c>
      <c r="N4342" s="1" t="s">
        <v>48</v>
      </c>
      <c r="O4342" s="1" t="s">
        <v>34</v>
      </c>
      <c r="P4342" s="1">
        <v>76</v>
      </c>
      <c r="Q4342" t="s">
        <v>6272</v>
      </c>
      <c r="R4342" s="1" t="s">
        <v>26569</v>
      </c>
      <c r="S4342" s="1" t="s">
        <v>26570</v>
      </c>
      <c r="T4342" s="1">
        <v>400</v>
      </c>
      <c r="U4342" s="1">
        <v>288</v>
      </c>
      <c r="V4342" s="1">
        <v>112</v>
      </c>
    </row>
    <row r="4343" spans="1:22" x14ac:dyDescent="0.35">
      <c r="A4343" s="2">
        <v>45053</v>
      </c>
      <c r="B4343" s="3" t="s">
        <v>222</v>
      </c>
      <c r="C4343" t="s">
        <v>141</v>
      </c>
      <c r="D4343" t="s">
        <v>223</v>
      </c>
      <c r="E4343" t="s">
        <v>224</v>
      </c>
      <c r="F4343" t="s">
        <v>26571</v>
      </c>
      <c r="G4343" t="s">
        <v>10914</v>
      </c>
      <c r="H4343" t="s">
        <v>26572</v>
      </c>
      <c r="I4343" t="s">
        <v>26573</v>
      </c>
      <c r="J4343" s="1" t="s">
        <v>30</v>
      </c>
      <c r="K4343" t="s">
        <v>534</v>
      </c>
      <c r="L4343" t="s">
        <v>535</v>
      </c>
      <c r="M4343" t="s">
        <v>536</v>
      </c>
      <c r="N4343" s="1" t="s">
        <v>114</v>
      </c>
      <c r="O4343" s="1" t="s">
        <v>63</v>
      </c>
      <c r="P4343" s="1">
        <v>40</v>
      </c>
      <c r="Q4343" t="s">
        <v>26574</v>
      </c>
      <c r="R4343" s="1" t="s">
        <v>26575</v>
      </c>
      <c r="S4343" s="1" t="s">
        <v>26576</v>
      </c>
      <c r="T4343" s="1">
        <v>328</v>
      </c>
      <c r="U4343" s="1">
        <v>40</v>
      </c>
      <c r="V4343" s="1">
        <v>288</v>
      </c>
    </row>
    <row r="4344" spans="1:22" x14ac:dyDescent="0.35">
      <c r="A4344" s="2">
        <v>44500</v>
      </c>
      <c r="B4344" s="3" t="s">
        <v>207</v>
      </c>
      <c r="C4344" t="s">
        <v>23</v>
      </c>
      <c r="D4344" t="s">
        <v>39</v>
      </c>
      <c r="E4344" t="s">
        <v>40</v>
      </c>
      <c r="F4344" t="s">
        <v>26577</v>
      </c>
      <c r="G4344" t="s">
        <v>26578</v>
      </c>
      <c r="H4344" t="s">
        <v>26579</v>
      </c>
      <c r="I4344" t="s">
        <v>26580</v>
      </c>
      <c r="J4344" s="1" t="s">
        <v>30</v>
      </c>
      <c r="K4344" t="s">
        <v>381</v>
      </c>
      <c r="L4344" t="s">
        <v>382</v>
      </c>
      <c r="M4344" t="s">
        <v>383</v>
      </c>
      <c r="N4344" s="1" t="s">
        <v>33</v>
      </c>
      <c r="O4344" s="1" t="s">
        <v>34</v>
      </c>
      <c r="P4344" s="1">
        <v>79</v>
      </c>
      <c r="Q4344" t="s">
        <v>4645</v>
      </c>
      <c r="R4344" s="1" t="s">
        <v>23999</v>
      </c>
      <c r="S4344" s="1" t="s">
        <v>26581</v>
      </c>
      <c r="T4344" s="1">
        <v>492</v>
      </c>
      <c r="U4344" s="1">
        <v>459</v>
      </c>
      <c r="V4344" s="1">
        <v>33</v>
      </c>
    </row>
    <row r="4345" spans="1:22" x14ac:dyDescent="0.35">
      <c r="A4345" s="2">
        <v>44633</v>
      </c>
      <c r="B4345" s="3" t="s">
        <v>118</v>
      </c>
      <c r="C4345" t="s">
        <v>69</v>
      </c>
      <c r="D4345" t="s">
        <v>119</v>
      </c>
      <c r="E4345" t="s">
        <v>120</v>
      </c>
      <c r="F4345" t="s">
        <v>26582</v>
      </c>
      <c r="H4345" t="s">
        <v>26583</v>
      </c>
      <c r="I4345" t="s">
        <v>26584</v>
      </c>
      <c r="J4345" s="1" t="s">
        <v>30</v>
      </c>
      <c r="K4345" t="s">
        <v>124</v>
      </c>
      <c r="L4345" t="s">
        <v>125</v>
      </c>
      <c r="M4345" t="s">
        <v>126</v>
      </c>
      <c r="N4345" s="1" t="s">
        <v>114</v>
      </c>
      <c r="O4345" s="1" t="s">
        <v>34</v>
      </c>
      <c r="P4345" s="1">
        <v>5</v>
      </c>
      <c r="Q4345" t="s">
        <v>10273</v>
      </c>
      <c r="R4345" s="1" t="s">
        <v>6044</v>
      </c>
      <c r="S4345" s="1" t="s">
        <v>26585</v>
      </c>
      <c r="T4345" s="1">
        <v>150</v>
      </c>
      <c r="U4345" s="1">
        <v>27</v>
      </c>
      <c r="V4345" s="1">
        <v>123</v>
      </c>
    </row>
    <row r="4346" spans="1:22" x14ac:dyDescent="0.35">
      <c r="A4346" s="2">
        <v>44600</v>
      </c>
      <c r="B4346" s="3" t="s">
        <v>140</v>
      </c>
      <c r="C4346" t="s">
        <v>141</v>
      </c>
      <c r="D4346" t="s">
        <v>142</v>
      </c>
      <c r="E4346" t="s">
        <v>265</v>
      </c>
      <c r="F4346" t="s">
        <v>26586</v>
      </c>
      <c r="G4346" t="s">
        <v>26587</v>
      </c>
      <c r="H4346" t="s">
        <v>26588</v>
      </c>
      <c r="I4346" t="s">
        <v>26589</v>
      </c>
      <c r="J4346" s="1" t="s">
        <v>45</v>
      </c>
      <c r="K4346" t="s">
        <v>381</v>
      </c>
      <c r="L4346" t="s">
        <v>382</v>
      </c>
      <c r="M4346" t="s">
        <v>383</v>
      </c>
      <c r="N4346" s="1" t="s">
        <v>78</v>
      </c>
      <c r="O4346" s="1" t="s">
        <v>49</v>
      </c>
      <c r="P4346" s="1">
        <v>74</v>
      </c>
      <c r="Q4346" t="s">
        <v>5792</v>
      </c>
      <c r="R4346" s="1" t="s">
        <v>26590</v>
      </c>
      <c r="S4346" s="1" t="s">
        <v>26591</v>
      </c>
      <c r="T4346" s="1">
        <v>96</v>
      </c>
      <c r="U4346" s="1">
        <v>54</v>
      </c>
      <c r="V4346" s="1">
        <v>42</v>
      </c>
    </row>
    <row r="4347" spans="1:22" x14ac:dyDescent="0.35">
      <c r="A4347" s="2">
        <v>45039</v>
      </c>
      <c r="B4347" s="3" t="s">
        <v>53</v>
      </c>
      <c r="C4347" t="s">
        <v>276</v>
      </c>
      <c r="D4347" t="s">
        <v>55</v>
      </c>
      <c r="E4347" t="s">
        <v>56</v>
      </c>
      <c r="F4347" t="s">
        <v>26592</v>
      </c>
      <c r="G4347" t="s">
        <v>26593</v>
      </c>
      <c r="H4347" t="s">
        <v>26594</v>
      </c>
      <c r="I4347" t="s">
        <v>26595</v>
      </c>
      <c r="J4347" s="1" t="s">
        <v>45</v>
      </c>
      <c r="K4347" t="s">
        <v>303</v>
      </c>
      <c r="L4347" t="s">
        <v>304</v>
      </c>
      <c r="M4347" t="s">
        <v>305</v>
      </c>
      <c r="N4347" s="1" t="s">
        <v>93</v>
      </c>
      <c r="O4347" s="1" t="s">
        <v>49</v>
      </c>
      <c r="P4347" s="1">
        <v>66</v>
      </c>
      <c r="Q4347" t="s">
        <v>2277</v>
      </c>
      <c r="R4347" s="1" t="s">
        <v>26596</v>
      </c>
      <c r="S4347" s="1" t="s">
        <v>26597</v>
      </c>
      <c r="T4347" s="1">
        <v>226</v>
      </c>
      <c r="U4347" s="1">
        <v>168</v>
      </c>
      <c r="V4347" s="1">
        <v>58</v>
      </c>
    </row>
    <row r="4348" spans="1:22" x14ac:dyDescent="0.35">
      <c r="A4348" s="2">
        <v>44789</v>
      </c>
      <c r="B4348" s="3" t="s">
        <v>38</v>
      </c>
      <c r="C4348" t="s">
        <v>247</v>
      </c>
      <c r="D4348" t="s">
        <v>165</v>
      </c>
      <c r="E4348" t="s">
        <v>484</v>
      </c>
      <c r="F4348" t="s">
        <v>26598</v>
      </c>
      <c r="G4348" t="s">
        <v>26599</v>
      </c>
      <c r="H4348" t="s">
        <v>26600</v>
      </c>
      <c r="I4348" t="s">
        <v>26601</v>
      </c>
      <c r="J4348" s="1" t="s">
        <v>30</v>
      </c>
      <c r="K4348" t="s">
        <v>566</v>
      </c>
      <c r="L4348" t="s">
        <v>567</v>
      </c>
      <c r="N4348" s="1" t="s">
        <v>93</v>
      </c>
      <c r="O4348" s="1" t="s">
        <v>63</v>
      </c>
      <c r="P4348" s="1">
        <v>98</v>
      </c>
      <c r="Q4348" t="s">
        <v>17422</v>
      </c>
      <c r="R4348" s="1" t="s">
        <v>19826</v>
      </c>
      <c r="S4348" s="1" t="s">
        <v>26602</v>
      </c>
      <c r="T4348" s="1">
        <v>325</v>
      </c>
      <c r="U4348" s="1">
        <v>97</v>
      </c>
      <c r="V4348" s="1">
        <v>228</v>
      </c>
    </row>
    <row r="4349" spans="1:22" x14ac:dyDescent="0.35">
      <c r="A4349" s="2">
        <v>44912</v>
      </c>
      <c r="B4349" s="3" t="s">
        <v>222</v>
      </c>
      <c r="C4349" t="s">
        <v>54</v>
      </c>
      <c r="D4349" t="s">
        <v>223</v>
      </c>
      <c r="E4349" t="s">
        <v>224</v>
      </c>
      <c r="F4349" t="s">
        <v>26603</v>
      </c>
      <c r="G4349" t="s">
        <v>26604</v>
      </c>
      <c r="H4349" t="s">
        <v>26605</v>
      </c>
      <c r="I4349" t="s">
        <v>26606</v>
      </c>
      <c r="J4349" s="1" t="s">
        <v>170</v>
      </c>
      <c r="K4349" t="s">
        <v>133</v>
      </c>
      <c r="L4349" t="s">
        <v>134</v>
      </c>
      <c r="M4349" t="s">
        <v>135</v>
      </c>
      <c r="N4349" s="1" t="s">
        <v>48</v>
      </c>
      <c r="O4349" s="1" t="s">
        <v>63</v>
      </c>
      <c r="P4349" s="1">
        <v>36</v>
      </c>
      <c r="Q4349" t="s">
        <v>19069</v>
      </c>
      <c r="R4349" s="1" t="s">
        <v>26607</v>
      </c>
      <c r="S4349" s="1" t="s">
        <v>26608</v>
      </c>
      <c r="T4349" s="1">
        <v>346</v>
      </c>
      <c r="U4349" s="1">
        <v>289</v>
      </c>
      <c r="V4349" s="1">
        <v>57</v>
      </c>
    </row>
    <row r="4350" spans="1:22" x14ac:dyDescent="0.35">
      <c r="A4350" s="2">
        <v>44780</v>
      </c>
      <c r="B4350" s="3" t="s">
        <v>22</v>
      </c>
      <c r="C4350" t="s">
        <v>23</v>
      </c>
      <c r="D4350" t="s">
        <v>24</v>
      </c>
      <c r="E4350" t="s">
        <v>265</v>
      </c>
      <c r="F4350" t="s">
        <v>26609</v>
      </c>
      <c r="H4350" t="s">
        <v>26610</v>
      </c>
      <c r="I4350" t="s">
        <v>26611</v>
      </c>
      <c r="J4350" s="1" t="s">
        <v>30</v>
      </c>
      <c r="K4350" t="s">
        <v>194</v>
      </c>
      <c r="L4350" t="s">
        <v>195</v>
      </c>
      <c r="M4350" t="s">
        <v>196</v>
      </c>
      <c r="N4350" s="1" t="s">
        <v>114</v>
      </c>
      <c r="O4350" s="1" t="s">
        <v>49</v>
      </c>
      <c r="P4350" s="1">
        <v>81</v>
      </c>
      <c r="Q4350" t="s">
        <v>7963</v>
      </c>
      <c r="R4350" s="1" t="s">
        <v>26612</v>
      </c>
      <c r="S4350" s="1" t="s">
        <v>26613</v>
      </c>
      <c r="T4350" s="1">
        <v>388</v>
      </c>
      <c r="U4350" s="1">
        <v>53</v>
      </c>
      <c r="V4350" s="1">
        <v>335</v>
      </c>
    </row>
    <row r="4351" spans="1:22" x14ac:dyDescent="0.35">
      <c r="A4351" s="2">
        <v>44470</v>
      </c>
      <c r="B4351" s="3" t="s">
        <v>164</v>
      </c>
      <c r="C4351" t="s">
        <v>247</v>
      </c>
      <c r="D4351" t="s">
        <v>165</v>
      </c>
      <c r="E4351" t="s">
        <v>166</v>
      </c>
      <c r="F4351" t="s">
        <v>26614</v>
      </c>
      <c r="G4351" t="s">
        <v>26615</v>
      </c>
      <c r="H4351" t="s">
        <v>26616</v>
      </c>
      <c r="I4351">
        <f>1-322-582-5107</f>
        <v>-6010</v>
      </c>
      <c r="J4351" s="1" t="s">
        <v>45</v>
      </c>
      <c r="K4351" t="s">
        <v>171</v>
      </c>
      <c r="L4351" t="s">
        <v>172</v>
      </c>
      <c r="M4351" t="s">
        <v>173</v>
      </c>
      <c r="N4351" s="1" t="s">
        <v>86</v>
      </c>
      <c r="O4351" s="1" t="s">
        <v>34</v>
      </c>
      <c r="P4351" s="1">
        <v>32</v>
      </c>
      <c r="Q4351" t="s">
        <v>19415</v>
      </c>
      <c r="R4351" s="1" t="s">
        <v>26617</v>
      </c>
      <c r="S4351" s="1" t="s">
        <v>26618</v>
      </c>
      <c r="T4351" s="1">
        <v>384</v>
      </c>
      <c r="U4351" s="1">
        <v>227</v>
      </c>
      <c r="V4351" s="1">
        <v>157</v>
      </c>
    </row>
    <row r="4352" spans="1:22" x14ac:dyDescent="0.35">
      <c r="A4352" s="2">
        <v>44668</v>
      </c>
      <c r="B4352" s="3" t="s">
        <v>118</v>
      </c>
      <c r="C4352" t="s">
        <v>69</v>
      </c>
      <c r="D4352" t="s">
        <v>119</v>
      </c>
      <c r="E4352" t="s">
        <v>120</v>
      </c>
      <c r="F4352" t="s">
        <v>26619</v>
      </c>
      <c r="H4352" t="s">
        <v>26620</v>
      </c>
      <c r="I4352" t="s">
        <v>26621</v>
      </c>
      <c r="J4352" s="1" t="s">
        <v>30</v>
      </c>
      <c r="K4352" t="s">
        <v>381</v>
      </c>
      <c r="L4352" t="s">
        <v>382</v>
      </c>
      <c r="M4352" t="s">
        <v>383</v>
      </c>
      <c r="N4352" s="1" t="s">
        <v>78</v>
      </c>
      <c r="O4352" s="1" t="s">
        <v>34</v>
      </c>
      <c r="P4352" s="1">
        <v>21</v>
      </c>
      <c r="Q4352" t="s">
        <v>1289</v>
      </c>
      <c r="R4352" s="1" t="s">
        <v>2596</v>
      </c>
      <c r="S4352" s="1" t="s">
        <v>26622</v>
      </c>
      <c r="T4352" s="1">
        <v>224</v>
      </c>
      <c r="U4352" s="1">
        <v>172</v>
      </c>
      <c r="V4352" s="1">
        <v>52</v>
      </c>
    </row>
    <row r="4353" spans="1:22" x14ac:dyDescent="0.35">
      <c r="A4353" s="1" t="s">
        <v>18676</v>
      </c>
      <c r="B4353" s="3" t="s">
        <v>38</v>
      </c>
      <c r="C4353" t="s">
        <v>54</v>
      </c>
      <c r="D4353" t="s">
        <v>419</v>
      </c>
      <c r="E4353" t="s">
        <v>521</v>
      </c>
      <c r="F4353" t="s">
        <v>26623</v>
      </c>
      <c r="G4353" t="s">
        <v>26624</v>
      </c>
      <c r="H4353" t="s">
        <v>26625</v>
      </c>
      <c r="I4353" t="s">
        <v>26626</v>
      </c>
      <c r="J4353" s="1" t="s">
        <v>45</v>
      </c>
      <c r="K4353" t="s">
        <v>111</v>
      </c>
      <c r="L4353" t="s">
        <v>112</v>
      </c>
      <c r="M4353" t="s">
        <v>113</v>
      </c>
      <c r="N4353" s="1" t="s">
        <v>93</v>
      </c>
      <c r="O4353" s="1" t="s">
        <v>63</v>
      </c>
      <c r="P4353" s="1">
        <v>59</v>
      </c>
      <c r="Q4353" t="s">
        <v>14173</v>
      </c>
      <c r="R4353" s="1" t="s">
        <v>26627</v>
      </c>
      <c r="S4353" s="1" t="s">
        <v>26628</v>
      </c>
      <c r="T4353" s="1">
        <v>279</v>
      </c>
      <c r="U4353" s="1">
        <v>88</v>
      </c>
      <c r="V4353" s="1">
        <v>191</v>
      </c>
    </row>
    <row r="4354" spans="1:22" x14ac:dyDescent="0.35">
      <c r="A4354" s="2">
        <v>45109</v>
      </c>
      <c r="B4354" s="3" t="s">
        <v>275</v>
      </c>
      <c r="C4354" t="s">
        <v>276</v>
      </c>
      <c r="D4354" t="s">
        <v>277</v>
      </c>
      <c r="E4354" t="s">
        <v>278</v>
      </c>
      <c r="F4354" t="s">
        <v>26629</v>
      </c>
      <c r="G4354" t="s">
        <v>26630</v>
      </c>
      <c r="H4354" t="s">
        <v>26631</v>
      </c>
      <c r="I4354" t="s">
        <v>26632</v>
      </c>
      <c r="J4354" s="1" t="s">
        <v>45</v>
      </c>
      <c r="K4354" t="s">
        <v>171</v>
      </c>
      <c r="L4354" t="s">
        <v>172</v>
      </c>
      <c r="M4354" t="s">
        <v>173</v>
      </c>
      <c r="N4354" s="1" t="s">
        <v>114</v>
      </c>
      <c r="O4354" s="1" t="s">
        <v>49</v>
      </c>
      <c r="P4354" s="1">
        <v>22</v>
      </c>
      <c r="Q4354" t="s">
        <v>5466</v>
      </c>
      <c r="R4354" s="1" t="s">
        <v>17804</v>
      </c>
      <c r="S4354" s="1" t="s">
        <v>26633</v>
      </c>
      <c r="T4354" s="1">
        <v>328</v>
      </c>
      <c r="U4354" s="1">
        <v>204</v>
      </c>
      <c r="V4354" s="1">
        <v>124</v>
      </c>
    </row>
    <row r="4355" spans="1:22" x14ac:dyDescent="0.35">
      <c r="A4355" s="1" t="s">
        <v>17959</v>
      </c>
      <c r="B4355" s="3" t="s">
        <v>275</v>
      </c>
      <c r="C4355" t="s">
        <v>276</v>
      </c>
      <c r="D4355" t="s">
        <v>277</v>
      </c>
      <c r="E4355" t="s">
        <v>278</v>
      </c>
      <c r="F4355" t="s">
        <v>26634</v>
      </c>
      <c r="G4355" t="s">
        <v>26635</v>
      </c>
      <c r="H4355" t="s">
        <v>26636</v>
      </c>
      <c r="I4355" t="s">
        <v>26637</v>
      </c>
      <c r="J4355" s="1" t="s">
        <v>30</v>
      </c>
      <c r="K4355" t="s">
        <v>159</v>
      </c>
      <c r="L4355" t="s">
        <v>160</v>
      </c>
      <c r="M4355" t="s">
        <v>161</v>
      </c>
      <c r="N4355" s="1" t="s">
        <v>78</v>
      </c>
      <c r="O4355" s="1" t="s">
        <v>34</v>
      </c>
      <c r="P4355" s="1">
        <v>12</v>
      </c>
      <c r="Q4355" t="s">
        <v>3703</v>
      </c>
      <c r="R4355" s="1" t="s">
        <v>26638</v>
      </c>
      <c r="S4355" s="1" t="s">
        <v>26639</v>
      </c>
      <c r="T4355" s="1">
        <v>178</v>
      </c>
      <c r="U4355" s="1">
        <v>138</v>
      </c>
      <c r="V4355" s="1">
        <v>40</v>
      </c>
    </row>
    <row r="4356" spans="1:22" x14ac:dyDescent="0.35">
      <c r="A4356" s="2">
        <v>44592</v>
      </c>
      <c r="B4356" s="3" t="s">
        <v>222</v>
      </c>
      <c r="C4356" t="s">
        <v>141</v>
      </c>
      <c r="D4356" t="s">
        <v>223</v>
      </c>
      <c r="E4356" t="s">
        <v>224</v>
      </c>
      <c r="F4356" t="s">
        <v>26640</v>
      </c>
      <c r="G4356" t="s">
        <v>26641</v>
      </c>
      <c r="H4356" t="s">
        <v>26642</v>
      </c>
      <c r="I4356">
        <v>3183042569</v>
      </c>
      <c r="J4356" s="1" t="s">
        <v>45</v>
      </c>
      <c r="K4356" t="s">
        <v>159</v>
      </c>
      <c r="L4356" t="s">
        <v>160</v>
      </c>
      <c r="M4356" t="s">
        <v>161</v>
      </c>
      <c r="N4356" s="1" t="s">
        <v>114</v>
      </c>
      <c r="O4356" s="1" t="s">
        <v>49</v>
      </c>
      <c r="P4356" s="1">
        <v>29</v>
      </c>
      <c r="Q4356" t="s">
        <v>22671</v>
      </c>
      <c r="R4356" s="1" t="s">
        <v>26643</v>
      </c>
      <c r="S4356" s="1" t="s">
        <v>26644</v>
      </c>
      <c r="T4356" s="1">
        <v>180</v>
      </c>
      <c r="U4356" s="1">
        <v>117</v>
      </c>
      <c r="V4356" s="1">
        <v>63</v>
      </c>
    </row>
    <row r="4357" spans="1:22" x14ac:dyDescent="0.35">
      <c r="A4357" s="2">
        <v>44787</v>
      </c>
      <c r="B4357" s="3" t="s">
        <v>164</v>
      </c>
      <c r="C4357" t="s">
        <v>247</v>
      </c>
      <c r="D4357" t="s">
        <v>165</v>
      </c>
      <c r="E4357" t="s">
        <v>166</v>
      </c>
      <c r="F4357" t="s">
        <v>26645</v>
      </c>
      <c r="G4357" t="s">
        <v>26646</v>
      </c>
      <c r="H4357" t="s">
        <v>26647</v>
      </c>
      <c r="I4357" t="s">
        <v>26648</v>
      </c>
      <c r="J4357" s="1" t="s">
        <v>30</v>
      </c>
      <c r="K4357" t="s">
        <v>566</v>
      </c>
      <c r="L4357" t="s">
        <v>567</v>
      </c>
      <c r="M4357" t="s">
        <v>568</v>
      </c>
      <c r="N4357" s="1" t="s">
        <v>86</v>
      </c>
      <c r="O4357" s="1" t="s">
        <v>34</v>
      </c>
      <c r="P4357" s="1">
        <v>56</v>
      </c>
      <c r="Q4357" t="s">
        <v>6409</v>
      </c>
      <c r="R4357" s="1" t="s">
        <v>26649</v>
      </c>
      <c r="S4357" s="1" t="s">
        <v>26650</v>
      </c>
      <c r="T4357" s="1">
        <v>105</v>
      </c>
      <c r="U4357" s="1">
        <v>61</v>
      </c>
      <c r="V4357" s="1">
        <v>44</v>
      </c>
    </row>
    <row r="4358" spans="1:22" x14ac:dyDescent="0.35">
      <c r="A4358" s="2">
        <v>44787</v>
      </c>
      <c r="B4358" s="3" t="s">
        <v>97</v>
      </c>
      <c r="C4358" t="s">
        <v>23</v>
      </c>
      <c r="D4358" t="s">
        <v>98</v>
      </c>
      <c r="E4358" t="s">
        <v>99</v>
      </c>
      <c r="F4358" t="s">
        <v>26651</v>
      </c>
      <c r="G4358" t="s">
        <v>26652</v>
      </c>
      <c r="H4358" t="s">
        <v>26653</v>
      </c>
      <c r="I4358" t="s">
        <v>26654</v>
      </c>
      <c r="J4358" s="1" t="s">
        <v>45</v>
      </c>
      <c r="K4358" t="s">
        <v>111</v>
      </c>
      <c r="L4358" t="s">
        <v>112</v>
      </c>
      <c r="N4358" s="1" t="s">
        <v>78</v>
      </c>
      <c r="O4358" s="1" t="s">
        <v>63</v>
      </c>
      <c r="P4358" s="1">
        <v>9</v>
      </c>
      <c r="Q4358" t="s">
        <v>15875</v>
      </c>
      <c r="R4358" s="1" t="s">
        <v>16715</v>
      </c>
      <c r="S4358" s="1" t="s">
        <v>26655</v>
      </c>
      <c r="T4358" s="1">
        <v>323</v>
      </c>
      <c r="U4358" s="1">
        <v>184</v>
      </c>
      <c r="V4358" s="1">
        <v>139</v>
      </c>
    </row>
    <row r="4359" spans="1:22" x14ac:dyDescent="0.35">
      <c r="A4359" s="2">
        <v>44503</v>
      </c>
      <c r="B4359" s="3" t="s">
        <v>214</v>
      </c>
      <c r="C4359" t="s">
        <v>54</v>
      </c>
      <c r="D4359" t="s">
        <v>98</v>
      </c>
      <c r="E4359" t="s">
        <v>326</v>
      </c>
      <c r="F4359" t="s">
        <v>26656</v>
      </c>
      <c r="G4359" t="s">
        <v>26657</v>
      </c>
      <c r="H4359" t="s">
        <v>26658</v>
      </c>
      <c r="I4359" t="s">
        <v>26659</v>
      </c>
      <c r="J4359" s="1" t="s">
        <v>30</v>
      </c>
      <c r="K4359" t="s">
        <v>148</v>
      </c>
      <c r="L4359" t="s">
        <v>149</v>
      </c>
      <c r="M4359" t="s">
        <v>150</v>
      </c>
      <c r="N4359" s="1" t="s">
        <v>86</v>
      </c>
      <c r="O4359" s="1" t="s">
        <v>34</v>
      </c>
      <c r="P4359" s="1">
        <v>77</v>
      </c>
      <c r="Q4359" t="s">
        <v>1075</v>
      </c>
      <c r="R4359" s="1" t="s">
        <v>26660</v>
      </c>
      <c r="S4359" s="1" t="s">
        <v>26661</v>
      </c>
      <c r="T4359" s="1">
        <v>51</v>
      </c>
      <c r="U4359" s="1">
        <v>34</v>
      </c>
      <c r="V4359" s="1">
        <v>17</v>
      </c>
    </row>
    <row r="4360" spans="1:22" x14ac:dyDescent="0.35">
      <c r="A4360" s="2">
        <v>44825</v>
      </c>
      <c r="B4360" s="3" t="s">
        <v>68</v>
      </c>
      <c r="C4360" t="s">
        <v>69</v>
      </c>
      <c r="D4360" t="s">
        <v>70</v>
      </c>
      <c r="E4360" t="s">
        <v>71</v>
      </c>
      <c r="F4360" t="s">
        <v>26662</v>
      </c>
      <c r="G4360" t="s">
        <v>26663</v>
      </c>
      <c r="H4360" t="s">
        <v>26664</v>
      </c>
      <c r="I4360" t="s">
        <v>26665</v>
      </c>
      <c r="J4360" s="1" t="s">
        <v>45</v>
      </c>
      <c r="K4360" t="s">
        <v>46</v>
      </c>
      <c r="L4360" t="s">
        <v>47</v>
      </c>
      <c r="M4360" t="s">
        <v>261</v>
      </c>
      <c r="N4360" s="1" t="s">
        <v>93</v>
      </c>
      <c r="O4360" s="1" t="s">
        <v>49</v>
      </c>
      <c r="P4360" s="1">
        <v>27</v>
      </c>
      <c r="Q4360" t="s">
        <v>21485</v>
      </c>
      <c r="R4360" s="1" t="s">
        <v>26666</v>
      </c>
      <c r="S4360" s="1" t="s">
        <v>26667</v>
      </c>
      <c r="T4360" s="1">
        <v>293</v>
      </c>
      <c r="U4360" s="1">
        <v>142</v>
      </c>
      <c r="V4360" s="1">
        <v>151</v>
      </c>
    </row>
    <row r="4361" spans="1:22" x14ac:dyDescent="0.35">
      <c r="A4361" s="2">
        <v>44710</v>
      </c>
      <c r="B4361" s="3" t="s">
        <v>38</v>
      </c>
      <c r="C4361" t="s">
        <v>247</v>
      </c>
      <c r="D4361" t="s">
        <v>165</v>
      </c>
      <c r="E4361" t="s">
        <v>166</v>
      </c>
      <c r="F4361" t="s">
        <v>26668</v>
      </c>
      <c r="G4361" t="s">
        <v>26669</v>
      </c>
      <c r="H4361" t="s">
        <v>26670</v>
      </c>
      <c r="I4361" t="s">
        <v>26671</v>
      </c>
      <c r="J4361" s="1" t="s">
        <v>170</v>
      </c>
      <c r="K4361" t="s">
        <v>381</v>
      </c>
      <c r="L4361" t="s">
        <v>382</v>
      </c>
      <c r="M4361" t="s">
        <v>383</v>
      </c>
      <c r="N4361" s="1" t="s">
        <v>48</v>
      </c>
      <c r="O4361" s="1" t="s">
        <v>49</v>
      </c>
      <c r="P4361" s="1">
        <v>88</v>
      </c>
      <c r="Q4361" t="s">
        <v>9483</v>
      </c>
      <c r="R4361" s="1" t="s">
        <v>26672</v>
      </c>
      <c r="S4361" s="1" t="s">
        <v>26673</v>
      </c>
      <c r="T4361" s="1">
        <v>493</v>
      </c>
      <c r="U4361" s="1">
        <v>107</v>
      </c>
      <c r="V4361" s="1">
        <v>386</v>
      </c>
    </row>
    <row r="4362" spans="1:22" x14ac:dyDescent="0.35">
      <c r="A4362" s="2">
        <v>45178</v>
      </c>
      <c r="B4362" s="3" t="s">
        <v>38</v>
      </c>
      <c r="C4362" t="s">
        <v>23</v>
      </c>
      <c r="D4362" t="s">
        <v>98</v>
      </c>
      <c r="E4362" t="s">
        <v>318</v>
      </c>
      <c r="F4362" t="s">
        <v>26674</v>
      </c>
      <c r="G4362" t="s">
        <v>26675</v>
      </c>
      <c r="H4362" t="s">
        <v>26676</v>
      </c>
      <c r="I4362" t="s">
        <v>26677</v>
      </c>
      <c r="J4362" s="1" t="s">
        <v>170</v>
      </c>
      <c r="K4362" t="s">
        <v>270</v>
      </c>
      <c r="L4362" t="s">
        <v>271</v>
      </c>
      <c r="M4362" t="s">
        <v>559</v>
      </c>
      <c r="N4362" s="1" t="s">
        <v>48</v>
      </c>
      <c r="O4362" s="1" t="s">
        <v>63</v>
      </c>
      <c r="P4362" s="1">
        <v>44</v>
      </c>
      <c r="Q4362" t="s">
        <v>2184</v>
      </c>
      <c r="R4362" s="1" t="s">
        <v>26678</v>
      </c>
      <c r="S4362" s="1" t="s">
        <v>26679</v>
      </c>
      <c r="T4362" s="1">
        <v>281</v>
      </c>
      <c r="U4362" s="1">
        <v>3</v>
      </c>
      <c r="V4362" s="1">
        <v>278</v>
      </c>
    </row>
    <row r="4363" spans="1:22" x14ac:dyDescent="0.35">
      <c r="A4363" s="2">
        <v>45262</v>
      </c>
      <c r="B4363" s="3" t="s">
        <v>22</v>
      </c>
      <c r="C4363" t="s">
        <v>23</v>
      </c>
      <c r="D4363" t="s">
        <v>24</v>
      </c>
      <c r="E4363" t="s">
        <v>25</v>
      </c>
      <c r="F4363" t="s">
        <v>26680</v>
      </c>
      <c r="G4363" t="s">
        <v>26681</v>
      </c>
      <c r="H4363" t="s">
        <v>26682</v>
      </c>
      <c r="I4363" t="s">
        <v>26683</v>
      </c>
      <c r="J4363" s="1" t="s">
        <v>170</v>
      </c>
      <c r="K4363" t="s">
        <v>148</v>
      </c>
      <c r="L4363" t="s">
        <v>149</v>
      </c>
      <c r="M4363" t="s">
        <v>150</v>
      </c>
      <c r="N4363" s="1" t="s">
        <v>86</v>
      </c>
      <c r="O4363" s="1" t="s">
        <v>63</v>
      </c>
      <c r="P4363" s="1">
        <v>70</v>
      </c>
      <c r="Q4363" t="s">
        <v>11039</v>
      </c>
      <c r="R4363" s="1" t="s">
        <v>23599</v>
      </c>
      <c r="S4363" s="1" t="s">
        <v>26684</v>
      </c>
      <c r="T4363" s="1">
        <v>68</v>
      </c>
      <c r="U4363" s="1">
        <v>32</v>
      </c>
      <c r="V4363" s="1">
        <v>36</v>
      </c>
    </row>
    <row r="4364" spans="1:22" x14ac:dyDescent="0.35">
      <c r="A4364" s="2">
        <v>44967</v>
      </c>
      <c r="B4364" s="3" t="s">
        <v>38</v>
      </c>
      <c r="C4364" t="s">
        <v>141</v>
      </c>
      <c r="D4364" t="s">
        <v>142</v>
      </c>
      <c r="E4364" t="s">
        <v>178</v>
      </c>
      <c r="F4364" t="s">
        <v>26685</v>
      </c>
      <c r="G4364" t="s">
        <v>26686</v>
      </c>
      <c r="H4364" t="s">
        <v>26687</v>
      </c>
      <c r="I4364" t="s">
        <v>26688</v>
      </c>
      <c r="J4364" s="1" t="s">
        <v>170</v>
      </c>
      <c r="K4364" t="s">
        <v>171</v>
      </c>
      <c r="L4364" t="s">
        <v>172</v>
      </c>
      <c r="M4364" t="s">
        <v>173</v>
      </c>
      <c r="N4364" s="1" t="s">
        <v>114</v>
      </c>
      <c r="O4364" s="1" t="s">
        <v>63</v>
      </c>
      <c r="P4364" s="1">
        <v>32</v>
      </c>
      <c r="Q4364" t="s">
        <v>26689</v>
      </c>
      <c r="R4364" s="1" t="s">
        <v>26690</v>
      </c>
      <c r="S4364" s="1" t="s">
        <v>26691</v>
      </c>
      <c r="T4364" s="1">
        <v>409</v>
      </c>
      <c r="U4364" s="1">
        <v>335</v>
      </c>
      <c r="V4364" s="1">
        <v>74</v>
      </c>
    </row>
    <row r="4365" spans="1:22" x14ac:dyDescent="0.35">
      <c r="A4365" s="2">
        <v>44947</v>
      </c>
      <c r="B4365" s="3" t="s">
        <v>38</v>
      </c>
      <c r="C4365" t="s">
        <v>54</v>
      </c>
      <c r="D4365" t="s">
        <v>223</v>
      </c>
      <c r="E4365" t="s">
        <v>265</v>
      </c>
      <c r="F4365" t="s">
        <v>26692</v>
      </c>
      <c r="G4365" t="s">
        <v>26693</v>
      </c>
      <c r="H4365" t="s">
        <v>26694</v>
      </c>
      <c r="I4365" t="s">
        <v>26695</v>
      </c>
      <c r="J4365" s="1" t="s">
        <v>45</v>
      </c>
      <c r="K4365" t="s">
        <v>194</v>
      </c>
      <c r="L4365" t="s">
        <v>195</v>
      </c>
      <c r="M4365" t="s">
        <v>196</v>
      </c>
      <c r="N4365" s="1" t="s">
        <v>114</v>
      </c>
      <c r="O4365" s="1" t="s">
        <v>49</v>
      </c>
      <c r="P4365" s="1">
        <v>41</v>
      </c>
      <c r="Q4365" t="s">
        <v>21877</v>
      </c>
      <c r="R4365" s="1" t="s">
        <v>26696</v>
      </c>
      <c r="S4365" s="1" t="s">
        <v>26697</v>
      </c>
      <c r="T4365" s="1">
        <v>297</v>
      </c>
      <c r="U4365" s="1">
        <v>43</v>
      </c>
      <c r="V4365" s="1">
        <v>254</v>
      </c>
    </row>
    <row r="4366" spans="1:22" x14ac:dyDescent="0.35">
      <c r="A4366" s="2">
        <v>44661</v>
      </c>
      <c r="B4366" s="3" t="s">
        <v>222</v>
      </c>
      <c r="C4366" t="s">
        <v>141</v>
      </c>
      <c r="D4366" t="s">
        <v>223</v>
      </c>
      <c r="E4366" t="s">
        <v>224</v>
      </c>
      <c r="F4366" t="s">
        <v>26698</v>
      </c>
      <c r="G4366" t="s">
        <v>26699</v>
      </c>
      <c r="H4366" t="s">
        <v>26700</v>
      </c>
      <c r="I4366" t="s">
        <v>26701</v>
      </c>
      <c r="J4366" s="1" t="s">
        <v>45</v>
      </c>
      <c r="K4366" t="s">
        <v>133</v>
      </c>
      <c r="L4366" t="s">
        <v>134</v>
      </c>
      <c r="M4366" t="s">
        <v>135</v>
      </c>
      <c r="N4366" s="1" t="s">
        <v>86</v>
      </c>
      <c r="O4366" s="1" t="s">
        <v>63</v>
      </c>
      <c r="P4366" s="1">
        <v>21</v>
      </c>
      <c r="Q4366" t="s">
        <v>13363</v>
      </c>
      <c r="R4366" s="1" t="s">
        <v>26702</v>
      </c>
      <c r="S4366" s="1" t="s">
        <v>26703</v>
      </c>
      <c r="T4366" s="1">
        <v>166</v>
      </c>
      <c r="U4366" s="1">
        <v>97</v>
      </c>
      <c r="V4366" s="1">
        <v>69</v>
      </c>
    </row>
    <row r="4367" spans="1:22" x14ac:dyDescent="0.35">
      <c r="A4367" s="2">
        <v>44871</v>
      </c>
      <c r="B4367" s="3" t="s">
        <v>68</v>
      </c>
      <c r="C4367" t="s">
        <v>69</v>
      </c>
      <c r="D4367" t="s">
        <v>70</v>
      </c>
      <c r="E4367" t="s">
        <v>71</v>
      </c>
      <c r="F4367" t="s">
        <v>23984</v>
      </c>
      <c r="G4367" t="s">
        <v>26704</v>
      </c>
      <c r="H4367" t="s">
        <v>26705</v>
      </c>
      <c r="I4367" t="s">
        <v>26706</v>
      </c>
      <c r="J4367" s="1" t="s">
        <v>45</v>
      </c>
      <c r="K4367" t="s">
        <v>303</v>
      </c>
      <c r="L4367" t="s">
        <v>304</v>
      </c>
      <c r="M4367" t="s">
        <v>305</v>
      </c>
      <c r="N4367" s="1" t="s">
        <v>114</v>
      </c>
      <c r="O4367" s="1" t="s">
        <v>34</v>
      </c>
      <c r="P4367" s="1">
        <v>48</v>
      </c>
      <c r="Q4367" t="s">
        <v>272</v>
      </c>
      <c r="R4367" s="1" t="s">
        <v>26707</v>
      </c>
      <c r="S4367" s="1" t="s">
        <v>26708</v>
      </c>
      <c r="T4367" s="1">
        <v>76</v>
      </c>
      <c r="U4367" s="1">
        <v>18</v>
      </c>
      <c r="V4367" s="1">
        <v>58</v>
      </c>
    </row>
    <row r="4368" spans="1:22" x14ac:dyDescent="0.35">
      <c r="A4368" s="2">
        <v>44668</v>
      </c>
      <c r="B4368" s="3" t="s">
        <v>492</v>
      </c>
      <c r="C4368" t="s">
        <v>276</v>
      </c>
      <c r="D4368" t="s">
        <v>409</v>
      </c>
      <c r="E4368" t="s">
        <v>410</v>
      </c>
      <c r="F4368" t="s">
        <v>26709</v>
      </c>
      <c r="G4368" t="s">
        <v>26710</v>
      </c>
      <c r="H4368" t="s">
        <v>26711</v>
      </c>
      <c r="I4368" t="s">
        <v>26712</v>
      </c>
      <c r="J4368" s="1" t="s">
        <v>30</v>
      </c>
      <c r="K4368" t="s">
        <v>566</v>
      </c>
      <c r="L4368" t="s">
        <v>567</v>
      </c>
      <c r="M4368" t="s">
        <v>568</v>
      </c>
      <c r="N4368" s="1" t="s">
        <v>93</v>
      </c>
      <c r="O4368" s="1" t="s">
        <v>63</v>
      </c>
      <c r="P4368" s="1">
        <v>57</v>
      </c>
      <c r="Q4368" t="s">
        <v>16957</v>
      </c>
      <c r="R4368" s="1" t="s">
        <v>20476</v>
      </c>
      <c r="S4368" s="1" t="s">
        <v>26713</v>
      </c>
      <c r="T4368" s="1">
        <v>460</v>
      </c>
      <c r="U4368" s="1">
        <v>302</v>
      </c>
      <c r="V4368" s="1">
        <v>158</v>
      </c>
    </row>
    <row r="4369" spans="1:22" x14ac:dyDescent="0.35">
      <c r="A4369" s="2">
        <v>44837</v>
      </c>
      <c r="B4369" s="3" t="s">
        <v>97</v>
      </c>
      <c r="C4369" t="s">
        <v>23</v>
      </c>
      <c r="D4369" t="s">
        <v>98</v>
      </c>
      <c r="E4369" t="s">
        <v>154</v>
      </c>
      <c r="F4369" t="s">
        <v>26714</v>
      </c>
      <c r="G4369" t="s">
        <v>26715</v>
      </c>
      <c r="H4369" t="s">
        <v>26716</v>
      </c>
      <c r="I4369">
        <v>9742071056</v>
      </c>
      <c r="J4369" s="1" t="s">
        <v>30</v>
      </c>
      <c r="K4369" t="s">
        <v>171</v>
      </c>
      <c r="L4369" t="s">
        <v>172</v>
      </c>
      <c r="M4369" t="s">
        <v>173</v>
      </c>
      <c r="N4369" s="1" t="s">
        <v>93</v>
      </c>
      <c r="O4369" s="1" t="s">
        <v>34</v>
      </c>
      <c r="P4369" s="1">
        <v>27</v>
      </c>
      <c r="Q4369" t="s">
        <v>16630</v>
      </c>
      <c r="R4369" s="1" t="s">
        <v>26717</v>
      </c>
      <c r="S4369" s="1" t="s">
        <v>26718</v>
      </c>
      <c r="T4369" s="1">
        <v>363</v>
      </c>
      <c r="U4369" s="1">
        <v>108</v>
      </c>
      <c r="V4369" s="1">
        <v>255</v>
      </c>
    </row>
    <row r="4370" spans="1:22" x14ac:dyDescent="0.35">
      <c r="A4370" s="2">
        <v>44870</v>
      </c>
      <c r="B4370" s="3" t="s">
        <v>118</v>
      </c>
      <c r="C4370" t="s">
        <v>69</v>
      </c>
      <c r="D4370" t="s">
        <v>119</v>
      </c>
      <c r="E4370" t="s">
        <v>189</v>
      </c>
      <c r="F4370" t="s">
        <v>1831</v>
      </c>
      <c r="H4370" t="s">
        <v>26719</v>
      </c>
      <c r="I4370" t="s">
        <v>26720</v>
      </c>
      <c r="J4370" s="1" t="s">
        <v>170</v>
      </c>
      <c r="K4370" t="s">
        <v>303</v>
      </c>
      <c r="L4370" t="s">
        <v>304</v>
      </c>
      <c r="M4370" t="s">
        <v>305</v>
      </c>
      <c r="N4370" s="1" t="s">
        <v>114</v>
      </c>
      <c r="O4370" s="1" t="s">
        <v>63</v>
      </c>
      <c r="P4370" s="1">
        <v>9</v>
      </c>
      <c r="Q4370" t="s">
        <v>26721</v>
      </c>
      <c r="R4370" s="1" t="s">
        <v>26722</v>
      </c>
      <c r="S4370" s="1" t="s">
        <v>26723</v>
      </c>
      <c r="T4370" s="1">
        <v>210</v>
      </c>
      <c r="U4370" s="1">
        <v>147</v>
      </c>
      <c r="V4370" s="1">
        <v>63</v>
      </c>
    </row>
    <row r="4371" spans="1:22" x14ac:dyDescent="0.35">
      <c r="A4371" s="2">
        <v>44844</v>
      </c>
      <c r="B4371" s="3" t="s">
        <v>317</v>
      </c>
      <c r="C4371" t="s">
        <v>23</v>
      </c>
      <c r="D4371" t="s">
        <v>98</v>
      </c>
      <c r="E4371" t="s">
        <v>318</v>
      </c>
      <c r="F4371" t="s">
        <v>26724</v>
      </c>
      <c r="G4371" t="s">
        <v>26725</v>
      </c>
      <c r="H4371" t="s">
        <v>26726</v>
      </c>
      <c r="I4371" t="s">
        <v>26727</v>
      </c>
      <c r="J4371" s="1" t="s">
        <v>45</v>
      </c>
      <c r="K4371" t="s">
        <v>75</v>
      </c>
      <c r="L4371" t="s">
        <v>76</v>
      </c>
      <c r="M4371" t="s">
        <v>77</v>
      </c>
      <c r="N4371" s="1" t="s">
        <v>78</v>
      </c>
      <c r="O4371" s="1" t="s">
        <v>63</v>
      </c>
      <c r="P4371" s="1">
        <v>97</v>
      </c>
      <c r="Q4371" t="s">
        <v>26728</v>
      </c>
      <c r="R4371" s="1" t="s">
        <v>18815</v>
      </c>
      <c r="S4371" s="1" t="s">
        <v>26729</v>
      </c>
      <c r="T4371" s="1">
        <v>409</v>
      </c>
      <c r="U4371" s="1">
        <v>121</v>
      </c>
      <c r="V4371" s="1">
        <v>288</v>
      </c>
    </row>
    <row r="4372" spans="1:22" x14ac:dyDescent="0.35">
      <c r="A4372" s="2">
        <v>44943</v>
      </c>
      <c r="B4372" s="3" t="s">
        <v>275</v>
      </c>
      <c r="C4372" t="s">
        <v>276</v>
      </c>
      <c r="D4372" t="s">
        <v>277</v>
      </c>
      <c r="E4372" t="s">
        <v>2220</v>
      </c>
      <c r="F4372" t="s">
        <v>26730</v>
      </c>
      <c r="G4372" t="s">
        <v>26731</v>
      </c>
      <c r="H4372" t="s">
        <v>26732</v>
      </c>
      <c r="I4372" t="s">
        <v>26733</v>
      </c>
      <c r="J4372" s="1" t="s">
        <v>45</v>
      </c>
      <c r="K4372" t="s">
        <v>330</v>
      </c>
      <c r="L4372" t="s">
        <v>331</v>
      </c>
      <c r="M4372" t="s">
        <v>332</v>
      </c>
      <c r="N4372" s="1" t="s">
        <v>86</v>
      </c>
      <c r="O4372" s="1" t="s">
        <v>34</v>
      </c>
      <c r="P4372" s="1">
        <v>80</v>
      </c>
      <c r="Q4372" t="s">
        <v>24860</v>
      </c>
      <c r="R4372" s="1" t="s">
        <v>9547</v>
      </c>
      <c r="S4372" s="1" t="s">
        <v>26734</v>
      </c>
      <c r="T4372" s="1">
        <v>286</v>
      </c>
      <c r="U4372" s="1">
        <v>118</v>
      </c>
      <c r="V4372" s="1">
        <v>168</v>
      </c>
    </row>
    <row r="4373" spans="1:22" x14ac:dyDescent="0.35">
      <c r="A4373" s="2">
        <v>44801</v>
      </c>
      <c r="B4373" s="3" t="s">
        <v>140</v>
      </c>
      <c r="C4373" t="s">
        <v>141</v>
      </c>
      <c r="D4373" t="s">
        <v>142</v>
      </c>
      <c r="E4373" t="s">
        <v>361</v>
      </c>
      <c r="F4373" t="s">
        <v>26735</v>
      </c>
      <c r="G4373" t="s">
        <v>26736</v>
      </c>
      <c r="H4373" t="s">
        <v>26737</v>
      </c>
      <c r="I4373" t="s">
        <v>26738</v>
      </c>
      <c r="J4373" s="1" t="s">
        <v>45</v>
      </c>
      <c r="K4373" t="s">
        <v>534</v>
      </c>
      <c r="L4373" t="s">
        <v>535</v>
      </c>
      <c r="M4373" t="s">
        <v>536</v>
      </c>
      <c r="N4373" s="1" t="s">
        <v>78</v>
      </c>
      <c r="O4373" s="1" t="s">
        <v>63</v>
      </c>
      <c r="P4373" s="1">
        <v>69</v>
      </c>
      <c r="Q4373" t="s">
        <v>1398</v>
      </c>
      <c r="R4373" s="1" t="s">
        <v>26739</v>
      </c>
      <c r="S4373" s="1" t="s">
        <v>26740</v>
      </c>
      <c r="T4373" s="1">
        <v>388</v>
      </c>
      <c r="U4373" s="1">
        <v>365</v>
      </c>
      <c r="V4373" s="1">
        <v>23</v>
      </c>
    </row>
    <row r="4374" spans="1:22" x14ac:dyDescent="0.35">
      <c r="A4374" s="2">
        <v>45056</v>
      </c>
      <c r="B4374" s="3" t="s">
        <v>238</v>
      </c>
      <c r="C4374" t="s">
        <v>23</v>
      </c>
      <c r="D4374" t="s">
        <v>98</v>
      </c>
      <c r="E4374" t="s">
        <v>377</v>
      </c>
      <c r="F4374" t="s">
        <v>26741</v>
      </c>
      <c r="G4374" t="s">
        <v>26742</v>
      </c>
      <c r="H4374" t="s">
        <v>26743</v>
      </c>
      <c r="I4374" t="s">
        <v>26744</v>
      </c>
      <c r="J4374" s="1" t="s">
        <v>45</v>
      </c>
      <c r="K4374" t="s">
        <v>133</v>
      </c>
      <c r="L4374" t="s">
        <v>134</v>
      </c>
      <c r="M4374" t="s">
        <v>135</v>
      </c>
      <c r="N4374" s="1" t="s">
        <v>114</v>
      </c>
      <c r="O4374" s="1" t="s">
        <v>49</v>
      </c>
      <c r="P4374" s="1">
        <v>11</v>
      </c>
      <c r="Q4374" t="s">
        <v>19799</v>
      </c>
      <c r="R4374" s="1" t="s">
        <v>26745</v>
      </c>
      <c r="S4374" s="1" t="s">
        <v>26746</v>
      </c>
      <c r="T4374" s="1">
        <v>352</v>
      </c>
      <c r="U4374" s="1">
        <v>178</v>
      </c>
      <c r="V4374" s="1">
        <v>174</v>
      </c>
    </row>
    <row r="4375" spans="1:22" x14ac:dyDescent="0.35">
      <c r="A4375" s="2">
        <v>44568</v>
      </c>
      <c r="B4375" s="3" t="s">
        <v>336</v>
      </c>
      <c r="C4375" t="s">
        <v>247</v>
      </c>
      <c r="D4375" t="s">
        <v>165</v>
      </c>
      <c r="E4375" t="s">
        <v>484</v>
      </c>
      <c r="F4375" t="s">
        <v>2533</v>
      </c>
      <c r="H4375" t="s">
        <v>26747</v>
      </c>
      <c r="I4375" t="s">
        <v>26748</v>
      </c>
      <c r="J4375" s="1" t="s">
        <v>45</v>
      </c>
      <c r="K4375" t="s">
        <v>270</v>
      </c>
      <c r="L4375" t="s">
        <v>271</v>
      </c>
      <c r="M4375" t="s">
        <v>559</v>
      </c>
      <c r="N4375" s="1" t="s">
        <v>48</v>
      </c>
      <c r="O4375" s="1" t="s">
        <v>34</v>
      </c>
      <c r="P4375" s="1">
        <v>34</v>
      </c>
      <c r="Q4375" t="s">
        <v>19985</v>
      </c>
      <c r="R4375" s="1" t="s">
        <v>26749</v>
      </c>
      <c r="S4375" s="1" t="s">
        <v>26750</v>
      </c>
      <c r="T4375" s="1">
        <v>440</v>
      </c>
      <c r="U4375" s="1">
        <v>141</v>
      </c>
      <c r="V4375" s="1">
        <v>299</v>
      </c>
    </row>
    <row r="4376" spans="1:22" x14ac:dyDescent="0.35">
      <c r="A4376" s="2">
        <v>44858</v>
      </c>
      <c r="B4376" s="3" t="s">
        <v>68</v>
      </c>
      <c r="C4376" t="s">
        <v>69</v>
      </c>
      <c r="D4376" t="s">
        <v>70</v>
      </c>
      <c r="E4376" t="s">
        <v>71</v>
      </c>
      <c r="F4376" t="s">
        <v>26751</v>
      </c>
      <c r="G4376" t="s">
        <v>26752</v>
      </c>
      <c r="H4376" t="s">
        <v>26753</v>
      </c>
      <c r="I4376" t="s">
        <v>26754</v>
      </c>
      <c r="J4376" s="1" t="s">
        <v>30</v>
      </c>
      <c r="K4376" t="s">
        <v>566</v>
      </c>
      <c r="L4376" t="s">
        <v>567</v>
      </c>
      <c r="M4376" t="s">
        <v>568</v>
      </c>
      <c r="N4376" s="1" t="s">
        <v>86</v>
      </c>
      <c r="O4376" s="1" t="s">
        <v>34</v>
      </c>
      <c r="P4376" s="1">
        <v>56</v>
      </c>
      <c r="Q4376" t="s">
        <v>26755</v>
      </c>
      <c r="R4376" s="1" t="s">
        <v>22582</v>
      </c>
      <c r="S4376" s="1" t="s">
        <v>26756</v>
      </c>
      <c r="T4376" s="1">
        <v>271</v>
      </c>
      <c r="U4376" s="1">
        <v>204</v>
      </c>
      <c r="V4376" s="1">
        <v>67</v>
      </c>
    </row>
    <row r="4377" spans="1:22" x14ac:dyDescent="0.35">
      <c r="A4377" s="2">
        <v>44734</v>
      </c>
      <c r="B4377" s="3" t="s">
        <v>38</v>
      </c>
      <c r="C4377" t="s">
        <v>54</v>
      </c>
      <c r="D4377" t="s">
        <v>165</v>
      </c>
      <c r="E4377" t="s">
        <v>484</v>
      </c>
      <c r="F4377" t="s">
        <v>26757</v>
      </c>
      <c r="G4377" t="s">
        <v>26758</v>
      </c>
      <c r="H4377" t="s">
        <v>26759</v>
      </c>
      <c r="I4377" t="s">
        <v>26760</v>
      </c>
      <c r="J4377" s="1" t="s">
        <v>170</v>
      </c>
      <c r="K4377" t="s">
        <v>534</v>
      </c>
      <c r="L4377" t="s">
        <v>535</v>
      </c>
      <c r="M4377" t="s">
        <v>536</v>
      </c>
      <c r="N4377" s="1" t="s">
        <v>114</v>
      </c>
      <c r="O4377" s="1" t="s">
        <v>34</v>
      </c>
      <c r="P4377" s="1">
        <v>49</v>
      </c>
      <c r="Q4377" t="s">
        <v>3222</v>
      </c>
      <c r="R4377" s="1" t="s">
        <v>26761</v>
      </c>
      <c r="S4377" s="1" t="s">
        <v>26762</v>
      </c>
      <c r="T4377" s="1">
        <v>347</v>
      </c>
      <c r="U4377" s="1">
        <v>103</v>
      </c>
      <c r="V4377" s="1">
        <v>244</v>
      </c>
    </row>
    <row r="4378" spans="1:22" x14ac:dyDescent="0.35">
      <c r="A4378" s="1" t="s">
        <v>1408</v>
      </c>
      <c r="B4378" s="3" t="s">
        <v>97</v>
      </c>
      <c r="C4378" t="s">
        <v>23</v>
      </c>
      <c r="D4378" t="s">
        <v>98</v>
      </c>
      <c r="E4378" t="s">
        <v>25</v>
      </c>
      <c r="F4378" t="s">
        <v>26763</v>
      </c>
      <c r="G4378" t="s">
        <v>26764</v>
      </c>
      <c r="H4378" t="s">
        <v>26765</v>
      </c>
      <c r="I4378" t="s">
        <v>26766</v>
      </c>
      <c r="J4378" s="1" t="s">
        <v>30</v>
      </c>
      <c r="K4378" t="s">
        <v>124</v>
      </c>
      <c r="L4378" t="s">
        <v>125</v>
      </c>
      <c r="M4378" t="s">
        <v>126</v>
      </c>
      <c r="N4378" s="1" t="s">
        <v>114</v>
      </c>
      <c r="O4378" s="1" t="s">
        <v>34</v>
      </c>
      <c r="P4378" s="1">
        <v>68</v>
      </c>
      <c r="Q4378" t="s">
        <v>26767</v>
      </c>
      <c r="R4378" s="1" t="s">
        <v>16196</v>
      </c>
      <c r="S4378" s="1" t="s">
        <v>26768</v>
      </c>
      <c r="T4378" s="1">
        <v>108</v>
      </c>
      <c r="U4378" s="1">
        <v>69</v>
      </c>
      <c r="V4378" s="1">
        <v>39</v>
      </c>
    </row>
    <row r="4379" spans="1:22" x14ac:dyDescent="0.35">
      <c r="A4379" s="2">
        <v>44676</v>
      </c>
      <c r="B4379" s="3" t="s">
        <v>275</v>
      </c>
      <c r="C4379" t="s">
        <v>276</v>
      </c>
      <c r="D4379" t="s">
        <v>277</v>
      </c>
      <c r="E4379" t="s">
        <v>25</v>
      </c>
      <c r="F4379" t="s">
        <v>26769</v>
      </c>
      <c r="G4379" t="s">
        <v>26770</v>
      </c>
      <c r="H4379" t="s">
        <v>26771</v>
      </c>
      <c r="I4379" t="s">
        <v>26772</v>
      </c>
      <c r="J4379" s="1" t="s">
        <v>170</v>
      </c>
      <c r="K4379" t="s">
        <v>183</v>
      </c>
      <c r="L4379" t="s">
        <v>184</v>
      </c>
      <c r="M4379" t="s">
        <v>185</v>
      </c>
      <c r="N4379" s="1" t="s">
        <v>86</v>
      </c>
      <c r="O4379" s="1" t="s">
        <v>34</v>
      </c>
      <c r="P4379" s="1">
        <v>46</v>
      </c>
      <c r="Q4379" t="s">
        <v>26773</v>
      </c>
      <c r="R4379" s="1" t="s">
        <v>26774</v>
      </c>
      <c r="S4379" s="1" t="s">
        <v>26775</v>
      </c>
      <c r="T4379" s="1">
        <v>215</v>
      </c>
      <c r="U4379" s="1">
        <v>120</v>
      </c>
      <c r="V4379" s="1">
        <v>95</v>
      </c>
    </row>
    <row r="4380" spans="1:22" x14ac:dyDescent="0.35">
      <c r="A4380" s="2">
        <v>44838</v>
      </c>
      <c r="B4380" s="3" t="s">
        <v>207</v>
      </c>
      <c r="C4380" t="s">
        <v>23</v>
      </c>
      <c r="D4380" t="s">
        <v>39</v>
      </c>
      <c r="E4380" t="s">
        <v>40</v>
      </c>
      <c r="F4380" t="s">
        <v>26776</v>
      </c>
      <c r="G4380" t="s">
        <v>26777</v>
      </c>
      <c r="H4380" t="s">
        <v>26778</v>
      </c>
      <c r="I4380" t="s">
        <v>26779</v>
      </c>
      <c r="J4380" s="1" t="s">
        <v>170</v>
      </c>
      <c r="K4380" t="s">
        <v>171</v>
      </c>
      <c r="L4380" t="s">
        <v>172</v>
      </c>
      <c r="M4380" t="s">
        <v>173</v>
      </c>
      <c r="N4380" s="1" t="s">
        <v>93</v>
      </c>
      <c r="O4380" s="1" t="s">
        <v>63</v>
      </c>
      <c r="P4380" s="1">
        <v>18</v>
      </c>
      <c r="Q4380" t="s">
        <v>26780</v>
      </c>
      <c r="R4380" s="1" t="s">
        <v>26781</v>
      </c>
      <c r="S4380" s="1" t="s">
        <v>26782</v>
      </c>
      <c r="T4380" s="1">
        <v>118</v>
      </c>
      <c r="U4380" s="1">
        <v>22</v>
      </c>
      <c r="V4380" s="1">
        <v>96</v>
      </c>
    </row>
    <row r="4381" spans="1:22" x14ac:dyDescent="0.35">
      <c r="A4381" s="2">
        <v>45119</v>
      </c>
      <c r="B4381" s="3" t="s">
        <v>53</v>
      </c>
      <c r="C4381" t="s">
        <v>276</v>
      </c>
      <c r="D4381" t="s">
        <v>55</v>
      </c>
      <c r="E4381" t="s">
        <v>56</v>
      </c>
      <c r="F4381" t="s">
        <v>26783</v>
      </c>
      <c r="G4381" t="s">
        <v>26784</v>
      </c>
      <c r="H4381" t="s">
        <v>26785</v>
      </c>
      <c r="I4381" t="s">
        <v>26786</v>
      </c>
      <c r="J4381" s="1" t="s">
        <v>45</v>
      </c>
      <c r="K4381" t="s">
        <v>171</v>
      </c>
      <c r="L4381" t="s">
        <v>172</v>
      </c>
      <c r="M4381" t="s">
        <v>173</v>
      </c>
      <c r="N4381" s="1" t="s">
        <v>86</v>
      </c>
      <c r="O4381" s="1" t="s">
        <v>63</v>
      </c>
      <c r="P4381" s="1">
        <v>38</v>
      </c>
      <c r="Q4381" t="s">
        <v>4334</v>
      </c>
      <c r="R4381" s="1" t="s">
        <v>26787</v>
      </c>
      <c r="S4381" s="1" t="s">
        <v>26788</v>
      </c>
      <c r="T4381" s="1">
        <v>497</v>
      </c>
      <c r="U4381" s="1">
        <v>68</v>
      </c>
      <c r="V4381" s="1">
        <v>429</v>
      </c>
    </row>
    <row r="4382" spans="1:22" x14ac:dyDescent="0.35">
      <c r="A4382" s="2">
        <v>44539</v>
      </c>
      <c r="B4382" s="3" t="s">
        <v>238</v>
      </c>
      <c r="C4382" t="s">
        <v>23</v>
      </c>
      <c r="D4382" t="s">
        <v>98</v>
      </c>
      <c r="E4382" t="s">
        <v>239</v>
      </c>
      <c r="F4382" t="s">
        <v>26789</v>
      </c>
      <c r="G4382" t="s">
        <v>26790</v>
      </c>
      <c r="H4382" t="s">
        <v>26791</v>
      </c>
      <c r="I4382" t="s">
        <v>26792</v>
      </c>
      <c r="J4382" s="1" t="s">
        <v>170</v>
      </c>
      <c r="K4382" t="s">
        <v>75</v>
      </c>
      <c r="L4382" t="s">
        <v>76</v>
      </c>
      <c r="M4382" t="s">
        <v>77</v>
      </c>
      <c r="N4382" s="1" t="s">
        <v>48</v>
      </c>
      <c r="O4382" s="1" t="s">
        <v>63</v>
      </c>
      <c r="P4382" s="1">
        <v>18</v>
      </c>
      <c r="Q4382" t="s">
        <v>8362</v>
      </c>
      <c r="R4382" s="1" t="s">
        <v>26793</v>
      </c>
      <c r="S4382" s="1" t="s">
        <v>26794</v>
      </c>
      <c r="T4382" s="1">
        <v>373</v>
      </c>
      <c r="U4382" s="1">
        <v>145</v>
      </c>
      <c r="V4382" s="1">
        <v>228</v>
      </c>
    </row>
    <row r="4383" spans="1:22" x14ac:dyDescent="0.35">
      <c r="A4383" s="2">
        <v>45016</v>
      </c>
      <c r="B4383" s="3" t="s">
        <v>492</v>
      </c>
      <c r="C4383" t="s">
        <v>276</v>
      </c>
      <c r="D4383" t="s">
        <v>409</v>
      </c>
      <c r="E4383" t="s">
        <v>265</v>
      </c>
      <c r="F4383" t="s">
        <v>26795</v>
      </c>
      <c r="G4383" t="s">
        <v>26796</v>
      </c>
      <c r="H4383" t="s">
        <v>26797</v>
      </c>
      <c r="I4383" t="s">
        <v>26798</v>
      </c>
      <c r="J4383" s="1" t="s">
        <v>170</v>
      </c>
      <c r="K4383" t="s">
        <v>566</v>
      </c>
      <c r="L4383" t="s">
        <v>567</v>
      </c>
      <c r="M4383" t="s">
        <v>568</v>
      </c>
      <c r="N4383" s="1" t="s">
        <v>93</v>
      </c>
      <c r="O4383" s="1" t="s">
        <v>63</v>
      </c>
      <c r="P4383" s="1">
        <v>56</v>
      </c>
      <c r="Q4383" t="s">
        <v>7132</v>
      </c>
      <c r="R4383" s="1" t="s">
        <v>26799</v>
      </c>
      <c r="S4383" s="1" t="s">
        <v>26800</v>
      </c>
      <c r="T4383" s="1">
        <v>476</v>
      </c>
      <c r="U4383" s="1">
        <v>380</v>
      </c>
      <c r="V4383" s="1">
        <v>96</v>
      </c>
    </row>
    <row r="4384" spans="1:22" x14ac:dyDescent="0.35">
      <c r="A4384" s="2">
        <v>44897</v>
      </c>
      <c r="B4384" s="3" t="s">
        <v>177</v>
      </c>
      <c r="C4384" t="s">
        <v>141</v>
      </c>
      <c r="D4384" t="s">
        <v>142</v>
      </c>
      <c r="E4384" t="s">
        <v>178</v>
      </c>
      <c r="F4384" t="s">
        <v>26801</v>
      </c>
      <c r="G4384" t="s">
        <v>26802</v>
      </c>
      <c r="H4384" t="s">
        <v>26803</v>
      </c>
      <c r="I4384" t="s">
        <v>26804</v>
      </c>
      <c r="J4384" s="1" t="s">
        <v>45</v>
      </c>
      <c r="K4384" t="s">
        <v>270</v>
      </c>
      <c r="L4384" t="s">
        <v>271</v>
      </c>
      <c r="N4384" s="1" t="s">
        <v>86</v>
      </c>
      <c r="O4384" s="1" t="s">
        <v>49</v>
      </c>
      <c r="P4384" s="1">
        <v>26</v>
      </c>
      <c r="Q4384" t="s">
        <v>18133</v>
      </c>
      <c r="R4384" s="1" t="s">
        <v>26805</v>
      </c>
      <c r="S4384" s="1" t="s">
        <v>26806</v>
      </c>
      <c r="T4384" s="1">
        <v>350</v>
      </c>
      <c r="U4384" s="1">
        <v>48</v>
      </c>
      <c r="V4384" s="1">
        <v>302</v>
      </c>
    </row>
    <row r="4385" spans="1:22" x14ac:dyDescent="0.35">
      <c r="A4385" s="2">
        <v>45095</v>
      </c>
      <c r="B4385" s="3" t="s">
        <v>492</v>
      </c>
      <c r="C4385" t="s">
        <v>54</v>
      </c>
      <c r="D4385" t="s">
        <v>409</v>
      </c>
      <c r="E4385" t="s">
        <v>410</v>
      </c>
      <c r="F4385" t="s">
        <v>26807</v>
      </c>
      <c r="G4385" t="s">
        <v>26808</v>
      </c>
      <c r="H4385" t="s">
        <v>26809</v>
      </c>
      <c r="I4385" t="s">
        <v>26810</v>
      </c>
      <c r="J4385" s="1" t="s">
        <v>30</v>
      </c>
      <c r="K4385" t="s">
        <v>171</v>
      </c>
      <c r="L4385" t="s">
        <v>172</v>
      </c>
      <c r="M4385" t="s">
        <v>173</v>
      </c>
      <c r="N4385" s="1" t="s">
        <v>86</v>
      </c>
      <c r="O4385" s="1" t="s">
        <v>49</v>
      </c>
      <c r="P4385" s="1">
        <v>39</v>
      </c>
      <c r="Q4385" t="s">
        <v>5320</v>
      </c>
      <c r="R4385" s="1" t="s">
        <v>26811</v>
      </c>
      <c r="S4385" s="1" t="s">
        <v>26812</v>
      </c>
      <c r="T4385" s="1">
        <v>62</v>
      </c>
      <c r="U4385" s="1">
        <v>11</v>
      </c>
      <c r="V4385" s="1">
        <v>51</v>
      </c>
    </row>
    <row r="4386" spans="1:22" x14ac:dyDescent="0.35">
      <c r="A4386" s="2">
        <v>44869</v>
      </c>
      <c r="B4386" s="3" t="s">
        <v>344</v>
      </c>
      <c r="C4386" t="s">
        <v>141</v>
      </c>
      <c r="D4386" t="s">
        <v>345</v>
      </c>
      <c r="E4386" t="s">
        <v>25</v>
      </c>
      <c r="F4386" t="s">
        <v>24616</v>
      </c>
      <c r="G4386" t="s">
        <v>16108</v>
      </c>
      <c r="H4386" t="s">
        <v>26813</v>
      </c>
      <c r="I4386" t="s">
        <v>26814</v>
      </c>
      <c r="J4386" s="1" t="s">
        <v>30</v>
      </c>
      <c r="K4386" t="s">
        <v>31</v>
      </c>
      <c r="L4386" t="s">
        <v>32</v>
      </c>
      <c r="N4386" s="1" t="s">
        <v>114</v>
      </c>
      <c r="O4386" s="1" t="s">
        <v>49</v>
      </c>
      <c r="P4386" s="1">
        <v>34</v>
      </c>
      <c r="Q4386" t="s">
        <v>17141</v>
      </c>
      <c r="R4386" s="1" t="s">
        <v>18323</v>
      </c>
      <c r="S4386" s="1" t="s">
        <v>26815</v>
      </c>
      <c r="T4386" s="1">
        <v>218</v>
      </c>
      <c r="U4386" s="1">
        <v>80</v>
      </c>
      <c r="V4386" s="1">
        <v>138</v>
      </c>
    </row>
    <row r="4387" spans="1:22" x14ac:dyDescent="0.35">
      <c r="A4387" s="2">
        <v>45076</v>
      </c>
      <c r="B4387" s="3" t="s">
        <v>257</v>
      </c>
      <c r="C4387" t="s">
        <v>141</v>
      </c>
      <c r="D4387" t="s">
        <v>223</v>
      </c>
      <c r="E4387" t="s">
        <v>5713</v>
      </c>
      <c r="F4387" t="s">
        <v>16339</v>
      </c>
      <c r="G4387" t="s">
        <v>26816</v>
      </c>
      <c r="H4387" t="s">
        <v>26817</v>
      </c>
      <c r="I4387" t="s">
        <v>26818</v>
      </c>
      <c r="J4387" s="1" t="s">
        <v>45</v>
      </c>
      <c r="K4387" t="s">
        <v>159</v>
      </c>
      <c r="L4387" t="s">
        <v>160</v>
      </c>
      <c r="M4387" t="s">
        <v>161</v>
      </c>
      <c r="N4387" s="1" t="s">
        <v>114</v>
      </c>
      <c r="O4387" s="1" t="s">
        <v>63</v>
      </c>
      <c r="P4387" s="1">
        <v>64</v>
      </c>
      <c r="Q4387" t="s">
        <v>7257</v>
      </c>
      <c r="R4387" s="1" t="s">
        <v>26819</v>
      </c>
      <c r="S4387" s="1" t="s">
        <v>26820</v>
      </c>
      <c r="T4387" s="1">
        <v>247</v>
      </c>
      <c r="U4387" s="1">
        <v>103</v>
      </c>
      <c r="V4387" s="1">
        <v>144</v>
      </c>
    </row>
    <row r="4388" spans="1:22" x14ac:dyDescent="0.35">
      <c r="A4388" s="2">
        <v>45095</v>
      </c>
      <c r="B4388" s="3" t="s">
        <v>418</v>
      </c>
      <c r="C4388" t="s">
        <v>69</v>
      </c>
      <c r="D4388" t="s">
        <v>419</v>
      </c>
      <c r="E4388" t="s">
        <v>521</v>
      </c>
      <c r="F4388" t="s">
        <v>26821</v>
      </c>
      <c r="G4388" t="s">
        <v>26822</v>
      </c>
      <c r="H4388" t="s">
        <v>26823</v>
      </c>
      <c r="I4388" t="s">
        <v>26824</v>
      </c>
      <c r="J4388" s="1" t="s">
        <v>30</v>
      </c>
      <c r="K4388" t="s">
        <v>159</v>
      </c>
      <c r="L4388" t="s">
        <v>160</v>
      </c>
      <c r="M4388" t="s">
        <v>161</v>
      </c>
      <c r="N4388" s="1" t="s">
        <v>93</v>
      </c>
      <c r="O4388" s="1" t="s">
        <v>63</v>
      </c>
      <c r="P4388" s="1">
        <v>21</v>
      </c>
      <c r="Q4388" t="s">
        <v>26825</v>
      </c>
      <c r="R4388" s="1" t="s">
        <v>26826</v>
      </c>
      <c r="S4388" s="1" t="s">
        <v>26827</v>
      </c>
      <c r="T4388" s="1">
        <v>436</v>
      </c>
      <c r="U4388" s="1">
        <v>319</v>
      </c>
      <c r="V4388" s="1">
        <v>117</v>
      </c>
    </row>
    <row r="4389" spans="1:22" x14ac:dyDescent="0.35">
      <c r="A4389" s="2">
        <v>44489</v>
      </c>
      <c r="B4389" s="3" t="s">
        <v>207</v>
      </c>
      <c r="C4389" t="s">
        <v>23</v>
      </c>
      <c r="D4389" t="s">
        <v>39</v>
      </c>
      <c r="E4389" t="s">
        <v>541</v>
      </c>
      <c r="F4389" t="s">
        <v>26828</v>
      </c>
      <c r="G4389" t="s">
        <v>26829</v>
      </c>
      <c r="H4389" t="s">
        <v>26830</v>
      </c>
      <c r="I4389" t="s">
        <v>26831</v>
      </c>
      <c r="J4389" s="1" t="s">
        <v>45</v>
      </c>
      <c r="K4389" t="s">
        <v>534</v>
      </c>
      <c r="L4389" t="s">
        <v>535</v>
      </c>
      <c r="M4389" t="s">
        <v>536</v>
      </c>
      <c r="N4389" s="1" t="s">
        <v>93</v>
      </c>
      <c r="O4389" s="1" t="s">
        <v>63</v>
      </c>
      <c r="P4389" s="1">
        <v>80</v>
      </c>
      <c r="Q4389" t="s">
        <v>11744</v>
      </c>
      <c r="R4389" s="1" t="s">
        <v>26832</v>
      </c>
      <c r="S4389" s="1" t="s">
        <v>26833</v>
      </c>
      <c r="T4389" s="1">
        <v>181</v>
      </c>
      <c r="U4389" s="1">
        <v>141</v>
      </c>
      <c r="V4389" s="1">
        <v>40</v>
      </c>
    </row>
    <row r="4390" spans="1:22" x14ac:dyDescent="0.35">
      <c r="A4390" s="2">
        <v>44535</v>
      </c>
      <c r="B4390" s="3" t="s">
        <v>222</v>
      </c>
      <c r="C4390" t="s">
        <v>141</v>
      </c>
      <c r="D4390" t="s">
        <v>223</v>
      </c>
      <c r="E4390" t="s">
        <v>224</v>
      </c>
      <c r="F4390" t="s">
        <v>26834</v>
      </c>
      <c r="G4390" t="s">
        <v>26835</v>
      </c>
      <c r="H4390" t="s">
        <v>26836</v>
      </c>
      <c r="I4390" t="s">
        <v>26837</v>
      </c>
      <c r="J4390" s="1" t="s">
        <v>30</v>
      </c>
      <c r="K4390" t="s">
        <v>171</v>
      </c>
      <c r="L4390" t="s">
        <v>172</v>
      </c>
      <c r="M4390" t="s">
        <v>173</v>
      </c>
      <c r="N4390" s="1" t="s">
        <v>78</v>
      </c>
      <c r="O4390" s="1" t="s">
        <v>63</v>
      </c>
      <c r="P4390" s="1">
        <v>50</v>
      </c>
      <c r="Q4390" t="s">
        <v>797</v>
      </c>
      <c r="R4390" s="1" t="s">
        <v>26838</v>
      </c>
      <c r="S4390" s="1" t="s">
        <v>26839</v>
      </c>
      <c r="T4390" s="1">
        <v>183</v>
      </c>
      <c r="U4390" s="1">
        <v>117</v>
      </c>
      <c r="V4390" s="1">
        <v>66</v>
      </c>
    </row>
    <row r="4391" spans="1:22" x14ac:dyDescent="0.35">
      <c r="A4391" s="2">
        <v>45185</v>
      </c>
      <c r="B4391" s="3" t="s">
        <v>275</v>
      </c>
      <c r="C4391" t="s">
        <v>276</v>
      </c>
      <c r="D4391" t="s">
        <v>277</v>
      </c>
      <c r="E4391" t="s">
        <v>278</v>
      </c>
      <c r="F4391" t="s">
        <v>12284</v>
      </c>
      <c r="G4391" t="s">
        <v>26840</v>
      </c>
      <c r="H4391" t="s">
        <v>26841</v>
      </c>
      <c r="I4391" t="s">
        <v>26842</v>
      </c>
      <c r="J4391" s="1" t="s">
        <v>170</v>
      </c>
      <c r="K4391" t="s">
        <v>133</v>
      </c>
      <c r="L4391" t="s">
        <v>134</v>
      </c>
      <c r="M4391" t="s">
        <v>135</v>
      </c>
      <c r="N4391" s="1" t="s">
        <v>93</v>
      </c>
      <c r="O4391" s="1" t="s">
        <v>49</v>
      </c>
      <c r="P4391" s="1">
        <v>81</v>
      </c>
      <c r="Q4391" t="s">
        <v>12957</v>
      </c>
      <c r="R4391" s="1" t="s">
        <v>26843</v>
      </c>
      <c r="S4391" s="1" t="s">
        <v>26844</v>
      </c>
      <c r="T4391" s="1">
        <v>366</v>
      </c>
      <c r="U4391" s="1">
        <v>163</v>
      </c>
      <c r="V4391" s="1">
        <v>203</v>
      </c>
    </row>
    <row r="4392" spans="1:22" x14ac:dyDescent="0.35">
      <c r="A4392" s="2">
        <v>45084</v>
      </c>
      <c r="B4392" s="3" t="s">
        <v>118</v>
      </c>
      <c r="C4392" t="s">
        <v>54</v>
      </c>
      <c r="D4392" t="s">
        <v>119</v>
      </c>
      <c r="E4392" t="s">
        <v>120</v>
      </c>
      <c r="F4392" t="s">
        <v>10316</v>
      </c>
      <c r="G4392" t="s">
        <v>26845</v>
      </c>
      <c r="H4392" t="s">
        <v>26846</v>
      </c>
      <c r="I4392" t="s">
        <v>26847</v>
      </c>
      <c r="J4392" s="1" t="s">
        <v>170</v>
      </c>
      <c r="K4392" t="s">
        <v>270</v>
      </c>
      <c r="L4392" t="s">
        <v>271</v>
      </c>
      <c r="N4392" s="1" t="s">
        <v>114</v>
      </c>
      <c r="O4392" s="1" t="s">
        <v>34</v>
      </c>
      <c r="P4392" s="1">
        <v>96</v>
      </c>
      <c r="Q4392" t="s">
        <v>20100</v>
      </c>
      <c r="R4392" s="1" t="s">
        <v>5848</v>
      </c>
      <c r="S4392" s="1" t="s">
        <v>26848</v>
      </c>
      <c r="T4392" s="1">
        <v>499</v>
      </c>
      <c r="U4392" s="1">
        <v>127</v>
      </c>
      <c r="V4392" s="1">
        <v>372</v>
      </c>
    </row>
    <row r="4393" spans="1:22" x14ac:dyDescent="0.35">
      <c r="A4393" s="2">
        <v>44622</v>
      </c>
      <c r="B4393" s="3" t="s">
        <v>529</v>
      </c>
      <c r="C4393" t="s">
        <v>54</v>
      </c>
      <c r="D4393" t="s">
        <v>98</v>
      </c>
      <c r="E4393" t="s">
        <v>530</v>
      </c>
      <c r="F4393" t="s">
        <v>26849</v>
      </c>
      <c r="G4393" t="s">
        <v>26850</v>
      </c>
      <c r="H4393" t="s">
        <v>26851</v>
      </c>
      <c r="I4393" t="s">
        <v>26852</v>
      </c>
      <c r="J4393" s="1" t="s">
        <v>30</v>
      </c>
      <c r="K4393" t="s">
        <v>424</v>
      </c>
      <c r="L4393" t="s">
        <v>425</v>
      </c>
      <c r="M4393">
        <v>7724600682</v>
      </c>
      <c r="N4393" s="1" t="s">
        <v>86</v>
      </c>
      <c r="O4393" s="1" t="s">
        <v>63</v>
      </c>
      <c r="P4393" s="1">
        <v>87</v>
      </c>
      <c r="Q4393" t="s">
        <v>6049</v>
      </c>
      <c r="R4393" s="1" t="s">
        <v>26853</v>
      </c>
      <c r="S4393" s="1" t="s">
        <v>26854</v>
      </c>
      <c r="T4393" s="1">
        <v>319</v>
      </c>
      <c r="U4393" s="1">
        <v>110</v>
      </c>
      <c r="V4393" s="1">
        <v>209</v>
      </c>
    </row>
    <row r="4394" spans="1:22" x14ac:dyDescent="0.35">
      <c r="A4394" s="2">
        <v>44811</v>
      </c>
      <c r="B4394" s="3" t="s">
        <v>344</v>
      </c>
      <c r="C4394" t="s">
        <v>141</v>
      </c>
      <c r="D4394" t="s">
        <v>345</v>
      </c>
      <c r="E4394" t="s">
        <v>346</v>
      </c>
      <c r="F4394" t="s">
        <v>26855</v>
      </c>
      <c r="G4394" t="s">
        <v>26856</v>
      </c>
      <c r="H4394" t="s">
        <v>26857</v>
      </c>
      <c r="I4394">
        <v>6095650735</v>
      </c>
      <c r="J4394" s="1" t="s">
        <v>30</v>
      </c>
      <c r="K4394" t="s">
        <v>75</v>
      </c>
      <c r="L4394" t="s">
        <v>76</v>
      </c>
      <c r="M4394" t="s">
        <v>77</v>
      </c>
      <c r="N4394" s="1" t="s">
        <v>33</v>
      </c>
      <c r="O4394" s="1" t="s">
        <v>49</v>
      </c>
      <c r="P4394" s="1">
        <v>14</v>
      </c>
      <c r="Q4394" t="s">
        <v>716</v>
      </c>
      <c r="R4394" s="1" t="s">
        <v>26858</v>
      </c>
      <c r="S4394" s="1" t="s">
        <v>26859</v>
      </c>
      <c r="T4394" s="1">
        <v>52</v>
      </c>
      <c r="U4394" s="1">
        <v>3</v>
      </c>
      <c r="V4394" s="1">
        <v>49</v>
      </c>
    </row>
    <row r="4395" spans="1:22" x14ac:dyDescent="0.35">
      <c r="A4395" s="2">
        <v>44811</v>
      </c>
      <c r="B4395" s="3" t="s">
        <v>177</v>
      </c>
      <c r="C4395" t="s">
        <v>141</v>
      </c>
      <c r="D4395" t="s">
        <v>142</v>
      </c>
      <c r="E4395" t="s">
        <v>25</v>
      </c>
      <c r="F4395" t="s">
        <v>26860</v>
      </c>
      <c r="G4395" t="s">
        <v>26861</v>
      </c>
      <c r="H4395" t="s">
        <v>26862</v>
      </c>
      <c r="I4395" t="s">
        <v>26863</v>
      </c>
      <c r="J4395" s="1" t="s">
        <v>45</v>
      </c>
      <c r="K4395" t="s">
        <v>252</v>
      </c>
      <c r="L4395" t="s">
        <v>253</v>
      </c>
      <c r="M4395">
        <f>1-838-976-6137</f>
        <v>-7950</v>
      </c>
      <c r="N4395" s="1" t="s">
        <v>114</v>
      </c>
      <c r="O4395" s="1" t="s">
        <v>34</v>
      </c>
      <c r="P4395" s="1">
        <v>64</v>
      </c>
      <c r="Q4395" t="s">
        <v>16241</v>
      </c>
      <c r="R4395" s="1" t="s">
        <v>26864</v>
      </c>
      <c r="S4395" s="1" t="s">
        <v>26865</v>
      </c>
      <c r="T4395" s="1">
        <v>125</v>
      </c>
      <c r="U4395" s="1">
        <v>119</v>
      </c>
      <c r="V4395" s="1">
        <v>6</v>
      </c>
    </row>
    <row r="4396" spans="1:22" x14ac:dyDescent="0.35">
      <c r="A4396" s="2">
        <v>44989</v>
      </c>
      <c r="B4396" s="3" t="s">
        <v>38</v>
      </c>
      <c r="C4396" t="s">
        <v>23</v>
      </c>
      <c r="D4396" t="s">
        <v>98</v>
      </c>
      <c r="E4396" t="s">
        <v>25</v>
      </c>
      <c r="F4396" t="s">
        <v>26866</v>
      </c>
      <c r="H4396" t="s">
        <v>26867</v>
      </c>
      <c r="I4396" t="s">
        <v>26868</v>
      </c>
      <c r="J4396" s="1" t="s">
        <v>170</v>
      </c>
      <c r="K4396" t="s">
        <v>303</v>
      </c>
      <c r="L4396" t="s">
        <v>304</v>
      </c>
      <c r="M4396" t="s">
        <v>305</v>
      </c>
      <c r="N4396" s="1" t="s">
        <v>93</v>
      </c>
      <c r="O4396" s="1" t="s">
        <v>34</v>
      </c>
      <c r="P4396" s="1">
        <v>2</v>
      </c>
      <c r="Q4396" t="s">
        <v>11935</v>
      </c>
      <c r="R4396" s="1" t="s">
        <v>5579</v>
      </c>
      <c r="S4396" s="1" t="s">
        <v>26869</v>
      </c>
      <c r="T4396" s="1">
        <v>200</v>
      </c>
      <c r="U4396" s="1">
        <v>98</v>
      </c>
      <c r="V4396" s="1">
        <v>102</v>
      </c>
    </row>
    <row r="4397" spans="1:22" x14ac:dyDescent="0.35">
      <c r="A4397" s="1" t="s">
        <v>26870</v>
      </c>
      <c r="B4397" s="3" t="s">
        <v>275</v>
      </c>
      <c r="C4397" t="s">
        <v>276</v>
      </c>
      <c r="D4397" t="s">
        <v>277</v>
      </c>
      <c r="E4397" t="s">
        <v>278</v>
      </c>
      <c r="F4397" t="s">
        <v>26871</v>
      </c>
      <c r="G4397" t="s">
        <v>26872</v>
      </c>
      <c r="H4397" t="s">
        <v>26873</v>
      </c>
      <c r="I4397" t="s">
        <v>26874</v>
      </c>
      <c r="J4397" s="1" t="s">
        <v>30</v>
      </c>
      <c r="K4397" t="s">
        <v>303</v>
      </c>
      <c r="L4397" t="s">
        <v>304</v>
      </c>
      <c r="N4397" s="1" t="s">
        <v>78</v>
      </c>
      <c r="O4397" s="1" t="s">
        <v>63</v>
      </c>
      <c r="P4397" s="1">
        <v>41</v>
      </c>
      <c r="Q4397" t="s">
        <v>19314</v>
      </c>
      <c r="R4397" s="1" t="s">
        <v>26875</v>
      </c>
      <c r="S4397" s="1" t="s">
        <v>26876</v>
      </c>
      <c r="T4397" s="1">
        <v>481</v>
      </c>
      <c r="U4397" s="1">
        <v>223</v>
      </c>
      <c r="V4397" s="1">
        <v>258</v>
      </c>
    </row>
    <row r="4398" spans="1:22" x14ac:dyDescent="0.35">
      <c r="A4398" s="2">
        <v>44714</v>
      </c>
      <c r="B4398" s="3" t="s">
        <v>97</v>
      </c>
      <c r="C4398" t="s">
        <v>23</v>
      </c>
      <c r="D4398" t="s">
        <v>98</v>
      </c>
      <c r="E4398" t="s">
        <v>154</v>
      </c>
      <c r="F4398" t="s">
        <v>26877</v>
      </c>
      <c r="G4398" t="s">
        <v>26878</v>
      </c>
      <c r="H4398" t="s">
        <v>26879</v>
      </c>
      <c r="I4398" t="s">
        <v>26880</v>
      </c>
      <c r="J4398" s="1" t="s">
        <v>30</v>
      </c>
      <c r="K4398" t="s">
        <v>566</v>
      </c>
      <c r="L4398" t="s">
        <v>567</v>
      </c>
      <c r="M4398" t="s">
        <v>568</v>
      </c>
      <c r="N4398" s="1" t="s">
        <v>93</v>
      </c>
      <c r="O4398" s="1" t="s">
        <v>63</v>
      </c>
      <c r="P4398" s="1">
        <v>41</v>
      </c>
      <c r="Q4398" t="s">
        <v>9559</v>
      </c>
      <c r="R4398" s="1" t="s">
        <v>26881</v>
      </c>
      <c r="S4398" s="1" t="s">
        <v>26882</v>
      </c>
      <c r="T4398" s="1">
        <v>73</v>
      </c>
      <c r="U4398" s="1">
        <v>9</v>
      </c>
      <c r="V4398" s="1">
        <v>64</v>
      </c>
    </row>
    <row r="4399" spans="1:22" x14ac:dyDescent="0.35">
      <c r="A4399" s="2">
        <v>45129</v>
      </c>
      <c r="B4399" s="3" t="s">
        <v>344</v>
      </c>
      <c r="C4399" t="s">
        <v>141</v>
      </c>
      <c r="D4399" t="s">
        <v>345</v>
      </c>
      <c r="E4399" t="s">
        <v>346</v>
      </c>
      <c r="F4399" t="s">
        <v>26883</v>
      </c>
      <c r="G4399" t="s">
        <v>26884</v>
      </c>
      <c r="H4399" t="s">
        <v>26885</v>
      </c>
      <c r="I4399" t="s">
        <v>26886</v>
      </c>
      <c r="J4399" s="1" t="s">
        <v>30</v>
      </c>
      <c r="K4399" t="s">
        <v>566</v>
      </c>
      <c r="L4399" t="s">
        <v>567</v>
      </c>
      <c r="M4399" t="s">
        <v>568</v>
      </c>
      <c r="N4399" s="1" t="s">
        <v>93</v>
      </c>
      <c r="O4399" s="1" t="s">
        <v>34</v>
      </c>
      <c r="P4399" s="1">
        <v>6</v>
      </c>
      <c r="Q4399" t="s">
        <v>24323</v>
      </c>
      <c r="R4399" s="1" t="s">
        <v>26887</v>
      </c>
      <c r="S4399" s="1" t="s">
        <v>26888</v>
      </c>
      <c r="T4399" s="1">
        <v>72</v>
      </c>
      <c r="U4399" s="1">
        <v>5</v>
      </c>
      <c r="V4399" s="1">
        <v>67</v>
      </c>
    </row>
    <row r="4400" spans="1:22" x14ac:dyDescent="0.35">
      <c r="A4400" s="2">
        <v>44913</v>
      </c>
      <c r="B4400" s="3" t="s">
        <v>164</v>
      </c>
      <c r="C4400" t="s">
        <v>54</v>
      </c>
      <c r="D4400" t="s">
        <v>165</v>
      </c>
      <c r="E4400" t="s">
        <v>166</v>
      </c>
      <c r="F4400" t="s">
        <v>26889</v>
      </c>
      <c r="G4400" t="s">
        <v>26890</v>
      </c>
      <c r="H4400" t="s">
        <v>26891</v>
      </c>
      <c r="I4400" t="s">
        <v>26892</v>
      </c>
      <c r="J4400" s="1" t="s">
        <v>170</v>
      </c>
      <c r="K4400" t="s">
        <v>330</v>
      </c>
      <c r="L4400" t="s">
        <v>331</v>
      </c>
      <c r="M4400" t="s">
        <v>332</v>
      </c>
      <c r="N4400" s="1" t="s">
        <v>78</v>
      </c>
      <c r="O4400" s="1" t="s">
        <v>34</v>
      </c>
      <c r="P4400" s="1">
        <v>97</v>
      </c>
      <c r="Q4400" t="s">
        <v>10116</v>
      </c>
      <c r="R4400" s="1" t="s">
        <v>14161</v>
      </c>
      <c r="S4400" s="1" t="s">
        <v>26893</v>
      </c>
      <c r="T4400" s="1">
        <v>351</v>
      </c>
      <c r="U4400" s="1">
        <v>349</v>
      </c>
      <c r="V4400" s="1">
        <v>2</v>
      </c>
    </row>
    <row r="4401" spans="1:22" x14ac:dyDescent="0.35">
      <c r="A4401" s="2">
        <v>45030</v>
      </c>
      <c r="B4401" s="3" t="s">
        <v>53</v>
      </c>
      <c r="C4401" t="s">
        <v>54</v>
      </c>
      <c r="D4401" t="s">
        <v>55</v>
      </c>
      <c r="E4401" t="s">
        <v>56</v>
      </c>
      <c r="F4401" t="s">
        <v>26894</v>
      </c>
      <c r="G4401" t="s">
        <v>26895</v>
      </c>
      <c r="H4401" t="s">
        <v>26896</v>
      </c>
      <c r="I4401" t="s">
        <v>26897</v>
      </c>
      <c r="J4401" s="1" t="s">
        <v>45</v>
      </c>
      <c r="K4401" t="s">
        <v>133</v>
      </c>
      <c r="L4401" t="s">
        <v>134</v>
      </c>
      <c r="M4401" t="s">
        <v>135</v>
      </c>
      <c r="N4401" s="1" t="s">
        <v>48</v>
      </c>
      <c r="O4401" s="1" t="s">
        <v>63</v>
      </c>
      <c r="P4401" s="1">
        <v>18</v>
      </c>
      <c r="Q4401" t="s">
        <v>26898</v>
      </c>
      <c r="R4401" s="1" t="s">
        <v>26899</v>
      </c>
      <c r="S4401" s="1" t="s">
        <v>26900</v>
      </c>
      <c r="T4401" s="1">
        <v>115</v>
      </c>
      <c r="U4401" s="1">
        <v>50</v>
      </c>
      <c r="V4401" s="1">
        <v>65</v>
      </c>
    </row>
    <row r="4402" spans="1:22" x14ac:dyDescent="0.35">
      <c r="A4402" s="2">
        <v>44837</v>
      </c>
      <c r="B4402" s="3" t="s">
        <v>53</v>
      </c>
      <c r="C4402" t="s">
        <v>54</v>
      </c>
      <c r="D4402" t="s">
        <v>55</v>
      </c>
      <c r="E4402" t="s">
        <v>56</v>
      </c>
      <c r="F4402" t="s">
        <v>26901</v>
      </c>
      <c r="G4402" t="s">
        <v>26902</v>
      </c>
      <c r="H4402" t="s">
        <v>26903</v>
      </c>
      <c r="I4402" t="s">
        <v>26904</v>
      </c>
      <c r="J4402" s="1" t="s">
        <v>45</v>
      </c>
      <c r="K4402" t="s">
        <v>330</v>
      </c>
      <c r="L4402" t="s">
        <v>331</v>
      </c>
      <c r="M4402" t="s">
        <v>332</v>
      </c>
      <c r="N4402" s="1" t="s">
        <v>93</v>
      </c>
      <c r="O4402" s="1" t="s">
        <v>63</v>
      </c>
      <c r="P4402" s="1">
        <v>10</v>
      </c>
      <c r="Q4402" t="s">
        <v>2574</v>
      </c>
      <c r="R4402" s="1" t="s">
        <v>26905</v>
      </c>
      <c r="S4402" s="1" t="s">
        <v>26906</v>
      </c>
      <c r="T4402" s="1">
        <v>354</v>
      </c>
      <c r="U4402" s="1">
        <v>137</v>
      </c>
      <c r="V4402" s="1">
        <v>217</v>
      </c>
    </row>
    <row r="4403" spans="1:22" x14ac:dyDescent="0.35">
      <c r="A4403" s="2">
        <v>44481</v>
      </c>
      <c r="B4403" s="3" t="s">
        <v>529</v>
      </c>
      <c r="C4403" t="s">
        <v>23</v>
      </c>
      <c r="D4403" t="s">
        <v>98</v>
      </c>
      <c r="E4403" t="s">
        <v>530</v>
      </c>
      <c r="F4403" t="s">
        <v>26907</v>
      </c>
      <c r="H4403" t="s">
        <v>26908</v>
      </c>
      <c r="I4403">
        <f>1-967-808-8844</f>
        <v>-10618</v>
      </c>
      <c r="J4403" s="1" t="s">
        <v>170</v>
      </c>
      <c r="K4403" t="s">
        <v>124</v>
      </c>
      <c r="L4403" t="s">
        <v>125</v>
      </c>
      <c r="M4403" t="s">
        <v>126</v>
      </c>
      <c r="N4403" s="1" t="s">
        <v>86</v>
      </c>
      <c r="O4403" s="1" t="s">
        <v>63</v>
      </c>
      <c r="P4403" s="1">
        <v>84</v>
      </c>
      <c r="Q4403" t="s">
        <v>13649</v>
      </c>
      <c r="R4403" s="1" t="s">
        <v>26666</v>
      </c>
      <c r="S4403" s="1" t="s">
        <v>26909</v>
      </c>
      <c r="T4403" s="1">
        <v>74</v>
      </c>
      <c r="U4403" s="1">
        <v>74</v>
      </c>
      <c r="V4403" s="1">
        <v>0</v>
      </c>
    </row>
    <row r="4404" spans="1:22" x14ac:dyDescent="0.35">
      <c r="A4404" s="2">
        <v>45098</v>
      </c>
      <c r="B4404" s="3" t="s">
        <v>68</v>
      </c>
      <c r="C4404" t="s">
        <v>54</v>
      </c>
      <c r="D4404" t="s">
        <v>70</v>
      </c>
      <c r="E4404" t="s">
        <v>71</v>
      </c>
      <c r="F4404" t="s">
        <v>26910</v>
      </c>
      <c r="G4404" t="s">
        <v>26911</v>
      </c>
      <c r="H4404" t="s">
        <v>26912</v>
      </c>
      <c r="I4404" t="s">
        <v>26913</v>
      </c>
      <c r="J4404" s="1" t="s">
        <v>30</v>
      </c>
      <c r="K4404" t="s">
        <v>148</v>
      </c>
      <c r="L4404" t="s">
        <v>149</v>
      </c>
      <c r="M4404" t="s">
        <v>150</v>
      </c>
      <c r="N4404" s="1" t="s">
        <v>48</v>
      </c>
      <c r="O4404" s="1" t="s">
        <v>49</v>
      </c>
      <c r="P4404" s="1">
        <v>88</v>
      </c>
      <c r="Q4404" t="s">
        <v>9671</v>
      </c>
      <c r="R4404" s="1" t="s">
        <v>26914</v>
      </c>
      <c r="S4404" s="1" t="s">
        <v>26915</v>
      </c>
      <c r="T4404" s="1">
        <v>449</v>
      </c>
      <c r="U4404" s="1">
        <v>35</v>
      </c>
      <c r="V4404" s="1">
        <v>414</v>
      </c>
    </row>
    <row r="4405" spans="1:22" x14ac:dyDescent="0.35">
      <c r="A4405" s="2">
        <v>44613</v>
      </c>
      <c r="B4405" s="3" t="s">
        <v>207</v>
      </c>
      <c r="C4405" t="s">
        <v>23</v>
      </c>
      <c r="D4405" t="s">
        <v>39</v>
      </c>
      <c r="E4405" t="s">
        <v>25</v>
      </c>
      <c r="F4405" t="s">
        <v>26916</v>
      </c>
      <c r="H4405" t="s">
        <v>26917</v>
      </c>
      <c r="I4405" t="s">
        <v>26918</v>
      </c>
      <c r="J4405" s="1" t="s">
        <v>45</v>
      </c>
      <c r="K4405" t="s">
        <v>75</v>
      </c>
      <c r="L4405" t="s">
        <v>76</v>
      </c>
      <c r="M4405" t="s">
        <v>77</v>
      </c>
      <c r="N4405" s="1" t="s">
        <v>93</v>
      </c>
      <c r="O4405" s="1" t="s">
        <v>63</v>
      </c>
      <c r="P4405" s="1">
        <v>92</v>
      </c>
      <c r="Q4405" t="s">
        <v>5612</v>
      </c>
      <c r="R4405" s="1" t="s">
        <v>26919</v>
      </c>
      <c r="S4405" s="1" t="s">
        <v>26920</v>
      </c>
      <c r="T4405" s="1">
        <v>488</v>
      </c>
      <c r="U4405" s="1">
        <v>274</v>
      </c>
      <c r="V4405" s="1">
        <v>214</v>
      </c>
    </row>
    <row r="4406" spans="1:22" x14ac:dyDescent="0.35">
      <c r="A4406" s="1" t="s">
        <v>26921</v>
      </c>
      <c r="B4406" s="3" t="s">
        <v>53</v>
      </c>
      <c r="C4406" t="s">
        <v>276</v>
      </c>
      <c r="D4406" t="s">
        <v>55</v>
      </c>
      <c r="E4406" t="s">
        <v>56</v>
      </c>
      <c r="F4406" t="s">
        <v>26922</v>
      </c>
      <c r="G4406" t="s">
        <v>26923</v>
      </c>
      <c r="H4406" t="s">
        <v>26924</v>
      </c>
      <c r="I4406" t="s">
        <v>26925</v>
      </c>
      <c r="J4406" s="1" t="s">
        <v>30</v>
      </c>
      <c r="K4406" t="s">
        <v>330</v>
      </c>
      <c r="L4406" t="s">
        <v>331</v>
      </c>
      <c r="M4406" t="s">
        <v>332</v>
      </c>
      <c r="N4406" s="1" t="s">
        <v>114</v>
      </c>
      <c r="O4406" s="1" t="s">
        <v>34</v>
      </c>
      <c r="P4406" s="1">
        <v>45</v>
      </c>
      <c r="Q4406" t="s">
        <v>8987</v>
      </c>
      <c r="R4406" s="1" t="s">
        <v>26926</v>
      </c>
      <c r="S4406" s="1" t="s">
        <v>26927</v>
      </c>
      <c r="T4406" s="1">
        <v>433</v>
      </c>
      <c r="U4406" s="1">
        <v>362</v>
      </c>
      <c r="V4406" s="1">
        <v>71</v>
      </c>
    </row>
    <row r="4407" spans="1:22" x14ac:dyDescent="0.35">
      <c r="A4407" s="2">
        <v>45084</v>
      </c>
      <c r="B4407" s="3" t="s">
        <v>275</v>
      </c>
      <c r="C4407" t="s">
        <v>276</v>
      </c>
      <c r="D4407" t="s">
        <v>277</v>
      </c>
      <c r="E4407" t="s">
        <v>265</v>
      </c>
      <c r="F4407" t="s">
        <v>26928</v>
      </c>
      <c r="G4407" t="s">
        <v>26929</v>
      </c>
      <c r="H4407" t="s">
        <v>26930</v>
      </c>
      <c r="I4407" t="s">
        <v>26931</v>
      </c>
      <c r="J4407" s="1" t="s">
        <v>170</v>
      </c>
      <c r="K4407" t="s">
        <v>148</v>
      </c>
      <c r="L4407" t="s">
        <v>149</v>
      </c>
      <c r="N4407" s="1" t="s">
        <v>114</v>
      </c>
      <c r="O4407" s="1" t="s">
        <v>34</v>
      </c>
      <c r="P4407" s="1">
        <v>61</v>
      </c>
      <c r="Q4407" t="s">
        <v>8666</v>
      </c>
      <c r="R4407" s="1" t="s">
        <v>26932</v>
      </c>
      <c r="S4407" s="1" t="s">
        <v>26933</v>
      </c>
      <c r="T4407" s="1">
        <v>456</v>
      </c>
      <c r="U4407" s="1">
        <v>241</v>
      </c>
      <c r="V4407" s="1">
        <v>215</v>
      </c>
    </row>
    <row r="4408" spans="1:22" x14ac:dyDescent="0.35">
      <c r="A4408" s="2">
        <v>44846</v>
      </c>
      <c r="B4408" s="3" t="s">
        <v>53</v>
      </c>
      <c r="C4408" t="s">
        <v>276</v>
      </c>
      <c r="D4408" t="s">
        <v>55</v>
      </c>
      <c r="E4408" t="s">
        <v>189</v>
      </c>
      <c r="F4408" t="s">
        <v>26934</v>
      </c>
      <c r="G4408" t="s">
        <v>26935</v>
      </c>
      <c r="H4408" t="s">
        <v>26936</v>
      </c>
      <c r="I4408" t="s">
        <v>26937</v>
      </c>
      <c r="J4408" s="1" t="s">
        <v>170</v>
      </c>
      <c r="K4408" t="s">
        <v>381</v>
      </c>
      <c r="L4408" t="s">
        <v>382</v>
      </c>
      <c r="M4408" t="s">
        <v>383</v>
      </c>
      <c r="N4408" s="1" t="s">
        <v>114</v>
      </c>
      <c r="O4408" s="1" t="s">
        <v>63</v>
      </c>
      <c r="P4408" s="1">
        <v>91</v>
      </c>
      <c r="Q4408" t="s">
        <v>2265</v>
      </c>
      <c r="R4408" s="1" t="s">
        <v>26938</v>
      </c>
      <c r="S4408" s="1" t="s">
        <v>26939</v>
      </c>
      <c r="T4408" s="1">
        <v>73</v>
      </c>
      <c r="U4408" s="1">
        <v>54</v>
      </c>
      <c r="V4408" s="1">
        <v>19</v>
      </c>
    </row>
    <row r="4409" spans="1:22" x14ac:dyDescent="0.35">
      <c r="A4409" s="2">
        <v>44799</v>
      </c>
      <c r="B4409" s="3" t="s">
        <v>275</v>
      </c>
      <c r="C4409" t="s">
        <v>276</v>
      </c>
      <c r="D4409" t="s">
        <v>277</v>
      </c>
      <c r="E4409" t="s">
        <v>2220</v>
      </c>
      <c r="F4409" t="s">
        <v>26940</v>
      </c>
      <c r="G4409" t="s">
        <v>26941</v>
      </c>
      <c r="H4409" t="s">
        <v>26942</v>
      </c>
      <c r="I4409">
        <v>2659548127</v>
      </c>
      <c r="J4409" s="1" t="s">
        <v>30</v>
      </c>
      <c r="K4409" t="s">
        <v>183</v>
      </c>
      <c r="L4409" t="s">
        <v>184</v>
      </c>
      <c r="M4409" t="s">
        <v>185</v>
      </c>
      <c r="N4409" s="1" t="s">
        <v>93</v>
      </c>
      <c r="O4409" s="1" t="s">
        <v>63</v>
      </c>
      <c r="P4409" s="1">
        <v>41</v>
      </c>
      <c r="Q4409" t="s">
        <v>19314</v>
      </c>
      <c r="R4409" s="1" t="s">
        <v>26943</v>
      </c>
      <c r="S4409" s="1" t="s">
        <v>26944</v>
      </c>
      <c r="T4409" s="1">
        <v>225</v>
      </c>
      <c r="U4409" s="1">
        <v>102</v>
      </c>
      <c r="V4409" s="1">
        <v>123</v>
      </c>
    </row>
    <row r="4410" spans="1:22" x14ac:dyDescent="0.35">
      <c r="A4410" s="2">
        <v>44536</v>
      </c>
      <c r="B4410" s="3" t="s">
        <v>257</v>
      </c>
      <c r="C4410" t="s">
        <v>141</v>
      </c>
      <c r="D4410" t="s">
        <v>223</v>
      </c>
      <c r="E4410" t="s">
        <v>265</v>
      </c>
      <c r="F4410" t="s">
        <v>26945</v>
      </c>
      <c r="G4410" t="s">
        <v>26946</v>
      </c>
      <c r="H4410" t="s">
        <v>26947</v>
      </c>
      <c r="I4410" t="s">
        <v>26948</v>
      </c>
      <c r="J4410" s="1" t="s">
        <v>30</v>
      </c>
      <c r="K4410" t="s">
        <v>124</v>
      </c>
      <c r="L4410" t="s">
        <v>125</v>
      </c>
      <c r="M4410" t="s">
        <v>126</v>
      </c>
      <c r="N4410" s="1" t="s">
        <v>78</v>
      </c>
      <c r="O4410" s="1" t="s">
        <v>49</v>
      </c>
      <c r="P4410" s="1">
        <v>77</v>
      </c>
      <c r="Q4410" t="s">
        <v>15263</v>
      </c>
      <c r="R4410" s="1" t="s">
        <v>26949</v>
      </c>
      <c r="S4410" s="1" t="s">
        <v>26950</v>
      </c>
      <c r="T4410" s="1">
        <v>158</v>
      </c>
      <c r="U4410" s="1">
        <v>117</v>
      </c>
      <c r="V4410" s="1">
        <v>41</v>
      </c>
    </row>
    <row r="4411" spans="1:22" x14ac:dyDescent="0.35">
      <c r="A4411" s="2">
        <v>45150</v>
      </c>
      <c r="B4411" s="3" t="s">
        <v>164</v>
      </c>
      <c r="C4411" t="s">
        <v>54</v>
      </c>
      <c r="D4411" t="s">
        <v>165</v>
      </c>
      <c r="E4411" t="s">
        <v>166</v>
      </c>
      <c r="F4411" t="s">
        <v>26951</v>
      </c>
      <c r="G4411" t="s">
        <v>26952</v>
      </c>
      <c r="H4411" t="s">
        <v>26953</v>
      </c>
      <c r="I4411" t="s">
        <v>26954</v>
      </c>
      <c r="J4411" s="1" t="s">
        <v>30</v>
      </c>
      <c r="K4411" t="s">
        <v>124</v>
      </c>
      <c r="L4411" t="s">
        <v>125</v>
      </c>
      <c r="M4411" t="s">
        <v>126</v>
      </c>
      <c r="N4411" s="1" t="s">
        <v>86</v>
      </c>
      <c r="O4411" s="1" t="s">
        <v>49</v>
      </c>
      <c r="P4411" s="1">
        <v>55</v>
      </c>
      <c r="Q4411" t="s">
        <v>13007</v>
      </c>
      <c r="R4411" s="1" t="s">
        <v>26955</v>
      </c>
      <c r="S4411" s="1" t="s">
        <v>26956</v>
      </c>
      <c r="T4411" s="1">
        <v>347</v>
      </c>
      <c r="U4411" s="1">
        <v>102</v>
      </c>
      <c r="V4411" s="1">
        <v>245</v>
      </c>
    </row>
    <row r="4412" spans="1:22" x14ac:dyDescent="0.35">
      <c r="A4412" s="2">
        <v>44948</v>
      </c>
      <c r="B4412" s="3" t="s">
        <v>68</v>
      </c>
      <c r="C4412" t="s">
        <v>69</v>
      </c>
      <c r="D4412" t="s">
        <v>70</v>
      </c>
      <c r="E4412" t="s">
        <v>1634</v>
      </c>
      <c r="F4412" t="s">
        <v>26957</v>
      </c>
      <c r="G4412" t="s">
        <v>26958</v>
      </c>
      <c r="H4412" t="s">
        <v>26959</v>
      </c>
      <c r="I4412" t="s">
        <v>26960</v>
      </c>
      <c r="J4412" s="1" t="s">
        <v>30</v>
      </c>
      <c r="K4412" t="s">
        <v>270</v>
      </c>
      <c r="L4412" t="s">
        <v>271</v>
      </c>
      <c r="N4412" s="1" t="s">
        <v>48</v>
      </c>
      <c r="O4412" s="1" t="s">
        <v>34</v>
      </c>
      <c r="P4412" s="1">
        <v>37</v>
      </c>
      <c r="Q4412" t="s">
        <v>8251</v>
      </c>
      <c r="R4412" s="1" t="s">
        <v>26961</v>
      </c>
      <c r="S4412" s="1" t="s">
        <v>26962</v>
      </c>
      <c r="T4412" s="1">
        <v>369</v>
      </c>
      <c r="U4412" s="1">
        <v>75</v>
      </c>
      <c r="V4412" s="1">
        <v>294</v>
      </c>
    </row>
    <row r="4413" spans="1:22" x14ac:dyDescent="0.35">
      <c r="A4413" s="2">
        <v>44550</v>
      </c>
      <c r="B4413" s="3" t="s">
        <v>53</v>
      </c>
      <c r="C4413" t="s">
        <v>276</v>
      </c>
      <c r="D4413" t="s">
        <v>55</v>
      </c>
      <c r="E4413" t="s">
        <v>2513</v>
      </c>
      <c r="F4413" t="s">
        <v>26963</v>
      </c>
      <c r="G4413" t="s">
        <v>26964</v>
      </c>
      <c r="H4413" t="s">
        <v>26965</v>
      </c>
      <c r="I4413" t="s">
        <v>26966</v>
      </c>
      <c r="J4413" s="1" t="s">
        <v>170</v>
      </c>
      <c r="K4413" t="s">
        <v>194</v>
      </c>
      <c r="L4413" t="s">
        <v>195</v>
      </c>
      <c r="M4413" t="s">
        <v>196</v>
      </c>
      <c r="N4413" s="1" t="s">
        <v>93</v>
      </c>
      <c r="O4413" s="1" t="s">
        <v>49</v>
      </c>
      <c r="P4413" s="1">
        <v>79</v>
      </c>
      <c r="Q4413" t="s">
        <v>6465</v>
      </c>
      <c r="R4413" s="1" t="s">
        <v>26967</v>
      </c>
      <c r="S4413" s="1" t="s">
        <v>26968</v>
      </c>
      <c r="T4413" s="1">
        <v>458</v>
      </c>
      <c r="U4413" s="1">
        <v>440</v>
      </c>
      <c r="V4413" s="1">
        <v>18</v>
      </c>
    </row>
    <row r="4414" spans="1:22" x14ac:dyDescent="0.35">
      <c r="A4414" s="2">
        <v>44892</v>
      </c>
      <c r="B4414" s="3" t="s">
        <v>118</v>
      </c>
      <c r="C4414" t="s">
        <v>69</v>
      </c>
      <c r="D4414" t="s">
        <v>119</v>
      </c>
      <c r="E4414" t="s">
        <v>120</v>
      </c>
      <c r="F4414" t="s">
        <v>26969</v>
      </c>
      <c r="G4414" t="s">
        <v>26970</v>
      </c>
      <c r="H4414" t="s">
        <v>26971</v>
      </c>
      <c r="I4414" t="s">
        <v>26972</v>
      </c>
      <c r="J4414" s="1" t="s">
        <v>170</v>
      </c>
      <c r="K4414" t="s">
        <v>270</v>
      </c>
      <c r="L4414" t="s">
        <v>271</v>
      </c>
      <c r="M4414" t="s">
        <v>559</v>
      </c>
      <c r="N4414" s="1" t="s">
        <v>48</v>
      </c>
      <c r="O4414" s="1" t="s">
        <v>49</v>
      </c>
      <c r="P4414" s="1">
        <v>12</v>
      </c>
      <c r="Q4414" t="s">
        <v>17303</v>
      </c>
      <c r="R4414" s="1" t="s">
        <v>26973</v>
      </c>
      <c r="S4414" s="1" t="s">
        <v>26974</v>
      </c>
      <c r="T4414" s="1">
        <v>430</v>
      </c>
      <c r="U4414" s="1">
        <v>312</v>
      </c>
      <c r="V4414" s="1">
        <v>118</v>
      </c>
    </row>
    <row r="4415" spans="1:22" x14ac:dyDescent="0.35">
      <c r="A4415" s="2">
        <v>44661</v>
      </c>
      <c r="B4415" s="3" t="s">
        <v>118</v>
      </c>
      <c r="C4415" t="s">
        <v>54</v>
      </c>
      <c r="D4415" t="s">
        <v>119</v>
      </c>
      <c r="E4415" t="s">
        <v>120</v>
      </c>
      <c r="F4415" t="s">
        <v>26975</v>
      </c>
      <c r="G4415" t="s">
        <v>26976</v>
      </c>
      <c r="H4415" t="s">
        <v>26977</v>
      </c>
      <c r="I4415" t="s">
        <v>26978</v>
      </c>
      <c r="J4415" s="1" t="s">
        <v>30</v>
      </c>
      <c r="K4415" t="s">
        <v>61</v>
      </c>
      <c r="L4415" t="s">
        <v>62</v>
      </c>
      <c r="M4415">
        <f>1-588-750-7646</f>
        <v>-8983</v>
      </c>
      <c r="N4415" s="1" t="s">
        <v>86</v>
      </c>
      <c r="O4415" s="1" t="s">
        <v>34</v>
      </c>
      <c r="P4415" s="1">
        <v>86</v>
      </c>
      <c r="Q4415" t="s">
        <v>4710</v>
      </c>
      <c r="R4415" s="1" t="s">
        <v>14033</v>
      </c>
      <c r="S4415" s="1" t="s">
        <v>26979</v>
      </c>
      <c r="T4415" s="1">
        <v>364</v>
      </c>
      <c r="U4415" s="1">
        <v>353</v>
      </c>
      <c r="V4415" s="1">
        <v>11</v>
      </c>
    </row>
    <row r="4416" spans="1:22" x14ac:dyDescent="0.35">
      <c r="A4416" s="2">
        <v>44744</v>
      </c>
      <c r="B4416" s="3" t="s">
        <v>164</v>
      </c>
      <c r="C4416" t="s">
        <v>247</v>
      </c>
      <c r="D4416" t="s">
        <v>165</v>
      </c>
      <c r="E4416" t="s">
        <v>166</v>
      </c>
      <c r="F4416" t="s">
        <v>26980</v>
      </c>
      <c r="G4416" t="s">
        <v>26981</v>
      </c>
      <c r="H4416" t="s">
        <v>26982</v>
      </c>
      <c r="I4416" t="s">
        <v>26983</v>
      </c>
      <c r="J4416" s="1" t="s">
        <v>30</v>
      </c>
      <c r="K4416" t="s">
        <v>61</v>
      </c>
      <c r="L4416" t="s">
        <v>62</v>
      </c>
      <c r="N4416" s="1" t="s">
        <v>78</v>
      </c>
      <c r="O4416" s="1" t="s">
        <v>34</v>
      </c>
      <c r="P4416" s="1">
        <v>57</v>
      </c>
      <c r="Q4416" t="s">
        <v>1203</v>
      </c>
      <c r="R4416" s="1" t="s">
        <v>26984</v>
      </c>
      <c r="S4416" s="1" t="s">
        <v>26985</v>
      </c>
      <c r="T4416" s="1">
        <v>356</v>
      </c>
      <c r="U4416" s="1">
        <v>46</v>
      </c>
      <c r="V4416" s="1">
        <v>310</v>
      </c>
    </row>
    <row r="4417" spans="1:22" x14ac:dyDescent="0.35">
      <c r="A4417" s="2">
        <v>44694</v>
      </c>
      <c r="B4417" s="3" t="s">
        <v>275</v>
      </c>
      <c r="C4417" t="s">
        <v>276</v>
      </c>
      <c r="D4417" t="s">
        <v>277</v>
      </c>
      <c r="E4417" t="s">
        <v>278</v>
      </c>
      <c r="F4417" t="s">
        <v>26986</v>
      </c>
      <c r="G4417" t="s">
        <v>26987</v>
      </c>
      <c r="H4417" t="s">
        <v>26988</v>
      </c>
      <c r="I4417">
        <v>6004321411</v>
      </c>
      <c r="J4417" s="1" t="s">
        <v>45</v>
      </c>
      <c r="K4417" t="s">
        <v>46</v>
      </c>
      <c r="L4417" t="s">
        <v>47</v>
      </c>
      <c r="M4417" t="s">
        <v>261</v>
      </c>
      <c r="N4417" s="1" t="s">
        <v>93</v>
      </c>
      <c r="O4417" s="1" t="s">
        <v>63</v>
      </c>
      <c r="P4417" s="1">
        <v>70</v>
      </c>
      <c r="Q4417" t="s">
        <v>18414</v>
      </c>
      <c r="R4417" s="1" t="s">
        <v>21402</v>
      </c>
      <c r="S4417" s="1" t="s">
        <v>26989</v>
      </c>
      <c r="T4417" s="1">
        <v>100</v>
      </c>
      <c r="U4417" s="1">
        <v>41</v>
      </c>
      <c r="V4417" s="1">
        <v>59</v>
      </c>
    </row>
    <row r="4418" spans="1:22" x14ac:dyDescent="0.35">
      <c r="A4418" s="2">
        <v>44737</v>
      </c>
      <c r="B4418" s="3" t="s">
        <v>492</v>
      </c>
      <c r="C4418" t="s">
        <v>276</v>
      </c>
      <c r="D4418" t="s">
        <v>409</v>
      </c>
      <c r="E4418" t="s">
        <v>410</v>
      </c>
      <c r="F4418" t="s">
        <v>26990</v>
      </c>
      <c r="G4418" t="s">
        <v>26991</v>
      </c>
      <c r="H4418" t="s">
        <v>26992</v>
      </c>
      <c r="I4418" t="s">
        <v>26993</v>
      </c>
      <c r="J4418" s="1" t="s">
        <v>170</v>
      </c>
      <c r="K4418" t="s">
        <v>381</v>
      </c>
      <c r="L4418" t="s">
        <v>382</v>
      </c>
      <c r="M4418" t="s">
        <v>383</v>
      </c>
      <c r="N4418" s="1" t="s">
        <v>93</v>
      </c>
      <c r="O4418" s="1" t="s">
        <v>63</v>
      </c>
      <c r="P4418" s="1">
        <v>58</v>
      </c>
      <c r="Q4418" t="s">
        <v>9870</v>
      </c>
      <c r="R4418" s="1" t="s">
        <v>4892</v>
      </c>
      <c r="S4418" s="1" t="s">
        <v>26994</v>
      </c>
      <c r="T4418" s="1">
        <v>265</v>
      </c>
      <c r="U4418" s="1">
        <v>161</v>
      </c>
      <c r="V4418" s="1">
        <v>104</v>
      </c>
    </row>
    <row r="4419" spans="1:22" x14ac:dyDescent="0.35">
      <c r="A4419" s="2">
        <v>44684</v>
      </c>
      <c r="B4419" s="3" t="s">
        <v>344</v>
      </c>
      <c r="C4419" t="s">
        <v>141</v>
      </c>
      <c r="D4419" t="s">
        <v>345</v>
      </c>
      <c r="E4419" t="s">
        <v>711</v>
      </c>
      <c r="F4419" t="s">
        <v>26995</v>
      </c>
      <c r="G4419" t="s">
        <v>26996</v>
      </c>
      <c r="H4419" t="s">
        <v>26997</v>
      </c>
      <c r="I4419" t="s">
        <v>26998</v>
      </c>
      <c r="J4419" s="1" t="s">
        <v>170</v>
      </c>
      <c r="K4419" t="s">
        <v>330</v>
      </c>
      <c r="L4419" t="s">
        <v>331</v>
      </c>
      <c r="M4419" t="s">
        <v>332</v>
      </c>
      <c r="N4419" s="1" t="s">
        <v>48</v>
      </c>
      <c r="O4419" s="1" t="s">
        <v>63</v>
      </c>
      <c r="P4419" s="1">
        <v>60</v>
      </c>
      <c r="Q4419" t="s">
        <v>10731</v>
      </c>
      <c r="R4419" s="1" t="s">
        <v>20648</v>
      </c>
      <c r="S4419" s="1" t="s">
        <v>26999</v>
      </c>
      <c r="T4419" s="1">
        <v>445</v>
      </c>
      <c r="U4419" s="1">
        <v>178</v>
      </c>
      <c r="V4419" s="1">
        <v>267</v>
      </c>
    </row>
    <row r="4420" spans="1:22" x14ac:dyDescent="0.35">
      <c r="A4420" s="2">
        <v>44879</v>
      </c>
      <c r="B4420" s="3" t="s">
        <v>97</v>
      </c>
      <c r="C4420" t="s">
        <v>23</v>
      </c>
      <c r="D4420" t="s">
        <v>98</v>
      </c>
      <c r="E4420" t="s">
        <v>154</v>
      </c>
      <c r="F4420" t="s">
        <v>27000</v>
      </c>
      <c r="H4420" t="s">
        <v>27001</v>
      </c>
      <c r="I4420" t="s">
        <v>27002</v>
      </c>
      <c r="J4420" s="1" t="s">
        <v>170</v>
      </c>
      <c r="K4420" t="s">
        <v>534</v>
      </c>
      <c r="L4420" t="s">
        <v>535</v>
      </c>
      <c r="M4420" t="s">
        <v>536</v>
      </c>
      <c r="N4420" s="1" t="s">
        <v>114</v>
      </c>
      <c r="O4420" s="1" t="s">
        <v>49</v>
      </c>
      <c r="P4420" s="1">
        <v>52</v>
      </c>
      <c r="Q4420" t="s">
        <v>18297</v>
      </c>
      <c r="R4420" s="1" t="s">
        <v>27003</v>
      </c>
      <c r="S4420" s="1" t="s">
        <v>27004</v>
      </c>
      <c r="T4420" s="1">
        <v>350</v>
      </c>
      <c r="U4420" s="1">
        <v>129</v>
      </c>
      <c r="V4420" s="1">
        <v>221</v>
      </c>
    </row>
    <row r="4421" spans="1:22" x14ac:dyDescent="0.35">
      <c r="A4421" s="2">
        <v>44570</v>
      </c>
      <c r="B4421" s="3" t="s">
        <v>336</v>
      </c>
      <c r="C4421" t="s">
        <v>247</v>
      </c>
      <c r="D4421" t="s">
        <v>165</v>
      </c>
      <c r="E4421" t="s">
        <v>484</v>
      </c>
      <c r="F4421" t="s">
        <v>27005</v>
      </c>
      <c r="G4421" t="s">
        <v>27006</v>
      </c>
      <c r="H4421" t="s">
        <v>27007</v>
      </c>
      <c r="I4421" t="s">
        <v>27008</v>
      </c>
      <c r="J4421" s="1" t="s">
        <v>170</v>
      </c>
      <c r="K4421" t="s">
        <v>124</v>
      </c>
      <c r="L4421" t="s">
        <v>125</v>
      </c>
      <c r="N4421" s="1" t="s">
        <v>86</v>
      </c>
      <c r="O4421" s="1" t="s">
        <v>34</v>
      </c>
      <c r="P4421" s="1">
        <v>19</v>
      </c>
      <c r="Q4421" t="s">
        <v>9608</v>
      </c>
      <c r="R4421" s="1" t="s">
        <v>27009</v>
      </c>
      <c r="S4421" s="1" t="s">
        <v>27010</v>
      </c>
      <c r="T4421" s="1">
        <v>181</v>
      </c>
      <c r="U4421" s="1">
        <v>20</v>
      </c>
      <c r="V4421" s="1">
        <v>161</v>
      </c>
    </row>
    <row r="4422" spans="1:22" x14ac:dyDescent="0.35">
      <c r="A4422" s="2">
        <v>44661</v>
      </c>
      <c r="B4422" s="3" t="s">
        <v>344</v>
      </c>
      <c r="C4422" t="s">
        <v>141</v>
      </c>
      <c r="D4422" t="s">
        <v>345</v>
      </c>
      <c r="E4422" t="s">
        <v>346</v>
      </c>
      <c r="F4422" t="s">
        <v>27011</v>
      </c>
      <c r="G4422" t="s">
        <v>27012</v>
      </c>
      <c r="H4422" t="s">
        <v>27013</v>
      </c>
      <c r="I4422" t="s">
        <v>27014</v>
      </c>
      <c r="J4422" s="1" t="s">
        <v>30</v>
      </c>
      <c r="K4422" t="s">
        <v>330</v>
      </c>
      <c r="L4422" t="s">
        <v>331</v>
      </c>
      <c r="M4422" t="s">
        <v>332</v>
      </c>
      <c r="N4422" s="1" t="s">
        <v>78</v>
      </c>
      <c r="O4422" s="1" t="s">
        <v>49</v>
      </c>
      <c r="P4422" s="1">
        <v>35</v>
      </c>
      <c r="Q4422" t="s">
        <v>15397</v>
      </c>
      <c r="R4422" s="1" t="s">
        <v>27015</v>
      </c>
      <c r="S4422" s="1" t="s">
        <v>27016</v>
      </c>
      <c r="T4422" s="1">
        <v>430</v>
      </c>
      <c r="U4422" s="1">
        <v>352</v>
      </c>
      <c r="V4422" s="1">
        <v>78</v>
      </c>
    </row>
    <row r="4423" spans="1:22" x14ac:dyDescent="0.35">
      <c r="A4423" s="2">
        <v>44963</v>
      </c>
      <c r="B4423" s="3" t="s">
        <v>97</v>
      </c>
      <c r="C4423" t="s">
        <v>23</v>
      </c>
      <c r="D4423" t="s">
        <v>98</v>
      </c>
      <c r="E4423" t="s">
        <v>154</v>
      </c>
      <c r="F4423" t="s">
        <v>27017</v>
      </c>
      <c r="G4423" t="s">
        <v>27018</v>
      </c>
      <c r="H4423" t="s">
        <v>27019</v>
      </c>
      <c r="I4423" t="s">
        <v>27020</v>
      </c>
      <c r="J4423" s="1" t="s">
        <v>170</v>
      </c>
      <c r="K4423" t="s">
        <v>124</v>
      </c>
      <c r="L4423" t="s">
        <v>125</v>
      </c>
      <c r="M4423" t="s">
        <v>126</v>
      </c>
      <c r="N4423" s="1" t="s">
        <v>78</v>
      </c>
      <c r="O4423" s="1" t="s">
        <v>49</v>
      </c>
      <c r="P4423" s="1">
        <v>51</v>
      </c>
      <c r="Q4423" t="s">
        <v>13656</v>
      </c>
      <c r="R4423" s="1" t="s">
        <v>27021</v>
      </c>
      <c r="S4423" s="1" t="s">
        <v>27022</v>
      </c>
      <c r="T4423" s="1">
        <v>185</v>
      </c>
      <c r="U4423" s="1">
        <v>151</v>
      </c>
      <c r="V4423" s="1">
        <v>34</v>
      </c>
    </row>
    <row r="4424" spans="1:22" x14ac:dyDescent="0.35">
      <c r="A4424" s="2">
        <v>44682</v>
      </c>
      <c r="B4424" s="3" t="s">
        <v>38</v>
      </c>
      <c r="C4424" t="s">
        <v>69</v>
      </c>
      <c r="D4424" t="s">
        <v>70</v>
      </c>
      <c r="E4424" t="s">
        <v>71</v>
      </c>
      <c r="F4424" t="s">
        <v>27023</v>
      </c>
      <c r="G4424" t="s">
        <v>27024</v>
      </c>
      <c r="H4424" t="s">
        <v>27025</v>
      </c>
      <c r="I4424" t="s">
        <v>27026</v>
      </c>
      <c r="J4424" s="1" t="s">
        <v>170</v>
      </c>
      <c r="K4424" t="s">
        <v>330</v>
      </c>
      <c r="L4424" t="s">
        <v>331</v>
      </c>
      <c r="M4424" t="s">
        <v>332</v>
      </c>
      <c r="N4424" s="1" t="s">
        <v>86</v>
      </c>
      <c r="O4424" s="1" t="s">
        <v>63</v>
      </c>
      <c r="P4424" s="1">
        <v>87</v>
      </c>
      <c r="Q4424" t="s">
        <v>5036</v>
      </c>
      <c r="R4424" s="1" t="s">
        <v>27027</v>
      </c>
      <c r="S4424" s="1" t="s">
        <v>27028</v>
      </c>
      <c r="T4424" s="1">
        <v>162</v>
      </c>
      <c r="U4424" s="1">
        <v>123</v>
      </c>
      <c r="V4424" s="1">
        <v>39</v>
      </c>
    </row>
    <row r="4425" spans="1:22" x14ac:dyDescent="0.35">
      <c r="A4425" s="2">
        <v>44981</v>
      </c>
      <c r="B4425" s="3" t="s">
        <v>140</v>
      </c>
      <c r="C4425" t="s">
        <v>141</v>
      </c>
      <c r="D4425" t="s">
        <v>142</v>
      </c>
      <c r="E4425" t="s">
        <v>361</v>
      </c>
      <c r="F4425" t="s">
        <v>27029</v>
      </c>
      <c r="G4425" t="s">
        <v>27030</v>
      </c>
      <c r="H4425" t="s">
        <v>27031</v>
      </c>
      <c r="I4425" t="s">
        <v>27032</v>
      </c>
      <c r="J4425" s="1" t="s">
        <v>170</v>
      </c>
      <c r="K4425" t="s">
        <v>61</v>
      </c>
      <c r="L4425" t="s">
        <v>62</v>
      </c>
      <c r="M4425">
        <f>1-588-750-7646</f>
        <v>-8983</v>
      </c>
      <c r="N4425" s="1" t="s">
        <v>93</v>
      </c>
      <c r="O4425" s="1" t="s">
        <v>49</v>
      </c>
      <c r="P4425" s="1">
        <v>86</v>
      </c>
      <c r="Q4425" t="s">
        <v>7981</v>
      </c>
      <c r="R4425" s="1" t="s">
        <v>27033</v>
      </c>
      <c r="S4425" s="1" t="s">
        <v>27034</v>
      </c>
      <c r="T4425" s="1">
        <v>193</v>
      </c>
      <c r="U4425" s="1">
        <v>112</v>
      </c>
      <c r="V4425" s="1">
        <v>81</v>
      </c>
    </row>
    <row r="4426" spans="1:22" x14ac:dyDescent="0.35">
      <c r="A4426" s="2">
        <v>44483</v>
      </c>
      <c r="B4426" s="3" t="s">
        <v>68</v>
      </c>
      <c r="C4426" t="s">
        <v>69</v>
      </c>
      <c r="D4426" t="s">
        <v>70</v>
      </c>
      <c r="E4426" t="s">
        <v>71</v>
      </c>
      <c r="F4426" t="s">
        <v>27035</v>
      </c>
      <c r="G4426" t="s">
        <v>27036</v>
      </c>
      <c r="H4426" t="s">
        <v>27037</v>
      </c>
      <c r="I4426" t="s">
        <v>27038</v>
      </c>
      <c r="J4426" s="1" t="s">
        <v>30</v>
      </c>
      <c r="K4426" t="s">
        <v>171</v>
      </c>
      <c r="L4426" t="s">
        <v>172</v>
      </c>
      <c r="M4426" t="s">
        <v>173</v>
      </c>
      <c r="N4426" s="1" t="s">
        <v>114</v>
      </c>
      <c r="O4426" s="1" t="s">
        <v>34</v>
      </c>
      <c r="P4426" s="1">
        <v>23</v>
      </c>
      <c r="Q4426" t="s">
        <v>987</v>
      </c>
      <c r="R4426" s="1" t="s">
        <v>12453</v>
      </c>
      <c r="S4426" s="1" t="s">
        <v>27039</v>
      </c>
      <c r="T4426" s="1">
        <v>55</v>
      </c>
      <c r="U4426" s="1">
        <v>17</v>
      </c>
      <c r="V4426" s="1">
        <v>38</v>
      </c>
    </row>
    <row r="4427" spans="1:22" x14ac:dyDescent="0.35">
      <c r="A4427" s="2">
        <v>44873</v>
      </c>
      <c r="B4427" s="3" t="s">
        <v>336</v>
      </c>
      <c r="C4427" t="s">
        <v>247</v>
      </c>
      <c r="D4427" t="s">
        <v>165</v>
      </c>
      <c r="E4427" t="s">
        <v>484</v>
      </c>
      <c r="F4427" t="s">
        <v>27040</v>
      </c>
      <c r="G4427" t="s">
        <v>27041</v>
      </c>
      <c r="H4427" t="s">
        <v>27042</v>
      </c>
      <c r="I4427" t="s">
        <v>27043</v>
      </c>
      <c r="J4427" s="1" t="s">
        <v>45</v>
      </c>
      <c r="K4427" t="s">
        <v>171</v>
      </c>
      <c r="L4427" t="s">
        <v>172</v>
      </c>
      <c r="M4427" t="s">
        <v>173</v>
      </c>
      <c r="N4427" s="1" t="s">
        <v>86</v>
      </c>
      <c r="O4427" s="1" t="s">
        <v>63</v>
      </c>
      <c r="P4427" s="1">
        <v>52</v>
      </c>
      <c r="Q4427" t="s">
        <v>3180</v>
      </c>
      <c r="R4427" s="1" t="s">
        <v>27044</v>
      </c>
      <c r="S4427" s="1" t="s">
        <v>27045</v>
      </c>
      <c r="T4427" s="1">
        <v>459</v>
      </c>
      <c r="U4427" s="1">
        <v>353</v>
      </c>
      <c r="V4427" s="1">
        <v>106</v>
      </c>
    </row>
    <row r="4428" spans="1:22" x14ac:dyDescent="0.35">
      <c r="A4428" s="2">
        <v>44634</v>
      </c>
      <c r="B4428" s="3" t="s">
        <v>336</v>
      </c>
      <c r="C4428" t="s">
        <v>247</v>
      </c>
      <c r="D4428" t="s">
        <v>165</v>
      </c>
      <c r="E4428" t="s">
        <v>484</v>
      </c>
      <c r="F4428" t="s">
        <v>27046</v>
      </c>
      <c r="G4428" t="s">
        <v>27047</v>
      </c>
      <c r="H4428" t="s">
        <v>27048</v>
      </c>
      <c r="I4428" t="s">
        <v>27049</v>
      </c>
      <c r="J4428" s="1" t="s">
        <v>45</v>
      </c>
      <c r="K4428" t="s">
        <v>381</v>
      </c>
      <c r="L4428" t="s">
        <v>382</v>
      </c>
      <c r="N4428" s="1" t="s">
        <v>48</v>
      </c>
      <c r="O4428" s="1" t="s">
        <v>63</v>
      </c>
      <c r="P4428" s="1">
        <v>15</v>
      </c>
      <c r="Q4428" t="s">
        <v>1516</v>
      </c>
      <c r="R4428" s="1" t="s">
        <v>27050</v>
      </c>
      <c r="S4428" s="1" t="s">
        <v>27051</v>
      </c>
      <c r="T4428" s="1">
        <v>447</v>
      </c>
      <c r="U4428" s="1">
        <v>348</v>
      </c>
      <c r="V4428" s="1">
        <v>99</v>
      </c>
    </row>
    <row r="4429" spans="1:22" x14ac:dyDescent="0.35">
      <c r="A4429" s="2">
        <v>44881</v>
      </c>
      <c r="B4429" s="3" t="s">
        <v>164</v>
      </c>
      <c r="C4429" t="s">
        <v>247</v>
      </c>
      <c r="D4429" t="s">
        <v>165</v>
      </c>
      <c r="E4429" t="s">
        <v>189</v>
      </c>
      <c r="F4429" t="s">
        <v>27052</v>
      </c>
      <c r="G4429" t="s">
        <v>27053</v>
      </c>
      <c r="H4429" t="s">
        <v>27054</v>
      </c>
      <c r="I4429" t="s">
        <v>27055</v>
      </c>
      <c r="J4429" s="1" t="s">
        <v>45</v>
      </c>
      <c r="K4429" t="s">
        <v>46</v>
      </c>
      <c r="L4429" t="s">
        <v>47</v>
      </c>
      <c r="M4429" t="s">
        <v>261</v>
      </c>
      <c r="N4429" s="1" t="s">
        <v>48</v>
      </c>
      <c r="O4429" s="1" t="s">
        <v>63</v>
      </c>
      <c r="P4429" s="1">
        <v>6</v>
      </c>
      <c r="Q4429" t="s">
        <v>4581</v>
      </c>
      <c r="R4429" s="1" t="s">
        <v>27056</v>
      </c>
      <c r="S4429" s="1" t="s">
        <v>27057</v>
      </c>
      <c r="T4429" s="1">
        <v>69</v>
      </c>
      <c r="U4429" s="1">
        <v>65</v>
      </c>
      <c r="V4429" s="1">
        <v>4</v>
      </c>
    </row>
    <row r="4430" spans="1:22" x14ac:dyDescent="0.35">
      <c r="A4430" s="2">
        <v>44862</v>
      </c>
      <c r="B4430" s="3" t="s">
        <v>164</v>
      </c>
      <c r="C4430" t="s">
        <v>247</v>
      </c>
      <c r="D4430" t="s">
        <v>165</v>
      </c>
      <c r="E4430" t="s">
        <v>265</v>
      </c>
      <c r="F4430" t="s">
        <v>27058</v>
      </c>
      <c r="G4430" t="s">
        <v>27059</v>
      </c>
      <c r="H4430" t="s">
        <v>27060</v>
      </c>
      <c r="I4430" t="s">
        <v>27061</v>
      </c>
      <c r="J4430" s="1" t="s">
        <v>170</v>
      </c>
      <c r="K4430" t="s">
        <v>46</v>
      </c>
      <c r="L4430" t="s">
        <v>47</v>
      </c>
      <c r="M4430" t="s">
        <v>261</v>
      </c>
      <c r="N4430" s="1" t="s">
        <v>78</v>
      </c>
      <c r="O4430" s="1" t="s">
        <v>63</v>
      </c>
      <c r="P4430" s="1">
        <v>28</v>
      </c>
      <c r="Q4430" t="s">
        <v>27062</v>
      </c>
      <c r="R4430" s="1" t="s">
        <v>27063</v>
      </c>
      <c r="S4430" s="1" t="s">
        <v>27064</v>
      </c>
      <c r="T4430" s="1">
        <v>240</v>
      </c>
      <c r="U4430" s="1">
        <v>54</v>
      </c>
      <c r="V4430" s="1">
        <v>186</v>
      </c>
    </row>
    <row r="4431" spans="1:22" x14ac:dyDescent="0.35">
      <c r="A4431" s="2">
        <v>44956</v>
      </c>
      <c r="B4431" s="3" t="s">
        <v>207</v>
      </c>
      <c r="C4431" t="s">
        <v>23</v>
      </c>
      <c r="D4431" t="s">
        <v>39</v>
      </c>
      <c r="E4431" t="s">
        <v>40</v>
      </c>
      <c r="F4431" t="s">
        <v>27065</v>
      </c>
      <c r="G4431" t="s">
        <v>27066</v>
      </c>
      <c r="H4431" t="s">
        <v>27067</v>
      </c>
      <c r="I4431">
        <v>6906593474</v>
      </c>
      <c r="J4431" s="1" t="s">
        <v>45</v>
      </c>
      <c r="K4431" t="s">
        <v>330</v>
      </c>
      <c r="L4431" t="s">
        <v>331</v>
      </c>
      <c r="M4431" t="s">
        <v>332</v>
      </c>
      <c r="N4431" s="1" t="s">
        <v>86</v>
      </c>
      <c r="O4431" s="1" t="s">
        <v>49</v>
      </c>
      <c r="P4431" s="1">
        <v>100</v>
      </c>
      <c r="Q4431" t="s">
        <v>541</v>
      </c>
      <c r="R4431" s="1" t="s">
        <v>27068</v>
      </c>
      <c r="S4431" s="1" t="s">
        <v>27069</v>
      </c>
      <c r="T4431" s="1">
        <v>121</v>
      </c>
      <c r="U4431" s="1">
        <v>110</v>
      </c>
      <c r="V4431" s="1">
        <v>11</v>
      </c>
    </row>
    <row r="4432" spans="1:22" x14ac:dyDescent="0.35">
      <c r="A4432" s="2">
        <v>44930</v>
      </c>
      <c r="B4432" s="3" t="s">
        <v>140</v>
      </c>
      <c r="C4432" t="s">
        <v>141</v>
      </c>
      <c r="D4432" t="s">
        <v>142</v>
      </c>
      <c r="E4432" t="s">
        <v>361</v>
      </c>
      <c r="F4432" t="s">
        <v>27070</v>
      </c>
      <c r="G4432" t="s">
        <v>27071</v>
      </c>
      <c r="H4432" t="s">
        <v>27072</v>
      </c>
      <c r="I4432" t="s">
        <v>27073</v>
      </c>
      <c r="J4432" s="1" t="s">
        <v>45</v>
      </c>
      <c r="K4432" t="s">
        <v>330</v>
      </c>
      <c r="L4432" t="s">
        <v>331</v>
      </c>
      <c r="N4432" s="1" t="s">
        <v>48</v>
      </c>
      <c r="O4432" s="1" t="s">
        <v>34</v>
      </c>
      <c r="P4432" s="1">
        <v>48</v>
      </c>
      <c r="Q4432" t="s">
        <v>1154</v>
      </c>
      <c r="R4432" s="1" t="s">
        <v>27074</v>
      </c>
      <c r="S4432" s="1" t="s">
        <v>27075</v>
      </c>
      <c r="T4432" s="1">
        <v>108</v>
      </c>
      <c r="U4432" s="1">
        <v>41</v>
      </c>
      <c r="V4432" s="1">
        <v>67</v>
      </c>
    </row>
    <row r="4433" spans="1:22" x14ac:dyDescent="0.35">
      <c r="A4433" s="2">
        <v>45140</v>
      </c>
      <c r="B4433" s="3" t="s">
        <v>492</v>
      </c>
      <c r="C4433" t="s">
        <v>276</v>
      </c>
      <c r="D4433" t="s">
        <v>409</v>
      </c>
      <c r="E4433" t="s">
        <v>410</v>
      </c>
      <c r="F4433" t="s">
        <v>27076</v>
      </c>
      <c r="G4433" t="s">
        <v>27077</v>
      </c>
      <c r="H4433" t="s">
        <v>27078</v>
      </c>
      <c r="I4433" t="s">
        <v>27079</v>
      </c>
      <c r="J4433" s="1" t="s">
        <v>170</v>
      </c>
      <c r="K4433" t="s">
        <v>133</v>
      </c>
      <c r="L4433" t="s">
        <v>134</v>
      </c>
      <c r="M4433" t="s">
        <v>135</v>
      </c>
      <c r="N4433" s="1" t="s">
        <v>93</v>
      </c>
      <c r="O4433" s="1" t="s">
        <v>63</v>
      </c>
      <c r="P4433" s="1">
        <v>56</v>
      </c>
      <c r="Q4433" t="s">
        <v>7132</v>
      </c>
      <c r="R4433" s="1" t="s">
        <v>27080</v>
      </c>
      <c r="S4433" s="1" t="s">
        <v>27081</v>
      </c>
      <c r="T4433" s="1">
        <v>111</v>
      </c>
      <c r="U4433" s="1">
        <v>14</v>
      </c>
      <c r="V4433" s="1">
        <v>97</v>
      </c>
    </row>
    <row r="4434" spans="1:22" x14ac:dyDescent="0.35">
      <c r="A4434" s="2">
        <v>44673</v>
      </c>
      <c r="B4434" s="3" t="s">
        <v>344</v>
      </c>
      <c r="C4434" t="s">
        <v>141</v>
      </c>
      <c r="D4434" t="s">
        <v>345</v>
      </c>
      <c r="E4434" t="s">
        <v>25</v>
      </c>
      <c r="F4434" t="s">
        <v>27082</v>
      </c>
      <c r="G4434" t="s">
        <v>27083</v>
      </c>
      <c r="H4434" t="s">
        <v>27084</v>
      </c>
      <c r="I4434" t="s">
        <v>27085</v>
      </c>
      <c r="J4434" s="1" t="s">
        <v>170</v>
      </c>
      <c r="K4434" t="s">
        <v>194</v>
      </c>
      <c r="L4434" t="s">
        <v>195</v>
      </c>
      <c r="M4434" t="s">
        <v>196</v>
      </c>
      <c r="N4434" s="1" t="s">
        <v>78</v>
      </c>
      <c r="O4434" s="1" t="s">
        <v>34</v>
      </c>
      <c r="P4434" s="1">
        <v>59</v>
      </c>
      <c r="Q4434" t="s">
        <v>1241</v>
      </c>
      <c r="R4434" s="1" t="s">
        <v>27086</v>
      </c>
      <c r="S4434" s="1" t="s">
        <v>27087</v>
      </c>
      <c r="T4434" s="1">
        <v>349</v>
      </c>
      <c r="U4434" s="1">
        <v>246</v>
      </c>
      <c r="V4434" s="1">
        <v>103</v>
      </c>
    </row>
    <row r="4435" spans="1:22" x14ac:dyDescent="0.35">
      <c r="A4435" s="2">
        <v>44651</v>
      </c>
      <c r="B4435" s="3" t="s">
        <v>118</v>
      </c>
      <c r="C4435" t="s">
        <v>69</v>
      </c>
      <c r="D4435" t="s">
        <v>119</v>
      </c>
      <c r="E4435" t="s">
        <v>120</v>
      </c>
      <c r="F4435" t="s">
        <v>27088</v>
      </c>
      <c r="G4435" t="s">
        <v>27089</v>
      </c>
      <c r="H4435" t="s">
        <v>27090</v>
      </c>
      <c r="I4435" t="s">
        <v>27091</v>
      </c>
      <c r="J4435" s="1" t="s">
        <v>170</v>
      </c>
      <c r="K4435" t="s">
        <v>75</v>
      </c>
      <c r="L4435" t="s">
        <v>76</v>
      </c>
      <c r="M4435" t="s">
        <v>77</v>
      </c>
      <c r="N4435" s="1" t="s">
        <v>114</v>
      </c>
      <c r="O4435" s="1" t="s">
        <v>34</v>
      </c>
      <c r="P4435" s="1">
        <v>32</v>
      </c>
      <c r="Q4435" t="s">
        <v>24524</v>
      </c>
      <c r="R4435" s="1" t="s">
        <v>27092</v>
      </c>
      <c r="S4435" s="1" t="s">
        <v>27093</v>
      </c>
      <c r="T4435" s="1">
        <v>108</v>
      </c>
      <c r="U4435" s="1">
        <v>65</v>
      </c>
      <c r="V4435" s="1">
        <v>43</v>
      </c>
    </row>
    <row r="4436" spans="1:22" x14ac:dyDescent="0.35">
      <c r="A4436" s="1" t="s">
        <v>27094</v>
      </c>
      <c r="B4436" s="3" t="s">
        <v>68</v>
      </c>
      <c r="C4436" t="s">
        <v>69</v>
      </c>
      <c r="D4436" t="s">
        <v>70</v>
      </c>
      <c r="E4436" t="s">
        <v>71</v>
      </c>
      <c r="F4436" t="s">
        <v>27095</v>
      </c>
      <c r="G4436" t="s">
        <v>27096</v>
      </c>
      <c r="H4436" t="s">
        <v>27097</v>
      </c>
      <c r="I4436" t="s">
        <v>27098</v>
      </c>
      <c r="J4436" s="1" t="s">
        <v>30</v>
      </c>
      <c r="K4436" t="s">
        <v>111</v>
      </c>
      <c r="L4436" t="s">
        <v>112</v>
      </c>
      <c r="M4436" t="s">
        <v>113</v>
      </c>
      <c r="N4436" s="1" t="s">
        <v>86</v>
      </c>
      <c r="O4436" s="1" t="s">
        <v>49</v>
      </c>
      <c r="P4436" s="1">
        <v>9</v>
      </c>
      <c r="Q4436" t="s">
        <v>5552</v>
      </c>
      <c r="R4436" s="1" t="s">
        <v>13793</v>
      </c>
      <c r="S4436" s="1" t="s">
        <v>27099</v>
      </c>
      <c r="T4436" s="1">
        <v>191</v>
      </c>
      <c r="U4436" s="1">
        <v>171</v>
      </c>
      <c r="V4436" s="1">
        <v>20</v>
      </c>
    </row>
    <row r="4437" spans="1:22" x14ac:dyDescent="0.35">
      <c r="A4437" s="2">
        <v>44907</v>
      </c>
      <c r="B4437" s="3" t="s">
        <v>257</v>
      </c>
      <c r="C4437" t="s">
        <v>141</v>
      </c>
      <c r="D4437" t="s">
        <v>223</v>
      </c>
      <c r="E4437" t="s">
        <v>265</v>
      </c>
      <c r="F4437" t="s">
        <v>27100</v>
      </c>
      <c r="G4437" t="s">
        <v>27101</v>
      </c>
      <c r="H4437" t="s">
        <v>27102</v>
      </c>
      <c r="I4437" t="s">
        <v>27103</v>
      </c>
      <c r="J4437" s="1" t="s">
        <v>30</v>
      </c>
      <c r="K4437" t="s">
        <v>330</v>
      </c>
      <c r="L4437" t="s">
        <v>331</v>
      </c>
      <c r="M4437" t="s">
        <v>332</v>
      </c>
      <c r="N4437" s="1" t="s">
        <v>93</v>
      </c>
      <c r="O4437" s="1" t="s">
        <v>49</v>
      </c>
      <c r="P4437" s="1">
        <v>24</v>
      </c>
      <c r="Q4437" t="s">
        <v>21677</v>
      </c>
      <c r="R4437" s="1" t="s">
        <v>27104</v>
      </c>
      <c r="S4437" s="1" t="s">
        <v>27105</v>
      </c>
      <c r="T4437" s="1">
        <v>136</v>
      </c>
      <c r="U4437" s="1">
        <v>21</v>
      </c>
      <c r="V4437" s="1">
        <v>115</v>
      </c>
    </row>
    <row r="4438" spans="1:22" x14ac:dyDescent="0.35">
      <c r="A4438" s="2">
        <v>44650</v>
      </c>
      <c r="B4438" s="3" t="s">
        <v>214</v>
      </c>
      <c r="C4438" t="s">
        <v>23</v>
      </c>
      <c r="D4438" t="s">
        <v>98</v>
      </c>
      <c r="E4438" t="s">
        <v>265</v>
      </c>
      <c r="F4438" t="s">
        <v>27106</v>
      </c>
      <c r="G4438" t="s">
        <v>27107</v>
      </c>
      <c r="H4438" t="s">
        <v>27108</v>
      </c>
      <c r="I4438" t="s">
        <v>27109</v>
      </c>
      <c r="J4438" s="1" t="s">
        <v>30</v>
      </c>
      <c r="K4438" t="s">
        <v>111</v>
      </c>
      <c r="L4438" t="s">
        <v>112</v>
      </c>
      <c r="M4438" t="s">
        <v>113</v>
      </c>
      <c r="N4438" s="1" t="s">
        <v>78</v>
      </c>
      <c r="O4438" s="1" t="s">
        <v>63</v>
      </c>
      <c r="P4438" s="1">
        <v>25</v>
      </c>
      <c r="Q4438" t="s">
        <v>15069</v>
      </c>
      <c r="R4438" s="1" t="s">
        <v>27110</v>
      </c>
      <c r="S4438" s="1" t="s">
        <v>27111</v>
      </c>
      <c r="T4438" s="1">
        <v>232</v>
      </c>
      <c r="U4438" s="1">
        <v>133</v>
      </c>
      <c r="V4438" s="1">
        <v>99</v>
      </c>
    </row>
    <row r="4439" spans="1:22" x14ac:dyDescent="0.35">
      <c r="A4439" s="2">
        <v>45145</v>
      </c>
      <c r="B4439" s="3" t="s">
        <v>38</v>
      </c>
      <c r="C4439" t="s">
        <v>23</v>
      </c>
      <c r="D4439" t="s">
        <v>98</v>
      </c>
      <c r="E4439" t="s">
        <v>265</v>
      </c>
      <c r="F4439" t="s">
        <v>27112</v>
      </c>
      <c r="G4439" t="s">
        <v>27113</v>
      </c>
      <c r="H4439" t="s">
        <v>27114</v>
      </c>
      <c r="I4439" t="s">
        <v>27115</v>
      </c>
      <c r="J4439" s="1" t="s">
        <v>30</v>
      </c>
      <c r="K4439" t="s">
        <v>111</v>
      </c>
      <c r="L4439" t="s">
        <v>112</v>
      </c>
      <c r="M4439" t="s">
        <v>113</v>
      </c>
      <c r="N4439" s="1" t="s">
        <v>48</v>
      </c>
      <c r="O4439" s="1" t="s">
        <v>34</v>
      </c>
      <c r="P4439" s="1">
        <v>44</v>
      </c>
      <c r="Q4439" t="s">
        <v>20829</v>
      </c>
      <c r="R4439" s="1" t="s">
        <v>27116</v>
      </c>
      <c r="S4439" s="1" t="s">
        <v>27117</v>
      </c>
      <c r="T4439" s="1">
        <v>223</v>
      </c>
      <c r="U4439" s="1">
        <v>136</v>
      </c>
      <c r="V4439" s="1">
        <v>87</v>
      </c>
    </row>
    <row r="4440" spans="1:22" x14ac:dyDescent="0.35">
      <c r="A4440" s="2">
        <v>44523</v>
      </c>
      <c r="B4440" s="3" t="s">
        <v>38</v>
      </c>
      <c r="C4440" t="s">
        <v>23</v>
      </c>
      <c r="D4440" t="s">
        <v>39</v>
      </c>
      <c r="E4440" t="s">
        <v>40</v>
      </c>
      <c r="F4440" t="s">
        <v>485</v>
      </c>
      <c r="G4440" t="s">
        <v>27118</v>
      </c>
      <c r="H4440" t="s">
        <v>27119</v>
      </c>
      <c r="I4440" t="s">
        <v>27120</v>
      </c>
      <c r="J4440" s="1" t="s">
        <v>45</v>
      </c>
      <c r="K4440" t="s">
        <v>270</v>
      </c>
      <c r="L4440" t="s">
        <v>271</v>
      </c>
      <c r="M4440" t="s">
        <v>559</v>
      </c>
      <c r="N4440" s="1" t="s">
        <v>86</v>
      </c>
      <c r="O4440" s="1" t="s">
        <v>49</v>
      </c>
      <c r="P4440" s="1">
        <v>99</v>
      </c>
      <c r="Q4440" t="s">
        <v>19792</v>
      </c>
      <c r="R4440" s="1" t="s">
        <v>27121</v>
      </c>
      <c r="S4440" s="1" t="s">
        <v>27122</v>
      </c>
      <c r="T4440" s="1">
        <v>384</v>
      </c>
      <c r="U4440" s="1">
        <v>339</v>
      </c>
      <c r="V4440" s="1">
        <v>45</v>
      </c>
    </row>
    <row r="4441" spans="1:22" x14ac:dyDescent="0.35">
      <c r="A4441" s="2">
        <v>45156</v>
      </c>
      <c r="B4441" s="3" t="s">
        <v>238</v>
      </c>
      <c r="C4441" t="s">
        <v>23</v>
      </c>
      <c r="D4441" t="s">
        <v>98</v>
      </c>
      <c r="E4441" t="s">
        <v>239</v>
      </c>
      <c r="F4441" t="s">
        <v>27123</v>
      </c>
      <c r="G4441" t="s">
        <v>27124</v>
      </c>
      <c r="H4441" t="s">
        <v>27125</v>
      </c>
      <c r="I4441">
        <v>9835069252</v>
      </c>
      <c r="J4441" s="1" t="s">
        <v>30</v>
      </c>
      <c r="K4441" t="s">
        <v>61</v>
      </c>
      <c r="L4441" t="s">
        <v>62</v>
      </c>
      <c r="M4441">
        <f>1-588-750-7646</f>
        <v>-8983</v>
      </c>
      <c r="N4441" s="1" t="s">
        <v>33</v>
      </c>
      <c r="O4441" s="1" t="s">
        <v>49</v>
      </c>
      <c r="P4441" s="1">
        <v>16</v>
      </c>
      <c r="Q4441" t="s">
        <v>14880</v>
      </c>
      <c r="R4441" s="1" t="s">
        <v>27126</v>
      </c>
      <c r="S4441" s="1" t="s">
        <v>27127</v>
      </c>
      <c r="T4441" s="1">
        <v>172</v>
      </c>
      <c r="U4441" s="1">
        <v>156</v>
      </c>
      <c r="V4441" s="1">
        <v>16</v>
      </c>
    </row>
    <row r="4442" spans="1:22" x14ac:dyDescent="0.35">
      <c r="A4442" s="2">
        <v>44850</v>
      </c>
      <c r="B4442" s="3" t="s">
        <v>38</v>
      </c>
      <c r="C4442" t="s">
        <v>69</v>
      </c>
      <c r="D4442" t="s">
        <v>70</v>
      </c>
      <c r="E4442" t="s">
        <v>71</v>
      </c>
      <c r="F4442" t="s">
        <v>27128</v>
      </c>
      <c r="G4442" t="s">
        <v>27129</v>
      </c>
      <c r="H4442" t="s">
        <v>27130</v>
      </c>
      <c r="I4442" t="s">
        <v>27131</v>
      </c>
      <c r="J4442" s="1" t="s">
        <v>45</v>
      </c>
      <c r="K4442" t="s">
        <v>534</v>
      </c>
      <c r="L4442" t="s">
        <v>535</v>
      </c>
      <c r="M4442" t="s">
        <v>536</v>
      </c>
      <c r="N4442" s="1" t="s">
        <v>114</v>
      </c>
      <c r="O4442" s="1" t="s">
        <v>34</v>
      </c>
      <c r="P4442" s="1">
        <v>14</v>
      </c>
      <c r="Q4442" t="s">
        <v>3324</v>
      </c>
      <c r="R4442" s="1" t="s">
        <v>27132</v>
      </c>
      <c r="S4442" s="1" t="s">
        <v>27133</v>
      </c>
      <c r="T4442" s="1">
        <v>309</v>
      </c>
      <c r="U4442" s="1">
        <v>99</v>
      </c>
      <c r="V4442" s="1">
        <v>210</v>
      </c>
    </row>
    <row r="4443" spans="1:22" x14ac:dyDescent="0.35">
      <c r="A4443" s="2">
        <v>44514</v>
      </c>
      <c r="B4443" s="3" t="s">
        <v>177</v>
      </c>
      <c r="C4443" t="s">
        <v>54</v>
      </c>
      <c r="D4443" t="s">
        <v>142</v>
      </c>
      <c r="E4443" t="s">
        <v>178</v>
      </c>
      <c r="F4443" t="s">
        <v>27134</v>
      </c>
      <c r="G4443" t="s">
        <v>3419</v>
      </c>
      <c r="H4443" t="s">
        <v>27135</v>
      </c>
      <c r="I4443">
        <v>7828278734</v>
      </c>
      <c r="J4443" s="1" t="s">
        <v>170</v>
      </c>
      <c r="K4443" t="s">
        <v>111</v>
      </c>
      <c r="L4443" t="s">
        <v>112</v>
      </c>
      <c r="M4443" t="s">
        <v>113</v>
      </c>
      <c r="N4443" s="1" t="s">
        <v>48</v>
      </c>
      <c r="O4443" s="1" t="s">
        <v>34</v>
      </c>
      <c r="P4443" s="1">
        <v>18</v>
      </c>
      <c r="Q4443" t="s">
        <v>27136</v>
      </c>
      <c r="R4443" s="1" t="s">
        <v>27137</v>
      </c>
      <c r="S4443" s="1" t="s">
        <v>27138</v>
      </c>
      <c r="T4443" s="1">
        <v>213</v>
      </c>
      <c r="U4443" s="1">
        <v>85</v>
      </c>
      <c r="V4443" s="1">
        <v>128</v>
      </c>
    </row>
    <row r="4444" spans="1:22" x14ac:dyDescent="0.35">
      <c r="A4444" s="2">
        <v>45017</v>
      </c>
      <c r="B4444" s="3" t="s">
        <v>222</v>
      </c>
      <c r="C4444" t="s">
        <v>141</v>
      </c>
      <c r="D4444" t="s">
        <v>223</v>
      </c>
      <c r="E4444" t="s">
        <v>224</v>
      </c>
      <c r="F4444" t="s">
        <v>27139</v>
      </c>
      <c r="G4444" t="s">
        <v>27140</v>
      </c>
      <c r="H4444" t="s">
        <v>27141</v>
      </c>
      <c r="I4444" t="s">
        <v>27142</v>
      </c>
      <c r="J4444" s="1" t="s">
        <v>45</v>
      </c>
      <c r="K4444" t="s">
        <v>133</v>
      </c>
      <c r="L4444" t="s">
        <v>134</v>
      </c>
      <c r="M4444" t="s">
        <v>135</v>
      </c>
      <c r="N4444" s="1" t="s">
        <v>48</v>
      </c>
      <c r="O4444" s="1" t="s">
        <v>49</v>
      </c>
      <c r="P4444" s="1">
        <v>11</v>
      </c>
      <c r="Q4444" t="s">
        <v>11904</v>
      </c>
      <c r="R4444" s="1" t="s">
        <v>27143</v>
      </c>
      <c r="S4444" s="1" t="s">
        <v>27144</v>
      </c>
      <c r="T4444" s="1">
        <v>392</v>
      </c>
      <c r="U4444" s="1">
        <v>58</v>
      </c>
      <c r="V4444" s="1">
        <v>334</v>
      </c>
    </row>
    <row r="4445" spans="1:22" x14ac:dyDescent="0.35">
      <c r="A4445" s="2">
        <v>45047</v>
      </c>
      <c r="B4445" s="3" t="s">
        <v>336</v>
      </c>
      <c r="C4445" t="s">
        <v>247</v>
      </c>
      <c r="D4445" t="s">
        <v>165</v>
      </c>
      <c r="E4445" t="s">
        <v>484</v>
      </c>
      <c r="F4445" t="s">
        <v>27145</v>
      </c>
      <c r="G4445" t="s">
        <v>27146</v>
      </c>
      <c r="H4445" t="s">
        <v>27147</v>
      </c>
      <c r="I4445" t="s">
        <v>27148</v>
      </c>
      <c r="J4445" s="1" t="s">
        <v>45</v>
      </c>
      <c r="K4445" t="s">
        <v>194</v>
      </c>
      <c r="L4445" t="s">
        <v>195</v>
      </c>
      <c r="M4445" t="s">
        <v>196</v>
      </c>
      <c r="N4445" s="1" t="s">
        <v>93</v>
      </c>
      <c r="O4445" s="1" t="s">
        <v>49</v>
      </c>
      <c r="P4445" s="1">
        <v>71</v>
      </c>
      <c r="Q4445" t="s">
        <v>8387</v>
      </c>
      <c r="R4445" s="1" t="s">
        <v>27149</v>
      </c>
      <c r="S4445" s="1" t="s">
        <v>27150</v>
      </c>
      <c r="T4445" s="1">
        <v>127</v>
      </c>
      <c r="U4445" s="1">
        <v>88</v>
      </c>
      <c r="V4445" s="1">
        <v>39</v>
      </c>
    </row>
    <row r="4446" spans="1:22" x14ac:dyDescent="0.35">
      <c r="A4446" s="2">
        <v>44837</v>
      </c>
      <c r="B4446" s="3" t="s">
        <v>222</v>
      </c>
      <c r="C4446" t="s">
        <v>141</v>
      </c>
      <c r="D4446" t="s">
        <v>223</v>
      </c>
      <c r="E4446" t="s">
        <v>224</v>
      </c>
      <c r="F4446" t="s">
        <v>27151</v>
      </c>
      <c r="G4446" t="s">
        <v>27152</v>
      </c>
      <c r="H4446" t="s">
        <v>27153</v>
      </c>
      <c r="I4446">
        <v>2426397438</v>
      </c>
      <c r="J4446" s="1" t="s">
        <v>45</v>
      </c>
      <c r="K4446" t="s">
        <v>194</v>
      </c>
      <c r="L4446" t="s">
        <v>195</v>
      </c>
      <c r="M4446" t="s">
        <v>196</v>
      </c>
      <c r="N4446" s="1" t="s">
        <v>78</v>
      </c>
      <c r="O4446" s="1" t="s">
        <v>34</v>
      </c>
      <c r="P4446" s="1">
        <v>95</v>
      </c>
      <c r="Q4446" t="s">
        <v>15191</v>
      </c>
      <c r="R4446" s="1" t="s">
        <v>27154</v>
      </c>
      <c r="S4446" s="1" t="s">
        <v>27155</v>
      </c>
      <c r="T4446" s="1">
        <v>274</v>
      </c>
      <c r="U4446" s="1">
        <v>74</v>
      </c>
      <c r="V4446" s="1">
        <v>200</v>
      </c>
    </row>
    <row r="4447" spans="1:22" x14ac:dyDescent="0.35">
      <c r="A4447" s="2">
        <v>44817</v>
      </c>
      <c r="B4447" s="3" t="s">
        <v>38</v>
      </c>
      <c r="C4447" t="s">
        <v>54</v>
      </c>
      <c r="D4447" t="s">
        <v>165</v>
      </c>
      <c r="E4447" t="s">
        <v>484</v>
      </c>
      <c r="F4447" t="s">
        <v>27156</v>
      </c>
      <c r="H4447" t="s">
        <v>27157</v>
      </c>
      <c r="I4447" t="s">
        <v>27158</v>
      </c>
      <c r="J4447" s="1" t="s">
        <v>45</v>
      </c>
      <c r="K4447" t="s">
        <v>148</v>
      </c>
      <c r="L4447" t="s">
        <v>149</v>
      </c>
      <c r="N4447" s="1" t="s">
        <v>86</v>
      </c>
      <c r="O4447" s="1" t="s">
        <v>34</v>
      </c>
      <c r="P4447" s="1">
        <v>88</v>
      </c>
      <c r="Q4447" t="s">
        <v>5643</v>
      </c>
      <c r="R4447" s="1" t="s">
        <v>27159</v>
      </c>
      <c r="S4447" s="1" t="s">
        <v>27160</v>
      </c>
      <c r="T4447" s="1">
        <v>477</v>
      </c>
      <c r="U4447" s="1">
        <v>127</v>
      </c>
      <c r="V4447" s="1">
        <v>350</v>
      </c>
    </row>
    <row r="4448" spans="1:22" x14ac:dyDescent="0.35">
      <c r="A4448" s="2">
        <v>44722</v>
      </c>
      <c r="B4448" s="3" t="s">
        <v>214</v>
      </c>
      <c r="C4448" t="s">
        <v>23</v>
      </c>
      <c r="D4448" t="s">
        <v>98</v>
      </c>
      <c r="E4448" t="s">
        <v>326</v>
      </c>
      <c r="F4448" t="s">
        <v>27161</v>
      </c>
      <c r="G4448" t="s">
        <v>6346</v>
      </c>
      <c r="H4448" t="s">
        <v>27162</v>
      </c>
      <c r="I4448" t="s">
        <v>27163</v>
      </c>
      <c r="J4448" s="1" t="s">
        <v>170</v>
      </c>
      <c r="K4448" t="s">
        <v>252</v>
      </c>
      <c r="L4448" t="s">
        <v>253</v>
      </c>
      <c r="M4448">
        <f>1-838-976-6137</f>
        <v>-7950</v>
      </c>
      <c r="N4448" s="1" t="s">
        <v>48</v>
      </c>
      <c r="O4448" s="1" t="s">
        <v>34</v>
      </c>
      <c r="P4448" s="1">
        <v>22</v>
      </c>
      <c r="Q4448" t="s">
        <v>17005</v>
      </c>
      <c r="R4448" s="1" t="s">
        <v>27164</v>
      </c>
      <c r="S4448" s="1" t="s">
        <v>27165</v>
      </c>
      <c r="T4448" s="1">
        <v>332</v>
      </c>
      <c r="U4448" s="1">
        <v>199</v>
      </c>
      <c r="V4448" s="1">
        <v>133</v>
      </c>
    </row>
    <row r="4449" spans="1:22" x14ac:dyDescent="0.35">
      <c r="A4449" s="2">
        <v>45189</v>
      </c>
      <c r="B4449" s="3" t="s">
        <v>257</v>
      </c>
      <c r="C4449" t="s">
        <v>141</v>
      </c>
      <c r="D4449" t="s">
        <v>223</v>
      </c>
      <c r="E4449" t="s">
        <v>309</v>
      </c>
      <c r="F4449" t="s">
        <v>27166</v>
      </c>
      <c r="G4449" t="s">
        <v>27167</v>
      </c>
      <c r="H4449" t="s">
        <v>27168</v>
      </c>
      <c r="I4449" t="s">
        <v>27169</v>
      </c>
      <c r="J4449" s="1" t="s">
        <v>170</v>
      </c>
      <c r="K4449" t="s">
        <v>171</v>
      </c>
      <c r="L4449" t="s">
        <v>172</v>
      </c>
      <c r="M4449" t="s">
        <v>173</v>
      </c>
      <c r="N4449" s="1" t="s">
        <v>33</v>
      </c>
      <c r="O4449" s="1" t="s">
        <v>34</v>
      </c>
      <c r="P4449" s="1">
        <v>81</v>
      </c>
      <c r="Q4449" t="s">
        <v>10689</v>
      </c>
      <c r="R4449" s="1" t="s">
        <v>8740</v>
      </c>
      <c r="S4449" s="1" t="s">
        <v>27170</v>
      </c>
      <c r="T4449" s="1">
        <v>165</v>
      </c>
      <c r="U4449" s="1">
        <v>116</v>
      </c>
      <c r="V4449" s="1">
        <v>49</v>
      </c>
    </row>
    <row r="4450" spans="1:22" x14ac:dyDescent="0.35">
      <c r="A4450" s="2">
        <v>44964</v>
      </c>
      <c r="B4450" s="3" t="s">
        <v>164</v>
      </c>
      <c r="C4450" t="s">
        <v>247</v>
      </c>
      <c r="D4450" t="s">
        <v>165</v>
      </c>
      <c r="E4450" t="s">
        <v>166</v>
      </c>
      <c r="F4450" t="s">
        <v>27171</v>
      </c>
      <c r="G4450" t="s">
        <v>27172</v>
      </c>
      <c r="H4450" t="s">
        <v>27173</v>
      </c>
      <c r="I4450" t="s">
        <v>27174</v>
      </c>
      <c r="J4450" s="1" t="s">
        <v>45</v>
      </c>
      <c r="K4450" t="s">
        <v>183</v>
      </c>
      <c r="L4450" t="s">
        <v>184</v>
      </c>
      <c r="M4450" t="s">
        <v>185</v>
      </c>
      <c r="N4450" s="1" t="s">
        <v>114</v>
      </c>
      <c r="O4450" s="1" t="s">
        <v>49</v>
      </c>
      <c r="P4450" s="1">
        <v>65</v>
      </c>
      <c r="Q4450" t="s">
        <v>16646</v>
      </c>
      <c r="R4450" s="1" t="s">
        <v>10635</v>
      </c>
      <c r="S4450" s="1" t="s">
        <v>27175</v>
      </c>
      <c r="T4450" s="1">
        <v>228</v>
      </c>
      <c r="U4450" s="1">
        <v>201</v>
      </c>
      <c r="V4450" s="1">
        <v>27</v>
      </c>
    </row>
    <row r="4451" spans="1:22" x14ac:dyDescent="0.35">
      <c r="A4451" s="2">
        <v>45030</v>
      </c>
      <c r="B4451" s="3" t="s">
        <v>118</v>
      </c>
      <c r="C4451" t="s">
        <v>69</v>
      </c>
      <c r="D4451" t="s">
        <v>119</v>
      </c>
      <c r="E4451" t="s">
        <v>120</v>
      </c>
      <c r="F4451" t="s">
        <v>27176</v>
      </c>
      <c r="G4451" t="s">
        <v>27177</v>
      </c>
      <c r="H4451" t="s">
        <v>27178</v>
      </c>
      <c r="I4451" t="s">
        <v>27179</v>
      </c>
      <c r="J4451" s="1" t="s">
        <v>30</v>
      </c>
      <c r="K4451" t="s">
        <v>133</v>
      </c>
      <c r="L4451" t="s">
        <v>134</v>
      </c>
      <c r="M4451" t="s">
        <v>135</v>
      </c>
      <c r="N4451" s="1" t="s">
        <v>33</v>
      </c>
      <c r="O4451" s="1" t="s">
        <v>49</v>
      </c>
      <c r="P4451" s="1">
        <v>25</v>
      </c>
      <c r="Q4451" t="s">
        <v>19453</v>
      </c>
      <c r="R4451" s="1" t="s">
        <v>10173</v>
      </c>
      <c r="S4451" s="1" t="s">
        <v>27180</v>
      </c>
      <c r="T4451" s="1">
        <v>164</v>
      </c>
      <c r="U4451" s="1">
        <v>45</v>
      </c>
      <c r="V4451" s="1">
        <v>119</v>
      </c>
    </row>
    <row r="4452" spans="1:22" x14ac:dyDescent="0.35">
      <c r="A4452" s="2">
        <v>44707</v>
      </c>
      <c r="B4452" s="3" t="s">
        <v>238</v>
      </c>
      <c r="C4452" t="s">
        <v>23</v>
      </c>
      <c r="D4452" t="s">
        <v>98</v>
      </c>
      <c r="E4452" t="s">
        <v>239</v>
      </c>
      <c r="F4452" t="s">
        <v>27181</v>
      </c>
      <c r="G4452" t="s">
        <v>27182</v>
      </c>
      <c r="H4452" t="s">
        <v>27183</v>
      </c>
      <c r="I4452" t="s">
        <v>27184</v>
      </c>
      <c r="J4452" s="1" t="s">
        <v>30</v>
      </c>
      <c r="K4452" t="s">
        <v>194</v>
      </c>
      <c r="L4452" t="s">
        <v>195</v>
      </c>
      <c r="M4452" t="s">
        <v>196</v>
      </c>
      <c r="N4452" s="1" t="s">
        <v>33</v>
      </c>
      <c r="O4452" s="1" t="s">
        <v>34</v>
      </c>
      <c r="P4452" s="1">
        <v>6</v>
      </c>
      <c r="Q4452" t="s">
        <v>18173</v>
      </c>
      <c r="R4452" s="1" t="s">
        <v>27185</v>
      </c>
      <c r="S4452" s="1" t="s">
        <v>27186</v>
      </c>
      <c r="T4452" s="1">
        <v>397</v>
      </c>
      <c r="U4452" s="1">
        <v>62</v>
      </c>
      <c r="V4452" s="1">
        <v>335</v>
      </c>
    </row>
    <row r="4453" spans="1:22" x14ac:dyDescent="0.35">
      <c r="A4453" s="2">
        <v>45161</v>
      </c>
      <c r="B4453" s="3" t="s">
        <v>38</v>
      </c>
      <c r="C4453" t="s">
        <v>23</v>
      </c>
      <c r="D4453" t="s">
        <v>98</v>
      </c>
      <c r="E4453" t="s">
        <v>154</v>
      </c>
      <c r="F4453" t="s">
        <v>27187</v>
      </c>
      <c r="G4453" t="s">
        <v>27188</v>
      </c>
      <c r="H4453" t="s">
        <v>27189</v>
      </c>
      <c r="I4453" t="s">
        <v>27190</v>
      </c>
      <c r="J4453" s="1" t="s">
        <v>45</v>
      </c>
      <c r="K4453" t="s">
        <v>111</v>
      </c>
      <c r="L4453" t="s">
        <v>112</v>
      </c>
      <c r="N4453" s="1" t="s">
        <v>78</v>
      </c>
      <c r="O4453" s="1" t="s">
        <v>34</v>
      </c>
      <c r="P4453" s="1">
        <v>6</v>
      </c>
      <c r="Q4453" t="s">
        <v>21950</v>
      </c>
      <c r="R4453" s="1" t="s">
        <v>27191</v>
      </c>
      <c r="S4453" s="1" t="s">
        <v>27192</v>
      </c>
      <c r="T4453" s="1">
        <v>305</v>
      </c>
      <c r="U4453" s="1">
        <v>55</v>
      </c>
      <c r="V4453" s="1">
        <v>250</v>
      </c>
    </row>
    <row r="4454" spans="1:22" x14ac:dyDescent="0.35">
      <c r="A4454" s="2">
        <v>44711</v>
      </c>
      <c r="B4454" s="3" t="s">
        <v>336</v>
      </c>
      <c r="C4454" t="s">
        <v>247</v>
      </c>
      <c r="D4454" t="s">
        <v>165</v>
      </c>
      <c r="E4454" t="s">
        <v>484</v>
      </c>
      <c r="F4454" t="s">
        <v>27193</v>
      </c>
      <c r="G4454" t="s">
        <v>27194</v>
      </c>
      <c r="H4454" t="s">
        <v>27195</v>
      </c>
      <c r="I4454" t="s">
        <v>27196</v>
      </c>
      <c r="J4454" s="1" t="s">
        <v>45</v>
      </c>
      <c r="K4454" t="s">
        <v>171</v>
      </c>
      <c r="L4454" t="s">
        <v>172</v>
      </c>
      <c r="M4454" t="s">
        <v>173</v>
      </c>
      <c r="N4454" s="1" t="s">
        <v>86</v>
      </c>
      <c r="O4454" s="1" t="s">
        <v>63</v>
      </c>
      <c r="P4454" s="1">
        <v>32</v>
      </c>
      <c r="Q4454" t="s">
        <v>489</v>
      </c>
      <c r="R4454" s="1" t="s">
        <v>27197</v>
      </c>
      <c r="S4454" s="1" t="s">
        <v>27198</v>
      </c>
      <c r="T4454" s="1">
        <v>475</v>
      </c>
      <c r="U4454" s="1">
        <v>334</v>
      </c>
      <c r="V4454" s="1">
        <v>141</v>
      </c>
    </row>
    <row r="4455" spans="1:22" x14ac:dyDescent="0.35">
      <c r="A4455" s="2">
        <v>44722</v>
      </c>
      <c r="B4455" s="3" t="s">
        <v>222</v>
      </c>
      <c r="C4455" t="s">
        <v>141</v>
      </c>
      <c r="D4455" t="s">
        <v>223</v>
      </c>
      <c r="E4455" t="s">
        <v>224</v>
      </c>
      <c r="F4455" t="s">
        <v>27199</v>
      </c>
      <c r="G4455" t="s">
        <v>27200</v>
      </c>
      <c r="H4455" t="s">
        <v>27201</v>
      </c>
      <c r="I4455" t="s">
        <v>27202</v>
      </c>
      <c r="J4455" s="1" t="s">
        <v>30</v>
      </c>
      <c r="K4455" t="s">
        <v>75</v>
      </c>
      <c r="L4455" t="s">
        <v>76</v>
      </c>
      <c r="M4455" t="s">
        <v>77</v>
      </c>
      <c r="N4455" s="1" t="s">
        <v>86</v>
      </c>
      <c r="O4455" s="1" t="s">
        <v>49</v>
      </c>
      <c r="P4455" s="1">
        <v>80</v>
      </c>
      <c r="Q4455" t="s">
        <v>23818</v>
      </c>
      <c r="R4455" s="1" t="s">
        <v>27203</v>
      </c>
      <c r="S4455" s="1" t="s">
        <v>27204</v>
      </c>
      <c r="T4455" s="1">
        <v>227</v>
      </c>
      <c r="U4455" s="1">
        <v>23</v>
      </c>
      <c r="V4455" s="1">
        <v>204</v>
      </c>
    </row>
    <row r="4456" spans="1:22" x14ac:dyDescent="0.35">
      <c r="A4456" s="2">
        <v>44600</v>
      </c>
      <c r="B4456" s="3" t="s">
        <v>97</v>
      </c>
      <c r="C4456" t="s">
        <v>23</v>
      </c>
      <c r="D4456" t="s">
        <v>98</v>
      </c>
      <c r="E4456" t="s">
        <v>154</v>
      </c>
      <c r="F4456" t="s">
        <v>27205</v>
      </c>
      <c r="G4456" t="s">
        <v>27206</v>
      </c>
      <c r="H4456" t="s">
        <v>27207</v>
      </c>
      <c r="I4456" t="s">
        <v>27208</v>
      </c>
      <c r="J4456" s="1" t="s">
        <v>30</v>
      </c>
      <c r="K4456" t="s">
        <v>31</v>
      </c>
      <c r="L4456" t="s">
        <v>32</v>
      </c>
      <c r="M4456">
        <v>6538306661</v>
      </c>
      <c r="N4456" s="1" t="s">
        <v>93</v>
      </c>
      <c r="O4456" s="1" t="s">
        <v>49</v>
      </c>
      <c r="P4456" s="1">
        <v>50</v>
      </c>
      <c r="Q4456" t="s">
        <v>2523</v>
      </c>
      <c r="R4456" s="1" t="s">
        <v>27209</v>
      </c>
      <c r="S4456" s="1" t="s">
        <v>27210</v>
      </c>
      <c r="T4456" s="1">
        <v>359</v>
      </c>
      <c r="U4456" s="1">
        <v>323</v>
      </c>
      <c r="V4456" s="1">
        <v>36</v>
      </c>
    </row>
    <row r="4457" spans="1:22" x14ac:dyDescent="0.35">
      <c r="A4457" s="2">
        <v>44863</v>
      </c>
      <c r="B4457" s="3" t="s">
        <v>177</v>
      </c>
      <c r="C4457" t="s">
        <v>141</v>
      </c>
      <c r="D4457" t="s">
        <v>142</v>
      </c>
      <c r="E4457" t="s">
        <v>178</v>
      </c>
      <c r="F4457" t="s">
        <v>27211</v>
      </c>
      <c r="G4457" t="s">
        <v>27212</v>
      </c>
      <c r="H4457" t="s">
        <v>27213</v>
      </c>
      <c r="I4457" t="s">
        <v>27214</v>
      </c>
      <c r="J4457" s="1" t="s">
        <v>45</v>
      </c>
      <c r="K4457" t="s">
        <v>159</v>
      </c>
      <c r="L4457" t="s">
        <v>160</v>
      </c>
      <c r="M4457" t="s">
        <v>161</v>
      </c>
      <c r="N4457" s="1" t="s">
        <v>33</v>
      </c>
      <c r="O4457" s="1" t="s">
        <v>34</v>
      </c>
      <c r="P4457" s="1">
        <v>53</v>
      </c>
      <c r="Q4457" t="s">
        <v>11487</v>
      </c>
      <c r="R4457" s="1" t="s">
        <v>5585</v>
      </c>
      <c r="S4457" s="1" t="s">
        <v>27215</v>
      </c>
      <c r="T4457" s="1">
        <v>192</v>
      </c>
      <c r="U4457" s="1">
        <v>118</v>
      </c>
      <c r="V4457" s="1">
        <v>74</v>
      </c>
    </row>
    <row r="4458" spans="1:22" x14ac:dyDescent="0.35">
      <c r="A4458" s="2">
        <v>44982</v>
      </c>
      <c r="B4458" s="3" t="s">
        <v>214</v>
      </c>
      <c r="C4458" t="s">
        <v>23</v>
      </c>
      <c r="D4458" t="s">
        <v>98</v>
      </c>
      <c r="E4458" t="s">
        <v>326</v>
      </c>
      <c r="F4458" t="s">
        <v>27216</v>
      </c>
      <c r="G4458" t="s">
        <v>27217</v>
      </c>
      <c r="H4458" t="s">
        <v>27218</v>
      </c>
      <c r="I4458" t="s">
        <v>27219</v>
      </c>
      <c r="J4458" s="1" t="s">
        <v>30</v>
      </c>
      <c r="K4458" t="s">
        <v>381</v>
      </c>
      <c r="L4458" t="s">
        <v>382</v>
      </c>
      <c r="M4458" t="s">
        <v>383</v>
      </c>
      <c r="N4458" s="1" t="s">
        <v>33</v>
      </c>
      <c r="O4458" s="1" t="s">
        <v>49</v>
      </c>
      <c r="P4458" s="1">
        <v>64</v>
      </c>
      <c r="Q4458" t="s">
        <v>26182</v>
      </c>
      <c r="R4458" s="1" t="s">
        <v>27220</v>
      </c>
      <c r="S4458" s="1" t="s">
        <v>27221</v>
      </c>
      <c r="T4458" s="1">
        <v>228</v>
      </c>
      <c r="U4458" s="1">
        <v>134</v>
      </c>
      <c r="V4458" s="1">
        <v>94</v>
      </c>
    </row>
    <row r="4459" spans="1:22" x14ac:dyDescent="0.35">
      <c r="A4459" s="2">
        <v>44745</v>
      </c>
      <c r="B4459" s="3" t="s">
        <v>164</v>
      </c>
      <c r="C4459" t="s">
        <v>247</v>
      </c>
      <c r="D4459" t="s">
        <v>165</v>
      </c>
      <c r="E4459" t="s">
        <v>189</v>
      </c>
      <c r="F4459" t="s">
        <v>27222</v>
      </c>
      <c r="G4459" t="s">
        <v>27223</v>
      </c>
      <c r="H4459" t="s">
        <v>27224</v>
      </c>
      <c r="I4459">
        <f>1-721-245-2202</f>
        <v>-3167</v>
      </c>
      <c r="J4459" s="1" t="s">
        <v>45</v>
      </c>
      <c r="K4459" t="s">
        <v>31</v>
      </c>
      <c r="L4459" t="s">
        <v>32</v>
      </c>
      <c r="M4459">
        <v>6538306661</v>
      </c>
      <c r="N4459" s="1" t="s">
        <v>78</v>
      </c>
      <c r="O4459" s="1" t="s">
        <v>63</v>
      </c>
      <c r="P4459" s="1">
        <v>93</v>
      </c>
      <c r="Q4459" t="s">
        <v>174</v>
      </c>
      <c r="R4459" s="1" t="s">
        <v>27225</v>
      </c>
      <c r="S4459" s="1" t="s">
        <v>27226</v>
      </c>
      <c r="T4459" s="1">
        <v>94</v>
      </c>
      <c r="U4459" s="1">
        <v>17</v>
      </c>
      <c r="V4459" s="1">
        <v>77</v>
      </c>
    </row>
    <row r="4460" spans="1:22" x14ac:dyDescent="0.35">
      <c r="A4460" s="2">
        <v>44509</v>
      </c>
      <c r="B4460" s="3" t="s">
        <v>164</v>
      </c>
      <c r="C4460" t="s">
        <v>247</v>
      </c>
      <c r="D4460" t="s">
        <v>165</v>
      </c>
      <c r="E4460" t="s">
        <v>166</v>
      </c>
      <c r="F4460" t="s">
        <v>27227</v>
      </c>
      <c r="G4460" t="s">
        <v>27228</v>
      </c>
      <c r="H4460" t="s">
        <v>27229</v>
      </c>
      <c r="I4460" t="s">
        <v>27230</v>
      </c>
      <c r="J4460" s="1" t="s">
        <v>45</v>
      </c>
      <c r="K4460" t="s">
        <v>566</v>
      </c>
      <c r="L4460" t="s">
        <v>567</v>
      </c>
      <c r="M4460" t="s">
        <v>568</v>
      </c>
      <c r="N4460" s="1" t="s">
        <v>33</v>
      </c>
      <c r="O4460" s="1" t="s">
        <v>34</v>
      </c>
      <c r="P4460" s="1">
        <v>66</v>
      </c>
      <c r="Q4460" t="s">
        <v>8629</v>
      </c>
      <c r="R4460" s="1" t="s">
        <v>27231</v>
      </c>
      <c r="S4460" s="1" t="s">
        <v>27232</v>
      </c>
      <c r="T4460" s="1">
        <v>298</v>
      </c>
      <c r="U4460" s="1">
        <v>116</v>
      </c>
      <c r="V4460" s="1">
        <v>182</v>
      </c>
    </row>
    <row r="4461" spans="1:22" x14ac:dyDescent="0.35">
      <c r="A4461" s="2">
        <v>44626</v>
      </c>
      <c r="B4461" s="3" t="s">
        <v>140</v>
      </c>
      <c r="C4461" t="s">
        <v>54</v>
      </c>
      <c r="D4461" t="s">
        <v>142</v>
      </c>
      <c r="E4461" t="s">
        <v>265</v>
      </c>
      <c r="F4461" t="s">
        <v>27233</v>
      </c>
      <c r="G4461" t="s">
        <v>27234</v>
      </c>
      <c r="H4461" t="s">
        <v>27235</v>
      </c>
      <c r="I4461" t="s">
        <v>27236</v>
      </c>
      <c r="J4461" s="1" t="s">
        <v>30</v>
      </c>
      <c r="K4461" t="s">
        <v>159</v>
      </c>
      <c r="L4461" t="s">
        <v>160</v>
      </c>
      <c r="M4461" t="s">
        <v>161</v>
      </c>
      <c r="N4461" s="1" t="s">
        <v>114</v>
      </c>
      <c r="O4461" s="1" t="s">
        <v>63</v>
      </c>
      <c r="P4461" s="1">
        <v>94</v>
      </c>
      <c r="Q4461" t="s">
        <v>4780</v>
      </c>
      <c r="R4461" s="1" t="s">
        <v>27237</v>
      </c>
      <c r="S4461" s="1" t="s">
        <v>27238</v>
      </c>
      <c r="T4461" s="1">
        <v>413</v>
      </c>
      <c r="U4461" s="1">
        <v>234</v>
      </c>
      <c r="V4461" s="1">
        <v>179</v>
      </c>
    </row>
    <row r="4462" spans="1:22" x14ac:dyDescent="0.35">
      <c r="A4462" s="2">
        <v>44608</v>
      </c>
      <c r="B4462" s="3" t="s">
        <v>492</v>
      </c>
      <c r="C4462" t="s">
        <v>276</v>
      </c>
      <c r="D4462" t="s">
        <v>409</v>
      </c>
      <c r="E4462" t="s">
        <v>410</v>
      </c>
      <c r="F4462" t="s">
        <v>27239</v>
      </c>
      <c r="G4462" t="s">
        <v>27240</v>
      </c>
      <c r="H4462" t="s">
        <v>27241</v>
      </c>
      <c r="I4462" t="s">
        <v>27242</v>
      </c>
      <c r="J4462" s="1" t="s">
        <v>30</v>
      </c>
      <c r="K4462" t="s">
        <v>111</v>
      </c>
      <c r="L4462" t="s">
        <v>112</v>
      </c>
      <c r="M4462" t="s">
        <v>113</v>
      </c>
      <c r="N4462" s="1" t="s">
        <v>78</v>
      </c>
      <c r="O4462" s="1" t="s">
        <v>34</v>
      </c>
      <c r="P4462" s="1">
        <v>53</v>
      </c>
      <c r="Q4462" t="s">
        <v>17086</v>
      </c>
      <c r="R4462" s="1" t="s">
        <v>27243</v>
      </c>
      <c r="S4462" s="1" t="s">
        <v>27244</v>
      </c>
      <c r="T4462" s="1">
        <v>56</v>
      </c>
      <c r="U4462" s="1">
        <v>17</v>
      </c>
      <c r="V4462" s="1">
        <v>39</v>
      </c>
    </row>
    <row r="4463" spans="1:22" x14ac:dyDescent="0.35">
      <c r="A4463" s="2">
        <v>44648</v>
      </c>
      <c r="B4463" s="3" t="s">
        <v>38</v>
      </c>
      <c r="C4463" t="s">
        <v>247</v>
      </c>
      <c r="D4463" t="s">
        <v>165</v>
      </c>
      <c r="E4463" t="s">
        <v>484</v>
      </c>
      <c r="F4463" t="s">
        <v>27245</v>
      </c>
      <c r="G4463" t="s">
        <v>27246</v>
      </c>
      <c r="H4463" t="s">
        <v>27247</v>
      </c>
      <c r="I4463" t="s">
        <v>27248</v>
      </c>
      <c r="J4463" s="1" t="s">
        <v>170</v>
      </c>
      <c r="K4463" t="s">
        <v>303</v>
      </c>
      <c r="L4463" t="s">
        <v>304</v>
      </c>
      <c r="M4463" t="s">
        <v>305</v>
      </c>
      <c r="N4463" s="1" t="s">
        <v>78</v>
      </c>
      <c r="O4463" s="1" t="s">
        <v>49</v>
      </c>
      <c r="P4463" s="1">
        <v>87</v>
      </c>
      <c r="Q4463" t="s">
        <v>3160</v>
      </c>
      <c r="R4463" s="1" t="s">
        <v>6260</v>
      </c>
      <c r="S4463" s="1" t="s">
        <v>27249</v>
      </c>
      <c r="T4463" s="1">
        <v>222</v>
      </c>
      <c r="U4463" s="1">
        <v>206</v>
      </c>
      <c r="V4463" s="1">
        <v>16</v>
      </c>
    </row>
    <row r="4464" spans="1:22" x14ac:dyDescent="0.35">
      <c r="A4464" s="2">
        <v>45174</v>
      </c>
      <c r="B4464" s="3" t="s">
        <v>336</v>
      </c>
      <c r="C4464" t="s">
        <v>247</v>
      </c>
      <c r="D4464" t="s">
        <v>165</v>
      </c>
      <c r="E4464" t="s">
        <v>484</v>
      </c>
      <c r="F4464" t="s">
        <v>27250</v>
      </c>
      <c r="G4464" t="s">
        <v>27251</v>
      </c>
      <c r="H4464" t="s">
        <v>27252</v>
      </c>
      <c r="I4464" t="s">
        <v>27253</v>
      </c>
      <c r="J4464" s="1" t="s">
        <v>30</v>
      </c>
      <c r="K4464" t="s">
        <v>424</v>
      </c>
      <c r="L4464" t="s">
        <v>425</v>
      </c>
      <c r="M4464">
        <v>7724600682</v>
      </c>
      <c r="N4464" s="1" t="s">
        <v>48</v>
      </c>
      <c r="O4464" s="1" t="s">
        <v>49</v>
      </c>
      <c r="P4464" s="1">
        <v>13</v>
      </c>
      <c r="Q4464" t="s">
        <v>17331</v>
      </c>
      <c r="R4464" s="1" t="s">
        <v>27254</v>
      </c>
      <c r="S4464" s="1" t="s">
        <v>27255</v>
      </c>
      <c r="T4464" s="1">
        <v>255</v>
      </c>
      <c r="U4464" s="1">
        <v>140</v>
      </c>
      <c r="V4464" s="1">
        <v>115</v>
      </c>
    </row>
    <row r="4465" spans="1:22" x14ac:dyDescent="0.35">
      <c r="A4465" s="2">
        <v>44975</v>
      </c>
      <c r="B4465" s="3" t="s">
        <v>336</v>
      </c>
      <c r="C4465" t="s">
        <v>247</v>
      </c>
      <c r="D4465" t="s">
        <v>165</v>
      </c>
      <c r="E4465" t="s">
        <v>484</v>
      </c>
      <c r="F4465" t="s">
        <v>27256</v>
      </c>
      <c r="G4465" t="s">
        <v>27257</v>
      </c>
      <c r="H4465" t="s">
        <v>27258</v>
      </c>
      <c r="I4465" t="s">
        <v>27259</v>
      </c>
      <c r="J4465" s="1" t="s">
        <v>30</v>
      </c>
      <c r="K4465" t="s">
        <v>159</v>
      </c>
      <c r="L4465" t="s">
        <v>160</v>
      </c>
      <c r="M4465" t="s">
        <v>161</v>
      </c>
      <c r="N4465" s="1" t="s">
        <v>114</v>
      </c>
      <c r="O4465" s="1" t="s">
        <v>49</v>
      </c>
      <c r="P4465" s="1">
        <v>25</v>
      </c>
      <c r="Q4465" t="s">
        <v>27260</v>
      </c>
      <c r="R4465" s="1" t="s">
        <v>27261</v>
      </c>
      <c r="S4465" s="1" t="s">
        <v>27262</v>
      </c>
      <c r="T4465" s="1">
        <v>290</v>
      </c>
      <c r="U4465" s="1">
        <v>101</v>
      </c>
      <c r="V4465" s="1">
        <v>189</v>
      </c>
    </row>
    <row r="4466" spans="1:22" x14ac:dyDescent="0.35">
      <c r="A4466" s="2">
        <v>44880</v>
      </c>
      <c r="B4466" s="3" t="s">
        <v>238</v>
      </c>
      <c r="C4466" t="s">
        <v>23</v>
      </c>
      <c r="D4466" t="s">
        <v>98</v>
      </c>
      <c r="E4466" t="s">
        <v>239</v>
      </c>
      <c r="F4466" t="s">
        <v>27263</v>
      </c>
      <c r="G4466" t="s">
        <v>27264</v>
      </c>
      <c r="H4466" t="s">
        <v>27265</v>
      </c>
      <c r="I4466" t="s">
        <v>27266</v>
      </c>
      <c r="J4466" s="1" t="s">
        <v>45</v>
      </c>
      <c r="K4466" t="s">
        <v>194</v>
      </c>
      <c r="L4466" t="s">
        <v>195</v>
      </c>
      <c r="N4466" s="1" t="s">
        <v>33</v>
      </c>
      <c r="O4466" s="1" t="s">
        <v>49</v>
      </c>
      <c r="P4466" s="1">
        <v>65</v>
      </c>
      <c r="Q4466" t="s">
        <v>10266</v>
      </c>
      <c r="R4466" s="1" t="s">
        <v>27267</v>
      </c>
      <c r="S4466" s="1" t="s">
        <v>27268</v>
      </c>
      <c r="T4466" s="1">
        <v>396</v>
      </c>
      <c r="U4466" s="1">
        <v>66</v>
      </c>
      <c r="V4466" s="1">
        <v>330</v>
      </c>
    </row>
    <row r="4467" spans="1:22" x14ac:dyDescent="0.35">
      <c r="A4467" s="2">
        <v>44901</v>
      </c>
      <c r="B4467" s="3" t="s">
        <v>97</v>
      </c>
      <c r="C4467" t="s">
        <v>23</v>
      </c>
      <c r="D4467" t="s">
        <v>98</v>
      </c>
      <c r="E4467" t="s">
        <v>154</v>
      </c>
      <c r="F4467" t="s">
        <v>27269</v>
      </c>
      <c r="G4467" t="s">
        <v>27270</v>
      </c>
      <c r="H4467" t="s">
        <v>27271</v>
      </c>
      <c r="I4467">
        <v>4743314040</v>
      </c>
      <c r="J4467" s="1" t="s">
        <v>30</v>
      </c>
      <c r="K4467" t="s">
        <v>124</v>
      </c>
      <c r="L4467" t="s">
        <v>125</v>
      </c>
      <c r="M4467" t="s">
        <v>126</v>
      </c>
      <c r="N4467" s="1" t="s">
        <v>33</v>
      </c>
      <c r="O4467" s="1" t="s">
        <v>34</v>
      </c>
      <c r="P4467" s="1">
        <v>86</v>
      </c>
      <c r="Q4467" t="s">
        <v>27272</v>
      </c>
      <c r="R4467" s="1" t="s">
        <v>27273</v>
      </c>
      <c r="S4467" s="1" t="s">
        <v>27274</v>
      </c>
      <c r="T4467" s="1">
        <v>185</v>
      </c>
      <c r="U4467" s="1">
        <v>168</v>
      </c>
      <c r="V4467" s="1">
        <v>17</v>
      </c>
    </row>
    <row r="4468" spans="1:22" x14ac:dyDescent="0.35">
      <c r="A4468" s="2">
        <v>44530</v>
      </c>
      <c r="B4468" s="3" t="s">
        <v>238</v>
      </c>
      <c r="C4468" t="s">
        <v>23</v>
      </c>
      <c r="D4468" t="s">
        <v>98</v>
      </c>
      <c r="E4468" t="s">
        <v>265</v>
      </c>
      <c r="F4468" t="s">
        <v>27275</v>
      </c>
      <c r="G4468" t="s">
        <v>27276</v>
      </c>
      <c r="H4468" t="s">
        <v>27277</v>
      </c>
      <c r="I4468" t="s">
        <v>27278</v>
      </c>
      <c r="J4468" s="1" t="s">
        <v>30</v>
      </c>
      <c r="K4468" t="s">
        <v>46</v>
      </c>
      <c r="L4468" t="s">
        <v>47</v>
      </c>
      <c r="M4468" t="s">
        <v>261</v>
      </c>
      <c r="N4468" s="1" t="s">
        <v>78</v>
      </c>
      <c r="O4468" s="1" t="s">
        <v>63</v>
      </c>
      <c r="P4468" s="1">
        <v>69</v>
      </c>
      <c r="Q4468" t="s">
        <v>9267</v>
      </c>
      <c r="R4468" s="1" t="s">
        <v>27279</v>
      </c>
      <c r="S4468" s="1" t="s">
        <v>27280</v>
      </c>
      <c r="T4468" s="1">
        <v>84</v>
      </c>
      <c r="U4468" s="1">
        <v>75</v>
      </c>
      <c r="V4468" s="1">
        <v>9</v>
      </c>
    </row>
    <row r="4469" spans="1:22" x14ac:dyDescent="0.35">
      <c r="A4469" s="1" t="s">
        <v>27281</v>
      </c>
      <c r="B4469" s="3" t="s">
        <v>344</v>
      </c>
      <c r="C4469" t="s">
        <v>54</v>
      </c>
      <c r="D4469" t="s">
        <v>345</v>
      </c>
      <c r="E4469" t="s">
        <v>346</v>
      </c>
      <c r="F4469" t="s">
        <v>27282</v>
      </c>
      <c r="G4469" t="s">
        <v>27283</v>
      </c>
      <c r="H4469" t="s">
        <v>27284</v>
      </c>
      <c r="I4469" t="s">
        <v>27285</v>
      </c>
      <c r="J4469" s="1" t="s">
        <v>170</v>
      </c>
      <c r="K4469" t="s">
        <v>171</v>
      </c>
      <c r="L4469" t="s">
        <v>172</v>
      </c>
      <c r="M4469" t="s">
        <v>173</v>
      </c>
      <c r="N4469" s="1" t="s">
        <v>86</v>
      </c>
      <c r="O4469" s="1" t="s">
        <v>34</v>
      </c>
      <c r="P4469" s="1">
        <v>10</v>
      </c>
      <c r="Q4469" t="s">
        <v>22371</v>
      </c>
      <c r="R4469" s="1" t="s">
        <v>9951</v>
      </c>
      <c r="S4469" s="1" t="s">
        <v>27286</v>
      </c>
      <c r="T4469" s="1">
        <v>254</v>
      </c>
      <c r="U4469" s="1">
        <v>168</v>
      </c>
      <c r="V4469" s="1">
        <v>86</v>
      </c>
    </row>
    <row r="4470" spans="1:22" x14ac:dyDescent="0.35">
      <c r="A4470" s="2">
        <v>44601</v>
      </c>
      <c r="B4470" s="3" t="s">
        <v>207</v>
      </c>
      <c r="C4470" t="s">
        <v>23</v>
      </c>
      <c r="D4470" t="s">
        <v>39</v>
      </c>
      <c r="E4470" t="s">
        <v>40</v>
      </c>
      <c r="F4470" t="s">
        <v>27287</v>
      </c>
      <c r="G4470" t="s">
        <v>27288</v>
      </c>
      <c r="H4470" t="s">
        <v>27289</v>
      </c>
      <c r="I4470" t="s">
        <v>27290</v>
      </c>
      <c r="J4470" s="1" t="s">
        <v>30</v>
      </c>
      <c r="K4470" t="s">
        <v>183</v>
      </c>
      <c r="L4470" t="s">
        <v>184</v>
      </c>
      <c r="N4470" s="1" t="s">
        <v>114</v>
      </c>
      <c r="O4470" s="1" t="s">
        <v>49</v>
      </c>
      <c r="P4470" s="1">
        <v>85</v>
      </c>
      <c r="Q4470" t="s">
        <v>1855</v>
      </c>
      <c r="R4470" s="1" t="s">
        <v>27291</v>
      </c>
      <c r="S4470" s="1" t="s">
        <v>27292</v>
      </c>
      <c r="T4470" s="1">
        <v>349</v>
      </c>
      <c r="U4470" s="1">
        <v>235</v>
      </c>
      <c r="V4470" s="1">
        <v>114</v>
      </c>
    </row>
    <row r="4471" spans="1:22" x14ac:dyDescent="0.35">
      <c r="A4471" s="2">
        <v>44893</v>
      </c>
      <c r="B4471" s="3" t="s">
        <v>38</v>
      </c>
      <c r="C4471" t="s">
        <v>23</v>
      </c>
      <c r="D4471" t="s">
        <v>24</v>
      </c>
      <c r="E4471" t="s">
        <v>82</v>
      </c>
      <c r="F4471" t="s">
        <v>27293</v>
      </c>
      <c r="G4471" t="s">
        <v>27294</v>
      </c>
      <c r="H4471" t="s">
        <v>27295</v>
      </c>
      <c r="I4471" t="s">
        <v>27296</v>
      </c>
      <c r="J4471" s="1" t="s">
        <v>170</v>
      </c>
      <c r="K4471" t="s">
        <v>424</v>
      </c>
      <c r="L4471" t="s">
        <v>425</v>
      </c>
      <c r="M4471">
        <v>7724600682</v>
      </c>
      <c r="N4471" s="1" t="s">
        <v>93</v>
      </c>
      <c r="O4471" s="1" t="s">
        <v>34</v>
      </c>
      <c r="P4471" s="1">
        <v>24</v>
      </c>
      <c r="Q4471" t="s">
        <v>25484</v>
      </c>
      <c r="R4471" s="1" t="s">
        <v>7975</v>
      </c>
      <c r="S4471" s="1" t="s">
        <v>27297</v>
      </c>
      <c r="T4471" s="1">
        <v>71</v>
      </c>
      <c r="U4471" s="1">
        <v>39</v>
      </c>
      <c r="V4471" s="1">
        <v>32</v>
      </c>
    </row>
    <row r="4472" spans="1:22" x14ac:dyDescent="0.35">
      <c r="A4472" s="2">
        <v>44990</v>
      </c>
      <c r="B4472" s="3" t="s">
        <v>140</v>
      </c>
      <c r="C4472" t="s">
        <v>141</v>
      </c>
      <c r="D4472" t="s">
        <v>142</v>
      </c>
      <c r="E4472" t="s">
        <v>361</v>
      </c>
      <c r="F4472" t="s">
        <v>27298</v>
      </c>
      <c r="G4472" t="s">
        <v>27299</v>
      </c>
      <c r="H4472" t="s">
        <v>27300</v>
      </c>
      <c r="I4472" t="s">
        <v>27301</v>
      </c>
      <c r="J4472" s="1" t="s">
        <v>30</v>
      </c>
      <c r="K4472" t="s">
        <v>252</v>
      </c>
      <c r="L4472" t="s">
        <v>253</v>
      </c>
      <c r="M4472">
        <f>1-838-976-6137</f>
        <v>-7950</v>
      </c>
      <c r="N4472" s="1" t="s">
        <v>78</v>
      </c>
      <c r="O4472" s="1" t="s">
        <v>49</v>
      </c>
      <c r="P4472" s="1">
        <v>52</v>
      </c>
      <c r="Q4472" t="s">
        <v>27302</v>
      </c>
      <c r="R4472" s="1" t="s">
        <v>27303</v>
      </c>
      <c r="S4472" s="1" t="s">
        <v>27304</v>
      </c>
      <c r="T4472" s="1">
        <v>101</v>
      </c>
      <c r="U4472" s="1">
        <v>40</v>
      </c>
      <c r="V4472" s="1">
        <v>61</v>
      </c>
    </row>
    <row r="4473" spans="1:22" x14ac:dyDescent="0.35">
      <c r="A4473" s="2">
        <v>44981</v>
      </c>
      <c r="B4473" s="3" t="s">
        <v>257</v>
      </c>
      <c r="C4473" t="s">
        <v>54</v>
      </c>
      <c r="D4473" t="s">
        <v>223</v>
      </c>
      <c r="E4473" t="s">
        <v>309</v>
      </c>
      <c r="F4473" t="s">
        <v>27305</v>
      </c>
      <c r="G4473" t="s">
        <v>27306</v>
      </c>
      <c r="H4473" t="s">
        <v>27307</v>
      </c>
      <c r="I4473">
        <f>1-698-437-6915</f>
        <v>-8049</v>
      </c>
      <c r="J4473" s="1" t="s">
        <v>45</v>
      </c>
      <c r="K4473" t="s">
        <v>171</v>
      </c>
      <c r="L4473" t="s">
        <v>172</v>
      </c>
      <c r="M4473" t="s">
        <v>173</v>
      </c>
      <c r="N4473" s="1" t="s">
        <v>78</v>
      </c>
      <c r="O4473" s="1" t="s">
        <v>49</v>
      </c>
      <c r="P4473" s="1">
        <v>58</v>
      </c>
      <c r="Q4473" t="s">
        <v>13000</v>
      </c>
      <c r="R4473" s="1" t="s">
        <v>27308</v>
      </c>
      <c r="S4473" s="1" t="s">
        <v>27309</v>
      </c>
      <c r="T4473" s="1">
        <v>63</v>
      </c>
      <c r="U4473" s="1">
        <v>49</v>
      </c>
      <c r="V4473" s="1">
        <v>14</v>
      </c>
    </row>
    <row r="4474" spans="1:22" x14ac:dyDescent="0.35">
      <c r="A4474" s="2">
        <v>44668</v>
      </c>
      <c r="B4474" s="3" t="s">
        <v>97</v>
      </c>
      <c r="C4474" t="s">
        <v>23</v>
      </c>
      <c r="D4474" t="s">
        <v>98</v>
      </c>
      <c r="E4474" t="s">
        <v>154</v>
      </c>
      <c r="F4474" t="s">
        <v>27310</v>
      </c>
      <c r="G4474" t="s">
        <v>27311</v>
      </c>
      <c r="H4474" t="s">
        <v>27312</v>
      </c>
      <c r="I4474" t="s">
        <v>27313</v>
      </c>
      <c r="J4474" s="1" t="s">
        <v>45</v>
      </c>
      <c r="K4474" t="s">
        <v>183</v>
      </c>
      <c r="L4474" t="s">
        <v>184</v>
      </c>
      <c r="M4474" t="s">
        <v>185</v>
      </c>
      <c r="N4474" s="1" t="s">
        <v>114</v>
      </c>
      <c r="O4474" s="1" t="s">
        <v>63</v>
      </c>
      <c r="P4474" s="1">
        <v>4</v>
      </c>
      <c r="Q4474" t="s">
        <v>18464</v>
      </c>
      <c r="R4474" s="1" t="s">
        <v>27314</v>
      </c>
      <c r="S4474" s="1" t="s">
        <v>27315</v>
      </c>
      <c r="T4474" s="1">
        <v>277</v>
      </c>
      <c r="U4474" s="1">
        <v>59</v>
      </c>
      <c r="V4474" s="1">
        <v>218</v>
      </c>
    </row>
    <row r="4475" spans="1:22" x14ac:dyDescent="0.35">
      <c r="A4475" s="2">
        <v>44954</v>
      </c>
      <c r="B4475" s="3" t="s">
        <v>22</v>
      </c>
      <c r="C4475" t="s">
        <v>54</v>
      </c>
      <c r="D4475" t="s">
        <v>24</v>
      </c>
      <c r="E4475" t="s">
        <v>82</v>
      </c>
      <c r="F4475" t="s">
        <v>27316</v>
      </c>
      <c r="G4475" t="s">
        <v>27317</v>
      </c>
      <c r="H4475" t="s">
        <v>27318</v>
      </c>
      <c r="I4475" t="s">
        <v>27319</v>
      </c>
      <c r="J4475" s="1" t="s">
        <v>30</v>
      </c>
      <c r="K4475" t="s">
        <v>159</v>
      </c>
      <c r="L4475" t="s">
        <v>160</v>
      </c>
      <c r="M4475" t="s">
        <v>161</v>
      </c>
      <c r="N4475" s="1" t="s">
        <v>33</v>
      </c>
      <c r="O4475" s="1" t="s">
        <v>63</v>
      </c>
      <c r="P4475" s="1">
        <v>34</v>
      </c>
      <c r="Q4475" t="s">
        <v>20705</v>
      </c>
      <c r="R4475" s="1" t="s">
        <v>27320</v>
      </c>
      <c r="S4475" s="1" t="s">
        <v>27321</v>
      </c>
      <c r="T4475" s="1">
        <v>70</v>
      </c>
      <c r="U4475" s="1">
        <v>51</v>
      </c>
      <c r="V4475" s="1">
        <v>19</v>
      </c>
    </row>
    <row r="4476" spans="1:22" x14ac:dyDescent="0.35">
      <c r="A4476" s="2">
        <v>44914</v>
      </c>
      <c r="B4476" s="3" t="s">
        <v>207</v>
      </c>
      <c r="C4476" t="s">
        <v>54</v>
      </c>
      <c r="D4476" t="s">
        <v>39</v>
      </c>
      <c r="E4476" t="s">
        <v>40</v>
      </c>
      <c r="F4476" t="s">
        <v>23691</v>
      </c>
      <c r="G4476" t="s">
        <v>27322</v>
      </c>
      <c r="H4476" t="s">
        <v>27323</v>
      </c>
      <c r="I4476" t="s">
        <v>27324</v>
      </c>
      <c r="J4476" s="1" t="s">
        <v>30</v>
      </c>
      <c r="K4476" t="s">
        <v>270</v>
      </c>
      <c r="L4476" t="s">
        <v>271</v>
      </c>
      <c r="M4476" t="s">
        <v>559</v>
      </c>
      <c r="N4476" s="1" t="s">
        <v>48</v>
      </c>
      <c r="O4476" s="1" t="s">
        <v>49</v>
      </c>
      <c r="P4476" s="1">
        <v>82</v>
      </c>
      <c r="Q4476" t="s">
        <v>12047</v>
      </c>
      <c r="R4476" s="1" t="s">
        <v>27325</v>
      </c>
      <c r="S4476" s="1" t="s">
        <v>27326</v>
      </c>
      <c r="T4476" s="1">
        <v>240</v>
      </c>
      <c r="U4476" s="1">
        <v>21</v>
      </c>
      <c r="V4476" s="1">
        <v>219</v>
      </c>
    </row>
    <row r="4477" spans="1:22" x14ac:dyDescent="0.35">
      <c r="A4477" s="2">
        <v>45034</v>
      </c>
      <c r="B4477" s="3" t="s">
        <v>344</v>
      </c>
      <c r="C4477" t="s">
        <v>141</v>
      </c>
      <c r="D4477" t="s">
        <v>345</v>
      </c>
      <c r="E4477" t="s">
        <v>189</v>
      </c>
      <c r="F4477" t="s">
        <v>27327</v>
      </c>
      <c r="G4477" t="s">
        <v>27328</v>
      </c>
      <c r="H4477" t="s">
        <v>27329</v>
      </c>
      <c r="I4477" t="s">
        <v>27330</v>
      </c>
      <c r="J4477" s="1" t="s">
        <v>45</v>
      </c>
      <c r="K4477" t="s">
        <v>252</v>
      </c>
      <c r="L4477" t="s">
        <v>253</v>
      </c>
      <c r="M4477">
        <f>1-838-976-6137</f>
        <v>-7950</v>
      </c>
      <c r="N4477" s="1" t="s">
        <v>114</v>
      </c>
      <c r="O4477" s="1" t="s">
        <v>49</v>
      </c>
      <c r="P4477" s="1">
        <v>13</v>
      </c>
      <c r="Q4477" t="s">
        <v>4083</v>
      </c>
      <c r="R4477" s="1" t="s">
        <v>27331</v>
      </c>
      <c r="S4477" s="1" t="s">
        <v>27332</v>
      </c>
      <c r="T4477" s="1">
        <v>447</v>
      </c>
      <c r="U4477" s="1">
        <v>327</v>
      </c>
      <c r="V4477" s="1">
        <v>120</v>
      </c>
    </row>
    <row r="4478" spans="1:22" x14ac:dyDescent="0.35">
      <c r="A4478" s="2">
        <v>44919</v>
      </c>
      <c r="B4478" s="3" t="s">
        <v>118</v>
      </c>
      <c r="C4478" t="s">
        <v>69</v>
      </c>
      <c r="D4478" t="s">
        <v>119</v>
      </c>
      <c r="E4478" t="s">
        <v>265</v>
      </c>
      <c r="F4478" t="s">
        <v>27333</v>
      </c>
      <c r="H4478" t="s">
        <v>27334</v>
      </c>
      <c r="I4478" t="s">
        <v>27335</v>
      </c>
      <c r="J4478" s="1" t="s">
        <v>45</v>
      </c>
      <c r="K4478" t="s">
        <v>270</v>
      </c>
      <c r="L4478" t="s">
        <v>271</v>
      </c>
      <c r="M4478" t="s">
        <v>559</v>
      </c>
      <c r="N4478" s="1" t="s">
        <v>114</v>
      </c>
      <c r="O4478" s="1" t="s">
        <v>63</v>
      </c>
      <c r="P4478" s="1">
        <v>49</v>
      </c>
      <c r="Q4478" t="s">
        <v>8191</v>
      </c>
      <c r="R4478" s="1" t="s">
        <v>27336</v>
      </c>
      <c r="S4478" s="1" t="s">
        <v>27337</v>
      </c>
      <c r="T4478" s="1">
        <v>185</v>
      </c>
      <c r="U4478" s="1">
        <v>25</v>
      </c>
      <c r="V4478" s="1">
        <v>160</v>
      </c>
    </row>
    <row r="4479" spans="1:22" x14ac:dyDescent="0.35">
      <c r="A4479" s="2">
        <v>44749</v>
      </c>
      <c r="B4479" s="3" t="s">
        <v>529</v>
      </c>
      <c r="C4479" t="s">
        <v>54</v>
      </c>
      <c r="D4479" t="s">
        <v>98</v>
      </c>
      <c r="E4479" t="s">
        <v>530</v>
      </c>
      <c r="F4479" t="s">
        <v>27338</v>
      </c>
      <c r="G4479" t="s">
        <v>27339</v>
      </c>
      <c r="H4479" t="s">
        <v>27340</v>
      </c>
      <c r="I4479" t="s">
        <v>27341</v>
      </c>
      <c r="J4479" s="1" t="s">
        <v>170</v>
      </c>
      <c r="K4479" t="s">
        <v>194</v>
      </c>
      <c r="L4479" t="s">
        <v>195</v>
      </c>
      <c r="M4479" t="s">
        <v>196</v>
      </c>
      <c r="N4479" s="1" t="s">
        <v>33</v>
      </c>
      <c r="O4479" s="1" t="s">
        <v>49</v>
      </c>
      <c r="P4479" s="1">
        <v>40</v>
      </c>
      <c r="Q4479" t="s">
        <v>3541</v>
      </c>
      <c r="R4479" s="1" t="s">
        <v>27342</v>
      </c>
      <c r="S4479" s="1" t="s">
        <v>27343</v>
      </c>
      <c r="T4479" s="1">
        <v>307</v>
      </c>
      <c r="U4479" s="1">
        <v>158</v>
      </c>
      <c r="V4479" s="1">
        <v>149</v>
      </c>
    </row>
    <row r="4480" spans="1:22" x14ac:dyDescent="0.35">
      <c r="A4480" s="2">
        <v>45015</v>
      </c>
      <c r="B4480" s="3" t="s">
        <v>344</v>
      </c>
      <c r="C4480" t="s">
        <v>141</v>
      </c>
      <c r="D4480" t="s">
        <v>345</v>
      </c>
      <c r="E4480" t="s">
        <v>346</v>
      </c>
      <c r="F4480" t="s">
        <v>27344</v>
      </c>
      <c r="G4480" t="s">
        <v>27345</v>
      </c>
      <c r="H4480" t="s">
        <v>27346</v>
      </c>
      <c r="I4480">
        <v>7248017696</v>
      </c>
      <c r="J4480" s="1" t="s">
        <v>30</v>
      </c>
      <c r="K4480" t="s">
        <v>31</v>
      </c>
      <c r="L4480" t="s">
        <v>32</v>
      </c>
      <c r="M4480">
        <v>6538306661</v>
      </c>
      <c r="N4480" s="1" t="s">
        <v>86</v>
      </c>
      <c r="O4480" s="1" t="s">
        <v>34</v>
      </c>
      <c r="P4480" s="1">
        <v>56</v>
      </c>
      <c r="Q4480" t="s">
        <v>21694</v>
      </c>
      <c r="R4480" s="1" t="s">
        <v>27347</v>
      </c>
      <c r="S4480" s="1" t="s">
        <v>27348</v>
      </c>
      <c r="T4480" s="1">
        <v>493</v>
      </c>
      <c r="U4480" s="1">
        <v>112</v>
      </c>
      <c r="V4480" s="1">
        <v>381</v>
      </c>
    </row>
    <row r="4481" spans="1:22" x14ac:dyDescent="0.35">
      <c r="A4481" s="2">
        <v>44838</v>
      </c>
      <c r="B4481" s="3" t="s">
        <v>22</v>
      </c>
      <c r="C4481" t="s">
        <v>23</v>
      </c>
      <c r="D4481" t="s">
        <v>24</v>
      </c>
      <c r="E4481" t="s">
        <v>82</v>
      </c>
      <c r="F4481" t="s">
        <v>27349</v>
      </c>
      <c r="G4481" t="s">
        <v>27350</v>
      </c>
      <c r="H4481" t="s">
        <v>27351</v>
      </c>
      <c r="I4481" t="s">
        <v>27352</v>
      </c>
      <c r="J4481" s="1" t="s">
        <v>170</v>
      </c>
      <c r="K4481" t="s">
        <v>111</v>
      </c>
      <c r="L4481" t="s">
        <v>112</v>
      </c>
      <c r="M4481" t="s">
        <v>113</v>
      </c>
      <c r="N4481" s="1" t="s">
        <v>86</v>
      </c>
      <c r="O4481" s="1" t="s">
        <v>49</v>
      </c>
      <c r="P4481" s="1">
        <v>61</v>
      </c>
      <c r="Q4481" t="s">
        <v>6043</v>
      </c>
      <c r="R4481" s="1" t="s">
        <v>27353</v>
      </c>
      <c r="S4481" s="1" t="s">
        <v>27354</v>
      </c>
      <c r="T4481" s="1">
        <v>168</v>
      </c>
      <c r="U4481" s="1">
        <v>123</v>
      </c>
      <c r="V4481" s="1">
        <v>45</v>
      </c>
    </row>
    <row r="4482" spans="1:22" x14ac:dyDescent="0.35">
      <c r="A4482" s="2">
        <v>45011</v>
      </c>
      <c r="B4482" s="3" t="s">
        <v>140</v>
      </c>
      <c r="C4482" t="s">
        <v>141</v>
      </c>
      <c r="D4482" t="s">
        <v>142</v>
      </c>
      <c r="E4482" t="s">
        <v>361</v>
      </c>
      <c r="F4482" t="s">
        <v>27355</v>
      </c>
      <c r="G4482" t="s">
        <v>27356</v>
      </c>
      <c r="H4482" t="s">
        <v>27357</v>
      </c>
      <c r="I4482">
        <f>1-936-606-1686</f>
        <v>-3227</v>
      </c>
      <c r="J4482" s="1" t="s">
        <v>30</v>
      </c>
      <c r="K4482" t="s">
        <v>171</v>
      </c>
      <c r="L4482" t="s">
        <v>172</v>
      </c>
      <c r="N4482" s="1" t="s">
        <v>48</v>
      </c>
      <c r="O4482" s="1" t="s">
        <v>49</v>
      </c>
      <c r="P4482" s="1">
        <v>97</v>
      </c>
      <c r="Q4482" t="s">
        <v>1031</v>
      </c>
      <c r="R4482" s="1" t="s">
        <v>27358</v>
      </c>
      <c r="S4482" s="1" t="s">
        <v>27359</v>
      </c>
      <c r="T4482" s="1">
        <v>445</v>
      </c>
      <c r="U4482" s="1">
        <v>204</v>
      </c>
      <c r="V4482" s="1">
        <v>241</v>
      </c>
    </row>
    <row r="4483" spans="1:22" x14ac:dyDescent="0.35">
      <c r="A4483" s="2">
        <v>45124</v>
      </c>
      <c r="B4483" s="3" t="s">
        <v>22</v>
      </c>
      <c r="C4483" t="s">
        <v>23</v>
      </c>
      <c r="D4483" t="s">
        <v>24</v>
      </c>
      <c r="E4483" t="s">
        <v>82</v>
      </c>
      <c r="F4483" t="s">
        <v>27360</v>
      </c>
      <c r="G4483" t="s">
        <v>27361</v>
      </c>
      <c r="H4483" t="s">
        <v>27362</v>
      </c>
      <c r="I4483" t="s">
        <v>27363</v>
      </c>
      <c r="J4483" s="1" t="s">
        <v>170</v>
      </c>
      <c r="K4483" t="s">
        <v>46</v>
      </c>
      <c r="L4483" t="s">
        <v>47</v>
      </c>
      <c r="M4483" t="s">
        <v>261</v>
      </c>
      <c r="N4483" s="1" t="s">
        <v>114</v>
      </c>
      <c r="O4483" s="1" t="s">
        <v>63</v>
      </c>
      <c r="P4483" s="1">
        <v>56</v>
      </c>
      <c r="Q4483" t="s">
        <v>2059</v>
      </c>
      <c r="R4483" s="1" t="s">
        <v>27364</v>
      </c>
      <c r="S4483" s="1" t="s">
        <v>27365</v>
      </c>
      <c r="T4483" s="1">
        <v>412</v>
      </c>
      <c r="U4483" s="1">
        <v>395</v>
      </c>
      <c r="V4483" s="1">
        <v>17</v>
      </c>
    </row>
    <row r="4484" spans="1:22" x14ac:dyDescent="0.35">
      <c r="A4484" s="2">
        <v>44845</v>
      </c>
      <c r="B4484" s="3" t="s">
        <v>38</v>
      </c>
      <c r="C4484" t="s">
        <v>69</v>
      </c>
      <c r="D4484" t="s">
        <v>119</v>
      </c>
      <c r="E4484" t="s">
        <v>189</v>
      </c>
      <c r="F4484" t="s">
        <v>27366</v>
      </c>
      <c r="H4484" t="s">
        <v>27367</v>
      </c>
      <c r="I4484" t="s">
        <v>27368</v>
      </c>
      <c r="J4484" s="1" t="s">
        <v>45</v>
      </c>
      <c r="K4484" t="s">
        <v>148</v>
      </c>
      <c r="L4484" t="s">
        <v>149</v>
      </c>
      <c r="M4484" t="s">
        <v>150</v>
      </c>
      <c r="N4484" s="1" t="s">
        <v>78</v>
      </c>
      <c r="O4484" s="1" t="s">
        <v>63</v>
      </c>
      <c r="P4484" s="1">
        <v>68</v>
      </c>
      <c r="Q4484" t="s">
        <v>3662</v>
      </c>
      <c r="R4484" s="1" t="s">
        <v>27369</v>
      </c>
      <c r="S4484" s="1" t="s">
        <v>27370</v>
      </c>
      <c r="T4484" s="1">
        <v>82</v>
      </c>
      <c r="U4484" s="1">
        <v>5</v>
      </c>
      <c r="V4484" s="1">
        <v>77</v>
      </c>
    </row>
    <row r="4485" spans="1:22" x14ac:dyDescent="0.35">
      <c r="A4485" s="2">
        <v>44672</v>
      </c>
      <c r="B4485" s="3" t="s">
        <v>529</v>
      </c>
      <c r="C4485" t="s">
        <v>23</v>
      </c>
      <c r="D4485" t="s">
        <v>98</v>
      </c>
      <c r="E4485" t="s">
        <v>530</v>
      </c>
      <c r="F4485" t="s">
        <v>27371</v>
      </c>
      <c r="G4485" t="s">
        <v>27372</v>
      </c>
      <c r="H4485" t="s">
        <v>27373</v>
      </c>
      <c r="I4485" t="s">
        <v>27374</v>
      </c>
      <c r="J4485" s="1" t="s">
        <v>45</v>
      </c>
      <c r="K4485" t="s">
        <v>424</v>
      </c>
      <c r="L4485" t="s">
        <v>425</v>
      </c>
      <c r="M4485">
        <v>7724600682</v>
      </c>
      <c r="N4485" s="1" t="s">
        <v>48</v>
      </c>
      <c r="O4485" s="1" t="s">
        <v>49</v>
      </c>
      <c r="P4485" s="1">
        <v>7</v>
      </c>
      <c r="Q4485" t="s">
        <v>1301</v>
      </c>
      <c r="R4485" s="1" t="s">
        <v>16134</v>
      </c>
      <c r="S4485" s="1" t="s">
        <v>27375</v>
      </c>
      <c r="T4485" s="1">
        <v>250</v>
      </c>
      <c r="U4485" s="1">
        <v>198</v>
      </c>
      <c r="V4485" s="1">
        <v>52</v>
      </c>
    </row>
    <row r="4486" spans="1:22" x14ac:dyDescent="0.35">
      <c r="A4486" s="2">
        <v>44477</v>
      </c>
      <c r="B4486" s="3" t="s">
        <v>222</v>
      </c>
      <c r="C4486" t="s">
        <v>141</v>
      </c>
      <c r="D4486" t="s">
        <v>223</v>
      </c>
      <c r="E4486" t="s">
        <v>1332</v>
      </c>
      <c r="F4486" t="s">
        <v>27376</v>
      </c>
      <c r="G4486" t="s">
        <v>27377</v>
      </c>
      <c r="H4486" t="s">
        <v>27378</v>
      </c>
      <c r="I4486">
        <v>4626126282</v>
      </c>
      <c r="J4486" s="1" t="s">
        <v>45</v>
      </c>
      <c r="K4486" t="s">
        <v>133</v>
      </c>
      <c r="L4486" t="s">
        <v>134</v>
      </c>
      <c r="M4486" t="s">
        <v>135</v>
      </c>
      <c r="N4486" s="1" t="s">
        <v>93</v>
      </c>
      <c r="O4486" s="1" t="s">
        <v>49</v>
      </c>
      <c r="P4486" s="1">
        <v>52</v>
      </c>
      <c r="Q4486" t="s">
        <v>2217</v>
      </c>
      <c r="R4486" s="1" t="s">
        <v>27379</v>
      </c>
      <c r="S4486" s="1" t="s">
        <v>27380</v>
      </c>
      <c r="T4486" s="1">
        <v>281</v>
      </c>
      <c r="U4486" s="1">
        <v>173</v>
      </c>
      <c r="V4486" s="1">
        <v>108</v>
      </c>
    </row>
    <row r="4487" spans="1:22" x14ac:dyDescent="0.35">
      <c r="A4487" s="2">
        <v>45187</v>
      </c>
      <c r="B4487" s="3" t="s">
        <v>22</v>
      </c>
      <c r="C4487" t="s">
        <v>23</v>
      </c>
      <c r="D4487" t="s">
        <v>24</v>
      </c>
      <c r="E4487" t="s">
        <v>25</v>
      </c>
      <c r="F4487" t="s">
        <v>27381</v>
      </c>
      <c r="G4487" t="s">
        <v>12470</v>
      </c>
      <c r="H4487" t="s">
        <v>27382</v>
      </c>
      <c r="I4487" t="s">
        <v>27383</v>
      </c>
      <c r="J4487" s="1" t="s">
        <v>45</v>
      </c>
      <c r="K4487" t="s">
        <v>61</v>
      </c>
      <c r="L4487" t="s">
        <v>62</v>
      </c>
      <c r="M4487">
        <f>1-588-750-7646</f>
        <v>-8983</v>
      </c>
      <c r="N4487" s="1" t="s">
        <v>93</v>
      </c>
      <c r="O4487" s="1" t="s">
        <v>34</v>
      </c>
      <c r="P4487" s="1">
        <v>62</v>
      </c>
      <c r="Q4487" t="s">
        <v>8654</v>
      </c>
      <c r="R4487" s="1" t="s">
        <v>27384</v>
      </c>
      <c r="S4487" s="1" t="s">
        <v>27385</v>
      </c>
      <c r="T4487" s="1">
        <v>267</v>
      </c>
      <c r="U4487" s="1">
        <v>241</v>
      </c>
      <c r="V4487" s="1">
        <v>26</v>
      </c>
    </row>
    <row r="4488" spans="1:22" x14ac:dyDescent="0.35">
      <c r="A4488" s="2">
        <v>45183</v>
      </c>
      <c r="B4488" s="3" t="s">
        <v>214</v>
      </c>
      <c r="C4488" t="s">
        <v>23</v>
      </c>
      <c r="D4488" t="s">
        <v>98</v>
      </c>
      <c r="E4488" t="s">
        <v>265</v>
      </c>
      <c r="F4488" t="s">
        <v>27386</v>
      </c>
      <c r="G4488" t="s">
        <v>27387</v>
      </c>
      <c r="H4488" t="s">
        <v>27388</v>
      </c>
      <c r="I4488" t="s">
        <v>27389</v>
      </c>
      <c r="J4488" s="1" t="s">
        <v>170</v>
      </c>
      <c r="K4488" t="s">
        <v>194</v>
      </c>
      <c r="L4488" t="s">
        <v>195</v>
      </c>
      <c r="M4488" t="s">
        <v>196</v>
      </c>
      <c r="N4488" s="1" t="s">
        <v>78</v>
      </c>
      <c r="O4488" s="1" t="s">
        <v>49</v>
      </c>
      <c r="P4488" s="1">
        <v>59</v>
      </c>
      <c r="Q4488" t="s">
        <v>27390</v>
      </c>
      <c r="R4488" s="1" t="s">
        <v>27391</v>
      </c>
      <c r="S4488" s="1" t="s">
        <v>27392</v>
      </c>
      <c r="T4488" s="1">
        <v>321</v>
      </c>
      <c r="U4488" s="1">
        <v>76</v>
      </c>
      <c r="V4488" s="1">
        <v>245</v>
      </c>
    </row>
    <row r="4489" spans="1:22" x14ac:dyDescent="0.35">
      <c r="A4489" s="2">
        <v>45056</v>
      </c>
      <c r="B4489" s="3" t="s">
        <v>214</v>
      </c>
      <c r="C4489" t="s">
        <v>23</v>
      </c>
      <c r="D4489" t="s">
        <v>98</v>
      </c>
      <c r="E4489" t="s">
        <v>326</v>
      </c>
      <c r="F4489" t="s">
        <v>27393</v>
      </c>
      <c r="G4489" t="s">
        <v>27394</v>
      </c>
      <c r="H4489" t="s">
        <v>27395</v>
      </c>
      <c r="I4489" t="s">
        <v>27396</v>
      </c>
      <c r="J4489" s="1" t="s">
        <v>45</v>
      </c>
      <c r="K4489" t="s">
        <v>303</v>
      </c>
      <c r="L4489" t="s">
        <v>304</v>
      </c>
      <c r="N4489" s="1" t="s">
        <v>93</v>
      </c>
      <c r="O4489" s="1" t="s">
        <v>63</v>
      </c>
      <c r="P4489" s="1">
        <v>72</v>
      </c>
      <c r="Q4489" t="s">
        <v>17194</v>
      </c>
      <c r="R4489" s="1" t="s">
        <v>2178</v>
      </c>
      <c r="S4489" s="1" t="s">
        <v>27397</v>
      </c>
      <c r="T4489" s="1">
        <v>71</v>
      </c>
      <c r="U4489" s="1">
        <v>38</v>
      </c>
      <c r="V4489" s="1">
        <v>33</v>
      </c>
    </row>
    <row r="4490" spans="1:22" x14ac:dyDescent="0.35">
      <c r="A4490" s="2">
        <v>44953</v>
      </c>
      <c r="B4490" s="3" t="s">
        <v>38</v>
      </c>
      <c r="C4490" t="s">
        <v>141</v>
      </c>
      <c r="D4490" t="s">
        <v>223</v>
      </c>
      <c r="E4490" t="s">
        <v>309</v>
      </c>
      <c r="F4490" t="s">
        <v>10906</v>
      </c>
      <c r="G4490" t="s">
        <v>27398</v>
      </c>
      <c r="H4490" t="s">
        <v>27399</v>
      </c>
      <c r="I4490" t="s">
        <v>27400</v>
      </c>
      <c r="J4490" s="1" t="s">
        <v>30</v>
      </c>
      <c r="K4490" t="s">
        <v>424</v>
      </c>
      <c r="L4490" t="s">
        <v>425</v>
      </c>
      <c r="M4490">
        <v>7724600682</v>
      </c>
      <c r="N4490" s="1" t="s">
        <v>86</v>
      </c>
      <c r="O4490" s="1" t="s">
        <v>63</v>
      </c>
      <c r="P4490" s="1">
        <v>68</v>
      </c>
      <c r="Q4490" t="s">
        <v>24505</v>
      </c>
      <c r="R4490" s="1" t="s">
        <v>27401</v>
      </c>
      <c r="S4490" s="1" t="s">
        <v>27402</v>
      </c>
      <c r="T4490" s="1">
        <v>150</v>
      </c>
      <c r="U4490" s="1">
        <v>109</v>
      </c>
      <c r="V4490" s="1">
        <v>41</v>
      </c>
    </row>
    <row r="4491" spans="1:22" x14ac:dyDescent="0.35">
      <c r="A4491" s="2">
        <v>44505</v>
      </c>
      <c r="B4491" s="3" t="s">
        <v>118</v>
      </c>
      <c r="C4491" t="s">
        <v>69</v>
      </c>
      <c r="D4491" t="s">
        <v>119</v>
      </c>
      <c r="E4491" t="s">
        <v>120</v>
      </c>
      <c r="F4491" t="s">
        <v>27403</v>
      </c>
      <c r="G4491" t="s">
        <v>27404</v>
      </c>
      <c r="H4491" t="s">
        <v>27405</v>
      </c>
      <c r="I4491" t="s">
        <v>27406</v>
      </c>
      <c r="J4491" s="1" t="s">
        <v>170</v>
      </c>
      <c r="K4491" t="s">
        <v>124</v>
      </c>
      <c r="L4491" t="s">
        <v>125</v>
      </c>
      <c r="M4491" t="s">
        <v>126</v>
      </c>
      <c r="N4491" s="1" t="s">
        <v>86</v>
      </c>
      <c r="O4491" s="1" t="s">
        <v>63</v>
      </c>
      <c r="P4491" s="1">
        <v>29</v>
      </c>
      <c r="Q4491" t="s">
        <v>2873</v>
      </c>
      <c r="R4491" s="1" t="s">
        <v>10635</v>
      </c>
      <c r="S4491" s="1" t="s">
        <v>27407</v>
      </c>
      <c r="T4491" s="1">
        <v>406</v>
      </c>
      <c r="U4491" s="1">
        <v>333</v>
      </c>
      <c r="V4491" s="1">
        <v>73</v>
      </c>
    </row>
    <row r="4492" spans="1:22" x14ac:dyDescent="0.35">
      <c r="A4492" s="2">
        <v>45073</v>
      </c>
      <c r="B4492" s="3" t="s">
        <v>257</v>
      </c>
      <c r="C4492" t="s">
        <v>141</v>
      </c>
      <c r="D4492" t="s">
        <v>223</v>
      </c>
      <c r="E4492" t="s">
        <v>309</v>
      </c>
      <c r="F4492" t="s">
        <v>27408</v>
      </c>
      <c r="G4492" t="s">
        <v>27409</v>
      </c>
      <c r="H4492" t="s">
        <v>27410</v>
      </c>
      <c r="I4492">
        <f>1-648-442-6804</f>
        <v>-7893</v>
      </c>
      <c r="J4492" s="1" t="s">
        <v>170</v>
      </c>
      <c r="K4492" t="s">
        <v>381</v>
      </c>
      <c r="L4492" t="s">
        <v>382</v>
      </c>
      <c r="M4492" t="s">
        <v>383</v>
      </c>
      <c r="N4492" s="1" t="s">
        <v>86</v>
      </c>
      <c r="O4492" s="1" t="s">
        <v>34</v>
      </c>
      <c r="P4492" s="1">
        <v>61</v>
      </c>
      <c r="Q4492" t="s">
        <v>314</v>
      </c>
      <c r="R4492" s="1" t="s">
        <v>27411</v>
      </c>
      <c r="S4492" s="1" t="s">
        <v>27412</v>
      </c>
      <c r="T4492" s="1">
        <v>452</v>
      </c>
      <c r="U4492" s="1">
        <v>404</v>
      </c>
      <c r="V4492" s="1">
        <v>48</v>
      </c>
    </row>
    <row r="4493" spans="1:22" x14ac:dyDescent="0.35">
      <c r="A4493" s="2">
        <v>45005</v>
      </c>
      <c r="B4493" s="3" t="s">
        <v>97</v>
      </c>
      <c r="C4493" t="s">
        <v>23</v>
      </c>
      <c r="D4493" t="s">
        <v>98</v>
      </c>
      <c r="E4493" t="s">
        <v>154</v>
      </c>
      <c r="F4493" t="s">
        <v>27413</v>
      </c>
      <c r="G4493" t="s">
        <v>27414</v>
      </c>
      <c r="H4493" t="s">
        <v>27415</v>
      </c>
      <c r="I4493" t="s">
        <v>27416</v>
      </c>
      <c r="J4493" s="1" t="s">
        <v>45</v>
      </c>
      <c r="K4493" t="s">
        <v>124</v>
      </c>
      <c r="L4493" t="s">
        <v>125</v>
      </c>
      <c r="M4493" t="s">
        <v>126</v>
      </c>
      <c r="N4493" s="1" t="s">
        <v>33</v>
      </c>
      <c r="O4493" s="1" t="s">
        <v>34</v>
      </c>
      <c r="P4493" s="1">
        <v>29</v>
      </c>
      <c r="Q4493" t="s">
        <v>16541</v>
      </c>
      <c r="R4493" s="1" t="s">
        <v>27417</v>
      </c>
      <c r="S4493" s="1" t="s">
        <v>27418</v>
      </c>
      <c r="T4493" s="1">
        <v>471</v>
      </c>
      <c r="U4493" s="1">
        <v>393</v>
      </c>
      <c r="V4493" s="1">
        <v>78</v>
      </c>
    </row>
    <row r="4494" spans="1:22" x14ac:dyDescent="0.35">
      <c r="A4494" s="2">
        <v>44581</v>
      </c>
      <c r="B4494" s="3" t="s">
        <v>164</v>
      </c>
      <c r="C4494" t="s">
        <v>247</v>
      </c>
      <c r="D4494" t="s">
        <v>165</v>
      </c>
      <c r="E4494" t="s">
        <v>166</v>
      </c>
      <c r="F4494" t="s">
        <v>27419</v>
      </c>
      <c r="G4494" t="s">
        <v>27420</v>
      </c>
      <c r="H4494" t="s">
        <v>27421</v>
      </c>
      <c r="I4494" t="s">
        <v>27422</v>
      </c>
      <c r="J4494" s="1" t="s">
        <v>30</v>
      </c>
      <c r="K4494" t="s">
        <v>303</v>
      </c>
      <c r="L4494" t="s">
        <v>304</v>
      </c>
      <c r="M4494" t="s">
        <v>305</v>
      </c>
      <c r="N4494" s="1" t="s">
        <v>93</v>
      </c>
      <c r="O4494" s="1" t="s">
        <v>63</v>
      </c>
      <c r="P4494" s="1">
        <v>10</v>
      </c>
      <c r="Q4494" t="s">
        <v>15311</v>
      </c>
      <c r="R4494" s="1" t="s">
        <v>27423</v>
      </c>
      <c r="S4494" s="1" t="s">
        <v>27424</v>
      </c>
      <c r="T4494" s="1">
        <v>315</v>
      </c>
      <c r="U4494" s="1">
        <v>71</v>
      </c>
      <c r="V4494" s="1">
        <v>244</v>
      </c>
    </row>
    <row r="4495" spans="1:22" x14ac:dyDescent="0.35">
      <c r="A4495" s="1" t="s">
        <v>14784</v>
      </c>
      <c r="B4495" s="3" t="s">
        <v>97</v>
      </c>
      <c r="C4495" t="s">
        <v>54</v>
      </c>
      <c r="D4495" t="s">
        <v>98</v>
      </c>
      <c r="E4495" t="s">
        <v>154</v>
      </c>
      <c r="F4495" t="s">
        <v>27425</v>
      </c>
      <c r="H4495" t="s">
        <v>27426</v>
      </c>
      <c r="I4495" t="s">
        <v>27427</v>
      </c>
      <c r="J4495" s="1" t="s">
        <v>170</v>
      </c>
      <c r="K4495" t="s">
        <v>534</v>
      </c>
      <c r="L4495" t="s">
        <v>535</v>
      </c>
      <c r="M4495" t="s">
        <v>536</v>
      </c>
      <c r="N4495" s="1" t="s">
        <v>114</v>
      </c>
      <c r="O4495" s="1" t="s">
        <v>63</v>
      </c>
      <c r="P4495" s="1">
        <v>88</v>
      </c>
      <c r="Q4495" t="s">
        <v>701</v>
      </c>
      <c r="R4495" s="1" t="s">
        <v>27428</v>
      </c>
      <c r="S4495" s="1" t="s">
        <v>27429</v>
      </c>
      <c r="T4495" s="1">
        <v>134</v>
      </c>
      <c r="U4495" s="1">
        <v>8</v>
      </c>
      <c r="V4495" s="1">
        <v>126</v>
      </c>
    </row>
    <row r="4496" spans="1:22" x14ac:dyDescent="0.35">
      <c r="A4496" s="2">
        <v>44654</v>
      </c>
      <c r="B4496" s="3" t="s">
        <v>164</v>
      </c>
      <c r="C4496" t="s">
        <v>247</v>
      </c>
      <c r="D4496" t="s">
        <v>165</v>
      </c>
      <c r="E4496" t="s">
        <v>166</v>
      </c>
      <c r="F4496" t="s">
        <v>27430</v>
      </c>
      <c r="G4496" t="s">
        <v>27431</v>
      </c>
      <c r="H4496" t="s">
        <v>27432</v>
      </c>
      <c r="I4496">
        <v>4213605697</v>
      </c>
      <c r="J4496" s="1" t="s">
        <v>30</v>
      </c>
      <c r="K4496" t="s">
        <v>111</v>
      </c>
      <c r="L4496" t="s">
        <v>112</v>
      </c>
      <c r="M4496" t="s">
        <v>113</v>
      </c>
      <c r="N4496" s="1" t="s">
        <v>48</v>
      </c>
      <c r="O4496" s="1" t="s">
        <v>63</v>
      </c>
      <c r="P4496" s="1">
        <v>44</v>
      </c>
      <c r="Q4496" t="s">
        <v>3568</v>
      </c>
      <c r="R4496" s="1" t="s">
        <v>27433</v>
      </c>
      <c r="S4496" s="1" t="s">
        <v>27434</v>
      </c>
      <c r="T4496" s="1">
        <v>464</v>
      </c>
      <c r="U4496" s="1">
        <v>454</v>
      </c>
      <c r="V4496" s="1">
        <v>10</v>
      </c>
    </row>
    <row r="4497" spans="1:22" x14ac:dyDescent="0.35">
      <c r="A4497" s="2">
        <v>44746</v>
      </c>
      <c r="B4497" s="3" t="s">
        <v>22</v>
      </c>
      <c r="C4497" t="s">
        <v>23</v>
      </c>
      <c r="D4497" t="s">
        <v>24</v>
      </c>
      <c r="E4497" t="s">
        <v>265</v>
      </c>
      <c r="F4497" t="s">
        <v>27435</v>
      </c>
      <c r="G4497" t="s">
        <v>27436</v>
      </c>
      <c r="H4497" t="s">
        <v>27437</v>
      </c>
      <c r="I4497" t="s">
        <v>27438</v>
      </c>
      <c r="J4497" s="1" t="s">
        <v>45</v>
      </c>
      <c r="K4497" t="s">
        <v>194</v>
      </c>
      <c r="L4497" t="s">
        <v>195</v>
      </c>
      <c r="M4497" t="s">
        <v>196</v>
      </c>
      <c r="N4497" s="1" t="s">
        <v>86</v>
      </c>
      <c r="O4497" s="1" t="s">
        <v>63</v>
      </c>
      <c r="P4497" s="1">
        <v>12</v>
      </c>
      <c r="Q4497" t="s">
        <v>13941</v>
      </c>
      <c r="R4497" s="1" t="s">
        <v>27439</v>
      </c>
      <c r="S4497" s="1" t="s">
        <v>27440</v>
      </c>
      <c r="T4497" s="1">
        <v>69</v>
      </c>
      <c r="U4497" s="1">
        <v>65</v>
      </c>
      <c r="V4497" s="1">
        <v>4</v>
      </c>
    </row>
    <row r="4498" spans="1:22" x14ac:dyDescent="0.35">
      <c r="A4498" s="2">
        <v>44715</v>
      </c>
      <c r="B4498" s="3" t="s">
        <v>53</v>
      </c>
      <c r="C4498" t="s">
        <v>276</v>
      </c>
      <c r="D4498" t="s">
        <v>55</v>
      </c>
      <c r="E4498" t="s">
        <v>56</v>
      </c>
      <c r="F4498" t="s">
        <v>27441</v>
      </c>
      <c r="G4498" t="s">
        <v>27442</v>
      </c>
      <c r="H4498" t="s">
        <v>27443</v>
      </c>
      <c r="I4498" t="s">
        <v>27444</v>
      </c>
      <c r="J4498" s="1" t="s">
        <v>30</v>
      </c>
      <c r="K4498" t="s">
        <v>61</v>
      </c>
      <c r="L4498" t="s">
        <v>62</v>
      </c>
      <c r="M4498">
        <f>1-588-750-7646</f>
        <v>-8983</v>
      </c>
      <c r="N4498" s="1" t="s">
        <v>93</v>
      </c>
      <c r="O4498" s="1" t="s">
        <v>49</v>
      </c>
      <c r="P4498" s="1">
        <v>14</v>
      </c>
      <c r="Q4498" t="s">
        <v>7402</v>
      </c>
      <c r="R4498" s="1" t="s">
        <v>27445</v>
      </c>
      <c r="S4498" s="1" t="s">
        <v>27446</v>
      </c>
      <c r="T4498" s="1">
        <v>69</v>
      </c>
      <c r="U4498" s="1">
        <v>13</v>
      </c>
      <c r="V4498" s="1">
        <v>56</v>
      </c>
    </row>
    <row r="4499" spans="1:22" x14ac:dyDescent="0.35">
      <c r="A4499" s="2">
        <v>44832</v>
      </c>
      <c r="B4499" s="3" t="s">
        <v>275</v>
      </c>
      <c r="C4499" t="s">
        <v>276</v>
      </c>
      <c r="D4499" t="s">
        <v>277</v>
      </c>
      <c r="E4499" t="s">
        <v>278</v>
      </c>
      <c r="F4499" t="s">
        <v>27447</v>
      </c>
      <c r="G4499" t="s">
        <v>27448</v>
      </c>
      <c r="H4499" t="s">
        <v>27449</v>
      </c>
      <c r="I4499">
        <v>5223317348</v>
      </c>
      <c r="J4499" s="1" t="s">
        <v>170</v>
      </c>
      <c r="K4499" t="s">
        <v>148</v>
      </c>
      <c r="L4499" t="s">
        <v>149</v>
      </c>
      <c r="M4499" t="s">
        <v>150</v>
      </c>
      <c r="N4499" s="1" t="s">
        <v>114</v>
      </c>
      <c r="O4499" s="1" t="s">
        <v>34</v>
      </c>
      <c r="P4499" s="1">
        <v>39</v>
      </c>
      <c r="Q4499" t="s">
        <v>5631</v>
      </c>
      <c r="R4499" s="1" t="s">
        <v>27450</v>
      </c>
      <c r="S4499" s="1" t="s">
        <v>27451</v>
      </c>
      <c r="T4499" s="1">
        <v>341</v>
      </c>
      <c r="U4499" s="1">
        <v>13</v>
      </c>
      <c r="V4499" s="1">
        <v>328</v>
      </c>
    </row>
    <row r="4500" spans="1:22" x14ac:dyDescent="0.35">
      <c r="A4500" s="2">
        <v>45024</v>
      </c>
      <c r="B4500" s="3" t="s">
        <v>238</v>
      </c>
      <c r="C4500" t="s">
        <v>23</v>
      </c>
      <c r="D4500" t="s">
        <v>98</v>
      </c>
      <c r="E4500" t="s">
        <v>265</v>
      </c>
      <c r="F4500" t="s">
        <v>27452</v>
      </c>
      <c r="G4500" t="s">
        <v>27453</v>
      </c>
      <c r="H4500" t="s">
        <v>27454</v>
      </c>
      <c r="I4500" t="s">
        <v>27455</v>
      </c>
      <c r="J4500" s="1" t="s">
        <v>30</v>
      </c>
      <c r="K4500" t="s">
        <v>159</v>
      </c>
      <c r="L4500" t="s">
        <v>160</v>
      </c>
      <c r="M4500" t="s">
        <v>161</v>
      </c>
      <c r="N4500" s="1" t="s">
        <v>48</v>
      </c>
      <c r="O4500" s="1" t="s">
        <v>63</v>
      </c>
      <c r="P4500" s="1">
        <v>26</v>
      </c>
      <c r="Q4500" t="s">
        <v>3744</v>
      </c>
      <c r="R4500" s="1" t="s">
        <v>27456</v>
      </c>
      <c r="S4500" s="1" t="s">
        <v>27457</v>
      </c>
      <c r="T4500" s="1">
        <v>241</v>
      </c>
      <c r="U4500" s="1">
        <v>139</v>
      </c>
      <c r="V4500" s="1">
        <v>102</v>
      </c>
    </row>
    <row r="4501" spans="1:22" x14ac:dyDescent="0.35">
      <c r="A4501" s="2">
        <v>44704</v>
      </c>
      <c r="B4501" s="3" t="s">
        <v>53</v>
      </c>
      <c r="C4501" t="s">
        <v>276</v>
      </c>
      <c r="D4501" t="s">
        <v>55</v>
      </c>
      <c r="E4501" t="s">
        <v>56</v>
      </c>
      <c r="F4501" t="s">
        <v>27458</v>
      </c>
      <c r="G4501" t="s">
        <v>27459</v>
      </c>
      <c r="H4501" t="s">
        <v>27460</v>
      </c>
      <c r="I4501" t="s">
        <v>27461</v>
      </c>
      <c r="J4501" s="1" t="s">
        <v>30</v>
      </c>
      <c r="K4501" t="s">
        <v>159</v>
      </c>
      <c r="L4501" t="s">
        <v>160</v>
      </c>
      <c r="N4501" s="1" t="s">
        <v>86</v>
      </c>
      <c r="O4501" s="1" t="s">
        <v>49</v>
      </c>
      <c r="P4501" s="1">
        <v>9</v>
      </c>
      <c r="Q4501" t="s">
        <v>24156</v>
      </c>
      <c r="R4501" s="1" t="s">
        <v>27462</v>
      </c>
      <c r="S4501" s="1" t="s">
        <v>27463</v>
      </c>
      <c r="T4501" s="1">
        <v>236</v>
      </c>
      <c r="U4501" s="1">
        <v>146</v>
      </c>
      <c r="V4501" s="1">
        <v>90</v>
      </c>
    </row>
    <row r="4502" spans="1:22" x14ac:dyDescent="0.35">
      <c r="A4502" s="2">
        <v>45025</v>
      </c>
      <c r="B4502" s="3" t="s">
        <v>529</v>
      </c>
      <c r="C4502" t="s">
        <v>54</v>
      </c>
      <c r="D4502" t="s">
        <v>98</v>
      </c>
      <c r="E4502" t="s">
        <v>265</v>
      </c>
      <c r="F4502" t="s">
        <v>27464</v>
      </c>
      <c r="H4502" t="s">
        <v>27465</v>
      </c>
      <c r="I4502" t="s">
        <v>27466</v>
      </c>
      <c r="J4502" s="1" t="s">
        <v>170</v>
      </c>
      <c r="K4502" t="s">
        <v>566</v>
      </c>
      <c r="L4502" t="s">
        <v>567</v>
      </c>
      <c r="M4502" t="s">
        <v>568</v>
      </c>
      <c r="N4502" s="1" t="s">
        <v>93</v>
      </c>
      <c r="O4502" s="1" t="s">
        <v>49</v>
      </c>
      <c r="P4502" s="1">
        <v>11</v>
      </c>
      <c r="Q4502" t="s">
        <v>6216</v>
      </c>
      <c r="R4502" s="1" t="s">
        <v>27467</v>
      </c>
      <c r="S4502" s="1" t="s">
        <v>27468</v>
      </c>
      <c r="T4502" s="1">
        <v>393</v>
      </c>
      <c r="U4502" s="1">
        <v>216</v>
      </c>
      <c r="V4502" s="1">
        <v>177</v>
      </c>
    </row>
    <row r="4503" spans="1:22" x14ac:dyDescent="0.35">
      <c r="A4503" s="2">
        <v>44637</v>
      </c>
      <c r="B4503" s="3" t="s">
        <v>238</v>
      </c>
      <c r="C4503" t="s">
        <v>23</v>
      </c>
      <c r="D4503" t="s">
        <v>98</v>
      </c>
      <c r="E4503" t="s">
        <v>239</v>
      </c>
      <c r="F4503" t="s">
        <v>27469</v>
      </c>
      <c r="G4503" t="s">
        <v>27470</v>
      </c>
      <c r="H4503" t="s">
        <v>27471</v>
      </c>
      <c r="I4503">
        <v>3699772950</v>
      </c>
      <c r="J4503" s="1" t="s">
        <v>30</v>
      </c>
      <c r="K4503" t="s">
        <v>534</v>
      </c>
      <c r="L4503" t="s">
        <v>535</v>
      </c>
      <c r="M4503" t="s">
        <v>536</v>
      </c>
      <c r="N4503" s="1" t="s">
        <v>48</v>
      </c>
      <c r="O4503" s="1" t="s">
        <v>34</v>
      </c>
      <c r="P4503" s="1">
        <v>6</v>
      </c>
      <c r="Q4503" t="s">
        <v>18173</v>
      </c>
      <c r="R4503" s="1" t="s">
        <v>27472</v>
      </c>
      <c r="S4503" s="1" t="s">
        <v>27473</v>
      </c>
      <c r="T4503" s="1">
        <v>156</v>
      </c>
      <c r="U4503" s="1">
        <v>110</v>
      </c>
      <c r="V4503" s="1">
        <v>46</v>
      </c>
    </row>
    <row r="4504" spans="1:22" x14ac:dyDescent="0.35">
      <c r="A4504" s="2">
        <v>44486</v>
      </c>
      <c r="B4504" s="3" t="s">
        <v>38</v>
      </c>
      <c r="C4504" t="s">
        <v>23</v>
      </c>
      <c r="D4504" t="s">
        <v>39</v>
      </c>
      <c r="E4504" t="s">
        <v>40</v>
      </c>
      <c r="F4504" t="s">
        <v>27474</v>
      </c>
      <c r="G4504" t="s">
        <v>27475</v>
      </c>
      <c r="H4504" t="s">
        <v>27476</v>
      </c>
      <c r="I4504" t="s">
        <v>27477</v>
      </c>
      <c r="J4504" s="1" t="s">
        <v>30</v>
      </c>
      <c r="K4504" t="s">
        <v>303</v>
      </c>
      <c r="L4504" t="s">
        <v>304</v>
      </c>
      <c r="M4504" t="s">
        <v>305</v>
      </c>
      <c r="N4504" s="1" t="s">
        <v>48</v>
      </c>
      <c r="O4504" s="1" t="s">
        <v>34</v>
      </c>
      <c r="P4504" s="1">
        <v>70</v>
      </c>
      <c r="Q4504" t="s">
        <v>20980</v>
      </c>
      <c r="R4504" s="1" t="s">
        <v>27478</v>
      </c>
      <c r="S4504" s="1" t="s">
        <v>27479</v>
      </c>
      <c r="T4504" s="1">
        <v>127</v>
      </c>
      <c r="U4504" s="1">
        <v>98</v>
      </c>
      <c r="V4504" s="1">
        <v>29</v>
      </c>
    </row>
    <row r="4505" spans="1:22" x14ac:dyDescent="0.35">
      <c r="A4505" s="2">
        <v>44741</v>
      </c>
      <c r="B4505" s="3" t="s">
        <v>68</v>
      </c>
      <c r="C4505" t="s">
        <v>69</v>
      </c>
      <c r="D4505" t="s">
        <v>70</v>
      </c>
      <c r="E4505" t="s">
        <v>1634</v>
      </c>
      <c r="F4505" t="s">
        <v>27480</v>
      </c>
      <c r="G4505" t="s">
        <v>27481</v>
      </c>
      <c r="H4505" t="s">
        <v>27482</v>
      </c>
      <c r="I4505" t="s">
        <v>27483</v>
      </c>
      <c r="J4505" s="1" t="s">
        <v>30</v>
      </c>
      <c r="K4505" t="s">
        <v>534</v>
      </c>
      <c r="L4505" t="s">
        <v>535</v>
      </c>
      <c r="M4505" t="s">
        <v>536</v>
      </c>
      <c r="N4505" s="1" t="s">
        <v>33</v>
      </c>
      <c r="O4505" s="1" t="s">
        <v>34</v>
      </c>
      <c r="P4505" s="1">
        <v>58</v>
      </c>
      <c r="Q4505" t="s">
        <v>290</v>
      </c>
      <c r="R4505" s="1" t="s">
        <v>27484</v>
      </c>
      <c r="S4505" s="1" t="s">
        <v>27485</v>
      </c>
      <c r="T4505" s="1">
        <v>81</v>
      </c>
      <c r="U4505" s="1">
        <v>2</v>
      </c>
      <c r="V4505" s="1">
        <v>79</v>
      </c>
    </row>
    <row r="4506" spans="1:22" x14ac:dyDescent="0.35">
      <c r="A4506" s="2">
        <v>45196</v>
      </c>
      <c r="B4506" s="3" t="s">
        <v>177</v>
      </c>
      <c r="C4506" t="s">
        <v>141</v>
      </c>
      <c r="D4506" t="s">
        <v>142</v>
      </c>
      <c r="E4506" t="s">
        <v>178</v>
      </c>
      <c r="F4506" t="s">
        <v>27486</v>
      </c>
      <c r="H4506" t="s">
        <v>27487</v>
      </c>
      <c r="I4506">
        <v>4958337542</v>
      </c>
      <c r="J4506" s="1" t="s">
        <v>30</v>
      </c>
      <c r="K4506" t="s">
        <v>183</v>
      </c>
      <c r="L4506" t="s">
        <v>184</v>
      </c>
      <c r="M4506" t="s">
        <v>185</v>
      </c>
      <c r="N4506" s="1" t="s">
        <v>33</v>
      </c>
      <c r="O4506" s="1" t="s">
        <v>49</v>
      </c>
      <c r="P4506" s="1">
        <v>73</v>
      </c>
      <c r="Q4506" t="s">
        <v>9247</v>
      </c>
      <c r="R4506" s="1" t="s">
        <v>27488</v>
      </c>
      <c r="S4506" s="1" t="s">
        <v>27489</v>
      </c>
      <c r="T4506" s="1">
        <v>211</v>
      </c>
      <c r="U4506" s="1">
        <v>98</v>
      </c>
      <c r="V4506" s="1">
        <v>113</v>
      </c>
    </row>
    <row r="4507" spans="1:22" x14ac:dyDescent="0.35">
      <c r="A4507" s="2">
        <v>44951</v>
      </c>
      <c r="B4507" s="3" t="s">
        <v>275</v>
      </c>
      <c r="C4507" t="s">
        <v>276</v>
      </c>
      <c r="D4507" t="s">
        <v>277</v>
      </c>
      <c r="E4507" t="s">
        <v>278</v>
      </c>
      <c r="F4507" t="s">
        <v>27490</v>
      </c>
      <c r="G4507" t="s">
        <v>27491</v>
      </c>
      <c r="H4507" t="s">
        <v>27492</v>
      </c>
      <c r="I4507" t="s">
        <v>27493</v>
      </c>
      <c r="J4507" s="1" t="s">
        <v>170</v>
      </c>
      <c r="K4507" t="s">
        <v>194</v>
      </c>
      <c r="L4507" t="s">
        <v>195</v>
      </c>
      <c r="M4507" t="s">
        <v>196</v>
      </c>
      <c r="N4507" s="1" t="s">
        <v>86</v>
      </c>
      <c r="O4507" s="1" t="s">
        <v>49</v>
      </c>
      <c r="P4507" s="1">
        <v>62</v>
      </c>
      <c r="Q4507" t="s">
        <v>9841</v>
      </c>
      <c r="R4507" s="1" t="s">
        <v>27494</v>
      </c>
      <c r="S4507" s="1" t="s">
        <v>27495</v>
      </c>
      <c r="T4507" s="1">
        <v>223</v>
      </c>
      <c r="U4507" s="1">
        <v>41</v>
      </c>
      <c r="V4507" s="1">
        <v>182</v>
      </c>
    </row>
    <row r="4508" spans="1:22" x14ac:dyDescent="0.35">
      <c r="A4508" s="2">
        <v>45125</v>
      </c>
      <c r="B4508" s="3" t="s">
        <v>38</v>
      </c>
      <c r="C4508" t="s">
        <v>23</v>
      </c>
      <c r="D4508" t="s">
        <v>24</v>
      </c>
      <c r="E4508" t="s">
        <v>82</v>
      </c>
      <c r="F4508" t="s">
        <v>27496</v>
      </c>
      <c r="G4508" t="s">
        <v>27497</v>
      </c>
      <c r="H4508" t="s">
        <v>27498</v>
      </c>
      <c r="I4508" t="s">
        <v>27499</v>
      </c>
      <c r="J4508" s="1" t="s">
        <v>30</v>
      </c>
      <c r="K4508" t="s">
        <v>159</v>
      </c>
      <c r="L4508" t="s">
        <v>160</v>
      </c>
      <c r="N4508" s="1" t="s">
        <v>78</v>
      </c>
      <c r="O4508" s="1" t="s">
        <v>63</v>
      </c>
      <c r="P4508" s="1">
        <v>13</v>
      </c>
      <c r="Q4508" t="s">
        <v>4813</v>
      </c>
      <c r="R4508" s="1" t="s">
        <v>27500</v>
      </c>
      <c r="S4508" s="1" t="s">
        <v>27501</v>
      </c>
      <c r="T4508" s="1">
        <v>492</v>
      </c>
      <c r="U4508" s="1">
        <v>170</v>
      </c>
      <c r="V4508" s="1">
        <v>322</v>
      </c>
    </row>
    <row r="4509" spans="1:22" x14ac:dyDescent="0.35">
      <c r="A4509" s="2">
        <v>44887</v>
      </c>
      <c r="B4509" s="3" t="s">
        <v>177</v>
      </c>
      <c r="C4509" t="s">
        <v>141</v>
      </c>
      <c r="D4509" t="s">
        <v>142</v>
      </c>
      <c r="E4509" t="s">
        <v>178</v>
      </c>
      <c r="F4509" t="s">
        <v>27502</v>
      </c>
      <c r="G4509" t="s">
        <v>27503</v>
      </c>
      <c r="H4509" t="s">
        <v>27504</v>
      </c>
      <c r="I4509" t="s">
        <v>27505</v>
      </c>
      <c r="J4509" s="1" t="s">
        <v>170</v>
      </c>
      <c r="K4509" t="s">
        <v>148</v>
      </c>
      <c r="L4509" t="s">
        <v>149</v>
      </c>
      <c r="N4509" s="1" t="s">
        <v>93</v>
      </c>
      <c r="O4509" s="1" t="s">
        <v>34</v>
      </c>
      <c r="P4509" s="1">
        <v>100</v>
      </c>
      <c r="Q4509" t="s">
        <v>835</v>
      </c>
      <c r="R4509" s="1" t="s">
        <v>27506</v>
      </c>
      <c r="S4509" s="1" t="s">
        <v>27507</v>
      </c>
      <c r="T4509" s="1">
        <v>119</v>
      </c>
      <c r="U4509" s="1">
        <v>82</v>
      </c>
      <c r="V4509" s="1">
        <v>37</v>
      </c>
    </row>
    <row r="4510" spans="1:22" x14ac:dyDescent="0.35">
      <c r="A4510" s="2">
        <v>44694</v>
      </c>
      <c r="B4510" s="3" t="s">
        <v>53</v>
      </c>
      <c r="C4510" t="s">
        <v>276</v>
      </c>
      <c r="D4510" t="s">
        <v>55</v>
      </c>
      <c r="E4510" t="s">
        <v>56</v>
      </c>
      <c r="F4510" t="s">
        <v>27508</v>
      </c>
      <c r="G4510" t="s">
        <v>27509</v>
      </c>
      <c r="H4510" t="s">
        <v>27510</v>
      </c>
      <c r="I4510" t="s">
        <v>27511</v>
      </c>
      <c r="J4510" s="1" t="s">
        <v>170</v>
      </c>
      <c r="K4510" t="s">
        <v>171</v>
      </c>
      <c r="L4510" t="s">
        <v>172</v>
      </c>
      <c r="M4510" t="s">
        <v>173</v>
      </c>
      <c r="N4510" s="1" t="s">
        <v>86</v>
      </c>
      <c r="O4510" s="1" t="s">
        <v>63</v>
      </c>
      <c r="P4510" s="1">
        <v>69</v>
      </c>
      <c r="Q4510" t="s">
        <v>3378</v>
      </c>
      <c r="R4510" s="1" t="s">
        <v>27512</v>
      </c>
      <c r="S4510" s="1" t="s">
        <v>27513</v>
      </c>
      <c r="T4510" s="1">
        <v>161</v>
      </c>
      <c r="U4510" s="1">
        <v>80</v>
      </c>
      <c r="V4510" s="1">
        <v>81</v>
      </c>
    </row>
    <row r="4511" spans="1:22" x14ac:dyDescent="0.35">
      <c r="A4511" s="1" t="s">
        <v>11507</v>
      </c>
      <c r="B4511" s="3" t="s">
        <v>529</v>
      </c>
      <c r="C4511" t="s">
        <v>23</v>
      </c>
      <c r="D4511" t="s">
        <v>98</v>
      </c>
      <c r="E4511" t="s">
        <v>530</v>
      </c>
      <c r="F4511" t="s">
        <v>27514</v>
      </c>
      <c r="G4511" t="s">
        <v>27515</v>
      </c>
      <c r="H4511" t="s">
        <v>27516</v>
      </c>
      <c r="I4511" t="s">
        <v>27517</v>
      </c>
      <c r="J4511" s="1" t="s">
        <v>45</v>
      </c>
      <c r="K4511" t="s">
        <v>46</v>
      </c>
      <c r="L4511" t="s">
        <v>47</v>
      </c>
      <c r="M4511" t="s">
        <v>261</v>
      </c>
      <c r="N4511" s="1" t="s">
        <v>78</v>
      </c>
      <c r="O4511" s="1" t="s">
        <v>49</v>
      </c>
      <c r="P4511" s="1">
        <v>50</v>
      </c>
      <c r="Q4511" t="s">
        <v>3977</v>
      </c>
      <c r="R4511" s="1" t="s">
        <v>27518</v>
      </c>
      <c r="S4511" s="1" t="s">
        <v>27519</v>
      </c>
      <c r="T4511" s="1">
        <v>190</v>
      </c>
      <c r="U4511" s="1">
        <v>132</v>
      </c>
      <c r="V4511" s="1">
        <v>58</v>
      </c>
    </row>
    <row r="4512" spans="1:22" x14ac:dyDescent="0.35">
      <c r="A4512" s="2">
        <v>44471</v>
      </c>
      <c r="B4512" s="3" t="s">
        <v>418</v>
      </c>
      <c r="C4512" t="s">
        <v>54</v>
      </c>
      <c r="D4512" t="s">
        <v>419</v>
      </c>
      <c r="E4512" t="s">
        <v>189</v>
      </c>
      <c r="F4512" t="s">
        <v>27520</v>
      </c>
      <c r="G4512" t="s">
        <v>27521</v>
      </c>
      <c r="H4512" t="s">
        <v>27522</v>
      </c>
      <c r="I4512" t="s">
        <v>27523</v>
      </c>
      <c r="J4512" s="1" t="s">
        <v>30</v>
      </c>
      <c r="K4512" t="s">
        <v>171</v>
      </c>
      <c r="L4512" t="s">
        <v>172</v>
      </c>
      <c r="M4512" t="s">
        <v>173</v>
      </c>
      <c r="N4512" s="1" t="s">
        <v>86</v>
      </c>
      <c r="O4512" s="1" t="s">
        <v>49</v>
      </c>
      <c r="P4512" s="1">
        <v>71</v>
      </c>
      <c r="Q4512" t="s">
        <v>10842</v>
      </c>
      <c r="R4512" s="1" t="s">
        <v>18545</v>
      </c>
      <c r="S4512" s="1" t="s">
        <v>27524</v>
      </c>
      <c r="T4512" s="1">
        <v>365</v>
      </c>
      <c r="U4512" s="1">
        <v>321</v>
      </c>
      <c r="V4512" s="1">
        <v>44</v>
      </c>
    </row>
    <row r="4513" spans="1:22" x14ac:dyDescent="0.35">
      <c r="A4513" s="2">
        <v>45027</v>
      </c>
      <c r="B4513" s="3" t="s">
        <v>164</v>
      </c>
      <c r="C4513" t="s">
        <v>247</v>
      </c>
      <c r="D4513" t="s">
        <v>165</v>
      </c>
      <c r="E4513" t="s">
        <v>166</v>
      </c>
      <c r="F4513" t="s">
        <v>27525</v>
      </c>
      <c r="G4513" t="s">
        <v>27526</v>
      </c>
      <c r="H4513" t="s">
        <v>27527</v>
      </c>
      <c r="I4513" t="s">
        <v>27528</v>
      </c>
      <c r="J4513" s="1" t="s">
        <v>45</v>
      </c>
      <c r="K4513" t="s">
        <v>424</v>
      </c>
      <c r="L4513" t="s">
        <v>425</v>
      </c>
      <c r="M4513">
        <v>7724600682</v>
      </c>
      <c r="N4513" s="1" t="s">
        <v>86</v>
      </c>
      <c r="O4513" s="1" t="s">
        <v>49</v>
      </c>
      <c r="P4513" s="1">
        <v>27</v>
      </c>
      <c r="Q4513" t="s">
        <v>4846</v>
      </c>
      <c r="R4513" s="1" t="s">
        <v>27529</v>
      </c>
      <c r="S4513" s="1" t="s">
        <v>27530</v>
      </c>
      <c r="T4513" s="1">
        <v>217</v>
      </c>
      <c r="U4513" s="1">
        <v>167</v>
      </c>
      <c r="V4513" s="1">
        <v>50</v>
      </c>
    </row>
    <row r="4514" spans="1:22" x14ac:dyDescent="0.35">
      <c r="A4514" s="2">
        <v>45086</v>
      </c>
      <c r="B4514" s="3" t="s">
        <v>140</v>
      </c>
      <c r="C4514" t="s">
        <v>54</v>
      </c>
      <c r="D4514" t="s">
        <v>142</v>
      </c>
      <c r="E4514" t="s">
        <v>361</v>
      </c>
      <c r="F4514" t="s">
        <v>27531</v>
      </c>
      <c r="G4514" t="s">
        <v>27532</v>
      </c>
      <c r="H4514" t="s">
        <v>27533</v>
      </c>
      <c r="I4514" t="s">
        <v>27534</v>
      </c>
      <c r="J4514" s="1" t="s">
        <v>170</v>
      </c>
      <c r="K4514" t="s">
        <v>381</v>
      </c>
      <c r="L4514" t="s">
        <v>382</v>
      </c>
      <c r="M4514" t="s">
        <v>383</v>
      </c>
      <c r="N4514" s="1" t="s">
        <v>78</v>
      </c>
      <c r="O4514" s="1" t="s">
        <v>63</v>
      </c>
      <c r="P4514" s="1">
        <v>96</v>
      </c>
      <c r="Q4514" t="s">
        <v>18049</v>
      </c>
      <c r="R4514" s="1" t="s">
        <v>27535</v>
      </c>
      <c r="S4514" s="1" t="s">
        <v>27536</v>
      </c>
      <c r="T4514" s="1">
        <v>382</v>
      </c>
      <c r="U4514" s="1">
        <v>295</v>
      </c>
      <c r="V4514" s="1">
        <v>87</v>
      </c>
    </row>
    <row r="4515" spans="1:22" x14ac:dyDescent="0.35">
      <c r="A4515" s="2">
        <v>44470</v>
      </c>
      <c r="B4515" s="3" t="s">
        <v>140</v>
      </c>
      <c r="C4515" t="s">
        <v>141</v>
      </c>
      <c r="D4515" t="s">
        <v>142</v>
      </c>
      <c r="E4515" t="s">
        <v>361</v>
      </c>
      <c r="F4515" t="s">
        <v>27537</v>
      </c>
      <c r="G4515" t="s">
        <v>27538</v>
      </c>
      <c r="H4515" t="s">
        <v>27539</v>
      </c>
      <c r="I4515">
        <v>4727786923</v>
      </c>
      <c r="J4515" s="1" t="s">
        <v>30</v>
      </c>
      <c r="K4515" t="s">
        <v>31</v>
      </c>
      <c r="L4515" t="s">
        <v>32</v>
      </c>
      <c r="N4515" s="1" t="s">
        <v>33</v>
      </c>
      <c r="O4515" s="1" t="s">
        <v>63</v>
      </c>
      <c r="P4515" s="1">
        <v>35</v>
      </c>
      <c r="Q4515" t="s">
        <v>4048</v>
      </c>
      <c r="R4515" s="1" t="s">
        <v>27540</v>
      </c>
      <c r="S4515" s="1" t="s">
        <v>27541</v>
      </c>
      <c r="T4515" s="1">
        <v>430</v>
      </c>
      <c r="U4515" s="1">
        <v>347</v>
      </c>
      <c r="V4515" s="1">
        <v>83</v>
      </c>
    </row>
    <row r="4516" spans="1:22" x14ac:dyDescent="0.35">
      <c r="A4516" s="2">
        <v>44936</v>
      </c>
      <c r="B4516" s="3" t="s">
        <v>492</v>
      </c>
      <c r="C4516" t="s">
        <v>276</v>
      </c>
      <c r="D4516" t="s">
        <v>409</v>
      </c>
      <c r="E4516" t="s">
        <v>410</v>
      </c>
      <c r="F4516" t="s">
        <v>27542</v>
      </c>
      <c r="G4516" t="s">
        <v>27543</v>
      </c>
      <c r="H4516" t="s">
        <v>27544</v>
      </c>
      <c r="I4516" t="s">
        <v>27545</v>
      </c>
      <c r="J4516" s="1" t="s">
        <v>45</v>
      </c>
      <c r="K4516" t="s">
        <v>534</v>
      </c>
      <c r="L4516" t="s">
        <v>535</v>
      </c>
      <c r="M4516" t="s">
        <v>536</v>
      </c>
      <c r="N4516" s="1" t="s">
        <v>78</v>
      </c>
      <c r="O4516" s="1" t="s">
        <v>49</v>
      </c>
      <c r="P4516" s="1">
        <v>26</v>
      </c>
      <c r="Q4516" t="s">
        <v>4704</v>
      </c>
      <c r="R4516" s="1" t="s">
        <v>27546</v>
      </c>
      <c r="S4516" s="1" t="s">
        <v>27547</v>
      </c>
      <c r="T4516" s="1">
        <v>74</v>
      </c>
      <c r="U4516" s="1">
        <v>32</v>
      </c>
      <c r="V4516" s="1">
        <v>42</v>
      </c>
    </row>
    <row r="4517" spans="1:22" x14ac:dyDescent="0.35">
      <c r="A4517" s="2">
        <v>44900</v>
      </c>
      <c r="B4517" s="3" t="s">
        <v>68</v>
      </c>
      <c r="C4517" t="s">
        <v>69</v>
      </c>
      <c r="D4517" t="s">
        <v>70</v>
      </c>
      <c r="E4517" t="s">
        <v>71</v>
      </c>
      <c r="F4517" t="s">
        <v>27548</v>
      </c>
      <c r="G4517" t="s">
        <v>27549</v>
      </c>
      <c r="H4517" t="s">
        <v>27550</v>
      </c>
      <c r="I4517" t="s">
        <v>27551</v>
      </c>
      <c r="J4517" s="1" t="s">
        <v>45</v>
      </c>
      <c r="K4517" t="s">
        <v>31</v>
      </c>
      <c r="L4517" t="s">
        <v>32</v>
      </c>
      <c r="N4517" s="1" t="s">
        <v>33</v>
      </c>
      <c r="O4517" s="1" t="s">
        <v>34</v>
      </c>
      <c r="P4517" s="1">
        <v>43</v>
      </c>
      <c r="Q4517" t="s">
        <v>16696</v>
      </c>
      <c r="R4517" s="1" t="s">
        <v>27552</v>
      </c>
      <c r="S4517" s="1" t="s">
        <v>27553</v>
      </c>
      <c r="T4517" s="1">
        <v>284</v>
      </c>
      <c r="U4517" s="1">
        <v>200</v>
      </c>
      <c r="V4517" s="1">
        <v>84</v>
      </c>
    </row>
    <row r="4518" spans="1:22" x14ac:dyDescent="0.35">
      <c r="A4518" s="2">
        <v>44636</v>
      </c>
      <c r="B4518" s="3" t="s">
        <v>38</v>
      </c>
      <c r="C4518" t="s">
        <v>247</v>
      </c>
      <c r="D4518" t="s">
        <v>165</v>
      </c>
      <c r="E4518" t="s">
        <v>484</v>
      </c>
      <c r="F4518" t="s">
        <v>27554</v>
      </c>
      <c r="G4518" t="s">
        <v>27555</v>
      </c>
      <c r="H4518" t="s">
        <v>27556</v>
      </c>
      <c r="I4518" t="s">
        <v>27557</v>
      </c>
      <c r="J4518" s="1" t="s">
        <v>45</v>
      </c>
      <c r="K4518" t="s">
        <v>381</v>
      </c>
      <c r="L4518" t="s">
        <v>382</v>
      </c>
      <c r="M4518" t="s">
        <v>383</v>
      </c>
      <c r="N4518" s="1" t="s">
        <v>114</v>
      </c>
      <c r="O4518" s="1" t="s">
        <v>34</v>
      </c>
      <c r="P4518" s="1">
        <v>72</v>
      </c>
      <c r="Q4518" t="s">
        <v>27558</v>
      </c>
      <c r="R4518" s="1" t="s">
        <v>27559</v>
      </c>
      <c r="S4518" s="1" t="s">
        <v>27560</v>
      </c>
      <c r="T4518" s="1">
        <v>95</v>
      </c>
      <c r="U4518" s="1">
        <v>61</v>
      </c>
      <c r="V4518" s="1">
        <v>34</v>
      </c>
    </row>
    <row r="4519" spans="1:22" x14ac:dyDescent="0.35">
      <c r="A4519" s="2">
        <v>44663</v>
      </c>
      <c r="B4519" s="3" t="s">
        <v>207</v>
      </c>
      <c r="C4519" t="s">
        <v>54</v>
      </c>
      <c r="D4519" t="s">
        <v>39</v>
      </c>
      <c r="E4519" t="s">
        <v>40</v>
      </c>
      <c r="F4519" t="s">
        <v>27561</v>
      </c>
      <c r="G4519" t="s">
        <v>27562</v>
      </c>
      <c r="H4519" t="s">
        <v>27563</v>
      </c>
      <c r="I4519" t="s">
        <v>27564</v>
      </c>
      <c r="J4519" s="1" t="s">
        <v>45</v>
      </c>
      <c r="K4519" t="s">
        <v>31</v>
      </c>
      <c r="L4519" t="s">
        <v>32</v>
      </c>
      <c r="M4519">
        <v>6538306661</v>
      </c>
      <c r="N4519" s="1" t="s">
        <v>93</v>
      </c>
      <c r="O4519" s="1" t="s">
        <v>34</v>
      </c>
      <c r="P4519" s="1">
        <v>25</v>
      </c>
      <c r="Q4519" t="s">
        <v>1442</v>
      </c>
      <c r="R4519" s="1" t="s">
        <v>27565</v>
      </c>
      <c r="S4519" s="1" t="s">
        <v>27566</v>
      </c>
      <c r="T4519" s="1">
        <v>72</v>
      </c>
      <c r="U4519" s="1">
        <v>58</v>
      </c>
      <c r="V4519" s="1">
        <v>14</v>
      </c>
    </row>
    <row r="4520" spans="1:22" x14ac:dyDescent="0.35">
      <c r="A4520" s="2">
        <v>44501</v>
      </c>
      <c r="B4520" s="3" t="s">
        <v>118</v>
      </c>
      <c r="C4520" t="s">
        <v>69</v>
      </c>
      <c r="D4520" t="s">
        <v>119</v>
      </c>
      <c r="E4520" t="s">
        <v>120</v>
      </c>
      <c r="F4520" t="s">
        <v>27567</v>
      </c>
      <c r="G4520" t="s">
        <v>27568</v>
      </c>
      <c r="H4520" t="s">
        <v>27569</v>
      </c>
      <c r="I4520" t="s">
        <v>27570</v>
      </c>
      <c r="J4520" s="1" t="s">
        <v>170</v>
      </c>
      <c r="K4520" t="s">
        <v>148</v>
      </c>
      <c r="L4520" t="s">
        <v>149</v>
      </c>
      <c r="M4520" t="s">
        <v>150</v>
      </c>
      <c r="N4520" s="1" t="s">
        <v>93</v>
      </c>
      <c r="O4520" s="1" t="s">
        <v>49</v>
      </c>
      <c r="P4520" s="1">
        <v>64</v>
      </c>
      <c r="Q4520" t="s">
        <v>7780</v>
      </c>
      <c r="R4520" s="1" t="s">
        <v>7277</v>
      </c>
      <c r="S4520" s="1" t="s">
        <v>27571</v>
      </c>
      <c r="T4520" s="1">
        <v>396</v>
      </c>
      <c r="U4520" s="1">
        <v>260</v>
      </c>
      <c r="V4520" s="1">
        <v>136</v>
      </c>
    </row>
    <row r="4521" spans="1:22" x14ac:dyDescent="0.35">
      <c r="A4521" s="2">
        <v>45158</v>
      </c>
      <c r="B4521" s="3" t="s">
        <v>118</v>
      </c>
      <c r="C4521" t="s">
        <v>69</v>
      </c>
      <c r="D4521" t="s">
        <v>119</v>
      </c>
      <c r="E4521" t="s">
        <v>189</v>
      </c>
      <c r="F4521" t="s">
        <v>27572</v>
      </c>
      <c r="G4521" t="s">
        <v>27573</v>
      </c>
      <c r="H4521" t="s">
        <v>27574</v>
      </c>
      <c r="I4521">
        <v>4795315151</v>
      </c>
      <c r="J4521" s="1" t="s">
        <v>170</v>
      </c>
      <c r="K4521" t="s">
        <v>194</v>
      </c>
      <c r="L4521" t="s">
        <v>195</v>
      </c>
      <c r="M4521" t="s">
        <v>196</v>
      </c>
      <c r="N4521" s="1" t="s">
        <v>86</v>
      </c>
      <c r="O4521" s="1" t="s">
        <v>34</v>
      </c>
      <c r="P4521" s="1">
        <v>64</v>
      </c>
      <c r="Q4521" t="s">
        <v>7780</v>
      </c>
      <c r="R4521" s="1" t="s">
        <v>27575</v>
      </c>
      <c r="S4521" s="1" t="s">
        <v>27576</v>
      </c>
      <c r="T4521" s="1">
        <v>411</v>
      </c>
      <c r="U4521" s="1">
        <v>343</v>
      </c>
      <c r="V4521" s="1">
        <v>68</v>
      </c>
    </row>
    <row r="4522" spans="1:22" x14ac:dyDescent="0.35">
      <c r="A4522" s="2">
        <v>44816</v>
      </c>
      <c r="B4522" s="3" t="s">
        <v>238</v>
      </c>
      <c r="C4522" t="s">
        <v>54</v>
      </c>
      <c r="D4522" t="s">
        <v>98</v>
      </c>
      <c r="E4522" t="s">
        <v>239</v>
      </c>
      <c r="F4522" t="s">
        <v>27577</v>
      </c>
      <c r="G4522" t="s">
        <v>27578</v>
      </c>
      <c r="H4522" t="s">
        <v>27579</v>
      </c>
      <c r="I4522" t="s">
        <v>27580</v>
      </c>
      <c r="J4522" s="1" t="s">
        <v>45</v>
      </c>
      <c r="K4522" t="s">
        <v>31</v>
      </c>
      <c r="L4522" t="s">
        <v>32</v>
      </c>
      <c r="N4522" s="1" t="s">
        <v>114</v>
      </c>
      <c r="O4522" s="1" t="s">
        <v>63</v>
      </c>
      <c r="P4522" s="1">
        <v>47</v>
      </c>
      <c r="Q4522" t="s">
        <v>8413</v>
      </c>
      <c r="R4522" s="1" t="s">
        <v>27581</v>
      </c>
      <c r="S4522" s="1" t="s">
        <v>27582</v>
      </c>
      <c r="T4522" s="1">
        <v>354</v>
      </c>
      <c r="U4522" s="1">
        <v>170</v>
      </c>
      <c r="V4522" s="1">
        <v>184</v>
      </c>
    </row>
    <row r="4523" spans="1:22" x14ac:dyDescent="0.35">
      <c r="A4523" s="2">
        <v>44678</v>
      </c>
      <c r="B4523" s="3" t="s">
        <v>214</v>
      </c>
      <c r="C4523" t="s">
        <v>23</v>
      </c>
      <c r="D4523" t="s">
        <v>98</v>
      </c>
      <c r="E4523" t="s">
        <v>326</v>
      </c>
      <c r="F4523" t="s">
        <v>27583</v>
      </c>
      <c r="G4523" t="s">
        <v>27584</v>
      </c>
      <c r="H4523" t="s">
        <v>27585</v>
      </c>
      <c r="I4523">
        <f>1-508-387-8830</f>
        <v>-9724</v>
      </c>
      <c r="J4523" s="1" t="s">
        <v>170</v>
      </c>
      <c r="K4523" t="s">
        <v>31</v>
      </c>
      <c r="L4523" t="s">
        <v>32</v>
      </c>
      <c r="M4523">
        <v>6538306661</v>
      </c>
      <c r="N4523" s="1" t="s">
        <v>48</v>
      </c>
      <c r="O4523" s="1" t="s">
        <v>49</v>
      </c>
      <c r="P4523" s="1">
        <v>84</v>
      </c>
      <c r="Q4523" t="s">
        <v>7163</v>
      </c>
      <c r="R4523" s="1" t="s">
        <v>7170</v>
      </c>
      <c r="S4523" s="1" t="s">
        <v>27586</v>
      </c>
      <c r="T4523" s="1">
        <v>472</v>
      </c>
      <c r="U4523" s="1">
        <v>390</v>
      </c>
      <c r="V4523" s="1">
        <v>82</v>
      </c>
    </row>
    <row r="4524" spans="1:22" x14ac:dyDescent="0.35">
      <c r="A4524" s="2">
        <v>45141</v>
      </c>
      <c r="B4524" s="3" t="s">
        <v>257</v>
      </c>
      <c r="C4524" t="s">
        <v>141</v>
      </c>
      <c r="D4524" t="s">
        <v>223</v>
      </c>
      <c r="E4524" t="s">
        <v>189</v>
      </c>
      <c r="F4524" t="s">
        <v>27587</v>
      </c>
      <c r="H4524" t="s">
        <v>27588</v>
      </c>
      <c r="I4524" t="s">
        <v>27589</v>
      </c>
      <c r="J4524" s="1" t="s">
        <v>45</v>
      </c>
      <c r="K4524" t="s">
        <v>124</v>
      </c>
      <c r="L4524" t="s">
        <v>125</v>
      </c>
      <c r="M4524" t="s">
        <v>126</v>
      </c>
      <c r="N4524" s="1" t="s">
        <v>93</v>
      </c>
      <c r="O4524" s="1" t="s">
        <v>49</v>
      </c>
      <c r="P4524" s="1">
        <v>50</v>
      </c>
      <c r="Q4524" t="s">
        <v>1063</v>
      </c>
      <c r="R4524" s="1" t="s">
        <v>27590</v>
      </c>
      <c r="S4524" s="1" t="s">
        <v>27591</v>
      </c>
      <c r="T4524" s="1">
        <v>52</v>
      </c>
      <c r="U4524" s="1">
        <v>21</v>
      </c>
      <c r="V4524" s="1">
        <v>31</v>
      </c>
    </row>
    <row r="4525" spans="1:22" x14ac:dyDescent="0.35">
      <c r="A4525" s="2">
        <v>45021</v>
      </c>
      <c r="B4525" s="3" t="s">
        <v>164</v>
      </c>
      <c r="C4525" t="s">
        <v>247</v>
      </c>
      <c r="D4525" t="s">
        <v>165</v>
      </c>
      <c r="E4525" t="s">
        <v>2368</v>
      </c>
      <c r="F4525" t="s">
        <v>27592</v>
      </c>
      <c r="G4525" t="s">
        <v>21807</v>
      </c>
      <c r="H4525" t="s">
        <v>27593</v>
      </c>
      <c r="I4525">
        <v>2234189245</v>
      </c>
      <c r="J4525" s="1" t="s">
        <v>170</v>
      </c>
      <c r="K4525" t="s">
        <v>171</v>
      </c>
      <c r="L4525" t="s">
        <v>172</v>
      </c>
      <c r="M4525" t="s">
        <v>173</v>
      </c>
      <c r="N4525" s="1" t="s">
        <v>78</v>
      </c>
      <c r="O4525" s="1" t="s">
        <v>49</v>
      </c>
      <c r="P4525" s="1">
        <v>75</v>
      </c>
      <c r="Q4525" t="s">
        <v>1970</v>
      </c>
      <c r="R4525" s="1" t="s">
        <v>13377</v>
      </c>
      <c r="S4525" s="1" t="s">
        <v>27594</v>
      </c>
      <c r="T4525" s="1">
        <v>261</v>
      </c>
      <c r="U4525" s="1">
        <v>77</v>
      </c>
      <c r="V4525" s="1">
        <v>184</v>
      </c>
    </row>
    <row r="4526" spans="1:22" x14ac:dyDescent="0.35">
      <c r="A4526" s="2">
        <v>44902</v>
      </c>
      <c r="B4526" s="3" t="s">
        <v>418</v>
      </c>
      <c r="C4526" t="s">
        <v>69</v>
      </c>
      <c r="D4526" t="s">
        <v>419</v>
      </c>
      <c r="E4526" t="s">
        <v>265</v>
      </c>
      <c r="F4526" t="s">
        <v>27595</v>
      </c>
      <c r="G4526" t="s">
        <v>27596</v>
      </c>
      <c r="H4526" t="s">
        <v>27597</v>
      </c>
      <c r="I4526" t="s">
        <v>27598</v>
      </c>
      <c r="J4526" s="1" t="s">
        <v>45</v>
      </c>
      <c r="K4526" t="s">
        <v>148</v>
      </c>
      <c r="L4526" t="s">
        <v>149</v>
      </c>
      <c r="M4526" t="s">
        <v>150</v>
      </c>
      <c r="N4526" s="1" t="s">
        <v>78</v>
      </c>
      <c r="O4526" s="1" t="s">
        <v>49</v>
      </c>
      <c r="P4526" s="1">
        <v>93</v>
      </c>
      <c r="Q4526" t="s">
        <v>3522</v>
      </c>
      <c r="R4526" s="1" t="s">
        <v>5728</v>
      </c>
      <c r="S4526" s="1" t="s">
        <v>27599</v>
      </c>
      <c r="T4526" s="1">
        <v>451</v>
      </c>
      <c r="U4526" s="1">
        <v>393</v>
      </c>
      <c r="V4526" s="1">
        <v>58</v>
      </c>
    </row>
    <row r="4527" spans="1:22" x14ac:dyDescent="0.35">
      <c r="A4527" s="2">
        <v>44948</v>
      </c>
      <c r="B4527" s="3" t="s">
        <v>214</v>
      </c>
      <c r="C4527" t="s">
        <v>23</v>
      </c>
      <c r="D4527" t="s">
        <v>98</v>
      </c>
      <c r="E4527" t="s">
        <v>326</v>
      </c>
      <c r="F4527" t="s">
        <v>27600</v>
      </c>
      <c r="G4527" t="s">
        <v>27601</v>
      </c>
      <c r="H4527" t="s">
        <v>27602</v>
      </c>
      <c r="I4527" t="s">
        <v>27603</v>
      </c>
      <c r="J4527" s="1" t="s">
        <v>170</v>
      </c>
      <c r="K4527" t="s">
        <v>566</v>
      </c>
      <c r="L4527" t="s">
        <v>567</v>
      </c>
      <c r="N4527" s="1" t="s">
        <v>48</v>
      </c>
      <c r="O4527" s="1" t="s">
        <v>34</v>
      </c>
      <c r="P4527" s="1">
        <v>73</v>
      </c>
      <c r="Q4527" t="s">
        <v>4749</v>
      </c>
      <c r="R4527" s="1" t="s">
        <v>24425</v>
      </c>
      <c r="S4527" s="1" t="s">
        <v>27604</v>
      </c>
      <c r="T4527" s="1">
        <v>262</v>
      </c>
      <c r="U4527" s="1">
        <v>46</v>
      </c>
      <c r="V4527" s="1">
        <v>216</v>
      </c>
    </row>
    <row r="4528" spans="1:22" x14ac:dyDescent="0.35">
      <c r="A4528" s="2">
        <v>45033</v>
      </c>
      <c r="B4528" s="3" t="s">
        <v>317</v>
      </c>
      <c r="C4528" t="s">
        <v>23</v>
      </c>
      <c r="D4528" t="s">
        <v>98</v>
      </c>
      <c r="E4528" t="s">
        <v>318</v>
      </c>
      <c r="F4528" t="s">
        <v>6341</v>
      </c>
      <c r="G4528" t="s">
        <v>27605</v>
      </c>
      <c r="H4528" t="s">
        <v>27606</v>
      </c>
      <c r="I4528">
        <v>4135826412</v>
      </c>
      <c r="J4528" s="1" t="s">
        <v>30</v>
      </c>
      <c r="K4528" t="s">
        <v>183</v>
      </c>
      <c r="L4528" t="s">
        <v>184</v>
      </c>
      <c r="M4528" t="s">
        <v>185</v>
      </c>
      <c r="N4528" s="1" t="s">
        <v>114</v>
      </c>
      <c r="O4528" s="1" t="s">
        <v>34</v>
      </c>
      <c r="P4528" s="1">
        <v>39</v>
      </c>
      <c r="Q4528" t="s">
        <v>8635</v>
      </c>
      <c r="R4528" s="1" t="s">
        <v>27607</v>
      </c>
      <c r="S4528" s="1" t="s">
        <v>27608</v>
      </c>
      <c r="T4528" s="1">
        <v>347</v>
      </c>
      <c r="U4528" s="1">
        <v>232</v>
      </c>
      <c r="V4528" s="1">
        <v>115</v>
      </c>
    </row>
    <row r="4529" spans="1:22" x14ac:dyDescent="0.35">
      <c r="A4529" s="2">
        <v>44758</v>
      </c>
      <c r="B4529" s="3" t="s">
        <v>222</v>
      </c>
      <c r="C4529" t="s">
        <v>54</v>
      </c>
      <c r="D4529" t="s">
        <v>223</v>
      </c>
      <c r="E4529" t="s">
        <v>189</v>
      </c>
      <c r="F4529" t="s">
        <v>27609</v>
      </c>
      <c r="G4529" t="s">
        <v>27610</v>
      </c>
      <c r="H4529" t="s">
        <v>27611</v>
      </c>
      <c r="I4529" t="s">
        <v>27612</v>
      </c>
      <c r="J4529" s="1" t="s">
        <v>45</v>
      </c>
      <c r="K4529" t="s">
        <v>194</v>
      </c>
      <c r="L4529" t="s">
        <v>195</v>
      </c>
      <c r="M4529" t="s">
        <v>196</v>
      </c>
      <c r="N4529" s="1" t="s">
        <v>33</v>
      </c>
      <c r="O4529" s="1" t="s">
        <v>49</v>
      </c>
      <c r="P4529" s="1">
        <v>12</v>
      </c>
      <c r="Q4529" t="s">
        <v>4820</v>
      </c>
      <c r="R4529" s="1" t="s">
        <v>27613</v>
      </c>
      <c r="S4529" s="1" t="s">
        <v>27614</v>
      </c>
      <c r="T4529" s="1">
        <v>483</v>
      </c>
      <c r="U4529" s="1">
        <v>107</v>
      </c>
      <c r="V4529" s="1">
        <v>376</v>
      </c>
    </row>
    <row r="4530" spans="1:22" x14ac:dyDescent="0.35">
      <c r="A4530" s="2">
        <v>44649</v>
      </c>
      <c r="B4530" s="3" t="s">
        <v>177</v>
      </c>
      <c r="C4530" t="s">
        <v>141</v>
      </c>
      <c r="D4530" t="s">
        <v>142</v>
      </c>
      <c r="E4530" t="s">
        <v>178</v>
      </c>
      <c r="F4530" t="s">
        <v>27615</v>
      </c>
      <c r="H4530" t="s">
        <v>27616</v>
      </c>
      <c r="I4530" t="s">
        <v>27617</v>
      </c>
      <c r="J4530" s="1" t="s">
        <v>30</v>
      </c>
      <c r="K4530" t="s">
        <v>159</v>
      </c>
      <c r="L4530" t="s">
        <v>160</v>
      </c>
      <c r="M4530" t="s">
        <v>161</v>
      </c>
      <c r="N4530" s="1" t="s">
        <v>33</v>
      </c>
      <c r="O4530" s="1" t="s">
        <v>63</v>
      </c>
      <c r="P4530" s="1">
        <v>39</v>
      </c>
      <c r="Q4530" t="s">
        <v>7957</v>
      </c>
      <c r="R4530" s="1" t="s">
        <v>27618</v>
      </c>
      <c r="S4530" s="1" t="s">
        <v>27619</v>
      </c>
      <c r="T4530" s="1">
        <v>108</v>
      </c>
      <c r="U4530" s="1">
        <v>51</v>
      </c>
      <c r="V4530" s="1">
        <v>57</v>
      </c>
    </row>
    <row r="4531" spans="1:22" x14ac:dyDescent="0.35">
      <c r="A4531" s="2">
        <v>44865</v>
      </c>
      <c r="B4531" s="3" t="s">
        <v>53</v>
      </c>
      <c r="C4531" t="s">
        <v>276</v>
      </c>
      <c r="D4531" t="s">
        <v>55</v>
      </c>
      <c r="E4531" t="s">
        <v>56</v>
      </c>
      <c r="F4531" t="s">
        <v>27620</v>
      </c>
      <c r="G4531" t="s">
        <v>27621</v>
      </c>
      <c r="H4531" t="s">
        <v>27622</v>
      </c>
      <c r="I4531" t="s">
        <v>27623</v>
      </c>
      <c r="J4531" s="1" t="s">
        <v>30</v>
      </c>
      <c r="K4531" t="s">
        <v>31</v>
      </c>
      <c r="L4531" t="s">
        <v>32</v>
      </c>
      <c r="M4531">
        <v>6538306661</v>
      </c>
      <c r="N4531" s="1" t="s">
        <v>78</v>
      </c>
      <c r="O4531" s="1" t="s">
        <v>34</v>
      </c>
      <c r="P4531" s="1">
        <v>68</v>
      </c>
      <c r="Q4531" t="s">
        <v>1822</v>
      </c>
      <c r="R4531" s="1" t="s">
        <v>27624</v>
      </c>
      <c r="S4531" s="1" t="s">
        <v>27625</v>
      </c>
      <c r="T4531" s="1">
        <v>151</v>
      </c>
      <c r="U4531" s="1">
        <v>61</v>
      </c>
      <c r="V4531" s="1">
        <v>90</v>
      </c>
    </row>
    <row r="4532" spans="1:22" x14ac:dyDescent="0.35">
      <c r="A4532" s="2">
        <v>44921</v>
      </c>
      <c r="B4532" s="3" t="s">
        <v>222</v>
      </c>
      <c r="C4532" t="s">
        <v>141</v>
      </c>
      <c r="D4532" t="s">
        <v>223</v>
      </c>
      <c r="E4532" t="s">
        <v>224</v>
      </c>
      <c r="F4532" t="s">
        <v>27626</v>
      </c>
      <c r="G4532" t="s">
        <v>27627</v>
      </c>
      <c r="H4532" t="s">
        <v>27628</v>
      </c>
      <c r="I4532" t="s">
        <v>27629</v>
      </c>
      <c r="J4532" s="1" t="s">
        <v>30</v>
      </c>
      <c r="K4532" t="s">
        <v>566</v>
      </c>
      <c r="L4532" t="s">
        <v>567</v>
      </c>
      <c r="M4532" t="s">
        <v>568</v>
      </c>
      <c r="N4532" s="1" t="s">
        <v>114</v>
      </c>
      <c r="O4532" s="1" t="s">
        <v>34</v>
      </c>
      <c r="P4532" s="1">
        <v>19</v>
      </c>
      <c r="Q4532" t="s">
        <v>11422</v>
      </c>
      <c r="R4532" s="1" t="s">
        <v>27630</v>
      </c>
      <c r="S4532" s="1" t="s">
        <v>27631</v>
      </c>
      <c r="T4532" s="1">
        <v>122</v>
      </c>
      <c r="U4532" s="1">
        <v>98</v>
      </c>
      <c r="V4532" s="1">
        <v>24</v>
      </c>
    </row>
    <row r="4533" spans="1:22" x14ac:dyDescent="0.35">
      <c r="A4533" s="2">
        <v>45053</v>
      </c>
      <c r="B4533" s="3" t="s">
        <v>336</v>
      </c>
      <c r="C4533" t="s">
        <v>247</v>
      </c>
      <c r="D4533" t="s">
        <v>165</v>
      </c>
      <c r="E4533" t="s">
        <v>484</v>
      </c>
      <c r="F4533" t="s">
        <v>27632</v>
      </c>
      <c r="G4533" t="s">
        <v>27633</v>
      </c>
      <c r="H4533" t="s">
        <v>27634</v>
      </c>
      <c r="I4533" t="s">
        <v>27635</v>
      </c>
      <c r="J4533" s="1" t="s">
        <v>170</v>
      </c>
      <c r="K4533" t="s">
        <v>381</v>
      </c>
      <c r="L4533" t="s">
        <v>382</v>
      </c>
      <c r="M4533" t="s">
        <v>383</v>
      </c>
      <c r="N4533" s="1" t="s">
        <v>93</v>
      </c>
      <c r="O4533" s="1" t="s">
        <v>49</v>
      </c>
      <c r="P4533" s="1">
        <v>9</v>
      </c>
      <c r="Q4533" t="s">
        <v>7244</v>
      </c>
      <c r="R4533" s="1" t="s">
        <v>27636</v>
      </c>
      <c r="S4533" s="1" t="s">
        <v>27637</v>
      </c>
      <c r="T4533" s="1">
        <v>461</v>
      </c>
      <c r="U4533" s="1">
        <v>394</v>
      </c>
      <c r="V4533" s="1">
        <v>67</v>
      </c>
    </row>
    <row r="4534" spans="1:22" x14ac:dyDescent="0.35">
      <c r="A4534" s="2">
        <v>45075</v>
      </c>
      <c r="B4534" s="3" t="s">
        <v>68</v>
      </c>
      <c r="C4534" t="s">
        <v>54</v>
      </c>
      <c r="D4534" t="s">
        <v>70</v>
      </c>
      <c r="E4534" t="s">
        <v>71</v>
      </c>
      <c r="F4534" t="s">
        <v>19231</v>
      </c>
      <c r="G4534" t="s">
        <v>27638</v>
      </c>
      <c r="H4534" t="s">
        <v>27639</v>
      </c>
      <c r="I4534" t="s">
        <v>27640</v>
      </c>
      <c r="J4534" s="1" t="s">
        <v>170</v>
      </c>
      <c r="K4534" t="s">
        <v>534</v>
      </c>
      <c r="L4534" t="s">
        <v>535</v>
      </c>
      <c r="M4534" t="s">
        <v>536</v>
      </c>
      <c r="N4534" s="1" t="s">
        <v>78</v>
      </c>
      <c r="O4534" s="1" t="s">
        <v>49</v>
      </c>
      <c r="P4534" s="1">
        <v>5</v>
      </c>
      <c r="Q4534" t="s">
        <v>7290</v>
      </c>
      <c r="R4534" s="1" t="s">
        <v>27641</v>
      </c>
      <c r="S4534" s="1" t="s">
        <v>27642</v>
      </c>
      <c r="T4534" s="1">
        <v>416</v>
      </c>
      <c r="U4534" s="1">
        <v>255</v>
      </c>
      <c r="V4534" s="1">
        <v>161</v>
      </c>
    </row>
    <row r="4535" spans="1:22" x14ac:dyDescent="0.35">
      <c r="A4535" s="2">
        <v>45184</v>
      </c>
      <c r="B4535" s="3" t="s">
        <v>238</v>
      </c>
      <c r="C4535" t="s">
        <v>54</v>
      </c>
      <c r="D4535" t="s">
        <v>98</v>
      </c>
      <c r="E4535" t="s">
        <v>239</v>
      </c>
      <c r="F4535" t="s">
        <v>27643</v>
      </c>
      <c r="G4535" t="s">
        <v>27644</v>
      </c>
      <c r="H4535" t="s">
        <v>27645</v>
      </c>
      <c r="I4535">
        <v>7333561018</v>
      </c>
      <c r="J4535" s="1" t="s">
        <v>45</v>
      </c>
      <c r="K4535" t="s">
        <v>159</v>
      </c>
      <c r="L4535" t="s">
        <v>160</v>
      </c>
      <c r="M4535" t="s">
        <v>161</v>
      </c>
      <c r="N4535" s="1" t="s">
        <v>114</v>
      </c>
      <c r="O4535" s="1" t="s">
        <v>49</v>
      </c>
      <c r="P4535" s="1">
        <v>11</v>
      </c>
      <c r="Q4535" t="s">
        <v>19799</v>
      </c>
      <c r="R4535" s="1" t="s">
        <v>27646</v>
      </c>
      <c r="S4535" s="1" t="s">
        <v>27647</v>
      </c>
      <c r="T4535" s="1">
        <v>116</v>
      </c>
      <c r="U4535" s="1">
        <v>116</v>
      </c>
      <c r="V4535" s="1">
        <v>0</v>
      </c>
    </row>
    <row r="4536" spans="1:22" x14ac:dyDescent="0.35">
      <c r="A4536" s="2">
        <v>44897</v>
      </c>
      <c r="B4536" s="3" t="s">
        <v>344</v>
      </c>
      <c r="C4536" t="s">
        <v>141</v>
      </c>
      <c r="D4536" t="s">
        <v>345</v>
      </c>
      <c r="E4536" t="s">
        <v>346</v>
      </c>
      <c r="F4536" t="s">
        <v>27648</v>
      </c>
      <c r="G4536" t="s">
        <v>27649</v>
      </c>
      <c r="H4536" t="s">
        <v>27650</v>
      </c>
      <c r="I4536">
        <v>8799128837</v>
      </c>
      <c r="J4536" s="1" t="s">
        <v>45</v>
      </c>
      <c r="K4536" t="s">
        <v>61</v>
      </c>
      <c r="L4536" t="s">
        <v>62</v>
      </c>
      <c r="M4536">
        <f>1-588-750-7646</f>
        <v>-8983</v>
      </c>
      <c r="N4536" s="1" t="s">
        <v>93</v>
      </c>
      <c r="O4536" s="1" t="s">
        <v>34</v>
      </c>
      <c r="P4536" s="1">
        <v>91</v>
      </c>
      <c r="Q4536" t="s">
        <v>2365</v>
      </c>
      <c r="R4536" s="1" t="s">
        <v>27651</v>
      </c>
      <c r="S4536" s="1" t="s">
        <v>27652</v>
      </c>
      <c r="T4536" s="1">
        <v>265</v>
      </c>
      <c r="U4536" s="1">
        <v>173</v>
      </c>
      <c r="V4536" s="1">
        <v>92</v>
      </c>
    </row>
    <row r="4537" spans="1:22" x14ac:dyDescent="0.35">
      <c r="A4537" s="2">
        <v>44951</v>
      </c>
      <c r="B4537" s="3" t="s">
        <v>214</v>
      </c>
      <c r="C4537" t="s">
        <v>23</v>
      </c>
      <c r="D4537" t="s">
        <v>98</v>
      </c>
      <c r="E4537" t="s">
        <v>326</v>
      </c>
      <c r="F4537" t="s">
        <v>20912</v>
      </c>
      <c r="G4537" t="s">
        <v>27653</v>
      </c>
      <c r="H4537" t="s">
        <v>27654</v>
      </c>
      <c r="I4537" t="s">
        <v>27655</v>
      </c>
      <c r="J4537" s="1" t="s">
        <v>170</v>
      </c>
      <c r="K4537" t="s">
        <v>330</v>
      </c>
      <c r="L4537" t="s">
        <v>331</v>
      </c>
      <c r="M4537" t="s">
        <v>332</v>
      </c>
      <c r="N4537" s="1" t="s">
        <v>114</v>
      </c>
      <c r="O4537" s="1" t="s">
        <v>63</v>
      </c>
      <c r="P4537" s="1">
        <v>99</v>
      </c>
      <c r="Q4537" t="s">
        <v>3910</v>
      </c>
      <c r="R4537" s="1" t="s">
        <v>16647</v>
      </c>
      <c r="S4537" s="1" t="s">
        <v>27656</v>
      </c>
      <c r="T4537" s="1">
        <v>404</v>
      </c>
      <c r="U4537" s="1">
        <v>141</v>
      </c>
      <c r="V4537" s="1">
        <v>263</v>
      </c>
    </row>
    <row r="4538" spans="1:22" x14ac:dyDescent="0.35">
      <c r="A4538" s="2">
        <v>44723</v>
      </c>
      <c r="B4538" s="3" t="s">
        <v>22</v>
      </c>
      <c r="C4538" t="s">
        <v>23</v>
      </c>
      <c r="D4538" t="s">
        <v>24</v>
      </c>
      <c r="E4538" t="s">
        <v>82</v>
      </c>
      <c r="F4538" t="s">
        <v>27657</v>
      </c>
      <c r="G4538" t="s">
        <v>27658</v>
      </c>
      <c r="H4538" t="s">
        <v>27659</v>
      </c>
      <c r="I4538" t="s">
        <v>27660</v>
      </c>
      <c r="J4538" s="1" t="s">
        <v>170</v>
      </c>
      <c r="K4538" t="s">
        <v>159</v>
      </c>
      <c r="L4538" t="s">
        <v>160</v>
      </c>
      <c r="M4538" t="s">
        <v>161</v>
      </c>
      <c r="N4538" s="1" t="s">
        <v>78</v>
      </c>
      <c r="O4538" s="1" t="s">
        <v>63</v>
      </c>
      <c r="P4538" s="1">
        <v>84</v>
      </c>
      <c r="Q4538" t="s">
        <v>3449</v>
      </c>
      <c r="R4538" s="1" t="s">
        <v>27661</v>
      </c>
      <c r="S4538" s="1" t="s">
        <v>27662</v>
      </c>
      <c r="T4538" s="1">
        <v>330</v>
      </c>
      <c r="U4538" s="1">
        <v>282</v>
      </c>
      <c r="V4538" s="1">
        <v>48</v>
      </c>
    </row>
    <row r="4539" spans="1:22" x14ac:dyDescent="0.35">
      <c r="A4539" s="2">
        <v>44748</v>
      </c>
      <c r="B4539" s="3" t="s">
        <v>164</v>
      </c>
      <c r="C4539" t="s">
        <v>247</v>
      </c>
      <c r="D4539" t="s">
        <v>165</v>
      </c>
      <c r="E4539" t="s">
        <v>166</v>
      </c>
      <c r="F4539" t="s">
        <v>27663</v>
      </c>
      <c r="H4539" t="s">
        <v>27664</v>
      </c>
      <c r="I4539" t="s">
        <v>27665</v>
      </c>
      <c r="J4539" s="1" t="s">
        <v>30</v>
      </c>
      <c r="K4539" t="s">
        <v>270</v>
      </c>
      <c r="L4539" t="s">
        <v>271</v>
      </c>
      <c r="M4539" t="s">
        <v>559</v>
      </c>
      <c r="N4539" s="1" t="s">
        <v>78</v>
      </c>
      <c r="O4539" s="1" t="s">
        <v>49</v>
      </c>
      <c r="P4539" s="1">
        <v>10</v>
      </c>
      <c r="Q4539" t="s">
        <v>15311</v>
      </c>
      <c r="R4539" s="1" t="s">
        <v>27666</v>
      </c>
      <c r="S4539" s="1" t="s">
        <v>27667</v>
      </c>
      <c r="T4539" s="1">
        <v>421</v>
      </c>
      <c r="U4539" s="1">
        <v>73</v>
      </c>
      <c r="V4539" s="1">
        <v>348</v>
      </c>
    </row>
    <row r="4540" spans="1:22" x14ac:dyDescent="0.35">
      <c r="A4540" s="2">
        <v>44697</v>
      </c>
      <c r="B4540" s="3" t="s">
        <v>22</v>
      </c>
      <c r="C4540" t="s">
        <v>54</v>
      </c>
      <c r="D4540" t="s">
        <v>24</v>
      </c>
      <c r="E4540" t="s">
        <v>265</v>
      </c>
      <c r="F4540" t="s">
        <v>27668</v>
      </c>
      <c r="G4540" t="s">
        <v>27669</v>
      </c>
      <c r="H4540" t="s">
        <v>27670</v>
      </c>
      <c r="I4540" t="s">
        <v>27671</v>
      </c>
      <c r="J4540" s="1" t="s">
        <v>30</v>
      </c>
      <c r="K4540" t="s">
        <v>534</v>
      </c>
      <c r="L4540" t="s">
        <v>535</v>
      </c>
      <c r="M4540" t="s">
        <v>536</v>
      </c>
      <c r="N4540" s="1" t="s">
        <v>33</v>
      </c>
      <c r="O4540" s="1" t="s">
        <v>34</v>
      </c>
      <c r="P4540" s="1">
        <v>70</v>
      </c>
      <c r="Q4540" t="s">
        <v>11039</v>
      </c>
      <c r="R4540" s="1" t="s">
        <v>27672</v>
      </c>
      <c r="S4540" s="1" t="s">
        <v>27673</v>
      </c>
      <c r="T4540" s="1">
        <v>471</v>
      </c>
      <c r="U4540" s="1">
        <v>251</v>
      </c>
      <c r="V4540" s="1">
        <v>220</v>
      </c>
    </row>
    <row r="4541" spans="1:22" x14ac:dyDescent="0.35">
      <c r="A4541" s="2">
        <v>45208</v>
      </c>
      <c r="B4541" s="3" t="s">
        <v>164</v>
      </c>
      <c r="C4541" t="s">
        <v>247</v>
      </c>
      <c r="D4541" t="s">
        <v>165</v>
      </c>
      <c r="E4541" t="s">
        <v>166</v>
      </c>
      <c r="F4541" t="s">
        <v>27674</v>
      </c>
      <c r="G4541" t="s">
        <v>27675</v>
      </c>
      <c r="H4541" t="s">
        <v>27676</v>
      </c>
      <c r="I4541" t="s">
        <v>27677</v>
      </c>
      <c r="J4541" s="1" t="s">
        <v>30</v>
      </c>
      <c r="K4541" t="s">
        <v>133</v>
      </c>
      <c r="L4541" t="s">
        <v>134</v>
      </c>
      <c r="M4541" t="s">
        <v>135</v>
      </c>
      <c r="N4541" s="1" t="s">
        <v>93</v>
      </c>
      <c r="O4541" s="1" t="s">
        <v>34</v>
      </c>
      <c r="P4541" s="1">
        <v>8</v>
      </c>
      <c r="Q4541" t="s">
        <v>9692</v>
      </c>
      <c r="R4541" s="1" t="s">
        <v>27678</v>
      </c>
      <c r="S4541" s="1" t="s">
        <v>27679</v>
      </c>
      <c r="T4541" s="1">
        <v>368</v>
      </c>
      <c r="U4541" s="1">
        <v>141</v>
      </c>
      <c r="V4541" s="1">
        <v>227</v>
      </c>
    </row>
    <row r="4542" spans="1:22" x14ac:dyDescent="0.35">
      <c r="A4542" s="1" t="s">
        <v>27680</v>
      </c>
      <c r="B4542" s="3" t="s">
        <v>317</v>
      </c>
      <c r="C4542" t="s">
        <v>54</v>
      </c>
      <c r="D4542" t="s">
        <v>98</v>
      </c>
      <c r="E4542" t="s">
        <v>25</v>
      </c>
      <c r="F4542" t="s">
        <v>27681</v>
      </c>
      <c r="G4542" t="s">
        <v>27682</v>
      </c>
      <c r="H4542" t="s">
        <v>27683</v>
      </c>
      <c r="I4542" t="s">
        <v>27684</v>
      </c>
      <c r="J4542" s="1" t="s">
        <v>170</v>
      </c>
      <c r="K4542" t="s">
        <v>424</v>
      </c>
      <c r="L4542" t="s">
        <v>425</v>
      </c>
      <c r="M4542">
        <v>7724600682</v>
      </c>
      <c r="N4542" s="1" t="s">
        <v>86</v>
      </c>
      <c r="O4542" s="1" t="s">
        <v>34</v>
      </c>
      <c r="P4542" s="1">
        <v>26</v>
      </c>
      <c r="Q4542" t="s">
        <v>11404</v>
      </c>
      <c r="R4542" s="1" t="s">
        <v>27685</v>
      </c>
      <c r="S4542" s="1" t="s">
        <v>27686</v>
      </c>
      <c r="T4542" s="1">
        <v>494</v>
      </c>
      <c r="U4542" s="1">
        <v>259</v>
      </c>
      <c r="V4542" s="1">
        <v>235</v>
      </c>
    </row>
    <row r="4543" spans="1:22" x14ac:dyDescent="0.35">
      <c r="A4543" s="2">
        <v>44754</v>
      </c>
      <c r="B4543" s="3" t="s">
        <v>222</v>
      </c>
      <c r="C4543" t="s">
        <v>141</v>
      </c>
      <c r="D4543" t="s">
        <v>223</v>
      </c>
      <c r="E4543" t="s">
        <v>1332</v>
      </c>
      <c r="F4543" t="s">
        <v>27687</v>
      </c>
      <c r="H4543" t="s">
        <v>27688</v>
      </c>
      <c r="I4543" t="s">
        <v>27689</v>
      </c>
      <c r="J4543" s="1" t="s">
        <v>30</v>
      </c>
      <c r="K4543" t="s">
        <v>148</v>
      </c>
      <c r="L4543" t="s">
        <v>149</v>
      </c>
      <c r="M4543" t="s">
        <v>150</v>
      </c>
      <c r="N4543" s="1" t="s">
        <v>114</v>
      </c>
      <c r="O4543" s="1" t="s">
        <v>63</v>
      </c>
      <c r="P4543" s="1">
        <v>57</v>
      </c>
      <c r="Q4543" t="s">
        <v>7508</v>
      </c>
      <c r="R4543" s="1" t="s">
        <v>27690</v>
      </c>
      <c r="S4543" s="1" t="s">
        <v>27691</v>
      </c>
      <c r="T4543" s="1">
        <v>367</v>
      </c>
      <c r="U4543" s="1">
        <v>187</v>
      </c>
      <c r="V4543" s="1">
        <v>180</v>
      </c>
    </row>
    <row r="4544" spans="1:22" x14ac:dyDescent="0.35">
      <c r="A4544" s="2">
        <v>44740</v>
      </c>
      <c r="B4544" s="3" t="s">
        <v>418</v>
      </c>
      <c r="C4544" t="s">
        <v>69</v>
      </c>
      <c r="D4544" t="s">
        <v>419</v>
      </c>
      <c r="E4544" t="s">
        <v>521</v>
      </c>
      <c r="F4544" t="s">
        <v>27692</v>
      </c>
      <c r="G4544" t="s">
        <v>27693</v>
      </c>
      <c r="H4544" t="s">
        <v>27694</v>
      </c>
      <c r="I4544" t="s">
        <v>27695</v>
      </c>
      <c r="J4544" s="1" t="s">
        <v>30</v>
      </c>
      <c r="K4544" t="s">
        <v>252</v>
      </c>
      <c r="L4544" t="s">
        <v>253</v>
      </c>
      <c r="M4544">
        <f>1-838-976-6137</f>
        <v>-7950</v>
      </c>
      <c r="N4544" s="1" t="s">
        <v>78</v>
      </c>
      <c r="O4544" s="1" t="s">
        <v>63</v>
      </c>
      <c r="P4544" s="1">
        <v>45</v>
      </c>
      <c r="Q4544" t="s">
        <v>9889</v>
      </c>
      <c r="R4544" s="1" t="s">
        <v>27696</v>
      </c>
      <c r="S4544" s="1" t="s">
        <v>27697</v>
      </c>
      <c r="T4544" s="1">
        <v>131</v>
      </c>
      <c r="U4544" s="1">
        <v>23</v>
      </c>
      <c r="V4544" s="1">
        <v>108</v>
      </c>
    </row>
    <row r="4545" spans="1:22" x14ac:dyDescent="0.35">
      <c r="A4545" s="2">
        <v>45106</v>
      </c>
      <c r="B4545" s="3" t="s">
        <v>22</v>
      </c>
      <c r="C4545" t="s">
        <v>23</v>
      </c>
      <c r="D4545" t="s">
        <v>24</v>
      </c>
      <c r="E4545" t="s">
        <v>82</v>
      </c>
      <c r="F4545" t="s">
        <v>27698</v>
      </c>
      <c r="G4545" t="s">
        <v>27699</v>
      </c>
      <c r="H4545" t="s">
        <v>27700</v>
      </c>
      <c r="I4545" t="s">
        <v>27701</v>
      </c>
      <c r="J4545" s="1" t="s">
        <v>45</v>
      </c>
      <c r="K4545" t="s">
        <v>252</v>
      </c>
      <c r="L4545" t="s">
        <v>253</v>
      </c>
      <c r="M4545">
        <f>1-838-976-6137</f>
        <v>-7950</v>
      </c>
      <c r="N4545" s="1" t="s">
        <v>33</v>
      </c>
      <c r="O4545" s="1" t="s">
        <v>49</v>
      </c>
      <c r="P4545" s="1">
        <v>26</v>
      </c>
      <c r="Q4545" t="s">
        <v>4898</v>
      </c>
      <c r="R4545" s="1" t="s">
        <v>27702</v>
      </c>
      <c r="S4545" s="1" t="s">
        <v>27703</v>
      </c>
      <c r="T4545" s="1">
        <v>161</v>
      </c>
      <c r="U4545" s="1">
        <v>20</v>
      </c>
      <c r="V4545" s="1">
        <v>141</v>
      </c>
    </row>
    <row r="4546" spans="1:22" x14ac:dyDescent="0.35">
      <c r="A4546" s="2">
        <v>44597</v>
      </c>
      <c r="B4546" s="3" t="s">
        <v>344</v>
      </c>
      <c r="C4546" t="s">
        <v>54</v>
      </c>
      <c r="D4546" t="s">
        <v>345</v>
      </c>
      <c r="E4546" t="s">
        <v>346</v>
      </c>
      <c r="F4546" t="s">
        <v>27704</v>
      </c>
      <c r="G4546" t="s">
        <v>27705</v>
      </c>
      <c r="H4546" t="s">
        <v>27706</v>
      </c>
      <c r="I4546" t="s">
        <v>27707</v>
      </c>
      <c r="J4546" s="1" t="s">
        <v>45</v>
      </c>
      <c r="K4546" t="s">
        <v>381</v>
      </c>
      <c r="L4546" t="s">
        <v>382</v>
      </c>
      <c r="M4546" t="s">
        <v>383</v>
      </c>
      <c r="N4546" s="1" t="s">
        <v>114</v>
      </c>
      <c r="O4546" s="1" t="s">
        <v>49</v>
      </c>
      <c r="P4546" s="1">
        <v>70</v>
      </c>
      <c r="Q4546" t="s">
        <v>25787</v>
      </c>
      <c r="R4546" s="1" t="s">
        <v>27708</v>
      </c>
      <c r="S4546" s="1" t="s">
        <v>27709</v>
      </c>
      <c r="T4546" s="1">
        <v>276</v>
      </c>
      <c r="U4546" s="1">
        <v>72</v>
      </c>
      <c r="V4546" s="1">
        <v>204</v>
      </c>
    </row>
    <row r="4547" spans="1:22" x14ac:dyDescent="0.35">
      <c r="A4547" s="2">
        <v>45145</v>
      </c>
      <c r="B4547" s="3" t="s">
        <v>38</v>
      </c>
      <c r="C4547" t="s">
        <v>141</v>
      </c>
      <c r="D4547" t="s">
        <v>345</v>
      </c>
      <c r="E4547" t="s">
        <v>265</v>
      </c>
      <c r="F4547" t="s">
        <v>27710</v>
      </c>
      <c r="G4547" t="s">
        <v>895</v>
      </c>
      <c r="H4547" t="s">
        <v>27711</v>
      </c>
      <c r="I4547" t="s">
        <v>27712</v>
      </c>
      <c r="J4547" s="1" t="s">
        <v>45</v>
      </c>
      <c r="K4547" t="s">
        <v>330</v>
      </c>
      <c r="L4547" t="s">
        <v>331</v>
      </c>
      <c r="M4547" t="s">
        <v>332</v>
      </c>
      <c r="N4547" s="1" t="s">
        <v>78</v>
      </c>
      <c r="O4547" s="1" t="s">
        <v>34</v>
      </c>
      <c r="P4547" s="1">
        <v>16</v>
      </c>
      <c r="Q4547" t="s">
        <v>23428</v>
      </c>
      <c r="R4547" s="1" t="s">
        <v>27713</v>
      </c>
      <c r="S4547" s="1" t="s">
        <v>27714</v>
      </c>
      <c r="T4547" s="1">
        <v>426</v>
      </c>
      <c r="U4547" s="1">
        <v>376</v>
      </c>
      <c r="V4547" s="1">
        <v>50</v>
      </c>
    </row>
    <row r="4548" spans="1:22" x14ac:dyDescent="0.35">
      <c r="A4548" s="2">
        <v>44471</v>
      </c>
      <c r="B4548" s="3" t="s">
        <v>214</v>
      </c>
      <c r="C4548" t="s">
        <v>23</v>
      </c>
      <c r="D4548" t="s">
        <v>98</v>
      </c>
      <c r="E4548" t="s">
        <v>326</v>
      </c>
      <c r="F4548" t="s">
        <v>27458</v>
      </c>
      <c r="H4548" t="s">
        <v>27715</v>
      </c>
      <c r="I4548" t="s">
        <v>27716</v>
      </c>
      <c r="J4548" s="1" t="s">
        <v>170</v>
      </c>
      <c r="K4548" t="s">
        <v>148</v>
      </c>
      <c r="L4548" t="s">
        <v>149</v>
      </c>
      <c r="M4548" t="s">
        <v>150</v>
      </c>
      <c r="N4548" s="1" t="s">
        <v>114</v>
      </c>
      <c r="O4548" s="1" t="s">
        <v>49</v>
      </c>
      <c r="P4548" s="1">
        <v>1</v>
      </c>
      <c r="Q4548" t="s">
        <v>326</v>
      </c>
      <c r="R4548" s="1" t="s">
        <v>15213</v>
      </c>
      <c r="S4548" s="1" t="s">
        <v>27717</v>
      </c>
      <c r="T4548" s="1">
        <v>245</v>
      </c>
      <c r="U4548" s="1">
        <v>179</v>
      </c>
      <c r="V4548" s="1">
        <v>66</v>
      </c>
    </row>
    <row r="4549" spans="1:22" x14ac:dyDescent="0.35">
      <c r="A4549" s="2">
        <v>45067</v>
      </c>
      <c r="B4549" s="3" t="s">
        <v>222</v>
      </c>
      <c r="C4549" t="s">
        <v>141</v>
      </c>
      <c r="D4549" t="s">
        <v>223</v>
      </c>
      <c r="E4549" t="s">
        <v>224</v>
      </c>
      <c r="F4549" t="s">
        <v>27718</v>
      </c>
      <c r="G4549" t="s">
        <v>27719</v>
      </c>
      <c r="H4549" t="s">
        <v>27720</v>
      </c>
      <c r="I4549" t="s">
        <v>27721</v>
      </c>
      <c r="J4549" s="1" t="s">
        <v>30</v>
      </c>
      <c r="K4549" t="s">
        <v>171</v>
      </c>
      <c r="L4549" t="s">
        <v>172</v>
      </c>
      <c r="M4549" t="s">
        <v>173</v>
      </c>
      <c r="N4549" s="1" t="s">
        <v>86</v>
      </c>
      <c r="O4549" s="1" t="s">
        <v>49</v>
      </c>
      <c r="P4549" s="1">
        <v>22</v>
      </c>
      <c r="Q4549" t="s">
        <v>27722</v>
      </c>
      <c r="R4549" s="1" t="s">
        <v>27723</v>
      </c>
      <c r="S4549" s="1" t="s">
        <v>27724</v>
      </c>
      <c r="T4549" s="1">
        <v>472</v>
      </c>
      <c r="U4549" s="1">
        <v>73</v>
      </c>
      <c r="V4549" s="1">
        <v>399</v>
      </c>
    </row>
    <row r="4550" spans="1:22" x14ac:dyDescent="0.35">
      <c r="A4550" s="2">
        <v>45040</v>
      </c>
      <c r="B4550" s="3" t="s">
        <v>164</v>
      </c>
      <c r="C4550" t="s">
        <v>247</v>
      </c>
      <c r="D4550" t="s">
        <v>165</v>
      </c>
      <c r="E4550" t="s">
        <v>166</v>
      </c>
      <c r="F4550" t="s">
        <v>27725</v>
      </c>
      <c r="G4550" t="s">
        <v>27726</v>
      </c>
      <c r="H4550" t="s">
        <v>27727</v>
      </c>
      <c r="I4550" t="s">
        <v>27728</v>
      </c>
      <c r="J4550" s="1" t="s">
        <v>170</v>
      </c>
      <c r="K4550" t="s">
        <v>381</v>
      </c>
      <c r="L4550" t="s">
        <v>382</v>
      </c>
      <c r="M4550" t="s">
        <v>383</v>
      </c>
      <c r="N4550" s="1" t="s">
        <v>114</v>
      </c>
      <c r="O4550" s="1" t="s">
        <v>34</v>
      </c>
      <c r="P4550" s="1">
        <v>63</v>
      </c>
      <c r="Q4550" t="s">
        <v>7743</v>
      </c>
      <c r="R4550" s="1" t="s">
        <v>27729</v>
      </c>
      <c r="S4550" s="1" t="s">
        <v>27730</v>
      </c>
      <c r="T4550" s="1">
        <v>202</v>
      </c>
      <c r="U4550" s="1">
        <v>42</v>
      </c>
      <c r="V4550" s="1">
        <v>160</v>
      </c>
    </row>
    <row r="4551" spans="1:22" x14ac:dyDescent="0.35">
      <c r="A4551" s="2">
        <v>44698</v>
      </c>
      <c r="B4551" s="3" t="s">
        <v>118</v>
      </c>
      <c r="C4551" t="s">
        <v>69</v>
      </c>
      <c r="D4551" t="s">
        <v>119</v>
      </c>
      <c r="E4551" t="s">
        <v>25</v>
      </c>
      <c r="F4551" t="s">
        <v>27731</v>
      </c>
      <c r="H4551" t="s">
        <v>27732</v>
      </c>
      <c r="I4551" t="s">
        <v>27733</v>
      </c>
      <c r="J4551" s="1" t="s">
        <v>30</v>
      </c>
      <c r="K4551" t="s">
        <v>159</v>
      </c>
      <c r="L4551" t="s">
        <v>160</v>
      </c>
      <c r="M4551" t="s">
        <v>161</v>
      </c>
      <c r="N4551" s="1" t="s">
        <v>33</v>
      </c>
      <c r="O4551" s="1" t="s">
        <v>63</v>
      </c>
      <c r="P4551" s="1">
        <v>22</v>
      </c>
      <c r="Q4551" t="s">
        <v>9546</v>
      </c>
      <c r="R4551" s="1" t="s">
        <v>11537</v>
      </c>
      <c r="S4551" s="1" t="s">
        <v>27734</v>
      </c>
      <c r="T4551" s="1">
        <v>171</v>
      </c>
      <c r="U4551" s="1">
        <v>71</v>
      </c>
      <c r="V4551" s="1">
        <v>100</v>
      </c>
    </row>
    <row r="4552" spans="1:22" x14ac:dyDescent="0.35">
      <c r="A4552" s="2">
        <v>45152</v>
      </c>
      <c r="B4552" s="3" t="s">
        <v>140</v>
      </c>
      <c r="C4552" t="s">
        <v>141</v>
      </c>
      <c r="D4552" t="s">
        <v>142</v>
      </c>
      <c r="E4552" t="s">
        <v>265</v>
      </c>
      <c r="F4552" t="s">
        <v>27735</v>
      </c>
      <c r="G4552" t="s">
        <v>27736</v>
      </c>
      <c r="H4552" t="s">
        <v>27737</v>
      </c>
      <c r="I4552" t="s">
        <v>27738</v>
      </c>
      <c r="J4552" s="1" t="s">
        <v>45</v>
      </c>
      <c r="K4552" t="s">
        <v>111</v>
      </c>
      <c r="L4552" t="s">
        <v>112</v>
      </c>
      <c r="M4552" t="s">
        <v>113</v>
      </c>
      <c r="N4552" s="1" t="s">
        <v>33</v>
      </c>
      <c r="O4552" s="1" t="s">
        <v>63</v>
      </c>
      <c r="P4552" s="1">
        <v>15</v>
      </c>
      <c r="Q4552" t="s">
        <v>11869</v>
      </c>
      <c r="R4552" s="1" t="s">
        <v>27739</v>
      </c>
      <c r="S4552" s="1" t="s">
        <v>27740</v>
      </c>
      <c r="T4552" s="1">
        <v>487</v>
      </c>
      <c r="U4552" s="1">
        <v>151</v>
      </c>
      <c r="V4552" s="1">
        <v>336</v>
      </c>
    </row>
    <row r="4553" spans="1:22" x14ac:dyDescent="0.35">
      <c r="A4553" s="2">
        <v>44997</v>
      </c>
      <c r="B4553" s="3" t="s">
        <v>344</v>
      </c>
      <c r="C4553" t="s">
        <v>141</v>
      </c>
      <c r="D4553" t="s">
        <v>345</v>
      </c>
      <c r="E4553" t="s">
        <v>346</v>
      </c>
      <c r="F4553" t="s">
        <v>27741</v>
      </c>
      <c r="G4553" t="s">
        <v>27742</v>
      </c>
      <c r="H4553" t="s">
        <v>27743</v>
      </c>
      <c r="I4553" t="s">
        <v>27744</v>
      </c>
      <c r="J4553" s="1" t="s">
        <v>170</v>
      </c>
      <c r="K4553" t="s">
        <v>194</v>
      </c>
      <c r="L4553" t="s">
        <v>195</v>
      </c>
      <c r="M4553" t="s">
        <v>196</v>
      </c>
      <c r="N4553" s="1" t="s">
        <v>78</v>
      </c>
      <c r="O4553" s="1" t="s">
        <v>34</v>
      </c>
      <c r="P4553" s="1">
        <v>30</v>
      </c>
      <c r="Q4553" t="s">
        <v>21653</v>
      </c>
      <c r="R4553" s="1" t="s">
        <v>27745</v>
      </c>
      <c r="S4553" s="1" t="s">
        <v>27746</v>
      </c>
      <c r="T4553" s="1">
        <v>221</v>
      </c>
      <c r="U4553" s="1">
        <v>8</v>
      </c>
      <c r="V4553" s="1">
        <v>213</v>
      </c>
    </row>
    <row r="4554" spans="1:22" x14ac:dyDescent="0.35">
      <c r="A4554" s="2">
        <v>44914</v>
      </c>
      <c r="B4554" s="3" t="s">
        <v>222</v>
      </c>
      <c r="C4554" t="s">
        <v>141</v>
      </c>
      <c r="D4554" t="s">
        <v>223</v>
      </c>
      <c r="E4554" t="s">
        <v>1332</v>
      </c>
      <c r="F4554" t="s">
        <v>23607</v>
      </c>
      <c r="G4554" t="s">
        <v>27747</v>
      </c>
      <c r="H4554" t="s">
        <v>27748</v>
      </c>
      <c r="I4554">
        <v>9488542187</v>
      </c>
      <c r="J4554" s="1" t="s">
        <v>170</v>
      </c>
      <c r="K4554" t="s">
        <v>31</v>
      </c>
      <c r="L4554" t="s">
        <v>32</v>
      </c>
      <c r="M4554">
        <v>6538306661</v>
      </c>
      <c r="N4554" s="1" t="s">
        <v>33</v>
      </c>
      <c r="O4554" s="1" t="s">
        <v>49</v>
      </c>
      <c r="P4554" s="1">
        <v>38</v>
      </c>
      <c r="Q4554" t="s">
        <v>23563</v>
      </c>
      <c r="R4554" s="1" t="s">
        <v>27749</v>
      </c>
      <c r="S4554" s="1" t="s">
        <v>27750</v>
      </c>
      <c r="T4554" s="1">
        <v>138</v>
      </c>
      <c r="U4554" s="1">
        <v>69</v>
      </c>
      <c r="V4554" s="1">
        <v>69</v>
      </c>
    </row>
    <row r="4555" spans="1:22" x14ac:dyDescent="0.35">
      <c r="A4555" s="2">
        <v>45120</v>
      </c>
      <c r="B4555" s="3" t="s">
        <v>418</v>
      </c>
      <c r="C4555" t="s">
        <v>69</v>
      </c>
      <c r="D4555" t="s">
        <v>419</v>
      </c>
      <c r="E4555" t="s">
        <v>521</v>
      </c>
      <c r="F4555" t="s">
        <v>27751</v>
      </c>
      <c r="H4555" t="s">
        <v>27752</v>
      </c>
      <c r="I4555" t="s">
        <v>27753</v>
      </c>
      <c r="J4555" s="1" t="s">
        <v>170</v>
      </c>
      <c r="K4555" t="s">
        <v>61</v>
      </c>
      <c r="L4555" t="s">
        <v>62</v>
      </c>
      <c r="N4555" s="1" t="s">
        <v>78</v>
      </c>
      <c r="O4555" s="1" t="s">
        <v>63</v>
      </c>
      <c r="P4555" s="1">
        <v>16</v>
      </c>
      <c r="Q4555" t="s">
        <v>3777</v>
      </c>
      <c r="R4555" s="1" t="s">
        <v>27754</v>
      </c>
      <c r="S4555" s="1" t="s">
        <v>27755</v>
      </c>
      <c r="T4555" s="1">
        <v>479</v>
      </c>
      <c r="U4555" s="1">
        <v>23</v>
      </c>
      <c r="V4555" s="1">
        <v>456</v>
      </c>
    </row>
    <row r="4556" spans="1:22" x14ac:dyDescent="0.35">
      <c r="A4556" s="2">
        <v>44709</v>
      </c>
      <c r="B4556" s="3" t="s">
        <v>492</v>
      </c>
      <c r="C4556" t="s">
        <v>276</v>
      </c>
      <c r="D4556" t="s">
        <v>409</v>
      </c>
      <c r="E4556" t="s">
        <v>410</v>
      </c>
      <c r="F4556" t="s">
        <v>27756</v>
      </c>
      <c r="G4556" t="s">
        <v>27757</v>
      </c>
      <c r="H4556" t="s">
        <v>27758</v>
      </c>
      <c r="I4556" t="s">
        <v>27759</v>
      </c>
      <c r="J4556" s="1" t="s">
        <v>45</v>
      </c>
      <c r="K4556" t="s">
        <v>194</v>
      </c>
      <c r="L4556" t="s">
        <v>195</v>
      </c>
      <c r="M4556" t="s">
        <v>196</v>
      </c>
      <c r="N4556" s="1" t="s">
        <v>33</v>
      </c>
      <c r="O4556" s="1" t="s">
        <v>49</v>
      </c>
      <c r="P4556" s="1">
        <v>23</v>
      </c>
      <c r="Q4556" t="s">
        <v>13967</v>
      </c>
      <c r="R4556" s="1" t="s">
        <v>27760</v>
      </c>
      <c r="S4556" s="1" t="s">
        <v>27761</v>
      </c>
      <c r="T4556" s="1">
        <v>109</v>
      </c>
      <c r="U4556" s="1">
        <v>98</v>
      </c>
      <c r="V4556" s="1">
        <v>11</v>
      </c>
    </row>
    <row r="4557" spans="1:22" x14ac:dyDescent="0.35">
      <c r="A4557" s="2">
        <v>44680</v>
      </c>
      <c r="B4557" s="3" t="s">
        <v>140</v>
      </c>
      <c r="C4557" t="s">
        <v>141</v>
      </c>
      <c r="D4557" t="s">
        <v>142</v>
      </c>
      <c r="E4557" t="s">
        <v>361</v>
      </c>
      <c r="F4557" t="s">
        <v>27762</v>
      </c>
      <c r="G4557" t="s">
        <v>27763</v>
      </c>
      <c r="H4557" t="s">
        <v>27764</v>
      </c>
      <c r="I4557" t="s">
        <v>27765</v>
      </c>
      <c r="J4557" s="1" t="s">
        <v>45</v>
      </c>
      <c r="K4557" t="s">
        <v>534</v>
      </c>
      <c r="L4557" t="s">
        <v>535</v>
      </c>
      <c r="M4557" t="s">
        <v>536</v>
      </c>
      <c r="N4557" s="1" t="s">
        <v>114</v>
      </c>
      <c r="O4557" s="1" t="s">
        <v>49</v>
      </c>
      <c r="P4557" s="1">
        <v>49</v>
      </c>
      <c r="Q4557" t="s">
        <v>18850</v>
      </c>
      <c r="R4557" s="1" t="s">
        <v>27766</v>
      </c>
      <c r="S4557" s="1" t="s">
        <v>27767</v>
      </c>
      <c r="T4557" s="1">
        <v>105</v>
      </c>
      <c r="U4557" s="1">
        <v>56</v>
      </c>
      <c r="V4557" s="1">
        <v>49</v>
      </c>
    </row>
    <row r="4558" spans="1:22" x14ac:dyDescent="0.35">
      <c r="A4558" s="1" t="s">
        <v>792</v>
      </c>
      <c r="B4558" s="3" t="s">
        <v>118</v>
      </c>
      <c r="C4558" t="s">
        <v>54</v>
      </c>
      <c r="D4558" t="s">
        <v>119</v>
      </c>
      <c r="E4558" t="s">
        <v>120</v>
      </c>
      <c r="F4558" t="s">
        <v>27768</v>
      </c>
      <c r="G4558" t="s">
        <v>27769</v>
      </c>
      <c r="H4558" t="s">
        <v>27770</v>
      </c>
      <c r="I4558" t="s">
        <v>27771</v>
      </c>
      <c r="J4558" s="1" t="s">
        <v>30</v>
      </c>
      <c r="K4558" t="s">
        <v>31</v>
      </c>
      <c r="L4558" t="s">
        <v>32</v>
      </c>
      <c r="M4558">
        <v>6538306661</v>
      </c>
      <c r="N4558" s="1" t="s">
        <v>33</v>
      </c>
      <c r="O4558" s="1" t="s">
        <v>49</v>
      </c>
      <c r="P4558" s="1">
        <v>30</v>
      </c>
      <c r="Q4558" t="s">
        <v>18387</v>
      </c>
      <c r="R4558" s="1" t="s">
        <v>22052</v>
      </c>
      <c r="S4558" s="1" t="s">
        <v>27772</v>
      </c>
      <c r="T4558" s="1">
        <v>200</v>
      </c>
      <c r="U4558" s="1">
        <v>48</v>
      </c>
      <c r="V4558" s="1">
        <v>152</v>
      </c>
    </row>
    <row r="4559" spans="1:22" x14ac:dyDescent="0.35">
      <c r="A4559" s="2">
        <v>44469</v>
      </c>
      <c r="B4559" s="3" t="s">
        <v>317</v>
      </c>
      <c r="C4559" t="s">
        <v>23</v>
      </c>
      <c r="D4559" t="s">
        <v>98</v>
      </c>
      <c r="E4559" t="s">
        <v>318</v>
      </c>
      <c r="F4559" t="s">
        <v>27773</v>
      </c>
      <c r="H4559" t="s">
        <v>27774</v>
      </c>
      <c r="I4559">
        <v>3676463672</v>
      </c>
      <c r="J4559" s="1" t="s">
        <v>170</v>
      </c>
      <c r="K4559" t="s">
        <v>75</v>
      </c>
      <c r="L4559" t="s">
        <v>76</v>
      </c>
      <c r="M4559" t="s">
        <v>77</v>
      </c>
      <c r="N4559" s="1" t="s">
        <v>48</v>
      </c>
      <c r="O4559" s="1" t="s">
        <v>49</v>
      </c>
      <c r="P4559" s="1">
        <v>16</v>
      </c>
      <c r="Q4559" t="s">
        <v>3489</v>
      </c>
      <c r="R4559" s="1" t="s">
        <v>27775</v>
      </c>
      <c r="S4559" s="1" t="s">
        <v>27776</v>
      </c>
      <c r="T4559" s="1">
        <v>405</v>
      </c>
      <c r="U4559" s="1">
        <v>320</v>
      </c>
      <c r="V4559" s="1">
        <v>85</v>
      </c>
    </row>
    <row r="4560" spans="1:22" x14ac:dyDescent="0.35">
      <c r="A4560" s="2">
        <v>45130</v>
      </c>
      <c r="B4560" s="3" t="s">
        <v>164</v>
      </c>
      <c r="C4560" t="s">
        <v>54</v>
      </c>
      <c r="D4560" t="s">
        <v>165</v>
      </c>
      <c r="E4560" t="s">
        <v>166</v>
      </c>
      <c r="F4560" t="s">
        <v>27777</v>
      </c>
      <c r="G4560" t="s">
        <v>27778</v>
      </c>
      <c r="H4560" t="s">
        <v>27779</v>
      </c>
      <c r="I4560" t="s">
        <v>27780</v>
      </c>
      <c r="J4560" s="1" t="s">
        <v>170</v>
      </c>
      <c r="K4560" t="s">
        <v>303</v>
      </c>
      <c r="L4560" t="s">
        <v>304</v>
      </c>
      <c r="N4560" s="1" t="s">
        <v>78</v>
      </c>
      <c r="O4560" s="1" t="s">
        <v>63</v>
      </c>
      <c r="P4560" s="1">
        <v>62</v>
      </c>
      <c r="Q4560" t="s">
        <v>15868</v>
      </c>
      <c r="R4560" s="1" t="s">
        <v>27781</v>
      </c>
      <c r="S4560" s="1" t="s">
        <v>27782</v>
      </c>
      <c r="T4560" s="1">
        <v>58</v>
      </c>
      <c r="U4560" s="1">
        <v>24</v>
      </c>
      <c r="V4560" s="1">
        <v>34</v>
      </c>
    </row>
    <row r="4561" spans="1:22" x14ac:dyDescent="0.35">
      <c r="A4561" s="2">
        <v>45124</v>
      </c>
      <c r="B4561" s="3" t="s">
        <v>492</v>
      </c>
      <c r="C4561" t="s">
        <v>54</v>
      </c>
      <c r="D4561" t="s">
        <v>409</v>
      </c>
      <c r="E4561" t="s">
        <v>410</v>
      </c>
      <c r="F4561" t="s">
        <v>27783</v>
      </c>
      <c r="G4561" t="s">
        <v>27784</v>
      </c>
      <c r="H4561" t="s">
        <v>27785</v>
      </c>
      <c r="I4561" t="s">
        <v>27786</v>
      </c>
      <c r="J4561" s="1" t="s">
        <v>45</v>
      </c>
      <c r="K4561" t="s">
        <v>330</v>
      </c>
      <c r="L4561" t="s">
        <v>331</v>
      </c>
      <c r="N4561" s="1" t="s">
        <v>48</v>
      </c>
      <c r="O4561" s="1" t="s">
        <v>49</v>
      </c>
      <c r="P4561" s="1">
        <v>99</v>
      </c>
      <c r="Q4561" t="s">
        <v>2197</v>
      </c>
      <c r="R4561" s="1" t="s">
        <v>27787</v>
      </c>
      <c r="S4561" s="1" t="s">
        <v>27788</v>
      </c>
      <c r="T4561" s="1">
        <v>288</v>
      </c>
      <c r="U4561" s="1">
        <v>16</v>
      </c>
      <c r="V4561" s="1">
        <v>272</v>
      </c>
    </row>
    <row r="4562" spans="1:22" x14ac:dyDescent="0.35">
      <c r="A4562" s="2">
        <v>45068</v>
      </c>
      <c r="B4562" s="3" t="s">
        <v>140</v>
      </c>
      <c r="C4562" t="s">
        <v>141</v>
      </c>
      <c r="D4562" t="s">
        <v>142</v>
      </c>
      <c r="E4562" t="s">
        <v>361</v>
      </c>
      <c r="F4562" t="s">
        <v>27789</v>
      </c>
      <c r="G4562" t="s">
        <v>27790</v>
      </c>
      <c r="H4562" t="s">
        <v>27791</v>
      </c>
      <c r="I4562" t="s">
        <v>27792</v>
      </c>
      <c r="J4562" s="1" t="s">
        <v>170</v>
      </c>
      <c r="K4562" t="s">
        <v>75</v>
      </c>
      <c r="L4562" t="s">
        <v>76</v>
      </c>
      <c r="M4562" t="s">
        <v>77</v>
      </c>
      <c r="N4562" s="1" t="s">
        <v>93</v>
      </c>
      <c r="O4562" s="1" t="s">
        <v>49</v>
      </c>
      <c r="P4562" s="1">
        <v>7</v>
      </c>
      <c r="Q4562" t="s">
        <v>17435</v>
      </c>
      <c r="R4562" s="1" t="s">
        <v>27793</v>
      </c>
      <c r="S4562" s="1" t="s">
        <v>27794</v>
      </c>
      <c r="T4562" s="1">
        <v>429</v>
      </c>
      <c r="U4562" s="1">
        <v>347</v>
      </c>
      <c r="V4562" s="1">
        <v>82</v>
      </c>
    </row>
    <row r="4563" spans="1:22" x14ac:dyDescent="0.35">
      <c r="A4563" s="2">
        <v>45084</v>
      </c>
      <c r="B4563" s="3" t="s">
        <v>222</v>
      </c>
      <c r="C4563" t="s">
        <v>141</v>
      </c>
      <c r="D4563" t="s">
        <v>223</v>
      </c>
      <c r="E4563" t="s">
        <v>224</v>
      </c>
      <c r="F4563" t="s">
        <v>27795</v>
      </c>
      <c r="G4563" t="s">
        <v>27796</v>
      </c>
      <c r="H4563" t="s">
        <v>27797</v>
      </c>
      <c r="I4563" t="s">
        <v>27798</v>
      </c>
      <c r="J4563" s="1" t="s">
        <v>30</v>
      </c>
      <c r="K4563" t="s">
        <v>381</v>
      </c>
      <c r="L4563" t="s">
        <v>382</v>
      </c>
      <c r="M4563" t="s">
        <v>383</v>
      </c>
      <c r="N4563" s="1" t="s">
        <v>93</v>
      </c>
      <c r="O4563" s="1" t="s">
        <v>49</v>
      </c>
      <c r="P4563" s="1">
        <v>12</v>
      </c>
      <c r="Q4563" t="s">
        <v>4820</v>
      </c>
      <c r="R4563" s="1" t="s">
        <v>27799</v>
      </c>
      <c r="S4563" s="1" t="s">
        <v>27800</v>
      </c>
      <c r="T4563" s="1">
        <v>363</v>
      </c>
      <c r="U4563" s="1">
        <v>264</v>
      </c>
      <c r="V4563" s="1">
        <v>99</v>
      </c>
    </row>
    <row r="4564" spans="1:22" x14ac:dyDescent="0.35">
      <c r="A4564" s="2">
        <v>44542</v>
      </c>
      <c r="B4564" s="3" t="s">
        <v>257</v>
      </c>
      <c r="C4564" t="s">
        <v>141</v>
      </c>
      <c r="D4564" t="s">
        <v>223</v>
      </c>
      <c r="E4564" t="s">
        <v>5713</v>
      </c>
      <c r="F4564" t="s">
        <v>27801</v>
      </c>
      <c r="G4564" t="s">
        <v>27802</v>
      </c>
      <c r="H4564" t="s">
        <v>27803</v>
      </c>
      <c r="I4564">
        <v>3529751314</v>
      </c>
      <c r="J4564" s="1" t="s">
        <v>170</v>
      </c>
      <c r="K4564" t="s">
        <v>270</v>
      </c>
      <c r="L4564" t="s">
        <v>271</v>
      </c>
      <c r="M4564" t="s">
        <v>559</v>
      </c>
      <c r="N4564" s="1" t="s">
        <v>33</v>
      </c>
      <c r="O4564" s="1" t="s">
        <v>49</v>
      </c>
      <c r="P4564" s="1">
        <v>69</v>
      </c>
      <c r="Q4564" t="s">
        <v>27804</v>
      </c>
      <c r="R4564" s="1" t="s">
        <v>27805</v>
      </c>
      <c r="S4564" s="1" t="s">
        <v>27806</v>
      </c>
      <c r="T4564" s="1">
        <v>364</v>
      </c>
      <c r="U4564" s="1">
        <v>65</v>
      </c>
      <c r="V4564" s="1">
        <v>299</v>
      </c>
    </row>
    <row r="4565" spans="1:22" x14ac:dyDescent="0.35">
      <c r="A4565" s="2">
        <v>45131</v>
      </c>
      <c r="B4565" s="3" t="s">
        <v>257</v>
      </c>
      <c r="C4565" t="s">
        <v>141</v>
      </c>
      <c r="D4565" t="s">
        <v>223</v>
      </c>
      <c r="E4565" t="s">
        <v>309</v>
      </c>
      <c r="F4565" t="s">
        <v>22280</v>
      </c>
      <c r="G4565" t="s">
        <v>27807</v>
      </c>
      <c r="H4565" t="s">
        <v>27808</v>
      </c>
      <c r="I4565" t="s">
        <v>27809</v>
      </c>
      <c r="J4565" s="1" t="s">
        <v>30</v>
      </c>
      <c r="K4565" t="s">
        <v>75</v>
      </c>
      <c r="L4565" t="s">
        <v>76</v>
      </c>
      <c r="N4565" s="1" t="s">
        <v>33</v>
      </c>
      <c r="O4565" s="1" t="s">
        <v>49</v>
      </c>
      <c r="P4565" s="1">
        <v>75</v>
      </c>
      <c r="Q4565" t="s">
        <v>7095</v>
      </c>
      <c r="R4565" s="1" t="s">
        <v>27810</v>
      </c>
      <c r="S4565" s="1" t="s">
        <v>27811</v>
      </c>
      <c r="T4565" s="1">
        <v>397</v>
      </c>
      <c r="U4565" s="1">
        <v>294</v>
      </c>
      <c r="V4565" s="1">
        <v>103</v>
      </c>
    </row>
    <row r="4566" spans="1:22" x14ac:dyDescent="0.35">
      <c r="A4566" s="2">
        <v>44974</v>
      </c>
      <c r="B4566" s="3" t="s">
        <v>257</v>
      </c>
      <c r="C4566" t="s">
        <v>141</v>
      </c>
      <c r="D4566" t="s">
        <v>223</v>
      </c>
      <c r="E4566" t="s">
        <v>309</v>
      </c>
      <c r="F4566" t="s">
        <v>27812</v>
      </c>
      <c r="G4566" t="s">
        <v>27813</v>
      </c>
      <c r="H4566" t="s">
        <v>27814</v>
      </c>
      <c r="I4566" t="s">
        <v>27815</v>
      </c>
      <c r="J4566" s="1" t="s">
        <v>170</v>
      </c>
      <c r="K4566" t="s">
        <v>159</v>
      </c>
      <c r="L4566" t="s">
        <v>160</v>
      </c>
      <c r="M4566" t="s">
        <v>161</v>
      </c>
      <c r="N4566" s="1" t="s">
        <v>93</v>
      </c>
      <c r="O4566" s="1" t="s">
        <v>49</v>
      </c>
      <c r="P4566" s="1">
        <v>81</v>
      </c>
      <c r="Q4566" t="s">
        <v>10689</v>
      </c>
      <c r="R4566" s="1" t="s">
        <v>27816</v>
      </c>
      <c r="S4566" s="1" t="s">
        <v>27817</v>
      </c>
      <c r="T4566" s="1">
        <v>301</v>
      </c>
      <c r="U4566" s="1">
        <v>54</v>
      </c>
      <c r="V4566" s="1">
        <v>247</v>
      </c>
    </row>
    <row r="4567" spans="1:22" x14ac:dyDescent="0.35">
      <c r="A4567" s="2">
        <v>44481</v>
      </c>
      <c r="B4567" s="3" t="s">
        <v>140</v>
      </c>
      <c r="C4567" t="s">
        <v>141</v>
      </c>
      <c r="D4567" t="s">
        <v>142</v>
      </c>
      <c r="E4567" t="s">
        <v>265</v>
      </c>
      <c r="F4567" t="s">
        <v>27818</v>
      </c>
      <c r="G4567" t="s">
        <v>27819</v>
      </c>
      <c r="H4567" t="s">
        <v>27820</v>
      </c>
      <c r="I4567">
        <f>1-296-906-7473</f>
        <v>-8674</v>
      </c>
      <c r="J4567" s="1" t="s">
        <v>30</v>
      </c>
      <c r="K4567" t="s">
        <v>46</v>
      </c>
      <c r="L4567" t="s">
        <v>47</v>
      </c>
      <c r="M4567" t="s">
        <v>261</v>
      </c>
      <c r="N4567" s="1" t="s">
        <v>93</v>
      </c>
      <c r="O4567" s="1" t="s">
        <v>34</v>
      </c>
      <c r="P4567" s="1">
        <v>11</v>
      </c>
      <c r="Q4567" t="s">
        <v>19604</v>
      </c>
      <c r="R4567" s="1" t="s">
        <v>6880</v>
      </c>
      <c r="S4567" s="1" t="s">
        <v>27821</v>
      </c>
      <c r="T4567" s="1">
        <v>50</v>
      </c>
      <c r="U4567" s="1">
        <v>50</v>
      </c>
      <c r="V4567" s="1">
        <v>0</v>
      </c>
    </row>
    <row r="4568" spans="1:22" x14ac:dyDescent="0.35">
      <c r="A4568" s="2">
        <v>45071</v>
      </c>
      <c r="B4568" s="3" t="s">
        <v>214</v>
      </c>
      <c r="C4568" t="s">
        <v>23</v>
      </c>
      <c r="D4568" t="s">
        <v>98</v>
      </c>
      <c r="E4568" t="s">
        <v>326</v>
      </c>
      <c r="F4568" t="s">
        <v>27822</v>
      </c>
      <c r="G4568" t="s">
        <v>27823</v>
      </c>
      <c r="H4568" t="s">
        <v>27824</v>
      </c>
      <c r="I4568" t="s">
        <v>27825</v>
      </c>
      <c r="J4568" s="1" t="s">
        <v>170</v>
      </c>
      <c r="K4568" t="s">
        <v>534</v>
      </c>
      <c r="L4568" t="s">
        <v>535</v>
      </c>
      <c r="M4568" t="s">
        <v>536</v>
      </c>
      <c r="N4568" s="1" t="s">
        <v>114</v>
      </c>
      <c r="O4568" s="1" t="s">
        <v>63</v>
      </c>
      <c r="P4568" s="1">
        <v>45</v>
      </c>
      <c r="Q4568" t="s">
        <v>3655</v>
      </c>
      <c r="R4568" s="1" t="s">
        <v>27826</v>
      </c>
      <c r="S4568" s="1" t="s">
        <v>27827</v>
      </c>
      <c r="T4568" s="1">
        <v>472</v>
      </c>
      <c r="U4568" s="1">
        <v>222</v>
      </c>
      <c r="V4568" s="1">
        <v>250</v>
      </c>
    </row>
    <row r="4569" spans="1:22" x14ac:dyDescent="0.35">
      <c r="A4569" s="2">
        <v>44665</v>
      </c>
      <c r="B4569" s="3" t="s">
        <v>97</v>
      </c>
      <c r="C4569" t="s">
        <v>23</v>
      </c>
      <c r="D4569" t="s">
        <v>98</v>
      </c>
      <c r="E4569" t="s">
        <v>154</v>
      </c>
      <c r="F4569" t="s">
        <v>27828</v>
      </c>
      <c r="G4569" t="s">
        <v>27829</v>
      </c>
      <c r="H4569" t="s">
        <v>27830</v>
      </c>
      <c r="I4569" t="s">
        <v>27831</v>
      </c>
      <c r="J4569" s="1" t="s">
        <v>45</v>
      </c>
      <c r="K4569" t="s">
        <v>381</v>
      </c>
      <c r="L4569" t="s">
        <v>382</v>
      </c>
      <c r="M4569" t="s">
        <v>383</v>
      </c>
      <c r="N4569" s="1" t="s">
        <v>114</v>
      </c>
      <c r="O4569" s="1" t="s">
        <v>63</v>
      </c>
      <c r="P4569" s="1">
        <v>39</v>
      </c>
      <c r="Q4569" t="s">
        <v>104</v>
      </c>
      <c r="R4569" s="1" t="s">
        <v>27832</v>
      </c>
      <c r="S4569" s="1" t="s">
        <v>27833</v>
      </c>
      <c r="T4569" s="1">
        <v>229</v>
      </c>
      <c r="U4569" s="1">
        <v>2</v>
      </c>
      <c r="V4569" s="1">
        <v>227</v>
      </c>
    </row>
    <row r="4570" spans="1:22" x14ac:dyDescent="0.35">
      <c r="A4570" s="2">
        <v>45177</v>
      </c>
      <c r="B4570" s="3" t="s">
        <v>38</v>
      </c>
      <c r="C4570" t="s">
        <v>23</v>
      </c>
      <c r="D4570" t="s">
        <v>98</v>
      </c>
      <c r="E4570" t="s">
        <v>326</v>
      </c>
      <c r="F4570" t="s">
        <v>27834</v>
      </c>
      <c r="G4570" t="s">
        <v>27835</v>
      </c>
      <c r="H4570" t="s">
        <v>27836</v>
      </c>
      <c r="I4570" t="s">
        <v>27837</v>
      </c>
      <c r="J4570" s="1" t="s">
        <v>45</v>
      </c>
      <c r="K4570" t="s">
        <v>46</v>
      </c>
      <c r="L4570" t="s">
        <v>47</v>
      </c>
      <c r="N4570" s="1" t="s">
        <v>78</v>
      </c>
      <c r="O4570" s="1" t="s">
        <v>34</v>
      </c>
      <c r="P4570" s="1">
        <v>14</v>
      </c>
      <c r="Q4570" t="s">
        <v>4237</v>
      </c>
      <c r="R4570" s="1" t="s">
        <v>27838</v>
      </c>
      <c r="S4570" s="1" t="s">
        <v>27839</v>
      </c>
      <c r="T4570" s="1">
        <v>255</v>
      </c>
      <c r="U4570" s="1">
        <v>171</v>
      </c>
      <c r="V4570" s="1">
        <v>84</v>
      </c>
    </row>
    <row r="4571" spans="1:22" x14ac:dyDescent="0.35">
      <c r="A4571" s="2">
        <v>44610</v>
      </c>
      <c r="B4571" s="3" t="s">
        <v>164</v>
      </c>
      <c r="C4571" t="s">
        <v>247</v>
      </c>
      <c r="D4571" t="s">
        <v>165</v>
      </c>
      <c r="E4571" t="s">
        <v>166</v>
      </c>
      <c r="F4571" t="s">
        <v>27840</v>
      </c>
      <c r="G4571" t="s">
        <v>27841</v>
      </c>
      <c r="H4571" t="s">
        <v>27842</v>
      </c>
      <c r="I4571" t="s">
        <v>27843</v>
      </c>
      <c r="J4571" s="1" t="s">
        <v>170</v>
      </c>
      <c r="K4571" t="s">
        <v>148</v>
      </c>
      <c r="L4571" t="s">
        <v>149</v>
      </c>
      <c r="N4571" s="1" t="s">
        <v>78</v>
      </c>
      <c r="O4571" s="1" t="s">
        <v>63</v>
      </c>
      <c r="P4571" s="1">
        <v>66</v>
      </c>
      <c r="Q4571" t="s">
        <v>8629</v>
      </c>
      <c r="R4571" s="1" t="s">
        <v>27844</v>
      </c>
      <c r="S4571" s="1" t="s">
        <v>27845</v>
      </c>
      <c r="T4571" s="1">
        <v>338</v>
      </c>
      <c r="U4571" s="1">
        <v>111</v>
      </c>
      <c r="V4571" s="1">
        <v>227</v>
      </c>
    </row>
    <row r="4572" spans="1:22" x14ac:dyDescent="0.35">
      <c r="A4572" s="2">
        <v>45053</v>
      </c>
      <c r="B4572" s="3" t="s">
        <v>317</v>
      </c>
      <c r="C4572" t="s">
        <v>23</v>
      </c>
      <c r="D4572" t="s">
        <v>98</v>
      </c>
      <c r="E4572" t="s">
        <v>265</v>
      </c>
      <c r="F4572" t="s">
        <v>27846</v>
      </c>
      <c r="G4572" t="s">
        <v>27847</v>
      </c>
      <c r="H4572" t="s">
        <v>27848</v>
      </c>
      <c r="I4572" t="s">
        <v>27849</v>
      </c>
      <c r="J4572" s="1" t="s">
        <v>30</v>
      </c>
      <c r="K4572" t="s">
        <v>194</v>
      </c>
      <c r="L4572" t="s">
        <v>195</v>
      </c>
      <c r="M4572" t="s">
        <v>196</v>
      </c>
      <c r="N4572" s="1" t="s">
        <v>93</v>
      </c>
      <c r="O4572" s="1" t="s">
        <v>63</v>
      </c>
      <c r="P4572" s="1">
        <v>32</v>
      </c>
      <c r="Q4572" t="s">
        <v>2854</v>
      </c>
      <c r="R4572" s="1" t="s">
        <v>14224</v>
      </c>
      <c r="S4572" s="1" t="s">
        <v>27850</v>
      </c>
      <c r="T4572" s="1">
        <v>259</v>
      </c>
      <c r="U4572" s="1">
        <v>67</v>
      </c>
      <c r="V4572" s="1">
        <v>192</v>
      </c>
    </row>
    <row r="4573" spans="1:22" x14ac:dyDescent="0.35">
      <c r="A4573" s="2">
        <v>45155</v>
      </c>
      <c r="B4573" s="3" t="s">
        <v>418</v>
      </c>
      <c r="C4573" t="s">
        <v>69</v>
      </c>
      <c r="D4573" t="s">
        <v>419</v>
      </c>
      <c r="E4573" t="s">
        <v>521</v>
      </c>
      <c r="F4573" t="s">
        <v>27851</v>
      </c>
      <c r="G4573" t="s">
        <v>27852</v>
      </c>
      <c r="H4573" t="s">
        <v>27853</v>
      </c>
      <c r="I4573" t="s">
        <v>27854</v>
      </c>
      <c r="J4573" s="1" t="s">
        <v>45</v>
      </c>
      <c r="K4573" t="s">
        <v>252</v>
      </c>
      <c r="L4573" t="s">
        <v>253</v>
      </c>
      <c r="M4573">
        <f>1-838-976-6137</f>
        <v>-7950</v>
      </c>
      <c r="N4573" s="1" t="s">
        <v>93</v>
      </c>
      <c r="O4573" s="1" t="s">
        <v>63</v>
      </c>
      <c r="P4573" s="1">
        <v>91</v>
      </c>
      <c r="Q4573" t="s">
        <v>865</v>
      </c>
      <c r="R4573" s="1" t="s">
        <v>27855</v>
      </c>
      <c r="S4573" s="1" t="s">
        <v>27856</v>
      </c>
      <c r="T4573" s="1">
        <v>177</v>
      </c>
      <c r="U4573" s="1">
        <v>33</v>
      </c>
      <c r="V4573" s="1">
        <v>144</v>
      </c>
    </row>
    <row r="4574" spans="1:22" x14ac:dyDescent="0.35">
      <c r="A4574" s="2">
        <v>45048</v>
      </c>
      <c r="B4574" s="3" t="s">
        <v>418</v>
      </c>
      <c r="C4574" t="s">
        <v>69</v>
      </c>
      <c r="D4574" t="s">
        <v>419</v>
      </c>
      <c r="E4574" t="s">
        <v>521</v>
      </c>
      <c r="F4574" t="s">
        <v>27857</v>
      </c>
      <c r="H4574" t="s">
        <v>27858</v>
      </c>
      <c r="I4574" t="s">
        <v>27859</v>
      </c>
      <c r="J4574" s="1" t="s">
        <v>30</v>
      </c>
      <c r="K4574" t="s">
        <v>148</v>
      </c>
      <c r="L4574" t="s">
        <v>149</v>
      </c>
      <c r="M4574" t="s">
        <v>150</v>
      </c>
      <c r="N4574" s="1" t="s">
        <v>48</v>
      </c>
      <c r="O4574" s="1" t="s">
        <v>63</v>
      </c>
      <c r="P4574" s="1">
        <v>89</v>
      </c>
      <c r="Q4574" t="s">
        <v>17159</v>
      </c>
      <c r="R4574" s="1" t="s">
        <v>5109</v>
      </c>
      <c r="S4574" s="1" t="s">
        <v>27860</v>
      </c>
      <c r="T4574" s="1">
        <v>456</v>
      </c>
      <c r="U4574" s="1">
        <v>60</v>
      </c>
      <c r="V4574" s="1">
        <v>396</v>
      </c>
    </row>
    <row r="4575" spans="1:22" x14ac:dyDescent="0.35">
      <c r="A4575" s="2">
        <v>44566</v>
      </c>
      <c r="B4575" s="3" t="s">
        <v>97</v>
      </c>
      <c r="C4575" t="s">
        <v>54</v>
      </c>
      <c r="D4575" t="s">
        <v>98</v>
      </c>
      <c r="E4575" t="s">
        <v>154</v>
      </c>
      <c r="F4575" t="s">
        <v>27861</v>
      </c>
      <c r="G4575" t="s">
        <v>27862</v>
      </c>
      <c r="H4575" t="s">
        <v>27863</v>
      </c>
      <c r="I4575" t="s">
        <v>27864</v>
      </c>
      <c r="J4575" s="1" t="s">
        <v>30</v>
      </c>
      <c r="K4575" t="s">
        <v>194</v>
      </c>
      <c r="L4575" t="s">
        <v>195</v>
      </c>
      <c r="M4575" t="s">
        <v>196</v>
      </c>
      <c r="N4575" s="1" t="s">
        <v>48</v>
      </c>
      <c r="O4575" s="1" t="s">
        <v>63</v>
      </c>
      <c r="P4575" s="1">
        <v>27</v>
      </c>
      <c r="Q4575" t="s">
        <v>16630</v>
      </c>
      <c r="R4575" s="1" t="s">
        <v>27865</v>
      </c>
      <c r="S4575" s="1" t="s">
        <v>27866</v>
      </c>
      <c r="T4575" s="1">
        <v>356</v>
      </c>
      <c r="U4575" s="1">
        <v>97</v>
      </c>
      <c r="V4575" s="1">
        <v>259</v>
      </c>
    </row>
    <row r="4576" spans="1:22" x14ac:dyDescent="0.35">
      <c r="A4576" s="2">
        <v>44868</v>
      </c>
      <c r="B4576" s="3" t="s">
        <v>317</v>
      </c>
      <c r="C4576" t="s">
        <v>23</v>
      </c>
      <c r="D4576" t="s">
        <v>98</v>
      </c>
      <c r="E4576" t="s">
        <v>318</v>
      </c>
      <c r="F4576" t="s">
        <v>27867</v>
      </c>
      <c r="G4576" t="s">
        <v>27868</v>
      </c>
      <c r="H4576" t="s">
        <v>27869</v>
      </c>
      <c r="I4576" t="s">
        <v>27870</v>
      </c>
      <c r="J4576" s="1" t="s">
        <v>170</v>
      </c>
      <c r="K4576" t="s">
        <v>124</v>
      </c>
      <c r="L4576" t="s">
        <v>125</v>
      </c>
      <c r="M4576" t="s">
        <v>126</v>
      </c>
      <c r="N4576" s="1" t="s">
        <v>86</v>
      </c>
      <c r="O4576" s="1" t="s">
        <v>63</v>
      </c>
      <c r="P4576" s="1">
        <v>78</v>
      </c>
      <c r="Q4576" t="s">
        <v>14283</v>
      </c>
      <c r="R4576" s="1" t="s">
        <v>9897</v>
      </c>
      <c r="S4576" s="1" t="s">
        <v>27871</v>
      </c>
      <c r="T4576" s="1">
        <v>465</v>
      </c>
      <c r="U4576" s="1">
        <v>265</v>
      </c>
      <c r="V4576" s="1">
        <v>200</v>
      </c>
    </row>
    <row r="4577" spans="1:22" x14ac:dyDescent="0.35">
      <c r="A4577" s="2">
        <v>45131</v>
      </c>
      <c r="B4577" s="3" t="s">
        <v>344</v>
      </c>
      <c r="C4577" t="s">
        <v>141</v>
      </c>
      <c r="D4577" t="s">
        <v>345</v>
      </c>
      <c r="E4577" t="s">
        <v>25</v>
      </c>
      <c r="F4577" t="s">
        <v>27872</v>
      </c>
      <c r="G4577" t="s">
        <v>27873</v>
      </c>
      <c r="H4577" t="s">
        <v>27874</v>
      </c>
      <c r="I4577" t="s">
        <v>27875</v>
      </c>
      <c r="J4577" s="1" t="s">
        <v>30</v>
      </c>
      <c r="K4577" t="s">
        <v>424</v>
      </c>
      <c r="L4577" t="s">
        <v>425</v>
      </c>
      <c r="M4577">
        <v>7724600682</v>
      </c>
      <c r="N4577" s="1" t="s">
        <v>93</v>
      </c>
      <c r="O4577" s="1" t="s">
        <v>34</v>
      </c>
      <c r="P4577" s="1">
        <v>51</v>
      </c>
      <c r="Q4577" t="s">
        <v>3338</v>
      </c>
      <c r="R4577" s="1" t="s">
        <v>27876</v>
      </c>
      <c r="S4577" s="1" t="s">
        <v>27877</v>
      </c>
      <c r="T4577" s="1">
        <v>324</v>
      </c>
      <c r="U4577" s="1">
        <v>182</v>
      </c>
      <c r="V4577" s="1">
        <v>142</v>
      </c>
    </row>
    <row r="4578" spans="1:22" x14ac:dyDescent="0.35">
      <c r="A4578" s="2">
        <v>44770</v>
      </c>
      <c r="B4578" s="3" t="s">
        <v>118</v>
      </c>
      <c r="C4578" t="s">
        <v>69</v>
      </c>
      <c r="D4578" t="s">
        <v>119</v>
      </c>
      <c r="E4578" t="s">
        <v>2473</v>
      </c>
      <c r="F4578" t="s">
        <v>27878</v>
      </c>
      <c r="G4578" t="s">
        <v>27879</v>
      </c>
      <c r="H4578" t="s">
        <v>27880</v>
      </c>
      <c r="I4578" t="s">
        <v>27881</v>
      </c>
      <c r="J4578" s="1" t="s">
        <v>30</v>
      </c>
      <c r="K4578" t="s">
        <v>61</v>
      </c>
      <c r="L4578" t="s">
        <v>62</v>
      </c>
      <c r="N4578" s="1" t="s">
        <v>48</v>
      </c>
      <c r="O4578" s="1" t="s">
        <v>34</v>
      </c>
      <c r="P4578" s="1">
        <v>20</v>
      </c>
      <c r="Q4578" t="s">
        <v>13061</v>
      </c>
      <c r="R4578" s="1" t="s">
        <v>27882</v>
      </c>
      <c r="S4578" s="1" t="s">
        <v>27883</v>
      </c>
      <c r="T4578" s="1">
        <v>470</v>
      </c>
      <c r="U4578" s="1">
        <v>293</v>
      </c>
      <c r="V4578" s="1">
        <v>177</v>
      </c>
    </row>
    <row r="4579" spans="1:22" x14ac:dyDescent="0.35">
      <c r="A4579" s="2">
        <v>44867</v>
      </c>
      <c r="B4579" s="3" t="s">
        <v>238</v>
      </c>
      <c r="C4579" t="s">
        <v>23</v>
      </c>
      <c r="D4579" t="s">
        <v>98</v>
      </c>
      <c r="E4579" t="s">
        <v>265</v>
      </c>
      <c r="F4579" t="s">
        <v>27884</v>
      </c>
      <c r="G4579" t="s">
        <v>27885</v>
      </c>
      <c r="H4579" t="s">
        <v>27886</v>
      </c>
      <c r="I4579">
        <v>4083933546</v>
      </c>
      <c r="J4579" s="1" t="s">
        <v>30</v>
      </c>
      <c r="K4579" t="s">
        <v>111</v>
      </c>
      <c r="L4579" t="s">
        <v>112</v>
      </c>
      <c r="M4579" t="s">
        <v>113</v>
      </c>
      <c r="N4579" s="1" t="s">
        <v>48</v>
      </c>
      <c r="O4579" s="1" t="s">
        <v>34</v>
      </c>
      <c r="P4579" s="1">
        <v>96</v>
      </c>
      <c r="Q4579" t="s">
        <v>12015</v>
      </c>
      <c r="R4579" s="1" t="s">
        <v>11851</v>
      </c>
      <c r="S4579" s="1" t="s">
        <v>27887</v>
      </c>
      <c r="T4579" s="1">
        <v>77</v>
      </c>
      <c r="U4579" s="1">
        <v>56</v>
      </c>
      <c r="V4579" s="1">
        <v>21</v>
      </c>
    </row>
    <row r="4580" spans="1:22" x14ac:dyDescent="0.35">
      <c r="A4580" s="2">
        <v>44918</v>
      </c>
      <c r="B4580" s="3" t="s">
        <v>492</v>
      </c>
      <c r="C4580" t="s">
        <v>276</v>
      </c>
      <c r="D4580" t="s">
        <v>409</v>
      </c>
      <c r="E4580" t="s">
        <v>410</v>
      </c>
      <c r="F4580" t="s">
        <v>27888</v>
      </c>
      <c r="G4580" t="s">
        <v>27889</v>
      </c>
      <c r="H4580" t="s">
        <v>27890</v>
      </c>
      <c r="I4580" t="s">
        <v>27891</v>
      </c>
      <c r="J4580" s="1" t="s">
        <v>170</v>
      </c>
      <c r="K4580" t="s">
        <v>148</v>
      </c>
      <c r="L4580" t="s">
        <v>149</v>
      </c>
      <c r="N4580" s="1" t="s">
        <v>114</v>
      </c>
      <c r="O4580" s="1" t="s">
        <v>34</v>
      </c>
      <c r="P4580" s="1">
        <v>49</v>
      </c>
      <c r="Q4580" t="s">
        <v>27892</v>
      </c>
      <c r="R4580" s="1" t="s">
        <v>27893</v>
      </c>
      <c r="S4580" s="1" t="s">
        <v>27894</v>
      </c>
      <c r="T4580" s="1">
        <v>378</v>
      </c>
      <c r="U4580" s="1">
        <v>122</v>
      </c>
      <c r="V4580" s="1">
        <v>256</v>
      </c>
    </row>
    <row r="4581" spans="1:22" x14ac:dyDescent="0.35">
      <c r="A4581" s="2">
        <v>45013</v>
      </c>
      <c r="B4581" s="3" t="s">
        <v>418</v>
      </c>
      <c r="C4581" t="s">
        <v>69</v>
      </c>
      <c r="D4581" t="s">
        <v>419</v>
      </c>
      <c r="E4581" t="s">
        <v>521</v>
      </c>
      <c r="F4581" t="s">
        <v>27895</v>
      </c>
      <c r="G4581" t="s">
        <v>27896</v>
      </c>
      <c r="H4581" t="s">
        <v>27897</v>
      </c>
      <c r="I4581">
        <f>1-909-810-7237</f>
        <v>-8955</v>
      </c>
      <c r="J4581" s="1" t="s">
        <v>30</v>
      </c>
      <c r="K4581" t="s">
        <v>194</v>
      </c>
      <c r="L4581" t="s">
        <v>195</v>
      </c>
      <c r="M4581" t="s">
        <v>196</v>
      </c>
      <c r="N4581" s="1" t="s">
        <v>33</v>
      </c>
      <c r="O4581" s="1" t="s">
        <v>49</v>
      </c>
      <c r="P4581" s="1">
        <v>96</v>
      </c>
      <c r="Q4581" t="s">
        <v>14433</v>
      </c>
      <c r="R4581" s="1" t="s">
        <v>27898</v>
      </c>
      <c r="S4581" s="1" t="s">
        <v>27899</v>
      </c>
      <c r="T4581" s="1">
        <v>200</v>
      </c>
      <c r="U4581" s="1">
        <v>15</v>
      </c>
      <c r="V4581" s="1">
        <v>185</v>
      </c>
    </row>
    <row r="4582" spans="1:22" x14ac:dyDescent="0.35">
      <c r="A4582" s="2">
        <v>45131</v>
      </c>
      <c r="B4582" s="3" t="s">
        <v>177</v>
      </c>
      <c r="C4582" t="s">
        <v>141</v>
      </c>
      <c r="D4582" t="s">
        <v>142</v>
      </c>
      <c r="E4582" t="s">
        <v>25</v>
      </c>
      <c r="F4582" t="s">
        <v>27900</v>
      </c>
      <c r="G4582" t="s">
        <v>27901</v>
      </c>
      <c r="H4582" t="s">
        <v>27902</v>
      </c>
      <c r="I4582">
        <f>1-893-695-4197</f>
        <v>-5784</v>
      </c>
      <c r="J4582" s="1" t="s">
        <v>45</v>
      </c>
      <c r="K4582" t="s">
        <v>303</v>
      </c>
      <c r="L4582" t="s">
        <v>304</v>
      </c>
      <c r="M4582" t="s">
        <v>305</v>
      </c>
      <c r="N4582" s="1" t="s">
        <v>78</v>
      </c>
      <c r="O4582" s="1" t="s">
        <v>63</v>
      </c>
      <c r="P4582" s="1">
        <v>78</v>
      </c>
      <c r="Q4582" t="s">
        <v>2317</v>
      </c>
      <c r="R4582" s="1" t="s">
        <v>27903</v>
      </c>
      <c r="S4582" s="1" t="s">
        <v>27904</v>
      </c>
      <c r="T4582" s="1">
        <v>404</v>
      </c>
      <c r="U4582" s="1">
        <v>402</v>
      </c>
      <c r="V4582" s="1">
        <v>2</v>
      </c>
    </row>
    <row r="4583" spans="1:22" x14ac:dyDescent="0.35">
      <c r="A4583" s="2">
        <v>44660</v>
      </c>
      <c r="B4583" s="3" t="s">
        <v>53</v>
      </c>
      <c r="C4583" t="s">
        <v>276</v>
      </c>
      <c r="D4583" t="s">
        <v>55</v>
      </c>
      <c r="E4583" t="s">
        <v>265</v>
      </c>
      <c r="F4583" t="s">
        <v>27905</v>
      </c>
      <c r="G4583" t="s">
        <v>27906</v>
      </c>
      <c r="H4583" t="s">
        <v>27907</v>
      </c>
      <c r="I4583" t="s">
        <v>27908</v>
      </c>
      <c r="J4583" s="1" t="s">
        <v>45</v>
      </c>
      <c r="K4583" t="s">
        <v>46</v>
      </c>
      <c r="L4583" t="s">
        <v>47</v>
      </c>
      <c r="M4583" t="s">
        <v>261</v>
      </c>
      <c r="N4583" s="1" t="s">
        <v>93</v>
      </c>
      <c r="O4583" s="1" t="s">
        <v>63</v>
      </c>
      <c r="P4583" s="1">
        <v>4</v>
      </c>
      <c r="Q4583" t="s">
        <v>9197</v>
      </c>
      <c r="R4583" s="1" t="s">
        <v>27909</v>
      </c>
      <c r="S4583" s="1" t="s">
        <v>27910</v>
      </c>
      <c r="T4583" s="1">
        <v>492</v>
      </c>
      <c r="U4583" s="1">
        <v>282</v>
      </c>
      <c r="V4583" s="1">
        <v>210</v>
      </c>
    </row>
    <row r="4584" spans="1:22" x14ac:dyDescent="0.35">
      <c r="A4584" s="2">
        <v>44717</v>
      </c>
      <c r="B4584" s="3" t="s">
        <v>222</v>
      </c>
      <c r="C4584" t="s">
        <v>141</v>
      </c>
      <c r="D4584" t="s">
        <v>223</v>
      </c>
      <c r="E4584" t="s">
        <v>189</v>
      </c>
      <c r="F4584" t="s">
        <v>27911</v>
      </c>
      <c r="G4584" t="s">
        <v>27912</v>
      </c>
      <c r="H4584" t="s">
        <v>27913</v>
      </c>
      <c r="I4584" t="s">
        <v>27914</v>
      </c>
      <c r="J4584" s="1" t="s">
        <v>170</v>
      </c>
      <c r="K4584" t="s">
        <v>148</v>
      </c>
      <c r="L4584" t="s">
        <v>149</v>
      </c>
      <c r="M4584" t="s">
        <v>150</v>
      </c>
      <c r="N4584" s="1" t="s">
        <v>114</v>
      </c>
      <c r="O4584" s="1" t="s">
        <v>49</v>
      </c>
      <c r="P4584" s="1">
        <v>5</v>
      </c>
      <c r="Q4584" t="s">
        <v>1315</v>
      </c>
      <c r="R4584" s="1" t="s">
        <v>27915</v>
      </c>
      <c r="S4584" s="1" t="s">
        <v>27916</v>
      </c>
      <c r="T4584" s="1">
        <v>295</v>
      </c>
      <c r="U4584" s="1">
        <v>79</v>
      </c>
      <c r="V4584" s="1">
        <v>216</v>
      </c>
    </row>
    <row r="4585" spans="1:22" x14ac:dyDescent="0.35">
      <c r="A4585" s="2">
        <v>44973</v>
      </c>
      <c r="B4585" s="3" t="s">
        <v>38</v>
      </c>
      <c r="C4585" t="s">
        <v>69</v>
      </c>
      <c r="D4585" t="s">
        <v>70</v>
      </c>
      <c r="E4585" t="s">
        <v>265</v>
      </c>
      <c r="F4585" t="s">
        <v>27917</v>
      </c>
      <c r="G4585" t="s">
        <v>27918</v>
      </c>
      <c r="H4585" t="s">
        <v>27919</v>
      </c>
      <c r="I4585" t="s">
        <v>27920</v>
      </c>
      <c r="J4585" s="1" t="s">
        <v>45</v>
      </c>
      <c r="K4585" t="s">
        <v>124</v>
      </c>
      <c r="L4585" t="s">
        <v>125</v>
      </c>
      <c r="N4585" s="1" t="s">
        <v>48</v>
      </c>
      <c r="O4585" s="1" t="s">
        <v>34</v>
      </c>
      <c r="P4585" s="1">
        <v>40</v>
      </c>
      <c r="Q4585" t="s">
        <v>12231</v>
      </c>
      <c r="R4585" s="1" t="s">
        <v>27921</v>
      </c>
      <c r="S4585" s="1" t="s">
        <v>27922</v>
      </c>
      <c r="T4585" s="1">
        <v>441</v>
      </c>
      <c r="U4585" s="1">
        <v>229</v>
      </c>
      <c r="V4585" s="1">
        <v>212</v>
      </c>
    </row>
    <row r="4586" spans="1:22" x14ac:dyDescent="0.35">
      <c r="A4586" s="2">
        <v>45179</v>
      </c>
      <c r="B4586" s="3" t="s">
        <v>317</v>
      </c>
      <c r="C4586" t="s">
        <v>54</v>
      </c>
      <c r="D4586" t="s">
        <v>98</v>
      </c>
      <c r="E4586" t="s">
        <v>318</v>
      </c>
      <c r="F4586" t="s">
        <v>27923</v>
      </c>
      <c r="H4586" t="s">
        <v>27924</v>
      </c>
      <c r="I4586" t="s">
        <v>27925</v>
      </c>
      <c r="J4586" s="1" t="s">
        <v>45</v>
      </c>
      <c r="K4586" t="s">
        <v>111</v>
      </c>
      <c r="L4586" t="s">
        <v>112</v>
      </c>
      <c r="M4586" t="s">
        <v>113</v>
      </c>
      <c r="N4586" s="1" t="s">
        <v>78</v>
      </c>
      <c r="O4586" s="1" t="s">
        <v>49</v>
      </c>
      <c r="P4586" s="1">
        <v>17</v>
      </c>
      <c r="Q4586" t="s">
        <v>27926</v>
      </c>
      <c r="R4586" s="1" t="s">
        <v>27927</v>
      </c>
      <c r="S4586" s="1" t="s">
        <v>27928</v>
      </c>
      <c r="T4586" s="1">
        <v>342</v>
      </c>
      <c r="U4586" s="1">
        <v>174</v>
      </c>
      <c r="V4586" s="1">
        <v>168</v>
      </c>
    </row>
    <row r="4587" spans="1:22" x14ac:dyDescent="0.35">
      <c r="A4587" s="2">
        <v>44771</v>
      </c>
      <c r="B4587" s="3" t="s">
        <v>22</v>
      </c>
      <c r="C4587" t="s">
        <v>23</v>
      </c>
      <c r="D4587" t="s">
        <v>24</v>
      </c>
      <c r="E4587" t="s">
        <v>82</v>
      </c>
      <c r="F4587" t="s">
        <v>27929</v>
      </c>
      <c r="H4587" t="s">
        <v>27930</v>
      </c>
      <c r="I4587" t="s">
        <v>27931</v>
      </c>
      <c r="J4587" s="1" t="s">
        <v>45</v>
      </c>
      <c r="K4587" t="s">
        <v>171</v>
      </c>
      <c r="L4587" t="s">
        <v>172</v>
      </c>
      <c r="M4587" t="s">
        <v>173</v>
      </c>
      <c r="N4587" s="1" t="s">
        <v>48</v>
      </c>
      <c r="O4587" s="1" t="s">
        <v>34</v>
      </c>
      <c r="P4587" s="1">
        <v>57</v>
      </c>
      <c r="Q4587" t="s">
        <v>10129</v>
      </c>
      <c r="R4587" s="1" t="s">
        <v>27932</v>
      </c>
      <c r="S4587" s="1" t="s">
        <v>27933</v>
      </c>
      <c r="T4587" s="1">
        <v>367</v>
      </c>
      <c r="U4587" s="1">
        <v>132</v>
      </c>
      <c r="V4587" s="1">
        <v>235</v>
      </c>
    </row>
    <row r="4588" spans="1:22" x14ac:dyDescent="0.35">
      <c r="A4588" s="2">
        <v>44711</v>
      </c>
      <c r="B4588" s="3" t="s">
        <v>214</v>
      </c>
      <c r="C4588" t="s">
        <v>23</v>
      </c>
      <c r="D4588" t="s">
        <v>98</v>
      </c>
      <c r="E4588" t="s">
        <v>326</v>
      </c>
      <c r="F4588" t="s">
        <v>27934</v>
      </c>
      <c r="G4588" t="s">
        <v>27935</v>
      </c>
      <c r="H4588" t="s">
        <v>27936</v>
      </c>
      <c r="I4588" t="s">
        <v>27937</v>
      </c>
      <c r="J4588" s="1" t="s">
        <v>30</v>
      </c>
      <c r="K4588" t="s">
        <v>124</v>
      </c>
      <c r="L4588" t="s">
        <v>125</v>
      </c>
      <c r="M4588" t="s">
        <v>126</v>
      </c>
      <c r="N4588" s="1" t="s">
        <v>93</v>
      </c>
      <c r="O4588" s="1" t="s">
        <v>49</v>
      </c>
      <c r="P4588" s="1">
        <v>50</v>
      </c>
      <c r="Q4588" t="s">
        <v>20782</v>
      </c>
      <c r="R4588" s="1" t="s">
        <v>27938</v>
      </c>
      <c r="S4588" s="1" t="s">
        <v>27939</v>
      </c>
      <c r="T4588" s="1">
        <v>189</v>
      </c>
      <c r="U4588" s="1">
        <v>187</v>
      </c>
      <c r="V4588" s="1">
        <v>2</v>
      </c>
    </row>
    <row r="4589" spans="1:22" x14ac:dyDescent="0.35">
      <c r="A4589" s="2">
        <v>44547</v>
      </c>
      <c r="B4589" s="3" t="s">
        <v>336</v>
      </c>
      <c r="C4589" t="s">
        <v>247</v>
      </c>
      <c r="D4589" t="s">
        <v>165</v>
      </c>
      <c r="E4589" t="s">
        <v>484</v>
      </c>
      <c r="F4589" t="s">
        <v>27940</v>
      </c>
      <c r="G4589" t="s">
        <v>27941</v>
      </c>
      <c r="H4589" t="s">
        <v>27942</v>
      </c>
      <c r="I4589">
        <v>4398071847</v>
      </c>
      <c r="J4589" s="1" t="s">
        <v>45</v>
      </c>
      <c r="K4589" t="s">
        <v>534</v>
      </c>
      <c r="L4589" t="s">
        <v>535</v>
      </c>
      <c r="M4589" t="s">
        <v>536</v>
      </c>
      <c r="N4589" s="1" t="s">
        <v>114</v>
      </c>
      <c r="O4589" s="1" t="s">
        <v>63</v>
      </c>
      <c r="P4589" s="1">
        <v>75</v>
      </c>
      <c r="Q4589" t="s">
        <v>9902</v>
      </c>
      <c r="R4589" s="1" t="s">
        <v>27943</v>
      </c>
      <c r="S4589" s="1" t="s">
        <v>27944</v>
      </c>
      <c r="T4589" s="1">
        <v>220</v>
      </c>
      <c r="U4589" s="1">
        <v>118</v>
      </c>
      <c r="V4589" s="1">
        <v>102</v>
      </c>
    </row>
    <row r="4590" spans="1:22" x14ac:dyDescent="0.35">
      <c r="A4590" s="2">
        <v>44790</v>
      </c>
      <c r="B4590" s="3" t="s">
        <v>529</v>
      </c>
      <c r="C4590" t="s">
        <v>23</v>
      </c>
      <c r="D4590" t="s">
        <v>98</v>
      </c>
      <c r="E4590" t="s">
        <v>530</v>
      </c>
      <c r="F4590" t="s">
        <v>27945</v>
      </c>
      <c r="G4590" t="s">
        <v>27946</v>
      </c>
      <c r="H4590" t="s">
        <v>27947</v>
      </c>
      <c r="I4590" t="s">
        <v>27948</v>
      </c>
      <c r="J4590" s="1" t="s">
        <v>30</v>
      </c>
      <c r="K4590" t="s">
        <v>330</v>
      </c>
      <c r="L4590" t="s">
        <v>331</v>
      </c>
      <c r="M4590" t="s">
        <v>332</v>
      </c>
      <c r="N4590" s="1" t="s">
        <v>93</v>
      </c>
      <c r="O4590" s="1" t="s">
        <v>63</v>
      </c>
      <c r="P4590" s="1">
        <v>96</v>
      </c>
      <c r="Q4590" t="s">
        <v>1210</v>
      </c>
      <c r="R4590" s="1" t="s">
        <v>27949</v>
      </c>
      <c r="S4590" s="1" t="s">
        <v>27950</v>
      </c>
      <c r="T4590" s="1">
        <v>153</v>
      </c>
      <c r="U4590" s="1">
        <v>49</v>
      </c>
      <c r="V4590" s="1">
        <v>104</v>
      </c>
    </row>
    <row r="4591" spans="1:22" x14ac:dyDescent="0.35">
      <c r="A4591" s="2">
        <v>45098</v>
      </c>
      <c r="B4591" s="3" t="s">
        <v>38</v>
      </c>
      <c r="C4591" t="s">
        <v>141</v>
      </c>
      <c r="D4591" t="s">
        <v>142</v>
      </c>
      <c r="E4591" t="s">
        <v>178</v>
      </c>
      <c r="F4591" t="s">
        <v>27951</v>
      </c>
      <c r="G4591" t="s">
        <v>27952</v>
      </c>
      <c r="H4591" t="s">
        <v>27953</v>
      </c>
      <c r="I4591" t="s">
        <v>27954</v>
      </c>
      <c r="J4591" s="1" t="s">
        <v>30</v>
      </c>
      <c r="K4591" t="s">
        <v>148</v>
      </c>
      <c r="L4591" t="s">
        <v>149</v>
      </c>
      <c r="M4591" t="s">
        <v>150</v>
      </c>
      <c r="N4591" s="1" t="s">
        <v>86</v>
      </c>
      <c r="O4591" s="1" t="s">
        <v>34</v>
      </c>
      <c r="P4591" s="1">
        <v>26</v>
      </c>
      <c r="Q4591" t="s">
        <v>18133</v>
      </c>
      <c r="R4591" s="1" t="s">
        <v>27955</v>
      </c>
      <c r="S4591" s="1" t="s">
        <v>27956</v>
      </c>
      <c r="T4591" s="1">
        <v>141</v>
      </c>
      <c r="U4591" s="1">
        <v>133</v>
      </c>
      <c r="V4591" s="1">
        <v>8</v>
      </c>
    </row>
    <row r="4592" spans="1:22" x14ac:dyDescent="0.35">
      <c r="A4592" s="2">
        <v>44723</v>
      </c>
      <c r="B4592" s="3" t="s">
        <v>529</v>
      </c>
      <c r="C4592" t="s">
        <v>23</v>
      </c>
      <c r="D4592" t="s">
        <v>98</v>
      </c>
      <c r="E4592" t="s">
        <v>530</v>
      </c>
      <c r="F4592" t="s">
        <v>27957</v>
      </c>
      <c r="G4592" t="s">
        <v>27958</v>
      </c>
      <c r="H4592" t="s">
        <v>27959</v>
      </c>
      <c r="I4592" t="s">
        <v>27960</v>
      </c>
      <c r="J4592" s="1" t="s">
        <v>170</v>
      </c>
      <c r="K4592" t="s">
        <v>566</v>
      </c>
      <c r="L4592" t="s">
        <v>567</v>
      </c>
      <c r="M4592" t="s">
        <v>568</v>
      </c>
      <c r="N4592" s="1" t="s">
        <v>114</v>
      </c>
      <c r="O4592" s="1" t="s">
        <v>49</v>
      </c>
      <c r="P4592" s="1">
        <v>67</v>
      </c>
      <c r="Q4592" t="s">
        <v>13104</v>
      </c>
      <c r="R4592" s="1" t="s">
        <v>2616</v>
      </c>
      <c r="S4592" s="1" t="s">
        <v>27961</v>
      </c>
      <c r="T4592" s="1">
        <v>162</v>
      </c>
      <c r="U4592" s="1">
        <v>18</v>
      </c>
      <c r="V4592" s="1">
        <v>144</v>
      </c>
    </row>
    <row r="4593" spans="1:22" x14ac:dyDescent="0.35">
      <c r="A4593" s="2">
        <v>44940</v>
      </c>
      <c r="B4593" s="3" t="s">
        <v>344</v>
      </c>
      <c r="C4593" t="s">
        <v>141</v>
      </c>
      <c r="D4593" t="s">
        <v>345</v>
      </c>
      <c r="E4593" t="s">
        <v>346</v>
      </c>
      <c r="F4593" t="s">
        <v>27962</v>
      </c>
      <c r="G4593" t="s">
        <v>27963</v>
      </c>
      <c r="H4593" t="s">
        <v>27964</v>
      </c>
      <c r="I4593" t="s">
        <v>27965</v>
      </c>
      <c r="J4593" s="1" t="s">
        <v>45</v>
      </c>
      <c r="K4593" t="s">
        <v>111</v>
      </c>
      <c r="L4593" t="s">
        <v>112</v>
      </c>
      <c r="M4593" t="s">
        <v>113</v>
      </c>
      <c r="N4593" s="1" t="s">
        <v>78</v>
      </c>
      <c r="O4593" s="1" t="s">
        <v>34</v>
      </c>
      <c r="P4593" s="1">
        <v>39</v>
      </c>
      <c r="Q4593" t="s">
        <v>8918</v>
      </c>
      <c r="R4593" s="1" t="s">
        <v>27966</v>
      </c>
      <c r="S4593" s="1" t="s">
        <v>27967</v>
      </c>
      <c r="T4593" s="1">
        <v>465</v>
      </c>
      <c r="U4593" s="1">
        <v>95</v>
      </c>
      <c r="V4593" s="1">
        <v>370</v>
      </c>
    </row>
    <row r="4594" spans="1:22" x14ac:dyDescent="0.35">
      <c r="A4594" s="2">
        <v>44536</v>
      </c>
      <c r="B4594" s="3" t="s">
        <v>257</v>
      </c>
      <c r="C4594" t="s">
        <v>141</v>
      </c>
      <c r="D4594" t="s">
        <v>223</v>
      </c>
      <c r="E4594" t="s">
        <v>309</v>
      </c>
      <c r="F4594" t="s">
        <v>27968</v>
      </c>
      <c r="G4594" t="s">
        <v>27969</v>
      </c>
      <c r="H4594" t="s">
        <v>27970</v>
      </c>
      <c r="I4594">
        <v>5059864755</v>
      </c>
      <c r="J4594" s="1" t="s">
        <v>30</v>
      </c>
      <c r="K4594" t="s">
        <v>31</v>
      </c>
      <c r="L4594" t="s">
        <v>32</v>
      </c>
      <c r="M4594">
        <v>6538306661</v>
      </c>
      <c r="N4594" s="1" t="s">
        <v>33</v>
      </c>
      <c r="O4594" s="1" t="s">
        <v>49</v>
      </c>
      <c r="P4594" s="1">
        <v>92</v>
      </c>
      <c r="Q4594" t="s">
        <v>18457</v>
      </c>
      <c r="R4594" s="1" t="s">
        <v>27971</v>
      </c>
      <c r="S4594" s="1" t="s">
        <v>27972</v>
      </c>
      <c r="T4594" s="1">
        <v>448</v>
      </c>
      <c r="U4594" s="1">
        <v>184</v>
      </c>
      <c r="V4594" s="1">
        <v>264</v>
      </c>
    </row>
    <row r="4595" spans="1:22" x14ac:dyDescent="0.35">
      <c r="A4595" s="2">
        <v>44642</v>
      </c>
      <c r="B4595" s="3" t="s">
        <v>214</v>
      </c>
      <c r="C4595" t="s">
        <v>23</v>
      </c>
      <c r="D4595" t="s">
        <v>98</v>
      </c>
      <c r="E4595" t="s">
        <v>326</v>
      </c>
      <c r="F4595" t="s">
        <v>27973</v>
      </c>
      <c r="G4595" t="s">
        <v>27974</v>
      </c>
      <c r="H4595" t="s">
        <v>27975</v>
      </c>
      <c r="I4595" t="s">
        <v>27976</v>
      </c>
      <c r="J4595" s="1" t="s">
        <v>30</v>
      </c>
      <c r="K4595" t="s">
        <v>303</v>
      </c>
      <c r="L4595" t="s">
        <v>304</v>
      </c>
      <c r="M4595" t="s">
        <v>305</v>
      </c>
      <c r="N4595" s="1" t="s">
        <v>93</v>
      </c>
      <c r="O4595" s="1" t="s">
        <v>49</v>
      </c>
      <c r="P4595" s="1">
        <v>75</v>
      </c>
      <c r="Q4595" t="s">
        <v>1781</v>
      </c>
      <c r="R4595" s="1" t="s">
        <v>27977</v>
      </c>
      <c r="S4595" s="1" t="s">
        <v>27978</v>
      </c>
      <c r="T4595" s="1">
        <v>421</v>
      </c>
      <c r="U4595" s="1">
        <v>210</v>
      </c>
      <c r="V4595" s="1">
        <v>211</v>
      </c>
    </row>
    <row r="4596" spans="1:22" x14ac:dyDescent="0.35">
      <c r="A4596" s="2">
        <v>44513</v>
      </c>
      <c r="B4596" s="3" t="s">
        <v>336</v>
      </c>
      <c r="C4596" t="s">
        <v>247</v>
      </c>
      <c r="D4596" t="s">
        <v>165</v>
      </c>
      <c r="E4596" t="s">
        <v>25</v>
      </c>
      <c r="F4596" t="s">
        <v>27979</v>
      </c>
      <c r="G4596" t="s">
        <v>27980</v>
      </c>
      <c r="H4596" t="s">
        <v>27981</v>
      </c>
      <c r="I4596" t="s">
        <v>27982</v>
      </c>
      <c r="J4596" s="1" t="s">
        <v>170</v>
      </c>
      <c r="K4596" t="s">
        <v>61</v>
      </c>
      <c r="L4596" t="s">
        <v>62</v>
      </c>
      <c r="M4596">
        <f>1-588-750-7646</f>
        <v>-8983</v>
      </c>
      <c r="N4596" s="1" t="s">
        <v>114</v>
      </c>
      <c r="O4596" s="1" t="s">
        <v>34</v>
      </c>
      <c r="P4596" s="1">
        <v>63</v>
      </c>
      <c r="Q4596" t="s">
        <v>8925</v>
      </c>
      <c r="R4596" s="1" t="s">
        <v>6507</v>
      </c>
      <c r="S4596" s="1" t="s">
        <v>27983</v>
      </c>
      <c r="T4596" s="1">
        <v>380</v>
      </c>
      <c r="U4596" s="1">
        <v>285</v>
      </c>
      <c r="V4596" s="1">
        <v>95</v>
      </c>
    </row>
    <row r="4597" spans="1:22" x14ac:dyDescent="0.35">
      <c r="A4597" s="2">
        <v>44579</v>
      </c>
      <c r="B4597" s="3" t="s">
        <v>317</v>
      </c>
      <c r="C4597" t="s">
        <v>23</v>
      </c>
      <c r="D4597" t="s">
        <v>98</v>
      </c>
      <c r="E4597" t="s">
        <v>1277</v>
      </c>
      <c r="F4597" t="s">
        <v>27984</v>
      </c>
      <c r="G4597" t="s">
        <v>27985</v>
      </c>
      <c r="H4597" t="s">
        <v>27986</v>
      </c>
      <c r="I4597" t="s">
        <v>27987</v>
      </c>
      <c r="J4597" s="1" t="s">
        <v>45</v>
      </c>
      <c r="K4597" t="s">
        <v>124</v>
      </c>
      <c r="L4597" t="s">
        <v>125</v>
      </c>
      <c r="M4597" t="s">
        <v>126</v>
      </c>
      <c r="N4597" s="1" t="s">
        <v>114</v>
      </c>
      <c r="O4597" s="1" t="s">
        <v>63</v>
      </c>
      <c r="P4597" s="1">
        <v>83</v>
      </c>
      <c r="Q4597" t="s">
        <v>7614</v>
      </c>
      <c r="R4597" s="1" t="s">
        <v>27988</v>
      </c>
      <c r="S4597" s="1" t="s">
        <v>27989</v>
      </c>
      <c r="T4597" s="1">
        <v>176</v>
      </c>
      <c r="U4597" s="1">
        <v>157</v>
      </c>
      <c r="V4597" s="1">
        <v>19</v>
      </c>
    </row>
    <row r="4598" spans="1:22" x14ac:dyDescent="0.35">
      <c r="A4598" s="2">
        <v>44717</v>
      </c>
      <c r="B4598" s="3" t="s">
        <v>344</v>
      </c>
      <c r="C4598" t="s">
        <v>141</v>
      </c>
      <c r="D4598" t="s">
        <v>345</v>
      </c>
      <c r="E4598" t="s">
        <v>711</v>
      </c>
      <c r="F4598" t="s">
        <v>27990</v>
      </c>
      <c r="G4598" t="s">
        <v>27991</v>
      </c>
      <c r="H4598" t="s">
        <v>27992</v>
      </c>
      <c r="I4598" t="s">
        <v>27993</v>
      </c>
      <c r="J4598" s="1" t="s">
        <v>30</v>
      </c>
      <c r="K4598" t="s">
        <v>534</v>
      </c>
      <c r="L4598" t="s">
        <v>535</v>
      </c>
      <c r="M4598" t="s">
        <v>536</v>
      </c>
      <c r="N4598" s="1" t="s">
        <v>93</v>
      </c>
      <c r="O4598" s="1" t="s">
        <v>49</v>
      </c>
      <c r="P4598" s="1">
        <v>52</v>
      </c>
      <c r="Q4598" t="s">
        <v>5379</v>
      </c>
      <c r="R4598" s="1" t="s">
        <v>27994</v>
      </c>
      <c r="S4598" s="1" t="s">
        <v>27995</v>
      </c>
      <c r="T4598" s="1">
        <v>317</v>
      </c>
      <c r="U4598" s="1">
        <v>84</v>
      </c>
      <c r="V4598" s="1">
        <v>233</v>
      </c>
    </row>
    <row r="4599" spans="1:22" x14ac:dyDescent="0.35">
      <c r="A4599" s="2">
        <v>44571</v>
      </c>
      <c r="B4599" s="3" t="s">
        <v>492</v>
      </c>
      <c r="C4599" t="s">
        <v>276</v>
      </c>
      <c r="D4599" t="s">
        <v>409</v>
      </c>
      <c r="E4599" t="s">
        <v>265</v>
      </c>
      <c r="F4599" t="s">
        <v>27996</v>
      </c>
      <c r="G4599" t="s">
        <v>27177</v>
      </c>
      <c r="H4599" t="s">
        <v>27997</v>
      </c>
      <c r="I4599" t="s">
        <v>27998</v>
      </c>
      <c r="J4599" s="1" t="s">
        <v>30</v>
      </c>
      <c r="K4599" t="s">
        <v>381</v>
      </c>
      <c r="L4599" t="s">
        <v>382</v>
      </c>
      <c r="M4599" t="s">
        <v>383</v>
      </c>
      <c r="N4599" s="1" t="s">
        <v>93</v>
      </c>
      <c r="O4599" s="1" t="s">
        <v>63</v>
      </c>
      <c r="P4599" s="1">
        <v>44</v>
      </c>
      <c r="Q4599" t="s">
        <v>27999</v>
      </c>
      <c r="R4599" s="1" t="s">
        <v>28000</v>
      </c>
      <c r="S4599" s="1" t="s">
        <v>28001</v>
      </c>
      <c r="T4599" s="1">
        <v>60</v>
      </c>
      <c r="U4599" s="1">
        <v>30</v>
      </c>
      <c r="V4599" s="1">
        <v>30</v>
      </c>
    </row>
    <row r="4600" spans="1:22" x14ac:dyDescent="0.35">
      <c r="A4600" s="2">
        <v>45018</v>
      </c>
      <c r="B4600" s="3" t="s">
        <v>177</v>
      </c>
      <c r="C4600" t="s">
        <v>141</v>
      </c>
      <c r="D4600" t="s">
        <v>142</v>
      </c>
      <c r="E4600" t="s">
        <v>178</v>
      </c>
      <c r="F4600" t="s">
        <v>28002</v>
      </c>
      <c r="G4600" t="s">
        <v>28003</v>
      </c>
      <c r="H4600" t="s">
        <v>28004</v>
      </c>
      <c r="I4600" t="s">
        <v>28005</v>
      </c>
      <c r="J4600" s="1" t="s">
        <v>170</v>
      </c>
      <c r="K4600" t="s">
        <v>183</v>
      </c>
      <c r="L4600" t="s">
        <v>184</v>
      </c>
      <c r="M4600" t="s">
        <v>185</v>
      </c>
      <c r="N4600" s="1" t="s">
        <v>78</v>
      </c>
      <c r="O4600" s="1" t="s">
        <v>63</v>
      </c>
      <c r="P4600" s="1">
        <v>78</v>
      </c>
      <c r="Q4600" t="s">
        <v>2317</v>
      </c>
      <c r="R4600" s="1" t="s">
        <v>28006</v>
      </c>
      <c r="S4600" s="1" t="s">
        <v>28007</v>
      </c>
      <c r="T4600" s="1">
        <v>207</v>
      </c>
      <c r="U4600" s="1">
        <v>136</v>
      </c>
      <c r="V4600" s="1">
        <v>71</v>
      </c>
    </row>
    <row r="4601" spans="1:22" x14ac:dyDescent="0.35">
      <c r="A4601" s="2">
        <v>44493</v>
      </c>
      <c r="B4601" s="3" t="s">
        <v>38</v>
      </c>
      <c r="C4601" t="s">
        <v>54</v>
      </c>
      <c r="D4601" t="s">
        <v>98</v>
      </c>
      <c r="E4601" t="s">
        <v>189</v>
      </c>
      <c r="F4601" t="s">
        <v>28008</v>
      </c>
      <c r="G4601" t="s">
        <v>28009</v>
      </c>
      <c r="H4601" t="s">
        <v>28010</v>
      </c>
      <c r="I4601" t="s">
        <v>28011</v>
      </c>
      <c r="J4601" s="1" t="s">
        <v>170</v>
      </c>
      <c r="K4601" t="s">
        <v>183</v>
      </c>
      <c r="L4601" t="s">
        <v>184</v>
      </c>
      <c r="M4601" t="s">
        <v>185</v>
      </c>
      <c r="N4601" s="1" t="s">
        <v>114</v>
      </c>
      <c r="O4601" s="1" t="s">
        <v>34</v>
      </c>
      <c r="P4601" s="1">
        <v>20</v>
      </c>
      <c r="Q4601" t="s">
        <v>16234</v>
      </c>
      <c r="R4601" s="1" t="s">
        <v>28012</v>
      </c>
      <c r="S4601" s="1" t="s">
        <v>28013</v>
      </c>
      <c r="T4601" s="1">
        <v>213</v>
      </c>
      <c r="U4601" s="1">
        <v>67</v>
      </c>
      <c r="V4601" s="1">
        <v>146</v>
      </c>
    </row>
    <row r="4602" spans="1:22" x14ac:dyDescent="0.35">
      <c r="A4602" s="2">
        <v>44773</v>
      </c>
      <c r="B4602" s="3" t="s">
        <v>317</v>
      </c>
      <c r="C4602" t="s">
        <v>23</v>
      </c>
      <c r="D4602" t="s">
        <v>98</v>
      </c>
      <c r="E4602" t="s">
        <v>318</v>
      </c>
      <c r="F4602" t="s">
        <v>28014</v>
      </c>
      <c r="G4602" t="s">
        <v>28015</v>
      </c>
      <c r="H4602" t="s">
        <v>28016</v>
      </c>
      <c r="I4602" t="s">
        <v>28017</v>
      </c>
      <c r="J4602" s="1" t="s">
        <v>170</v>
      </c>
      <c r="K4602" t="s">
        <v>303</v>
      </c>
      <c r="L4602" t="s">
        <v>304</v>
      </c>
      <c r="M4602" t="s">
        <v>305</v>
      </c>
      <c r="N4602" s="1" t="s">
        <v>78</v>
      </c>
      <c r="O4602" s="1" t="s">
        <v>63</v>
      </c>
      <c r="P4602" s="1">
        <v>5</v>
      </c>
      <c r="Q4602" t="s">
        <v>14486</v>
      </c>
      <c r="R4602" s="1" t="s">
        <v>24324</v>
      </c>
      <c r="S4602" s="1" t="s">
        <v>28018</v>
      </c>
      <c r="T4602" s="1">
        <v>85</v>
      </c>
      <c r="U4602" s="1">
        <v>23</v>
      </c>
      <c r="V4602" s="1">
        <v>62</v>
      </c>
    </row>
    <row r="4603" spans="1:22" x14ac:dyDescent="0.35">
      <c r="A4603" s="1" t="s">
        <v>18435</v>
      </c>
      <c r="B4603" s="3" t="s">
        <v>38</v>
      </c>
      <c r="C4603" t="s">
        <v>23</v>
      </c>
      <c r="D4603" t="s">
        <v>98</v>
      </c>
      <c r="E4603" t="s">
        <v>1277</v>
      </c>
      <c r="F4603" t="s">
        <v>28019</v>
      </c>
      <c r="G4603" t="s">
        <v>28020</v>
      </c>
      <c r="H4603" t="s">
        <v>28021</v>
      </c>
      <c r="I4603" t="s">
        <v>28022</v>
      </c>
      <c r="J4603" s="1" t="s">
        <v>30</v>
      </c>
      <c r="K4603" t="s">
        <v>133</v>
      </c>
      <c r="L4603" t="s">
        <v>134</v>
      </c>
      <c r="M4603" t="s">
        <v>135</v>
      </c>
      <c r="N4603" s="1" t="s">
        <v>33</v>
      </c>
      <c r="O4603" s="1" t="s">
        <v>63</v>
      </c>
      <c r="P4603" s="1">
        <v>71</v>
      </c>
      <c r="Q4603" t="s">
        <v>3146</v>
      </c>
      <c r="R4603" s="1" t="s">
        <v>28023</v>
      </c>
      <c r="S4603" s="1" t="s">
        <v>28024</v>
      </c>
      <c r="T4603" s="1">
        <v>460</v>
      </c>
      <c r="U4603" s="1">
        <v>147</v>
      </c>
      <c r="V4603" s="1">
        <v>313</v>
      </c>
    </row>
    <row r="4604" spans="1:22" x14ac:dyDescent="0.35">
      <c r="A4604" s="2">
        <v>44699</v>
      </c>
      <c r="B4604" s="3" t="s">
        <v>177</v>
      </c>
      <c r="C4604" t="s">
        <v>141</v>
      </c>
      <c r="D4604" t="s">
        <v>142</v>
      </c>
      <c r="E4604" t="s">
        <v>178</v>
      </c>
      <c r="F4604" t="s">
        <v>28025</v>
      </c>
      <c r="G4604" t="s">
        <v>28026</v>
      </c>
      <c r="H4604" t="s">
        <v>28027</v>
      </c>
      <c r="I4604" t="s">
        <v>28028</v>
      </c>
      <c r="J4604" s="1" t="s">
        <v>45</v>
      </c>
      <c r="K4604" t="s">
        <v>133</v>
      </c>
      <c r="L4604" t="s">
        <v>134</v>
      </c>
      <c r="N4604" s="1" t="s">
        <v>48</v>
      </c>
      <c r="O4604" s="1" t="s">
        <v>49</v>
      </c>
      <c r="P4604" s="1">
        <v>61</v>
      </c>
      <c r="Q4604" t="s">
        <v>2769</v>
      </c>
      <c r="R4604" s="1" t="s">
        <v>19648</v>
      </c>
      <c r="S4604" s="1" t="s">
        <v>28029</v>
      </c>
      <c r="T4604" s="1">
        <v>135</v>
      </c>
      <c r="U4604" s="1">
        <v>91</v>
      </c>
      <c r="V4604" s="1">
        <v>44</v>
      </c>
    </row>
    <row r="4605" spans="1:22" x14ac:dyDescent="0.35">
      <c r="A4605" s="2">
        <v>45155</v>
      </c>
      <c r="B4605" s="3" t="s">
        <v>207</v>
      </c>
      <c r="C4605" t="s">
        <v>23</v>
      </c>
      <c r="D4605" t="s">
        <v>39</v>
      </c>
      <c r="E4605" t="s">
        <v>541</v>
      </c>
      <c r="F4605" t="s">
        <v>28030</v>
      </c>
      <c r="G4605" t="s">
        <v>28031</v>
      </c>
      <c r="H4605" t="s">
        <v>28032</v>
      </c>
      <c r="I4605">
        <v>3992352552</v>
      </c>
      <c r="J4605" s="1" t="s">
        <v>30</v>
      </c>
      <c r="K4605" t="s">
        <v>46</v>
      </c>
      <c r="L4605" t="s">
        <v>47</v>
      </c>
      <c r="M4605" t="s">
        <v>261</v>
      </c>
      <c r="N4605" s="1" t="s">
        <v>48</v>
      </c>
      <c r="O4605" s="1" t="s">
        <v>34</v>
      </c>
      <c r="P4605" s="1">
        <v>22</v>
      </c>
      <c r="Q4605" t="s">
        <v>7589</v>
      </c>
      <c r="R4605" s="1" t="s">
        <v>28033</v>
      </c>
      <c r="S4605" s="1" t="s">
        <v>28034</v>
      </c>
      <c r="T4605" s="1">
        <v>146</v>
      </c>
      <c r="U4605" s="1">
        <v>113</v>
      </c>
      <c r="V4605" s="1">
        <v>33</v>
      </c>
    </row>
    <row r="4606" spans="1:22" x14ac:dyDescent="0.35">
      <c r="A4606" s="2">
        <v>44718</v>
      </c>
      <c r="B4606" s="3" t="s">
        <v>275</v>
      </c>
      <c r="C4606" t="s">
        <v>276</v>
      </c>
      <c r="D4606" t="s">
        <v>277</v>
      </c>
      <c r="E4606" t="s">
        <v>278</v>
      </c>
      <c r="F4606" t="s">
        <v>28035</v>
      </c>
      <c r="G4606" t="s">
        <v>28036</v>
      </c>
      <c r="H4606" t="s">
        <v>28037</v>
      </c>
      <c r="I4606" t="s">
        <v>28038</v>
      </c>
      <c r="J4606" s="1" t="s">
        <v>30</v>
      </c>
      <c r="K4606" t="s">
        <v>159</v>
      </c>
      <c r="L4606" t="s">
        <v>160</v>
      </c>
      <c r="M4606" t="s">
        <v>161</v>
      </c>
      <c r="N4606" s="1" t="s">
        <v>33</v>
      </c>
      <c r="O4606" s="1" t="s">
        <v>63</v>
      </c>
      <c r="P4606" s="1">
        <v>12</v>
      </c>
      <c r="Q4606" t="s">
        <v>3703</v>
      </c>
      <c r="R4606" s="1" t="s">
        <v>26949</v>
      </c>
      <c r="S4606" s="1" t="s">
        <v>28039</v>
      </c>
      <c r="T4606" s="1">
        <v>69</v>
      </c>
      <c r="U4606" s="1">
        <v>51</v>
      </c>
      <c r="V4606" s="1">
        <v>18</v>
      </c>
    </row>
    <row r="4607" spans="1:22" x14ac:dyDescent="0.35">
      <c r="A4607" s="2">
        <v>44568</v>
      </c>
      <c r="B4607" s="3" t="s">
        <v>53</v>
      </c>
      <c r="C4607" t="s">
        <v>276</v>
      </c>
      <c r="D4607" t="s">
        <v>55</v>
      </c>
      <c r="E4607" t="s">
        <v>56</v>
      </c>
      <c r="F4607" t="s">
        <v>28040</v>
      </c>
      <c r="G4607" t="s">
        <v>28041</v>
      </c>
      <c r="H4607" t="s">
        <v>28042</v>
      </c>
      <c r="I4607">
        <v>4509171415</v>
      </c>
      <c r="J4607" s="1" t="s">
        <v>30</v>
      </c>
      <c r="K4607" t="s">
        <v>303</v>
      </c>
      <c r="L4607" t="s">
        <v>304</v>
      </c>
      <c r="M4607" t="s">
        <v>305</v>
      </c>
      <c r="N4607" s="1" t="s">
        <v>86</v>
      </c>
      <c r="O4607" s="1" t="s">
        <v>49</v>
      </c>
      <c r="P4607" s="1">
        <v>82</v>
      </c>
      <c r="Q4607" t="s">
        <v>11652</v>
      </c>
      <c r="R4607" s="1" t="s">
        <v>28043</v>
      </c>
      <c r="S4607" s="1" t="s">
        <v>28044</v>
      </c>
      <c r="T4607" s="1">
        <v>478</v>
      </c>
      <c r="U4607" s="1">
        <v>320</v>
      </c>
      <c r="V4607" s="1">
        <v>158</v>
      </c>
    </row>
    <row r="4608" spans="1:22" x14ac:dyDescent="0.35">
      <c r="A4608" s="2">
        <v>44647</v>
      </c>
      <c r="B4608" s="3" t="s">
        <v>22</v>
      </c>
      <c r="C4608" t="s">
        <v>23</v>
      </c>
      <c r="D4608" t="s">
        <v>24</v>
      </c>
      <c r="E4608" t="s">
        <v>82</v>
      </c>
      <c r="F4608" t="s">
        <v>28045</v>
      </c>
      <c r="G4608" t="s">
        <v>28046</v>
      </c>
      <c r="H4608" t="s">
        <v>28047</v>
      </c>
      <c r="I4608" t="s">
        <v>28048</v>
      </c>
      <c r="J4608" s="1" t="s">
        <v>45</v>
      </c>
      <c r="K4608" t="s">
        <v>111</v>
      </c>
      <c r="L4608" t="s">
        <v>112</v>
      </c>
      <c r="M4608" t="s">
        <v>113</v>
      </c>
      <c r="N4608" s="1" t="s">
        <v>78</v>
      </c>
      <c r="O4608" s="1" t="s">
        <v>49</v>
      </c>
      <c r="P4608" s="1">
        <v>80</v>
      </c>
      <c r="Q4608" t="s">
        <v>2842</v>
      </c>
      <c r="R4608" s="1" t="s">
        <v>28049</v>
      </c>
      <c r="S4608" s="1" t="s">
        <v>28050</v>
      </c>
      <c r="T4608" s="1">
        <v>317</v>
      </c>
      <c r="U4608" s="1">
        <v>160</v>
      </c>
      <c r="V4608" s="1">
        <v>157</v>
      </c>
    </row>
    <row r="4609" spans="1:22" x14ac:dyDescent="0.35">
      <c r="A4609" s="2">
        <v>45094</v>
      </c>
      <c r="B4609" s="3" t="s">
        <v>22</v>
      </c>
      <c r="C4609" t="s">
        <v>54</v>
      </c>
      <c r="D4609" t="s">
        <v>24</v>
      </c>
      <c r="E4609" t="s">
        <v>265</v>
      </c>
      <c r="F4609" t="s">
        <v>28051</v>
      </c>
      <c r="G4609" t="s">
        <v>28052</v>
      </c>
      <c r="H4609" t="s">
        <v>28053</v>
      </c>
      <c r="I4609">
        <v>9506499136</v>
      </c>
      <c r="J4609" s="1" t="s">
        <v>170</v>
      </c>
      <c r="K4609" t="s">
        <v>171</v>
      </c>
      <c r="L4609" t="s">
        <v>172</v>
      </c>
      <c r="M4609" t="s">
        <v>173</v>
      </c>
      <c r="N4609" s="1" t="s">
        <v>93</v>
      </c>
      <c r="O4609" s="1" t="s">
        <v>49</v>
      </c>
      <c r="P4609" s="1">
        <v>83</v>
      </c>
      <c r="Q4609" t="s">
        <v>28054</v>
      </c>
      <c r="R4609" s="1" t="s">
        <v>28055</v>
      </c>
      <c r="S4609" s="1" t="s">
        <v>28056</v>
      </c>
      <c r="T4609" s="1">
        <v>50</v>
      </c>
      <c r="U4609" s="1">
        <v>41</v>
      </c>
      <c r="V4609" s="1">
        <v>9</v>
      </c>
    </row>
    <row r="4610" spans="1:22" x14ac:dyDescent="0.35">
      <c r="A4610" s="2">
        <v>44627</v>
      </c>
      <c r="B4610" s="3" t="s">
        <v>336</v>
      </c>
      <c r="C4610" t="s">
        <v>247</v>
      </c>
      <c r="D4610" t="s">
        <v>165</v>
      </c>
      <c r="E4610" t="s">
        <v>25</v>
      </c>
      <c r="F4610" t="s">
        <v>28057</v>
      </c>
      <c r="G4610" t="s">
        <v>28058</v>
      </c>
      <c r="H4610" t="s">
        <v>28059</v>
      </c>
      <c r="I4610" t="s">
        <v>28060</v>
      </c>
      <c r="J4610" s="1" t="s">
        <v>170</v>
      </c>
      <c r="K4610" t="s">
        <v>31</v>
      </c>
      <c r="L4610" t="s">
        <v>32</v>
      </c>
      <c r="M4610">
        <v>6538306661</v>
      </c>
      <c r="N4610" s="1" t="s">
        <v>93</v>
      </c>
      <c r="O4610" s="1" t="s">
        <v>63</v>
      </c>
      <c r="P4610" s="1">
        <v>48</v>
      </c>
      <c r="Q4610" t="s">
        <v>11264</v>
      </c>
      <c r="R4610" s="1" t="s">
        <v>28061</v>
      </c>
      <c r="S4610" s="1" t="s">
        <v>28062</v>
      </c>
      <c r="T4610" s="1">
        <v>254</v>
      </c>
      <c r="U4610" s="1">
        <v>96</v>
      </c>
      <c r="V4610" s="1">
        <v>158</v>
      </c>
    </row>
    <row r="4611" spans="1:22" x14ac:dyDescent="0.35">
      <c r="A4611" s="2">
        <v>45046</v>
      </c>
      <c r="B4611" s="3" t="s">
        <v>418</v>
      </c>
      <c r="C4611" t="s">
        <v>69</v>
      </c>
      <c r="D4611" t="s">
        <v>419</v>
      </c>
      <c r="E4611" t="s">
        <v>908</v>
      </c>
      <c r="F4611" t="s">
        <v>28063</v>
      </c>
      <c r="G4611" t="s">
        <v>28064</v>
      </c>
      <c r="H4611" t="s">
        <v>28065</v>
      </c>
      <c r="I4611" t="s">
        <v>28066</v>
      </c>
      <c r="J4611" s="1" t="s">
        <v>170</v>
      </c>
      <c r="K4611" t="s">
        <v>381</v>
      </c>
      <c r="L4611" t="s">
        <v>382</v>
      </c>
      <c r="M4611" t="s">
        <v>383</v>
      </c>
      <c r="N4611" s="1" t="s">
        <v>86</v>
      </c>
      <c r="O4611" s="1" t="s">
        <v>49</v>
      </c>
      <c r="P4611" s="1">
        <v>7</v>
      </c>
      <c r="Q4611" t="s">
        <v>3548</v>
      </c>
      <c r="R4611" s="1" t="s">
        <v>28067</v>
      </c>
      <c r="S4611" s="1" t="s">
        <v>28068</v>
      </c>
      <c r="T4611" s="1">
        <v>108</v>
      </c>
      <c r="U4611" s="1">
        <v>14</v>
      </c>
      <c r="V4611" s="1">
        <v>94</v>
      </c>
    </row>
    <row r="4612" spans="1:22" x14ac:dyDescent="0.35">
      <c r="A4612" s="2">
        <v>45127</v>
      </c>
      <c r="B4612" s="3" t="s">
        <v>53</v>
      </c>
      <c r="C4612" t="s">
        <v>54</v>
      </c>
      <c r="D4612" t="s">
        <v>55</v>
      </c>
      <c r="E4612" t="s">
        <v>56</v>
      </c>
      <c r="F4612" t="s">
        <v>28069</v>
      </c>
      <c r="G4612" t="s">
        <v>28070</v>
      </c>
      <c r="H4612" t="s">
        <v>28071</v>
      </c>
      <c r="I4612" t="s">
        <v>28072</v>
      </c>
      <c r="J4612" s="1" t="s">
        <v>170</v>
      </c>
      <c r="K4612" t="s">
        <v>133</v>
      </c>
      <c r="L4612" t="s">
        <v>134</v>
      </c>
      <c r="M4612" t="s">
        <v>135</v>
      </c>
      <c r="N4612" s="1" t="s">
        <v>78</v>
      </c>
      <c r="O4612" s="1" t="s">
        <v>49</v>
      </c>
      <c r="P4612" s="1">
        <v>91</v>
      </c>
      <c r="Q4612" t="s">
        <v>2265</v>
      </c>
      <c r="R4612" s="1" t="s">
        <v>28073</v>
      </c>
      <c r="S4612" s="1" t="s">
        <v>28074</v>
      </c>
      <c r="T4612" s="1">
        <v>52</v>
      </c>
      <c r="U4612" s="1">
        <v>51</v>
      </c>
      <c r="V4612" s="1">
        <v>1</v>
      </c>
    </row>
    <row r="4613" spans="1:22" x14ac:dyDescent="0.35">
      <c r="A4613" s="2">
        <v>44812</v>
      </c>
      <c r="B4613" s="3" t="s">
        <v>336</v>
      </c>
      <c r="C4613" t="s">
        <v>54</v>
      </c>
      <c r="D4613" t="s">
        <v>165</v>
      </c>
      <c r="E4613" t="s">
        <v>484</v>
      </c>
      <c r="F4613" t="s">
        <v>28075</v>
      </c>
      <c r="G4613" t="s">
        <v>28076</v>
      </c>
      <c r="H4613" t="s">
        <v>28077</v>
      </c>
      <c r="I4613" t="s">
        <v>28078</v>
      </c>
      <c r="J4613" s="1" t="s">
        <v>30</v>
      </c>
      <c r="K4613" t="s">
        <v>61</v>
      </c>
      <c r="L4613" t="s">
        <v>62</v>
      </c>
      <c r="M4613">
        <f>1-588-750-7646</f>
        <v>-8983</v>
      </c>
      <c r="N4613" s="1" t="s">
        <v>114</v>
      </c>
      <c r="O4613" s="1" t="s">
        <v>49</v>
      </c>
      <c r="P4613" s="1">
        <v>30</v>
      </c>
      <c r="Q4613" t="s">
        <v>7921</v>
      </c>
      <c r="R4613" s="1" t="s">
        <v>28079</v>
      </c>
      <c r="S4613" s="1" t="s">
        <v>28080</v>
      </c>
      <c r="T4613" s="1">
        <v>53</v>
      </c>
      <c r="U4613" s="1">
        <v>24</v>
      </c>
      <c r="V4613" s="1">
        <v>29</v>
      </c>
    </row>
    <row r="4614" spans="1:22" x14ac:dyDescent="0.35">
      <c r="A4614" s="2">
        <v>44711</v>
      </c>
      <c r="B4614" s="3" t="s">
        <v>257</v>
      </c>
      <c r="C4614" t="s">
        <v>141</v>
      </c>
      <c r="D4614" t="s">
        <v>223</v>
      </c>
      <c r="E4614" t="s">
        <v>265</v>
      </c>
      <c r="F4614" t="s">
        <v>28081</v>
      </c>
      <c r="G4614" t="s">
        <v>28082</v>
      </c>
      <c r="H4614" t="s">
        <v>28083</v>
      </c>
      <c r="I4614" t="s">
        <v>28084</v>
      </c>
      <c r="J4614" s="1" t="s">
        <v>30</v>
      </c>
      <c r="K4614" t="s">
        <v>111</v>
      </c>
      <c r="L4614" t="s">
        <v>112</v>
      </c>
      <c r="N4614" s="1" t="s">
        <v>33</v>
      </c>
      <c r="O4614" s="1" t="s">
        <v>49</v>
      </c>
      <c r="P4614" s="1">
        <v>26</v>
      </c>
      <c r="Q4614" t="s">
        <v>16528</v>
      </c>
      <c r="R4614" s="1" t="s">
        <v>28085</v>
      </c>
      <c r="S4614" s="1" t="s">
        <v>28086</v>
      </c>
      <c r="T4614" s="1">
        <v>171</v>
      </c>
      <c r="U4614" s="1">
        <v>97</v>
      </c>
      <c r="V4614" s="1">
        <v>74</v>
      </c>
    </row>
    <row r="4615" spans="1:22" x14ac:dyDescent="0.35">
      <c r="A4615" s="2">
        <v>44571</v>
      </c>
      <c r="B4615" s="3" t="s">
        <v>529</v>
      </c>
      <c r="C4615" t="s">
        <v>23</v>
      </c>
      <c r="D4615" t="s">
        <v>98</v>
      </c>
      <c r="E4615" t="s">
        <v>265</v>
      </c>
      <c r="F4615" t="s">
        <v>28087</v>
      </c>
      <c r="G4615" t="s">
        <v>28088</v>
      </c>
      <c r="H4615" t="s">
        <v>28089</v>
      </c>
      <c r="I4615" t="s">
        <v>28090</v>
      </c>
      <c r="J4615" s="1" t="s">
        <v>30</v>
      </c>
      <c r="K4615" t="s">
        <v>381</v>
      </c>
      <c r="L4615" t="s">
        <v>382</v>
      </c>
      <c r="M4615" t="s">
        <v>383</v>
      </c>
      <c r="N4615" s="1" t="s">
        <v>78</v>
      </c>
      <c r="O4615" s="1" t="s">
        <v>49</v>
      </c>
      <c r="P4615" s="1">
        <v>64</v>
      </c>
      <c r="Q4615" t="s">
        <v>28091</v>
      </c>
      <c r="R4615" s="1" t="s">
        <v>28092</v>
      </c>
      <c r="S4615" s="1" t="s">
        <v>28093</v>
      </c>
      <c r="T4615" s="1">
        <v>347</v>
      </c>
      <c r="U4615" s="1">
        <v>235</v>
      </c>
      <c r="V4615" s="1">
        <v>112</v>
      </c>
    </row>
    <row r="4616" spans="1:22" x14ac:dyDescent="0.35">
      <c r="A4616" s="2">
        <v>44930</v>
      </c>
      <c r="B4616" s="3" t="s">
        <v>118</v>
      </c>
      <c r="C4616" t="s">
        <v>69</v>
      </c>
      <c r="D4616" t="s">
        <v>119</v>
      </c>
      <c r="E4616" t="s">
        <v>189</v>
      </c>
      <c r="F4616" t="s">
        <v>28094</v>
      </c>
      <c r="G4616" t="s">
        <v>28095</v>
      </c>
      <c r="H4616" t="s">
        <v>28096</v>
      </c>
      <c r="I4616">
        <f>1-400-227-9729</f>
        <v>-10355</v>
      </c>
      <c r="J4616" s="1" t="s">
        <v>45</v>
      </c>
      <c r="K4616" t="s">
        <v>61</v>
      </c>
      <c r="L4616" t="s">
        <v>62</v>
      </c>
      <c r="M4616">
        <f>1-588-750-7646</f>
        <v>-8983</v>
      </c>
      <c r="N4616" s="1" t="s">
        <v>48</v>
      </c>
      <c r="O4616" s="1" t="s">
        <v>34</v>
      </c>
      <c r="P4616" s="1">
        <v>11</v>
      </c>
      <c r="Q4616" t="s">
        <v>6752</v>
      </c>
      <c r="R4616" s="1" t="s">
        <v>4925</v>
      </c>
      <c r="S4616" s="1" t="s">
        <v>28097</v>
      </c>
      <c r="T4616" s="1">
        <v>290</v>
      </c>
      <c r="U4616" s="1">
        <v>266</v>
      </c>
      <c r="V4616" s="1">
        <v>24</v>
      </c>
    </row>
    <row r="4617" spans="1:22" x14ac:dyDescent="0.35">
      <c r="A4617" s="2">
        <v>44504</v>
      </c>
      <c r="B4617" s="3" t="s">
        <v>53</v>
      </c>
      <c r="C4617" t="s">
        <v>276</v>
      </c>
      <c r="D4617" t="s">
        <v>55</v>
      </c>
      <c r="E4617" t="s">
        <v>56</v>
      </c>
      <c r="F4617" t="s">
        <v>28098</v>
      </c>
      <c r="G4617" t="s">
        <v>28099</v>
      </c>
      <c r="H4617" t="s">
        <v>28100</v>
      </c>
      <c r="I4617" t="s">
        <v>28101</v>
      </c>
      <c r="J4617" s="1" t="s">
        <v>170</v>
      </c>
      <c r="K4617" t="s">
        <v>303</v>
      </c>
      <c r="L4617" t="s">
        <v>304</v>
      </c>
      <c r="N4617" s="1" t="s">
        <v>93</v>
      </c>
      <c r="O4617" s="1" t="s">
        <v>34</v>
      </c>
      <c r="P4617" s="1">
        <v>31</v>
      </c>
      <c r="Q4617" t="s">
        <v>2492</v>
      </c>
      <c r="R4617" s="1" t="s">
        <v>28102</v>
      </c>
      <c r="S4617" s="1" t="s">
        <v>28103</v>
      </c>
      <c r="T4617" s="1">
        <v>92</v>
      </c>
      <c r="U4617" s="1">
        <v>22</v>
      </c>
      <c r="V4617" s="1">
        <v>70</v>
      </c>
    </row>
    <row r="4618" spans="1:22" x14ac:dyDescent="0.35">
      <c r="A4618" s="2">
        <v>44630</v>
      </c>
      <c r="B4618" s="3" t="s">
        <v>140</v>
      </c>
      <c r="C4618" t="s">
        <v>141</v>
      </c>
      <c r="D4618" t="s">
        <v>142</v>
      </c>
      <c r="E4618" t="s">
        <v>361</v>
      </c>
      <c r="F4618" t="s">
        <v>28104</v>
      </c>
      <c r="G4618" t="s">
        <v>28105</v>
      </c>
      <c r="H4618" t="s">
        <v>28106</v>
      </c>
      <c r="I4618" t="s">
        <v>28107</v>
      </c>
      <c r="J4618" s="1" t="s">
        <v>30</v>
      </c>
      <c r="K4618" t="s">
        <v>133</v>
      </c>
      <c r="L4618" t="s">
        <v>134</v>
      </c>
      <c r="M4618" t="s">
        <v>135</v>
      </c>
      <c r="N4618" s="1" t="s">
        <v>93</v>
      </c>
      <c r="O4618" s="1" t="s">
        <v>63</v>
      </c>
      <c r="P4618" s="1">
        <v>53</v>
      </c>
      <c r="Q4618" t="s">
        <v>3730</v>
      </c>
      <c r="R4618" s="1" t="s">
        <v>28108</v>
      </c>
      <c r="S4618" s="1" t="s">
        <v>28109</v>
      </c>
      <c r="T4618" s="1">
        <v>295</v>
      </c>
      <c r="U4618" s="1">
        <v>181</v>
      </c>
      <c r="V4618" s="1">
        <v>114</v>
      </c>
    </row>
    <row r="4619" spans="1:22" x14ac:dyDescent="0.35">
      <c r="A4619" s="2">
        <v>44600</v>
      </c>
      <c r="B4619" s="3" t="s">
        <v>275</v>
      </c>
      <c r="C4619" t="s">
        <v>54</v>
      </c>
      <c r="D4619" t="s">
        <v>277</v>
      </c>
      <c r="E4619" t="s">
        <v>278</v>
      </c>
      <c r="F4619" t="s">
        <v>28110</v>
      </c>
      <c r="G4619" t="s">
        <v>28111</v>
      </c>
      <c r="H4619" t="s">
        <v>28112</v>
      </c>
      <c r="I4619" t="s">
        <v>28113</v>
      </c>
      <c r="J4619" s="1" t="s">
        <v>170</v>
      </c>
      <c r="K4619" t="s">
        <v>133</v>
      </c>
      <c r="L4619" t="s">
        <v>134</v>
      </c>
      <c r="M4619" t="s">
        <v>135</v>
      </c>
      <c r="N4619" s="1" t="s">
        <v>93</v>
      </c>
      <c r="O4619" s="1" t="s">
        <v>49</v>
      </c>
      <c r="P4619" s="1">
        <v>96</v>
      </c>
      <c r="Q4619" t="s">
        <v>15607</v>
      </c>
      <c r="R4619" s="1" t="s">
        <v>28114</v>
      </c>
      <c r="S4619" s="1" t="s">
        <v>28115</v>
      </c>
      <c r="T4619" s="1">
        <v>438</v>
      </c>
      <c r="U4619" s="1">
        <v>99</v>
      </c>
      <c r="V4619" s="1">
        <v>339</v>
      </c>
    </row>
    <row r="4620" spans="1:22" x14ac:dyDescent="0.35">
      <c r="A4620" s="2">
        <v>44916</v>
      </c>
      <c r="B4620" s="3" t="s">
        <v>53</v>
      </c>
      <c r="C4620" t="s">
        <v>276</v>
      </c>
      <c r="D4620" t="s">
        <v>55</v>
      </c>
      <c r="E4620" t="s">
        <v>56</v>
      </c>
      <c r="F4620" t="s">
        <v>28116</v>
      </c>
      <c r="G4620" t="s">
        <v>28117</v>
      </c>
      <c r="H4620" t="s">
        <v>28118</v>
      </c>
      <c r="I4620" t="s">
        <v>28119</v>
      </c>
      <c r="J4620" s="1" t="s">
        <v>30</v>
      </c>
      <c r="K4620" t="s">
        <v>566</v>
      </c>
      <c r="L4620" t="s">
        <v>567</v>
      </c>
      <c r="M4620" t="s">
        <v>568</v>
      </c>
      <c r="N4620" s="1" t="s">
        <v>86</v>
      </c>
      <c r="O4620" s="1" t="s">
        <v>34</v>
      </c>
      <c r="P4620" s="1">
        <v>70</v>
      </c>
      <c r="Q4620" t="s">
        <v>6513</v>
      </c>
      <c r="R4620" s="1" t="s">
        <v>13592</v>
      </c>
      <c r="S4620" s="1" t="s">
        <v>28120</v>
      </c>
      <c r="T4620" s="1">
        <v>74</v>
      </c>
      <c r="U4620" s="1">
        <v>39</v>
      </c>
      <c r="V4620" s="1">
        <v>35</v>
      </c>
    </row>
    <row r="4621" spans="1:22" x14ac:dyDescent="0.35">
      <c r="A4621" s="2">
        <v>44890</v>
      </c>
      <c r="B4621" s="3" t="s">
        <v>222</v>
      </c>
      <c r="C4621" t="s">
        <v>141</v>
      </c>
      <c r="D4621" t="s">
        <v>223</v>
      </c>
      <c r="E4621" t="s">
        <v>265</v>
      </c>
      <c r="F4621" t="s">
        <v>28121</v>
      </c>
      <c r="G4621" t="s">
        <v>28122</v>
      </c>
      <c r="H4621" t="s">
        <v>28123</v>
      </c>
      <c r="I4621" t="s">
        <v>28124</v>
      </c>
      <c r="J4621" s="1" t="s">
        <v>30</v>
      </c>
      <c r="K4621" t="s">
        <v>566</v>
      </c>
      <c r="L4621" t="s">
        <v>567</v>
      </c>
      <c r="M4621" t="s">
        <v>568</v>
      </c>
      <c r="N4621" s="1" t="s">
        <v>93</v>
      </c>
      <c r="O4621" s="1" t="s">
        <v>34</v>
      </c>
      <c r="P4621" s="1">
        <v>92</v>
      </c>
      <c r="Q4621" t="s">
        <v>2536</v>
      </c>
      <c r="R4621" s="1" t="s">
        <v>28125</v>
      </c>
      <c r="S4621" s="1" t="s">
        <v>28126</v>
      </c>
      <c r="T4621" s="1">
        <v>233</v>
      </c>
      <c r="U4621" s="1">
        <v>188</v>
      </c>
      <c r="V4621" s="1">
        <v>45</v>
      </c>
    </row>
    <row r="4622" spans="1:22" x14ac:dyDescent="0.35">
      <c r="A4622" s="2">
        <v>45187</v>
      </c>
      <c r="B4622" s="3" t="s">
        <v>336</v>
      </c>
      <c r="C4622" t="s">
        <v>247</v>
      </c>
      <c r="D4622" t="s">
        <v>165</v>
      </c>
      <c r="E4622" t="s">
        <v>484</v>
      </c>
      <c r="F4622" t="s">
        <v>28127</v>
      </c>
      <c r="G4622" t="s">
        <v>28128</v>
      </c>
      <c r="H4622" t="s">
        <v>28129</v>
      </c>
      <c r="I4622" t="s">
        <v>28130</v>
      </c>
      <c r="J4622" s="1" t="s">
        <v>45</v>
      </c>
      <c r="K4622" t="s">
        <v>111</v>
      </c>
      <c r="L4622" t="s">
        <v>112</v>
      </c>
      <c r="M4622" t="s">
        <v>113</v>
      </c>
      <c r="N4622" s="1" t="s">
        <v>48</v>
      </c>
      <c r="O4622" s="1" t="s">
        <v>63</v>
      </c>
      <c r="P4622" s="1">
        <v>23</v>
      </c>
      <c r="Q4622" t="s">
        <v>28131</v>
      </c>
      <c r="R4622" s="1" t="s">
        <v>2132</v>
      </c>
      <c r="S4622" s="1" t="s">
        <v>28132</v>
      </c>
      <c r="T4622" s="1">
        <v>255</v>
      </c>
      <c r="U4622" s="1">
        <v>98</v>
      </c>
      <c r="V4622" s="1">
        <v>157</v>
      </c>
    </row>
    <row r="4623" spans="1:22" x14ac:dyDescent="0.35">
      <c r="A4623" s="2">
        <v>44516</v>
      </c>
      <c r="B4623" s="3" t="s">
        <v>22</v>
      </c>
      <c r="C4623" t="s">
        <v>23</v>
      </c>
      <c r="D4623" t="s">
        <v>24</v>
      </c>
      <c r="E4623" t="s">
        <v>82</v>
      </c>
      <c r="F4623" t="s">
        <v>28133</v>
      </c>
      <c r="G4623" t="s">
        <v>28134</v>
      </c>
      <c r="H4623" t="s">
        <v>28135</v>
      </c>
      <c r="I4623" t="s">
        <v>28136</v>
      </c>
      <c r="J4623" s="1" t="s">
        <v>30</v>
      </c>
      <c r="K4623" t="s">
        <v>61</v>
      </c>
      <c r="L4623" t="s">
        <v>62</v>
      </c>
      <c r="M4623">
        <f>1-588-750-7646</f>
        <v>-8983</v>
      </c>
      <c r="N4623" s="1" t="s">
        <v>78</v>
      </c>
      <c r="O4623" s="1" t="s">
        <v>63</v>
      </c>
      <c r="P4623" s="1">
        <v>15</v>
      </c>
      <c r="Q4623" t="s">
        <v>10774</v>
      </c>
      <c r="R4623" s="1" t="s">
        <v>28137</v>
      </c>
      <c r="S4623" s="1" t="s">
        <v>28138</v>
      </c>
      <c r="T4623" s="1">
        <v>101</v>
      </c>
      <c r="U4623" s="1">
        <v>5</v>
      </c>
      <c r="V4623" s="1">
        <v>96</v>
      </c>
    </row>
    <row r="4624" spans="1:22" x14ac:dyDescent="0.35">
      <c r="A4624" s="2">
        <v>44662</v>
      </c>
      <c r="B4624" s="3" t="s">
        <v>53</v>
      </c>
      <c r="C4624" t="s">
        <v>276</v>
      </c>
      <c r="D4624" t="s">
        <v>55</v>
      </c>
      <c r="E4624" t="s">
        <v>56</v>
      </c>
      <c r="F4624" t="s">
        <v>28139</v>
      </c>
      <c r="G4624" t="s">
        <v>28140</v>
      </c>
      <c r="H4624" t="s">
        <v>28141</v>
      </c>
      <c r="I4624" t="s">
        <v>28142</v>
      </c>
      <c r="J4624" s="1" t="s">
        <v>170</v>
      </c>
      <c r="K4624" t="s">
        <v>194</v>
      </c>
      <c r="L4624" t="s">
        <v>195</v>
      </c>
      <c r="M4624" t="s">
        <v>196</v>
      </c>
      <c r="N4624" s="1" t="s">
        <v>114</v>
      </c>
      <c r="O4624" s="1" t="s">
        <v>63</v>
      </c>
      <c r="P4624" s="1">
        <v>52</v>
      </c>
      <c r="Q4624" t="s">
        <v>28143</v>
      </c>
      <c r="R4624" s="1" t="s">
        <v>28144</v>
      </c>
      <c r="S4624" s="1" t="s">
        <v>28145</v>
      </c>
      <c r="T4624" s="1">
        <v>96</v>
      </c>
      <c r="U4624" s="1">
        <v>96</v>
      </c>
      <c r="V4624" s="1">
        <v>0</v>
      </c>
    </row>
    <row r="4625" spans="1:22" x14ac:dyDescent="0.35">
      <c r="A4625" s="2">
        <v>44718</v>
      </c>
      <c r="B4625" s="3" t="s">
        <v>492</v>
      </c>
      <c r="C4625" t="s">
        <v>276</v>
      </c>
      <c r="D4625" t="s">
        <v>409</v>
      </c>
      <c r="E4625" t="s">
        <v>410</v>
      </c>
      <c r="F4625" t="s">
        <v>28146</v>
      </c>
      <c r="G4625" t="s">
        <v>28147</v>
      </c>
      <c r="H4625" t="s">
        <v>28148</v>
      </c>
      <c r="I4625" t="s">
        <v>28149</v>
      </c>
      <c r="J4625" s="1" t="s">
        <v>30</v>
      </c>
      <c r="K4625" t="s">
        <v>303</v>
      </c>
      <c r="L4625" t="s">
        <v>304</v>
      </c>
      <c r="M4625" t="s">
        <v>305</v>
      </c>
      <c r="N4625" s="1" t="s">
        <v>33</v>
      </c>
      <c r="O4625" s="1" t="s">
        <v>34</v>
      </c>
      <c r="P4625" s="1">
        <v>87</v>
      </c>
      <c r="Q4625" t="s">
        <v>4302</v>
      </c>
      <c r="R4625" s="1" t="s">
        <v>26330</v>
      </c>
      <c r="S4625" s="1" t="s">
        <v>28150</v>
      </c>
      <c r="T4625" s="1">
        <v>391</v>
      </c>
      <c r="U4625" s="1">
        <v>243</v>
      </c>
      <c r="V4625" s="1">
        <v>148</v>
      </c>
    </row>
    <row r="4626" spans="1:22" x14ac:dyDescent="0.35">
      <c r="A4626" s="2">
        <v>44979</v>
      </c>
      <c r="B4626" s="3" t="s">
        <v>177</v>
      </c>
      <c r="C4626" t="s">
        <v>141</v>
      </c>
      <c r="D4626" t="s">
        <v>142</v>
      </c>
      <c r="E4626" t="s">
        <v>178</v>
      </c>
      <c r="F4626" t="s">
        <v>28151</v>
      </c>
      <c r="G4626" t="s">
        <v>28152</v>
      </c>
      <c r="H4626" t="s">
        <v>28153</v>
      </c>
      <c r="I4626" t="s">
        <v>28154</v>
      </c>
      <c r="J4626" s="1" t="s">
        <v>45</v>
      </c>
      <c r="K4626" t="s">
        <v>61</v>
      </c>
      <c r="L4626" t="s">
        <v>62</v>
      </c>
      <c r="M4626">
        <f>1-588-750-7646</f>
        <v>-8983</v>
      </c>
      <c r="N4626" s="1" t="s">
        <v>33</v>
      </c>
      <c r="O4626" s="1" t="s">
        <v>49</v>
      </c>
      <c r="P4626" s="1">
        <v>79</v>
      </c>
      <c r="Q4626" t="s">
        <v>11236</v>
      </c>
      <c r="R4626" s="1" t="s">
        <v>28155</v>
      </c>
      <c r="S4626" s="1" t="s">
        <v>28156</v>
      </c>
      <c r="T4626" s="1">
        <v>256</v>
      </c>
      <c r="U4626" s="1">
        <v>165</v>
      </c>
      <c r="V4626" s="1">
        <v>91</v>
      </c>
    </row>
    <row r="4627" spans="1:22" x14ac:dyDescent="0.35">
      <c r="A4627" s="2">
        <v>44674</v>
      </c>
      <c r="B4627" s="3" t="s">
        <v>275</v>
      </c>
      <c r="C4627" t="s">
        <v>276</v>
      </c>
      <c r="D4627" t="s">
        <v>277</v>
      </c>
      <c r="E4627" t="s">
        <v>2220</v>
      </c>
      <c r="F4627" t="s">
        <v>28157</v>
      </c>
      <c r="H4627" t="s">
        <v>28158</v>
      </c>
      <c r="I4627" t="s">
        <v>28159</v>
      </c>
      <c r="J4627" s="1" t="s">
        <v>45</v>
      </c>
      <c r="K4627" t="s">
        <v>424</v>
      </c>
      <c r="L4627" t="s">
        <v>425</v>
      </c>
      <c r="M4627">
        <v>7724600682</v>
      </c>
      <c r="N4627" s="1" t="s">
        <v>78</v>
      </c>
      <c r="O4627" s="1" t="s">
        <v>49</v>
      </c>
      <c r="P4627" s="1">
        <v>45</v>
      </c>
      <c r="Q4627" t="s">
        <v>13328</v>
      </c>
      <c r="R4627" s="1" t="s">
        <v>3711</v>
      </c>
      <c r="S4627" s="1" t="s">
        <v>28160</v>
      </c>
      <c r="T4627" s="1">
        <v>70</v>
      </c>
      <c r="U4627" s="1">
        <v>30</v>
      </c>
      <c r="V4627" s="1">
        <v>40</v>
      </c>
    </row>
    <row r="4628" spans="1:22" x14ac:dyDescent="0.35">
      <c r="A4628" s="2">
        <v>44478</v>
      </c>
      <c r="B4628" s="3" t="s">
        <v>53</v>
      </c>
      <c r="C4628" t="s">
        <v>276</v>
      </c>
      <c r="D4628" t="s">
        <v>55</v>
      </c>
      <c r="E4628" t="s">
        <v>265</v>
      </c>
      <c r="F4628" t="s">
        <v>28161</v>
      </c>
      <c r="G4628" t="s">
        <v>28162</v>
      </c>
      <c r="H4628" t="s">
        <v>28163</v>
      </c>
      <c r="I4628">
        <v>7215328844</v>
      </c>
      <c r="J4628" s="1" t="s">
        <v>170</v>
      </c>
      <c r="K4628" t="s">
        <v>75</v>
      </c>
      <c r="L4628" t="s">
        <v>76</v>
      </c>
      <c r="M4628" t="s">
        <v>77</v>
      </c>
      <c r="N4628" s="1" t="s">
        <v>114</v>
      </c>
      <c r="O4628" s="1" t="s">
        <v>49</v>
      </c>
      <c r="P4628" s="1">
        <v>64</v>
      </c>
      <c r="Q4628" t="s">
        <v>13642</v>
      </c>
      <c r="R4628" s="1" t="s">
        <v>6904</v>
      </c>
      <c r="S4628" s="1" t="s">
        <v>28164</v>
      </c>
      <c r="T4628" s="1">
        <v>432</v>
      </c>
      <c r="U4628" s="1">
        <v>53</v>
      </c>
      <c r="V4628" s="1">
        <v>379</v>
      </c>
    </row>
    <row r="4629" spans="1:22" x14ac:dyDescent="0.35">
      <c r="A4629" s="2">
        <v>45004</v>
      </c>
      <c r="B4629" s="3" t="s">
        <v>164</v>
      </c>
      <c r="C4629" t="s">
        <v>247</v>
      </c>
      <c r="D4629" t="s">
        <v>165</v>
      </c>
      <c r="E4629" t="s">
        <v>166</v>
      </c>
      <c r="F4629" t="s">
        <v>28165</v>
      </c>
      <c r="H4629" t="s">
        <v>28166</v>
      </c>
      <c r="I4629" t="s">
        <v>28167</v>
      </c>
      <c r="J4629" s="1" t="s">
        <v>45</v>
      </c>
      <c r="K4629" t="s">
        <v>171</v>
      </c>
      <c r="L4629" t="s">
        <v>172</v>
      </c>
      <c r="M4629" t="s">
        <v>173</v>
      </c>
      <c r="N4629" s="1" t="s">
        <v>93</v>
      </c>
      <c r="O4629" s="1" t="s">
        <v>49</v>
      </c>
      <c r="P4629" s="1">
        <v>93</v>
      </c>
      <c r="Q4629" t="s">
        <v>174</v>
      </c>
      <c r="R4629" s="1" t="s">
        <v>28168</v>
      </c>
      <c r="S4629" s="1" t="s">
        <v>28169</v>
      </c>
      <c r="T4629" s="1">
        <v>312</v>
      </c>
      <c r="U4629" s="1">
        <v>12</v>
      </c>
      <c r="V4629" s="1">
        <v>300</v>
      </c>
    </row>
    <row r="4630" spans="1:22" x14ac:dyDescent="0.35">
      <c r="A4630" s="2">
        <v>44833</v>
      </c>
      <c r="B4630" s="3" t="s">
        <v>38</v>
      </c>
      <c r="C4630" t="s">
        <v>276</v>
      </c>
      <c r="D4630" t="s">
        <v>277</v>
      </c>
      <c r="E4630" t="s">
        <v>278</v>
      </c>
      <c r="F4630" t="s">
        <v>28170</v>
      </c>
      <c r="G4630" t="s">
        <v>28171</v>
      </c>
      <c r="H4630" t="s">
        <v>28172</v>
      </c>
      <c r="I4630" t="s">
        <v>28173</v>
      </c>
      <c r="J4630" s="1" t="s">
        <v>45</v>
      </c>
      <c r="K4630" t="s">
        <v>31</v>
      </c>
      <c r="L4630" t="s">
        <v>32</v>
      </c>
      <c r="M4630">
        <v>6538306661</v>
      </c>
      <c r="N4630" s="1" t="s">
        <v>33</v>
      </c>
      <c r="O4630" s="1" t="s">
        <v>49</v>
      </c>
      <c r="P4630" s="1">
        <v>71</v>
      </c>
      <c r="Q4630" t="s">
        <v>3515</v>
      </c>
      <c r="R4630" s="1" t="s">
        <v>28174</v>
      </c>
      <c r="S4630" s="1" t="s">
        <v>28175</v>
      </c>
      <c r="T4630" s="1">
        <v>386</v>
      </c>
      <c r="U4630" s="1">
        <v>247</v>
      </c>
      <c r="V4630" s="1">
        <v>139</v>
      </c>
    </row>
    <row r="4631" spans="1:22" x14ac:dyDescent="0.35">
      <c r="A4631" s="2">
        <v>44820</v>
      </c>
      <c r="B4631" s="3" t="s">
        <v>418</v>
      </c>
      <c r="C4631" t="s">
        <v>69</v>
      </c>
      <c r="D4631" t="s">
        <v>419</v>
      </c>
      <c r="E4631" t="s">
        <v>265</v>
      </c>
      <c r="F4631" t="s">
        <v>28176</v>
      </c>
      <c r="G4631" t="s">
        <v>28177</v>
      </c>
      <c r="H4631" t="s">
        <v>28178</v>
      </c>
      <c r="I4631" t="s">
        <v>28179</v>
      </c>
      <c r="J4631" s="1" t="s">
        <v>30</v>
      </c>
      <c r="K4631" t="s">
        <v>31</v>
      </c>
      <c r="L4631" t="s">
        <v>32</v>
      </c>
      <c r="M4631">
        <v>6538306661</v>
      </c>
      <c r="N4631" s="1" t="s">
        <v>86</v>
      </c>
      <c r="O4631" s="1" t="s">
        <v>63</v>
      </c>
      <c r="P4631" s="1">
        <v>73</v>
      </c>
      <c r="Q4631" t="s">
        <v>7729</v>
      </c>
      <c r="R4631" s="1" t="s">
        <v>28180</v>
      </c>
      <c r="S4631" s="1" t="s">
        <v>28181</v>
      </c>
      <c r="T4631" s="1">
        <v>410</v>
      </c>
      <c r="U4631" s="1">
        <v>230</v>
      </c>
      <c r="V4631" s="1">
        <v>180</v>
      </c>
    </row>
    <row r="4632" spans="1:22" x14ac:dyDescent="0.35">
      <c r="A4632" s="2">
        <v>44507</v>
      </c>
      <c r="B4632" s="3" t="s">
        <v>275</v>
      </c>
      <c r="C4632" t="s">
        <v>276</v>
      </c>
      <c r="D4632" t="s">
        <v>277</v>
      </c>
      <c r="E4632" t="s">
        <v>278</v>
      </c>
      <c r="F4632" t="s">
        <v>28182</v>
      </c>
      <c r="G4632" t="s">
        <v>28183</v>
      </c>
      <c r="H4632" t="s">
        <v>28184</v>
      </c>
      <c r="I4632" t="s">
        <v>28185</v>
      </c>
      <c r="J4632" s="1" t="s">
        <v>170</v>
      </c>
      <c r="K4632" t="s">
        <v>194</v>
      </c>
      <c r="L4632" t="s">
        <v>195</v>
      </c>
      <c r="M4632" t="s">
        <v>196</v>
      </c>
      <c r="N4632" s="1" t="s">
        <v>114</v>
      </c>
      <c r="O4632" s="1" t="s">
        <v>63</v>
      </c>
      <c r="P4632" s="1">
        <v>27</v>
      </c>
      <c r="Q4632" t="s">
        <v>7082</v>
      </c>
      <c r="R4632" s="1" t="s">
        <v>28186</v>
      </c>
      <c r="S4632" s="1" t="s">
        <v>28187</v>
      </c>
      <c r="T4632" s="1">
        <v>217</v>
      </c>
      <c r="U4632" s="1">
        <v>82</v>
      </c>
      <c r="V4632" s="1">
        <v>135</v>
      </c>
    </row>
    <row r="4633" spans="1:22" x14ac:dyDescent="0.35">
      <c r="A4633" s="2">
        <v>45000</v>
      </c>
      <c r="B4633" s="3" t="s">
        <v>222</v>
      </c>
      <c r="C4633" t="s">
        <v>141</v>
      </c>
      <c r="D4633" t="s">
        <v>223</v>
      </c>
      <c r="E4633" t="s">
        <v>224</v>
      </c>
      <c r="F4633" t="s">
        <v>28188</v>
      </c>
      <c r="H4633" t="s">
        <v>28189</v>
      </c>
      <c r="I4633" t="s">
        <v>28190</v>
      </c>
      <c r="J4633" s="1" t="s">
        <v>30</v>
      </c>
      <c r="K4633" t="s">
        <v>183</v>
      </c>
      <c r="L4633" t="s">
        <v>184</v>
      </c>
      <c r="M4633" t="s">
        <v>185</v>
      </c>
      <c r="N4633" s="1" t="s">
        <v>78</v>
      </c>
      <c r="O4633" s="1" t="s">
        <v>49</v>
      </c>
      <c r="P4633" s="1">
        <v>92</v>
      </c>
      <c r="Q4633" t="s">
        <v>2536</v>
      </c>
      <c r="R4633" s="1" t="s">
        <v>12668</v>
      </c>
      <c r="S4633" s="1" t="s">
        <v>28191</v>
      </c>
      <c r="T4633" s="1">
        <v>443</v>
      </c>
      <c r="U4633" s="1">
        <v>442</v>
      </c>
      <c r="V4633" s="1">
        <v>1</v>
      </c>
    </row>
    <row r="4634" spans="1:22" x14ac:dyDescent="0.35">
      <c r="A4634" s="2">
        <v>44505</v>
      </c>
      <c r="B4634" s="3" t="s">
        <v>38</v>
      </c>
      <c r="C4634" t="s">
        <v>141</v>
      </c>
      <c r="D4634" t="s">
        <v>345</v>
      </c>
      <c r="E4634" t="s">
        <v>346</v>
      </c>
      <c r="F4634" t="s">
        <v>28192</v>
      </c>
      <c r="G4634" t="s">
        <v>28193</v>
      </c>
      <c r="H4634" t="s">
        <v>28194</v>
      </c>
      <c r="I4634" t="s">
        <v>28195</v>
      </c>
      <c r="J4634" s="1" t="s">
        <v>170</v>
      </c>
      <c r="K4634" t="s">
        <v>148</v>
      </c>
      <c r="L4634" t="s">
        <v>149</v>
      </c>
      <c r="M4634" t="s">
        <v>150</v>
      </c>
      <c r="N4634" s="1" t="s">
        <v>93</v>
      </c>
      <c r="O4634" s="1" t="s">
        <v>34</v>
      </c>
      <c r="P4634" s="1">
        <v>9</v>
      </c>
      <c r="Q4634" t="s">
        <v>3131</v>
      </c>
      <c r="R4634" s="1" t="s">
        <v>28196</v>
      </c>
      <c r="S4634" s="1" t="s">
        <v>28197</v>
      </c>
      <c r="T4634" s="1">
        <v>228</v>
      </c>
      <c r="U4634" s="1">
        <v>39</v>
      </c>
      <c r="V4634" s="1">
        <v>189</v>
      </c>
    </row>
    <row r="4635" spans="1:22" x14ac:dyDescent="0.35">
      <c r="A4635" s="2">
        <v>44878</v>
      </c>
      <c r="B4635" s="3" t="s">
        <v>344</v>
      </c>
      <c r="C4635" t="s">
        <v>141</v>
      </c>
      <c r="D4635" t="s">
        <v>345</v>
      </c>
      <c r="E4635" t="s">
        <v>346</v>
      </c>
      <c r="F4635" t="s">
        <v>28198</v>
      </c>
      <c r="G4635" t="s">
        <v>28199</v>
      </c>
      <c r="H4635" t="s">
        <v>28200</v>
      </c>
      <c r="I4635" t="s">
        <v>28201</v>
      </c>
      <c r="J4635" s="1" t="s">
        <v>30</v>
      </c>
      <c r="K4635" t="s">
        <v>381</v>
      </c>
      <c r="L4635" t="s">
        <v>382</v>
      </c>
      <c r="M4635" t="s">
        <v>383</v>
      </c>
      <c r="N4635" s="1" t="s">
        <v>93</v>
      </c>
      <c r="O4635" s="1" t="s">
        <v>63</v>
      </c>
      <c r="P4635" s="1">
        <v>83</v>
      </c>
      <c r="Q4635" t="s">
        <v>12008</v>
      </c>
      <c r="R4635" s="1" t="s">
        <v>28202</v>
      </c>
      <c r="S4635" s="1" t="s">
        <v>28203</v>
      </c>
      <c r="T4635" s="1">
        <v>454</v>
      </c>
      <c r="U4635" s="1">
        <v>243</v>
      </c>
      <c r="V4635" s="1">
        <v>211</v>
      </c>
    </row>
    <row r="4636" spans="1:22" x14ac:dyDescent="0.35">
      <c r="A4636" s="2">
        <v>44580</v>
      </c>
      <c r="B4636" s="3" t="s">
        <v>207</v>
      </c>
      <c r="C4636" t="s">
        <v>23</v>
      </c>
      <c r="D4636" t="s">
        <v>39</v>
      </c>
      <c r="E4636" t="s">
        <v>40</v>
      </c>
      <c r="F4636" t="s">
        <v>28204</v>
      </c>
      <c r="G4636" t="s">
        <v>28205</v>
      </c>
      <c r="H4636" t="s">
        <v>28206</v>
      </c>
      <c r="I4636" t="s">
        <v>28207</v>
      </c>
      <c r="J4636" s="1" t="s">
        <v>170</v>
      </c>
      <c r="K4636" t="s">
        <v>111</v>
      </c>
      <c r="L4636" t="s">
        <v>112</v>
      </c>
      <c r="M4636" t="s">
        <v>113</v>
      </c>
      <c r="N4636" s="1" t="s">
        <v>78</v>
      </c>
      <c r="O4636" s="1" t="s">
        <v>34</v>
      </c>
      <c r="P4636" s="1">
        <v>87</v>
      </c>
      <c r="Q4636" t="s">
        <v>3784</v>
      </c>
      <c r="R4636" s="1" t="s">
        <v>28208</v>
      </c>
      <c r="S4636" s="1" t="s">
        <v>28209</v>
      </c>
      <c r="T4636" s="1">
        <v>385</v>
      </c>
      <c r="U4636" s="1">
        <v>205</v>
      </c>
      <c r="V4636" s="1">
        <v>180</v>
      </c>
    </row>
    <row r="4637" spans="1:22" x14ac:dyDescent="0.35">
      <c r="A4637" s="2">
        <v>44859</v>
      </c>
      <c r="B4637" s="3" t="s">
        <v>222</v>
      </c>
      <c r="C4637" t="s">
        <v>141</v>
      </c>
      <c r="D4637" t="s">
        <v>223</v>
      </c>
      <c r="E4637" t="s">
        <v>224</v>
      </c>
      <c r="F4637" t="s">
        <v>28210</v>
      </c>
      <c r="G4637" t="s">
        <v>28211</v>
      </c>
      <c r="H4637" t="s">
        <v>28212</v>
      </c>
      <c r="I4637" t="s">
        <v>28213</v>
      </c>
      <c r="J4637" s="1" t="s">
        <v>170</v>
      </c>
      <c r="K4637" t="s">
        <v>171</v>
      </c>
      <c r="L4637" t="s">
        <v>172</v>
      </c>
      <c r="M4637" t="s">
        <v>173</v>
      </c>
      <c r="N4637" s="1" t="s">
        <v>114</v>
      </c>
      <c r="O4637" s="1" t="s">
        <v>49</v>
      </c>
      <c r="P4637" s="1">
        <v>47</v>
      </c>
      <c r="Q4637" t="s">
        <v>5745</v>
      </c>
      <c r="R4637" s="1" t="s">
        <v>28214</v>
      </c>
      <c r="S4637" s="1" t="s">
        <v>28215</v>
      </c>
      <c r="T4637" s="1">
        <v>125</v>
      </c>
      <c r="U4637" s="1">
        <v>116</v>
      </c>
      <c r="V4637" s="1">
        <v>9</v>
      </c>
    </row>
    <row r="4638" spans="1:22" x14ac:dyDescent="0.35">
      <c r="A4638" s="2">
        <v>44800</v>
      </c>
      <c r="B4638" s="3" t="s">
        <v>164</v>
      </c>
      <c r="C4638" t="s">
        <v>247</v>
      </c>
      <c r="D4638" t="s">
        <v>165</v>
      </c>
      <c r="E4638" t="s">
        <v>25</v>
      </c>
      <c r="F4638" t="s">
        <v>28216</v>
      </c>
      <c r="H4638" t="s">
        <v>28217</v>
      </c>
      <c r="I4638" t="s">
        <v>28218</v>
      </c>
      <c r="J4638" s="1" t="s">
        <v>45</v>
      </c>
      <c r="K4638" t="s">
        <v>194</v>
      </c>
      <c r="L4638" t="s">
        <v>195</v>
      </c>
      <c r="M4638" t="s">
        <v>196</v>
      </c>
      <c r="N4638" s="1" t="s">
        <v>114</v>
      </c>
      <c r="O4638" s="1" t="s">
        <v>49</v>
      </c>
      <c r="P4638" s="1">
        <v>62</v>
      </c>
      <c r="Q4638" t="s">
        <v>15868</v>
      </c>
      <c r="R4638" s="1" t="s">
        <v>28219</v>
      </c>
      <c r="S4638" s="1" t="s">
        <v>28220</v>
      </c>
      <c r="T4638" s="1">
        <v>473</v>
      </c>
      <c r="U4638" s="1">
        <v>317</v>
      </c>
      <c r="V4638" s="1">
        <v>156</v>
      </c>
    </row>
    <row r="4639" spans="1:22" x14ac:dyDescent="0.35">
      <c r="A4639" s="2">
        <v>44716</v>
      </c>
      <c r="B4639" s="3" t="s">
        <v>222</v>
      </c>
      <c r="C4639" t="s">
        <v>141</v>
      </c>
      <c r="D4639" t="s">
        <v>223</v>
      </c>
      <c r="E4639" t="s">
        <v>224</v>
      </c>
      <c r="F4639" t="s">
        <v>28221</v>
      </c>
      <c r="G4639" t="s">
        <v>28222</v>
      </c>
      <c r="H4639" t="s">
        <v>28223</v>
      </c>
      <c r="I4639" t="s">
        <v>28224</v>
      </c>
      <c r="J4639" s="1" t="s">
        <v>45</v>
      </c>
      <c r="K4639" t="s">
        <v>534</v>
      </c>
      <c r="L4639" t="s">
        <v>535</v>
      </c>
      <c r="M4639" t="s">
        <v>536</v>
      </c>
      <c r="N4639" s="1" t="s">
        <v>86</v>
      </c>
      <c r="O4639" s="1" t="s">
        <v>49</v>
      </c>
      <c r="P4639" s="1">
        <v>91</v>
      </c>
      <c r="Q4639" t="s">
        <v>2996</v>
      </c>
      <c r="R4639" s="1" t="s">
        <v>28225</v>
      </c>
      <c r="S4639" s="1" t="s">
        <v>28226</v>
      </c>
      <c r="T4639" s="1">
        <v>370</v>
      </c>
      <c r="U4639" s="1">
        <v>15</v>
      </c>
      <c r="V4639" s="1">
        <v>355</v>
      </c>
    </row>
    <row r="4640" spans="1:22" x14ac:dyDescent="0.35">
      <c r="A4640" s="2">
        <v>44776</v>
      </c>
      <c r="B4640" s="3" t="s">
        <v>164</v>
      </c>
      <c r="C4640" t="s">
        <v>247</v>
      </c>
      <c r="D4640" t="s">
        <v>165</v>
      </c>
      <c r="E4640" t="s">
        <v>166</v>
      </c>
      <c r="F4640" t="s">
        <v>28227</v>
      </c>
      <c r="G4640" t="s">
        <v>28228</v>
      </c>
      <c r="H4640" t="s">
        <v>28229</v>
      </c>
      <c r="I4640" t="s">
        <v>28230</v>
      </c>
      <c r="J4640" s="1" t="s">
        <v>45</v>
      </c>
      <c r="K4640" t="s">
        <v>171</v>
      </c>
      <c r="L4640" t="s">
        <v>172</v>
      </c>
      <c r="M4640" t="s">
        <v>173</v>
      </c>
      <c r="N4640" s="1" t="s">
        <v>48</v>
      </c>
      <c r="O4640" s="1" t="s">
        <v>49</v>
      </c>
      <c r="P4640" s="1">
        <v>22</v>
      </c>
      <c r="Q4640" t="s">
        <v>5780</v>
      </c>
      <c r="R4640" s="1" t="s">
        <v>15379</v>
      </c>
      <c r="S4640" s="1" t="s">
        <v>28231</v>
      </c>
      <c r="T4640" s="1">
        <v>217</v>
      </c>
      <c r="U4640" s="1">
        <v>118</v>
      </c>
      <c r="V4640" s="1">
        <v>99</v>
      </c>
    </row>
    <row r="4641" spans="1:22" x14ac:dyDescent="0.35">
      <c r="A4641" s="2">
        <v>44670</v>
      </c>
      <c r="B4641" s="3" t="s">
        <v>97</v>
      </c>
      <c r="C4641" t="s">
        <v>23</v>
      </c>
      <c r="D4641" t="s">
        <v>98</v>
      </c>
      <c r="E4641" t="s">
        <v>265</v>
      </c>
      <c r="F4641" t="s">
        <v>28232</v>
      </c>
      <c r="G4641" t="s">
        <v>28233</v>
      </c>
      <c r="H4641" t="s">
        <v>28234</v>
      </c>
      <c r="I4641" t="s">
        <v>28235</v>
      </c>
      <c r="J4641" s="1" t="s">
        <v>30</v>
      </c>
      <c r="K4641" t="s">
        <v>270</v>
      </c>
      <c r="L4641" t="s">
        <v>271</v>
      </c>
      <c r="M4641" t="s">
        <v>559</v>
      </c>
      <c r="N4641" s="1" t="s">
        <v>86</v>
      </c>
      <c r="O4641" s="1" t="s">
        <v>34</v>
      </c>
      <c r="P4641" s="1">
        <v>16</v>
      </c>
      <c r="Q4641" t="s">
        <v>2151</v>
      </c>
      <c r="R4641" s="1" t="s">
        <v>28236</v>
      </c>
      <c r="S4641" s="1" t="s">
        <v>28237</v>
      </c>
      <c r="T4641" s="1">
        <v>409</v>
      </c>
      <c r="U4641" s="1">
        <v>31</v>
      </c>
      <c r="V4641" s="1">
        <v>378</v>
      </c>
    </row>
    <row r="4642" spans="1:22" x14ac:dyDescent="0.35">
      <c r="A4642" s="2">
        <v>45156</v>
      </c>
      <c r="B4642" s="3" t="s">
        <v>38</v>
      </c>
      <c r="C4642" t="s">
        <v>141</v>
      </c>
      <c r="D4642" t="s">
        <v>142</v>
      </c>
      <c r="E4642" t="s">
        <v>361</v>
      </c>
      <c r="F4642" t="s">
        <v>28238</v>
      </c>
      <c r="G4642" t="s">
        <v>28239</v>
      </c>
      <c r="H4642" t="s">
        <v>28240</v>
      </c>
      <c r="I4642">
        <v>2334770912</v>
      </c>
      <c r="J4642" s="1" t="s">
        <v>30</v>
      </c>
      <c r="K4642" t="s">
        <v>194</v>
      </c>
      <c r="L4642" t="s">
        <v>195</v>
      </c>
      <c r="M4642" t="s">
        <v>196</v>
      </c>
      <c r="N4642" s="1" t="s">
        <v>114</v>
      </c>
      <c r="O4642" s="1" t="s">
        <v>63</v>
      </c>
      <c r="P4642" s="1">
        <v>99</v>
      </c>
      <c r="Q4642" t="s">
        <v>16714</v>
      </c>
      <c r="R4642" s="1" t="s">
        <v>28241</v>
      </c>
      <c r="S4642" s="1" t="s">
        <v>28242</v>
      </c>
      <c r="T4642" s="1">
        <v>163</v>
      </c>
      <c r="U4642" s="1">
        <v>81</v>
      </c>
      <c r="V4642" s="1">
        <v>82</v>
      </c>
    </row>
    <row r="4643" spans="1:22" x14ac:dyDescent="0.35">
      <c r="A4643" s="2">
        <v>44680</v>
      </c>
      <c r="B4643" s="3" t="s">
        <v>238</v>
      </c>
      <c r="C4643" t="s">
        <v>23</v>
      </c>
      <c r="D4643" t="s">
        <v>98</v>
      </c>
      <c r="E4643" t="s">
        <v>239</v>
      </c>
      <c r="F4643" t="s">
        <v>28243</v>
      </c>
      <c r="G4643" t="s">
        <v>28244</v>
      </c>
      <c r="H4643" t="s">
        <v>28245</v>
      </c>
      <c r="I4643" t="s">
        <v>28246</v>
      </c>
      <c r="J4643" s="1" t="s">
        <v>45</v>
      </c>
      <c r="K4643" t="s">
        <v>46</v>
      </c>
      <c r="L4643" t="s">
        <v>47</v>
      </c>
      <c r="M4643" t="s">
        <v>261</v>
      </c>
      <c r="N4643" s="1" t="s">
        <v>114</v>
      </c>
      <c r="O4643" s="1" t="s">
        <v>63</v>
      </c>
      <c r="P4643" s="1">
        <v>90</v>
      </c>
      <c r="Q4643" t="s">
        <v>25610</v>
      </c>
      <c r="R4643" s="1" t="s">
        <v>187</v>
      </c>
      <c r="S4643" s="1" t="s">
        <v>28247</v>
      </c>
      <c r="T4643" s="1">
        <v>51</v>
      </c>
      <c r="U4643" s="1">
        <v>25</v>
      </c>
      <c r="V4643" s="1">
        <v>26</v>
      </c>
    </row>
    <row r="4644" spans="1:22" x14ac:dyDescent="0.35">
      <c r="A4644" s="2">
        <v>44692</v>
      </c>
      <c r="B4644" s="3" t="s">
        <v>53</v>
      </c>
      <c r="C4644" t="s">
        <v>276</v>
      </c>
      <c r="D4644" t="s">
        <v>55</v>
      </c>
      <c r="E4644" t="s">
        <v>56</v>
      </c>
      <c r="F4644" t="s">
        <v>18237</v>
      </c>
      <c r="G4644" t="s">
        <v>28248</v>
      </c>
      <c r="H4644" t="s">
        <v>28249</v>
      </c>
      <c r="I4644" t="s">
        <v>28250</v>
      </c>
      <c r="J4644" s="1" t="s">
        <v>30</v>
      </c>
      <c r="K4644" t="s">
        <v>133</v>
      </c>
      <c r="L4644" t="s">
        <v>134</v>
      </c>
      <c r="M4644" t="s">
        <v>135</v>
      </c>
      <c r="N4644" s="1" t="s">
        <v>93</v>
      </c>
      <c r="O4644" s="1" t="s">
        <v>49</v>
      </c>
      <c r="P4644" s="1">
        <v>84</v>
      </c>
      <c r="Q4644" t="s">
        <v>28251</v>
      </c>
      <c r="R4644" s="1" t="s">
        <v>23012</v>
      </c>
      <c r="S4644" s="1" t="s">
        <v>28252</v>
      </c>
      <c r="T4644" s="1">
        <v>142</v>
      </c>
      <c r="U4644" s="1">
        <v>138</v>
      </c>
      <c r="V4644" s="1">
        <v>4</v>
      </c>
    </row>
    <row r="4645" spans="1:22" x14ac:dyDescent="0.35">
      <c r="A4645" s="1" t="s">
        <v>28253</v>
      </c>
      <c r="B4645" s="3" t="s">
        <v>317</v>
      </c>
      <c r="C4645" t="s">
        <v>23</v>
      </c>
      <c r="D4645" t="s">
        <v>98</v>
      </c>
      <c r="E4645" t="s">
        <v>1277</v>
      </c>
      <c r="F4645" t="s">
        <v>28254</v>
      </c>
      <c r="G4645" t="s">
        <v>28255</v>
      </c>
      <c r="H4645" t="s">
        <v>28256</v>
      </c>
      <c r="I4645" t="s">
        <v>28257</v>
      </c>
      <c r="J4645" s="1" t="s">
        <v>45</v>
      </c>
      <c r="K4645" t="s">
        <v>61</v>
      </c>
      <c r="L4645" t="s">
        <v>62</v>
      </c>
      <c r="N4645" s="1" t="s">
        <v>78</v>
      </c>
      <c r="O4645" s="1" t="s">
        <v>63</v>
      </c>
      <c r="P4645" s="1">
        <v>45</v>
      </c>
      <c r="Q4645" t="s">
        <v>1102</v>
      </c>
      <c r="R4645" s="1" t="s">
        <v>28258</v>
      </c>
      <c r="S4645" s="1" t="s">
        <v>28259</v>
      </c>
      <c r="T4645" s="1">
        <v>452</v>
      </c>
      <c r="U4645" s="1">
        <v>347</v>
      </c>
      <c r="V4645" s="1">
        <v>105</v>
      </c>
    </row>
    <row r="4646" spans="1:22" x14ac:dyDescent="0.35">
      <c r="A4646" s="2">
        <v>45194</v>
      </c>
      <c r="B4646" s="3" t="s">
        <v>214</v>
      </c>
      <c r="C4646" t="s">
        <v>23</v>
      </c>
      <c r="D4646" t="s">
        <v>98</v>
      </c>
      <c r="E4646" t="s">
        <v>326</v>
      </c>
      <c r="F4646" t="s">
        <v>28260</v>
      </c>
      <c r="G4646" t="s">
        <v>28261</v>
      </c>
      <c r="H4646" t="s">
        <v>28262</v>
      </c>
      <c r="I4646" t="s">
        <v>28263</v>
      </c>
      <c r="J4646" s="1" t="s">
        <v>45</v>
      </c>
      <c r="K4646" t="s">
        <v>270</v>
      </c>
      <c r="L4646" t="s">
        <v>271</v>
      </c>
      <c r="M4646" t="s">
        <v>559</v>
      </c>
      <c r="N4646" s="1" t="s">
        <v>33</v>
      </c>
      <c r="O4646" s="1" t="s">
        <v>34</v>
      </c>
      <c r="P4646" s="1">
        <v>100</v>
      </c>
      <c r="Q4646" t="s">
        <v>215</v>
      </c>
      <c r="R4646" s="1" t="s">
        <v>28264</v>
      </c>
      <c r="S4646" s="1" t="s">
        <v>28265</v>
      </c>
      <c r="T4646" s="1">
        <v>366</v>
      </c>
      <c r="U4646" s="1">
        <v>125</v>
      </c>
      <c r="V4646" s="1">
        <v>241</v>
      </c>
    </row>
    <row r="4647" spans="1:22" x14ac:dyDescent="0.35">
      <c r="A4647" s="2">
        <v>45108</v>
      </c>
      <c r="B4647" s="3" t="s">
        <v>207</v>
      </c>
      <c r="C4647" t="s">
        <v>23</v>
      </c>
      <c r="D4647" t="s">
        <v>39</v>
      </c>
      <c r="E4647" t="s">
        <v>40</v>
      </c>
      <c r="F4647" t="s">
        <v>28266</v>
      </c>
      <c r="G4647" t="s">
        <v>28267</v>
      </c>
      <c r="H4647" t="s">
        <v>28268</v>
      </c>
      <c r="I4647" t="s">
        <v>28269</v>
      </c>
      <c r="J4647" s="1" t="s">
        <v>170</v>
      </c>
      <c r="K4647" t="s">
        <v>566</v>
      </c>
      <c r="L4647" t="s">
        <v>567</v>
      </c>
      <c r="M4647" t="s">
        <v>568</v>
      </c>
      <c r="N4647" s="1" t="s">
        <v>114</v>
      </c>
      <c r="O4647" s="1" t="s">
        <v>63</v>
      </c>
      <c r="P4647" s="1">
        <v>67</v>
      </c>
      <c r="Q4647" t="s">
        <v>211</v>
      </c>
      <c r="R4647" s="1" t="s">
        <v>28270</v>
      </c>
      <c r="S4647" s="1" t="s">
        <v>28271</v>
      </c>
      <c r="T4647" s="1">
        <v>200</v>
      </c>
      <c r="U4647" s="1">
        <v>69</v>
      </c>
      <c r="V4647" s="1">
        <v>131</v>
      </c>
    </row>
    <row r="4648" spans="1:22" x14ac:dyDescent="0.35">
      <c r="A4648" s="1" t="s">
        <v>28272</v>
      </c>
      <c r="B4648" s="3" t="s">
        <v>140</v>
      </c>
      <c r="C4648" t="s">
        <v>141</v>
      </c>
      <c r="D4648" t="s">
        <v>142</v>
      </c>
      <c r="E4648" t="s">
        <v>265</v>
      </c>
      <c r="F4648" t="s">
        <v>28273</v>
      </c>
      <c r="G4648" t="s">
        <v>28274</v>
      </c>
      <c r="H4648" t="s">
        <v>28275</v>
      </c>
      <c r="I4648" t="s">
        <v>28276</v>
      </c>
      <c r="J4648" s="1" t="s">
        <v>45</v>
      </c>
      <c r="K4648" t="s">
        <v>534</v>
      </c>
      <c r="L4648" t="s">
        <v>535</v>
      </c>
      <c r="M4648" t="s">
        <v>536</v>
      </c>
      <c r="N4648" s="1" t="s">
        <v>78</v>
      </c>
      <c r="O4648" s="1" t="s">
        <v>63</v>
      </c>
      <c r="P4648" s="1">
        <v>24</v>
      </c>
      <c r="Q4648" t="s">
        <v>21846</v>
      </c>
      <c r="R4648" s="1" t="s">
        <v>25726</v>
      </c>
      <c r="S4648" s="1" t="s">
        <v>28277</v>
      </c>
      <c r="T4648" s="1">
        <v>246</v>
      </c>
      <c r="U4648" s="1">
        <v>61</v>
      </c>
      <c r="V4648" s="1">
        <v>185</v>
      </c>
    </row>
    <row r="4649" spans="1:22" x14ac:dyDescent="0.35">
      <c r="A4649" s="2">
        <v>45178</v>
      </c>
      <c r="B4649" s="3" t="s">
        <v>344</v>
      </c>
      <c r="C4649" t="s">
        <v>141</v>
      </c>
      <c r="D4649" t="s">
        <v>345</v>
      </c>
      <c r="E4649" t="s">
        <v>346</v>
      </c>
      <c r="F4649" t="s">
        <v>28278</v>
      </c>
      <c r="G4649" t="s">
        <v>28279</v>
      </c>
      <c r="H4649" t="s">
        <v>28280</v>
      </c>
      <c r="I4649" t="s">
        <v>28281</v>
      </c>
      <c r="J4649" s="1" t="s">
        <v>170</v>
      </c>
      <c r="K4649" t="s">
        <v>424</v>
      </c>
      <c r="L4649" t="s">
        <v>425</v>
      </c>
      <c r="M4649">
        <v>7724600682</v>
      </c>
      <c r="N4649" s="1" t="s">
        <v>93</v>
      </c>
      <c r="O4649" s="1" t="s">
        <v>49</v>
      </c>
      <c r="P4649" s="1">
        <v>60</v>
      </c>
      <c r="Q4649" t="s">
        <v>10731</v>
      </c>
      <c r="R4649" s="1" t="s">
        <v>28282</v>
      </c>
      <c r="S4649" s="1" t="s">
        <v>28283</v>
      </c>
      <c r="T4649" s="1">
        <v>286</v>
      </c>
      <c r="U4649" s="1">
        <v>261</v>
      </c>
      <c r="V4649" s="1">
        <v>25</v>
      </c>
    </row>
    <row r="4650" spans="1:22" x14ac:dyDescent="0.35">
      <c r="A4650" s="2">
        <v>45075</v>
      </c>
      <c r="B4650" s="3" t="s">
        <v>118</v>
      </c>
      <c r="C4650" t="s">
        <v>69</v>
      </c>
      <c r="D4650" t="s">
        <v>119</v>
      </c>
      <c r="E4650" t="s">
        <v>120</v>
      </c>
      <c r="F4650" t="s">
        <v>28284</v>
      </c>
      <c r="G4650" t="s">
        <v>28285</v>
      </c>
      <c r="H4650" t="s">
        <v>28286</v>
      </c>
      <c r="I4650" t="s">
        <v>28287</v>
      </c>
      <c r="J4650" s="1" t="s">
        <v>30</v>
      </c>
      <c r="K4650" t="s">
        <v>61</v>
      </c>
      <c r="L4650" t="s">
        <v>62</v>
      </c>
      <c r="M4650">
        <f>1-588-750-7646</f>
        <v>-8983</v>
      </c>
      <c r="N4650" s="1" t="s">
        <v>86</v>
      </c>
      <c r="O4650" s="1" t="s">
        <v>34</v>
      </c>
      <c r="P4650" s="1">
        <v>3</v>
      </c>
      <c r="Q4650" t="s">
        <v>16195</v>
      </c>
      <c r="R4650" s="1" t="s">
        <v>16803</v>
      </c>
      <c r="S4650" s="1" t="s">
        <v>28288</v>
      </c>
      <c r="T4650" s="1">
        <v>418</v>
      </c>
      <c r="U4650" s="1">
        <v>102</v>
      </c>
      <c r="V4650" s="1">
        <v>316</v>
      </c>
    </row>
    <row r="4651" spans="1:22" x14ac:dyDescent="0.35">
      <c r="A4651" s="2">
        <v>44594</v>
      </c>
      <c r="B4651" s="3" t="s">
        <v>492</v>
      </c>
      <c r="C4651" t="s">
        <v>276</v>
      </c>
      <c r="D4651" t="s">
        <v>409</v>
      </c>
      <c r="E4651" t="s">
        <v>189</v>
      </c>
      <c r="F4651" t="s">
        <v>28289</v>
      </c>
      <c r="H4651" t="s">
        <v>28290</v>
      </c>
      <c r="I4651" t="s">
        <v>28291</v>
      </c>
      <c r="J4651" s="1" t="s">
        <v>170</v>
      </c>
      <c r="K4651" t="s">
        <v>534</v>
      </c>
      <c r="L4651" t="s">
        <v>535</v>
      </c>
      <c r="M4651" t="s">
        <v>536</v>
      </c>
      <c r="N4651" s="1" t="s">
        <v>93</v>
      </c>
      <c r="O4651" s="1" t="s">
        <v>49</v>
      </c>
      <c r="P4651" s="1">
        <v>25</v>
      </c>
      <c r="Q4651" t="s">
        <v>13091</v>
      </c>
      <c r="R4651" s="1" t="s">
        <v>28292</v>
      </c>
      <c r="S4651" s="1" t="s">
        <v>28293</v>
      </c>
      <c r="T4651" s="1">
        <v>100</v>
      </c>
      <c r="U4651" s="1">
        <v>44</v>
      </c>
      <c r="V4651" s="1">
        <v>56</v>
      </c>
    </row>
    <row r="4652" spans="1:22" x14ac:dyDescent="0.35">
      <c r="A4652" s="2">
        <v>44719</v>
      </c>
      <c r="B4652" s="3" t="s">
        <v>22</v>
      </c>
      <c r="C4652" t="s">
        <v>23</v>
      </c>
      <c r="D4652" t="s">
        <v>24</v>
      </c>
      <c r="E4652" t="s">
        <v>82</v>
      </c>
      <c r="F4652" t="s">
        <v>28294</v>
      </c>
      <c r="G4652" t="s">
        <v>28295</v>
      </c>
      <c r="H4652" t="s">
        <v>28296</v>
      </c>
      <c r="I4652" t="s">
        <v>28297</v>
      </c>
      <c r="J4652" s="1" t="s">
        <v>30</v>
      </c>
      <c r="K4652" t="s">
        <v>270</v>
      </c>
      <c r="L4652" t="s">
        <v>271</v>
      </c>
      <c r="M4652" t="s">
        <v>559</v>
      </c>
      <c r="N4652" s="1" t="s">
        <v>86</v>
      </c>
      <c r="O4652" s="1" t="s">
        <v>34</v>
      </c>
      <c r="P4652" s="1">
        <v>37</v>
      </c>
      <c r="Q4652" t="s">
        <v>7974</v>
      </c>
      <c r="R4652" s="1" t="s">
        <v>28298</v>
      </c>
      <c r="S4652" s="1" t="s">
        <v>28299</v>
      </c>
      <c r="T4652" s="1">
        <v>121</v>
      </c>
      <c r="U4652" s="1">
        <v>68</v>
      </c>
      <c r="V4652" s="1">
        <v>53</v>
      </c>
    </row>
    <row r="4653" spans="1:22" x14ac:dyDescent="0.35">
      <c r="A4653" s="2">
        <v>44496</v>
      </c>
      <c r="B4653" s="3" t="s">
        <v>238</v>
      </c>
      <c r="C4653" t="s">
        <v>23</v>
      </c>
      <c r="D4653" t="s">
        <v>98</v>
      </c>
      <c r="E4653" t="s">
        <v>377</v>
      </c>
      <c r="F4653" t="s">
        <v>28300</v>
      </c>
      <c r="H4653" t="s">
        <v>28301</v>
      </c>
      <c r="I4653" t="s">
        <v>28302</v>
      </c>
      <c r="J4653" s="1" t="s">
        <v>45</v>
      </c>
      <c r="K4653" t="s">
        <v>148</v>
      </c>
      <c r="L4653" t="s">
        <v>149</v>
      </c>
      <c r="M4653" t="s">
        <v>150</v>
      </c>
      <c r="N4653" s="1" t="s">
        <v>78</v>
      </c>
      <c r="O4653" s="1" t="s">
        <v>34</v>
      </c>
      <c r="P4653" s="1">
        <v>57</v>
      </c>
      <c r="Q4653" t="s">
        <v>19654</v>
      </c>
      <c r="R4653" s="1" t="s">
        <v>28303</v>
      </c>
      <c r="S4653" s="1" t="s">
        <v>28304</v>
      </c>
      <c r="T4653" s="1">
        <v>279</v>
      </c>
      <c r="U4653" s="1">
        <v>96</v>
      </c>
      <c r="V4653" s="1">
        <v>183</v>
      </c>
    </row>
    <row r="4654" spans="1:22" x14ac:dyDescent="0.35">
      <c r="A4654" s="2">
        <v>44572</v>
      </c>
      <c r="B4654" s="3" t="s">
        <v>118</v>
      </c>
      <c r="C4654" t="s">
        <v>69</v>
      </c>
      <c r="D4654" t="s">
        <v>119</v>
      </c>
      <c r="E4654" t="s">
        <v>120</v>
      </c>
      <c r="F4654" t="s">
        <v>28305</v>
      </c>
      <c r="G4654" t="s">
        <v>28306</v>
      </c>
      <c r="H4654" t="s">
        <v>28307</v>
      </c>
      <c r="I4654" t="s">
        <v>28308</v>
      </c>
      <c r="J4654" s="1" t="s">
        <v>45</v>
      </c>
      <c r="K4654" t="s">
        <v>148</v>
      </c>
      <c r="L4654" t="s">
        <v>149</v>
      </c>
      <c r="M4654" t="s">
        <v>150</v>
      </c>
      <c r="N4654" s="1" t="s">
        <v>114</v>
      </c>
      <c r="O4654" s="1" t="s">
        <v>34</v>
      </c>
      <c r="P4654" s="1">
        <v>81</v>
      </c>
      <c r="Q4654" t="s">
        <v>3496</v>
      </c>
      <c r="R4654" s="1" t="s">
        <v>2337</v>
      </c>
      <c r="S4654" s="1" t="s">
        <v>28309</v>
      </c>
      <c r="T4654" s="1">
        <v>170</v>
      </c>
      <c r="U4654" s="1">
        <v>77</v>
      </c>
      <c r="V4654" s="1">
        <v>93</v>
      </c>
    </row>
    <row r="4655" spans="1:22" x14ac:dyDescent="0.35">
      <c r="A4655" s="2">
        <v>44905</v>
      </c>
      <c r="B4655" s="3" t="s">
        <v>22</v>
      </c>
      <c r="C4655" t="s">
        <v>23</v>
      </c>
      <c r="D4655" t="s">
        <v>24</v>
      </c>
      <c r="E4655" t="s">
        <v>82</v>
      </c>
      <c r="F4655" t="s">
        <v>28310</v>
      </c>
      <c r="G4655" t="s">
        <v>28311</v>
      </c>
      <c r="H4655" t="s">
        <v>28312</v>
      </c>
      <c r="I4655" t="s">
        <v>28313</v>
      </c>
      <c r="J4655" s="1" t="s">
        <v>30</v>
      </c>
      <c r="K4655" t="s">
        <v>75</v>
      </c>
      <c r="L4655" t="s">
        <v>76</v>
      </c>
      <c r="M4655" t="s">
        <v>77</v>
      </c>
      <c r="N4655" s="1" t="s">
        <v>48</v>
      </c>
      <c r="O4655" s="1" t="s">
        <v>49</v>
      </c>
      <c r="P4655" s="1">
        <v>7</v>
      </c>
      <c r="Q4655" t="s">
        <v>10389</v>
      </c>
      <c r="R4655" s="1" t="s">
        <v>28314</v>
      </c>
      <c r="S4655" s="1" t="s">
        <v>28315</v>
      </c>
      <c r="T4655" s="1">
        <v>492</v>
      </c>
      <c r="U4655" s="1">
        <v>376</v>
      </c>
      <c r="V4655" s="1">
        <v>116</v>
      </c>
    </row>
    <row r="4656" spans="1:22" x14ac:dyDescent="0.35">
      <c r="A4656" s="2">
        <v>44530</v>
      </c>
      <c r="B4656" s="3" t="s">
        <v>68</v>
      </c>
      <c r="C4656" t="s">
        <v>69</v>
      </c>
      <c r="D4656" t="s">
        <v>70</v>
      </c>
      <c r="E4656" t="s">
        <v>71</v>
      </c>
      <c r="F4656" t="s">
        <v>28316</v>
      </c>
      <c r="G4656" t="s">
        <v>28317</v>
      </c>
      <c r="H4656" t="s">
        <v>28318</v>
      </c>
      <c r="I4656" t="s">
        <v>28319</v>
      </c>
      <c r="J4656" s="1" t="s">
        <v>45</v>
      </c>
      <c r="K4656" t="s">
        <v>183</v>
      </c>
      <c r="L4656" t="s">
        <v>184</v>
      </c>
      <c r="M4656" t="s">
        <v>185</v>
      </c>
      <c r="N4656" s="1" t="s">
        <v>93</v>
      </c>
      <c r="O4656" s="1" t="s">
        <v>34</v>
      </c>
      <c r="P4656" s="1">
        <v>88</v>
      </c>
      <c r="Q4656" t="s">
        <v>9671</v>
      </c>
      <c r="R4656" s="1" t="s">
        <v>20187</v>
      </c>
      <c r="S4656" s="1" t="s">
        <v>28320</v>
      </c>
      <c r="T4656" s="1">
        <v>52</v>
      </c>
      <c r="U4656" s="1">
        <v>52</v>
      </c>
      <c r="V4656" s="1">
        <v>0</v>
      </c>
    </row>
    <row r="4657" spans="1:22" x14ac:dyDescent="0.35">
      <c r="A4657" s="2">
        <v>44981</v>
      </c>
      <c r="B4657" s="3" t="s">
        <v>38</v>
      </c>
      <c r="C4657" t="s">
        <v>69</v>
      </c>
      <c r="D4657" t="s">
        <v>419</v>
      </c>
      <c r="E4657" t="s">
        <v>265</v>
      </c>
      <c r="F4657" t="s">
        <v>28321</v>
      </c>
      <c r="G4657" t="s">
        <v>28322</v>
      </c>
      <c r="H4657" t="s">
        <v>28323</v>
      </c>
      <c r="I4657" t="s">
        <v>28324</v>
      </c>
      <c r="J4657" s="1" t="s">
        <v>170</v>
      </c>
      <c r="K4657" t="s">
        <v>194</v>
      </c>
      <c r="L4657" t="s">
        <v>195</v>
      </c>
      <c r="M4657" t="s">
        <v>196</v>
      </c>
      <c r="N4657" s="1" t="s">
        <v>48</v>
      </c>
      <c r="O4657" s="1" t="s">
        <v>49</v>
      </c>
      <c r="P4657" s="1">
        <v>8</v>
      </c>
      <c r="Q4657" t="s">
        <v>12252</v>
      </c>
      <c r="R4657" s="1" t="s">
        <v>28325</v>
      </c>
      <c r="S4657" s="1" t="s">
        <v>28326</v>
      </c>
      <c r="T4657" s="1">
        <v>372</v>
      </c>
      <c r="U4657" s="1">
        <v>115</v>
      </c>
      <c r="V4657" s="1">
        <v>257</v>
      </c>
    </row>
    <row r="4658" spans="1:22" x14ac:dyDescent="0.35">
      <c r="A4658" s="2">
        <v>44927</v>
      </c>
      <c r="B4658" s="3" t="s">
        <v>492</v>
      </c>
      <c r="C4658" t="s">
        <v>276</v>
      </c>
      <c r="D4658" t="s">
        <v>409</v>
      </c>
      <c r="E4658" t="s">
        <v>265</v>
      </c>
      <c r="F4658" t="s">
        <v>28327</v>
      </c>
      <c r="G4658" t="s">
        <v>28328</v>
      </c>
      <c r="H4658" t="s">
        <v>28329</v>
      </c>
      <c r="I4658" t="s">
        <v>28330</v>
      </c>
      <c r="J4658" s="1" t="s">
        <v>30</v>
      </c>
      <c r="K4658" t="s">
        <v>111</v>
      </c>
      <c r="L4658" t="s">
        <v>112</v>
      </c>
      <c r="M4658" t="s">
        <v>113</v>
      </c>
      <c r="N4658" s="1" t="s">
        <v>93</v>
      </c>
      <c r="O4658" s="1" t="s">
        <v>63</v>
      </c>
      <c r="P4658" s="1">
        <v>20</v>
      </c>
      <c r="Q4658" t="s">
        <v>8420</v>
      </c>
      <c r="R4658" s="1" t="s">
        <v>4207</v>
      </c>
      <c r="S4658" s="1" t="s">
        <v>28331</v>
      </c>
      <c r="T4658" s="1">
        <v>341</v>
      </c>
      <c r="U4658" s="1">
        <v>30</v>
      </c>
      <c r="V4658" s="1">
        <v>311</v>
      </c>
    </row>
    <row r="4659" spans="1:22" x14ac:dyDescent="0.35">
      <c r="A4659" s="1" t="s">
        <v>28332</v>
      </c>
      <c r="B4659" s="3" t="s">
        <v>418</v>
      </c>
      <c r="C4659" t="s">
        <v>69</v>
      </c>
      <c r="D4659" t="s">
        <v>419</v>
      </c>
      <c r="E4659" t="s">
        <v>521</v>
      </c>
      <c r="F4659" t="s">
        <v>28333</v>
      </c>
      <c r="G4659" t="s">
        <v>28334</v>
      </c>
      <c r="H4659" t="s">
        <v>28335</v>
      </c>
      <c r="I4659" t="s">
        <v>28336</v>
      </c>
      <c r="J4659" s="1" t="s">
        <v>170</v>
      </c>
      <c r="K4659" t="s">
        <v>270</v>
      </c>
      <c r="L4659" t="s">
        <v>271</v>
      </c>
      <c r="M4659" t="s">
        <v>559</v>
      </c>
      <c r="N4659" s="1" t="s">
        <v>114</v>
      </c>
      <c r="O4659" s="1" t="s">
        <v>63</v>
      </c>
      <c r="P4659" s="1">
        <v>38</v>
      </c>
      <c r="Q4659" t="s">
        <v>6860</v>
      </c>
      <c r="R4659" s="1" t="s">
        <v>28337</v>
      </c>
      <c r="S4659" s="1" t="s">
        <v>28338</v>
      </c>
      <c r="T4659" s="1">
        <v>130</v>
      </c>
      <c r="U4659" s="1">
        <v>2</v>
      </c>
      <c r="V4659" s="1">
        <v>128</v>
      </c>
    </row>
    <row r="4660" spans="1:22" x14ac:dyDescent="0.35">
      <c r="A4660" s="2">
        <v>44938</v>
      </c>
      <c r="B4660" s="3" t="s">
        <v>529</v>
      </c>
      <c r="C4660" t="s">
        <v>23</v>
      </c>
      <c r="D4660" t="s">
        <v>98</v>
      </c>
      <c r="E4660" t="s">
        <v>530</v>
      </c>
      <c r="F4660" t="s">
        <v>28339</v>
      </c>
      <c r="G4660" t="s">
        <v>28340</v>
      </c>
      <c r="H4660" t="s">
        <v>28341</v>
      </c>
      <c r="I4660" t="s">
        <v>28342</v>
      </c>
      <c r="J4660" s="1" t="s">
        <v>30</v>
      </c>
      <c r="K4660" t="s">
        <v>124</v>
      </c>
      <c r="L4660" t="s">
        <v>125</v>
      </c>
      <c r="M4660" t="s">
        <v>126</v>
      </c>
      <c r="N4660" s="1" t="s">
        <v>86</v>
      </c>
      <c r="O4660" s="1" t="s">
        <v>63</v>
      </c>
      <c r="P4660" s="1">
        <v>24</v>
      </c>
      <c r="Q4660" t="s">
        <v>9768</v>
      </c>
      <c r="R4660" s="1" t="s">
        <v>28343</v>
      </c>
      <c r="S4660" s="1" t="s">
        <v>28344</v>
      </c>
      <c r="T4660" s="1">
        <v>92</v>
      </c>
      <c r="U4660" s="1">
        <v>54</v>
      </c>
      <c r="V4660" s="1">
        <v>38</v>
      </c>
    </row>
    <row r="4661" spans="1:22" x14ac:dyDescent="0.35">
      <c r="A4661" s="2">
        <v>45106</v>
      </c>
      <c r="B4661" s="3" t="s">
        <v>207</v>
      </c>
      <c r="C4661" t="s">
        <v>23</v>
      </c>
      <c r="D4661" t="s">
        <v>39</v>
      </c>
      <c r="E4661" t="s">
        <v>541</v>
      </c>
      <c r="F4661" t="s">
        <v>28345</v>
      </c>
      <c r="G4661" t="s">
        <v>28346</v>
      </c>
      <c r="H4661" t="s">
        <v>28347</v>
      </c>
      <c r="I4661" t="s">
        <v>28348</v>
      </c>
      <c r="J4661" s="1" t="s">
        <v>170</v>
      </c>
      <c r="K4661" t="s">
        <v>31</v>
      </c>
      <c r="L4661" t="s">
        <v>32</v>
      </c>
      <c r="M4661">
        <v>6538306661</v>
      </c>
      <c r="N4661" s="1" t="s">
        <v>114</v>
      </c>
      <c r="O4661" s="1" t="s">
        <v>49</v>
      </c>
      <c r="P4661" s="1">
        <v>13</v>
      </c>
      <c r="Q4661" t="s">
        <v>28349</v>
      </c>
      <c r="R4661" s="1" t="s">
        <v>28350</v>
      </c>
      <c r="S4661" s="1" t="s">
        <v>28351</v>
      </c>
      <c r="T4661" s="1">
        <v>252</v>
      </c>
      <c r="U4661" s="1">
        <v>240</v>
      </c>
      <c r="V4661" s="1">
        <v>12</v>
      </c>
    </row>
    <row r="4662" spans="1:22" x14ac:dyDescent="0.35">
      <c r="A4662" s="2">
        <v>44630</v>
      </c>
      <c r="B4662" s="3" t="s">
        <v>344</v>
      </c>
      <c r="C4662" t="s">
        <v>141</v>
      </c>
      <c r="D4662" t="s">
        <v>345</v>
      </c>
      <c r="E4662" t="s">
        <v>265</v>
      </c>
      <c r="F4662" t="s">
        <v>28352</v>
      </c>
      <c r="H4662" t="s">
        <v>28353</v>
      </c>
      <c r="I4662" t="s">
        <v>28354</v>
      </c>
      <c r="J4662" s="1" t="s">
        <v>45</v>
      </c>
      <c r="K4662" t="s">
        <v>159</v>
      </c>
      <c r="L4662" t="s">
        <v>160</v>
      </c>
      <c r="M4662" t="s">
        <v>161</v>
      </c>
      <c r="N4662" s="1" t="s">
        <v>78</v>
      </c>
      <c r="O4662" s="1" t="s">
        <v>34</v>
      </c>
      <c r="P4662" s="1">
        <v>12</v>
      </c>
      <c r="Q4662" t="s">
        <v>4348</v>
      </c>
      <c r="R4662" s="1" t="s">
        <v>4905</v>
      </c>
      <c r="S4662" s="1" t="s">
        <v>28355</v>
      </c>
      <c r="T4662" s="1">
        <v>275</v>
      </c>
      <c r="U4662" s="1">
        <v>250</v>
      </c>
      <c r="V4662" s="1">
        <v>25</v>
      </c>
    </row>
    <row r="4663" spans="1:22" x14ac:dyDescent="0.35">
      <c r="A4663" s="2">
        <v>44684</v>
      </c>
      <c r="B4663" s="3" t="s">
        <v>164</v>
      </c>
      <c r="C4663" t="s">
        <v>247</v>
      </c>
      <c r="D4663" t="s">
        <v>165</v>
      </c>
      <c r="E4663" t="s">
        <v>166</v>
      </c>
      <c r="F4663" t="s">
        <v>28356</v>
      </c>
      <c r="G4663" t="s">
        <v>28357</v>
      </c>
      <c r="H4663" t="s">
        <v>28358</v>
      </c>
      <c r="I4663" t="s">
        <v>28359</v>
      </c>
      <c r="J4663" s="1" t="s">
        <v>170</v>
      </c>
      <c r="K4663" t="s">
        <v>148</v>
      </c>
      <c r="L4663" t="s">
        <v>149</v>
      </c>
      <c r="M4663" t="s">
        <v>150</v>
      </c>
      <c r="N4663" s="1" t="s">
        <v>48</v>
      </c>
      <c r="O4663" s="1" t="s">
        <v>63</v>
      </c>
      <c r="P4663" s="1">
        <v>69</v>
      </c>
      <c r="Q4663" t="s">
        <v>14505</v>
      </c>
      <c r="R4663" s="1" t="s">
        <v>28360</v>
      </c>
      <c r="S4663" s="1" t="s">
        <v>28361</v>
      </c>
      <c r="T4663" s="1">
        <v>409</v>
      </c>
      <c r="U4663" s="1">
        <v>146</v>
      </c>
      <c r="V4663" s="1">
        <v>263</v>
      </c>
    </row>
    <row r="4664" spans="1:22" x14ac:dyDescent="0.35">
      <c r="A4664" s="2">
        <v>44817</v>
      </c>
      <c r="B4664" s="3" t="s">
        <v>529</v>
      </c>
      <c r="C4664" t="s">
        <v>23</v>
      </c>
      <c r="D4664" t="s">
        <v>98</v>
      </c>
      <c r="E4664" t="s">
        <v>530</v>
      </c>
      <c r="F4664" t="s">
        <v>28362</v>
      </c>
      <c r="G4664" t="s">
        <v>28363</v>
      </c>
      <c r="H4664" t="s">
        <v>28364</v>
      </c>
      <c r="I4664" t="s">
        <v>28365</v>
      </c>
      <c r="J4664" s="1" t="s">
        <v>170</v>
      </c>
      <c r="K4664" t="s">
        <v>148</v>
      </c>
      <c r="L4664" t="s">
        <v>149</v>
      </c>
      <c r="M4664" t="s">
        <v>150</v>
      </c>
      <c r="N4664" s="1" t="s">
        <v>33</v>
      </c>
      <c r="O4664" s="1" t="s">
        <v>49</v>
      </c>
      <c r="P4664" s="1">
        <v>72</v>
      </c>
      <c r="Q4664" t="s">
        <v>28366</v>
      </c>
      <c r="R4664" s="1" t="s">
        <v>28367</v>
      </c>
      <c r="S4664" s="1" t="s">
        <v>28368</v>
      </c>
      <c r="T4664" s="1">
        <v>359</v>
      </c>
      <c r="U4664" s="1">
        <v>74</v>
      </c>
      <c r="V4664" s="1">
        <v>285</v>
      </c>
    </row>
    <row r="4665" spans="1:22" x14ac:dyDescent="0.35">
      <c r="A4665" s="2">
        <v>45098</v>
      </c>
      <c r="B4665" s="3" t="s">
        <v>164</v>
      </c>
      <c r="C4665" t="s">
        <v>247</v>
      </c>
      <c r="D4665" t="s">
        <v>165</v>
      </c>
      <c r="E4665" t="s">
        <v>25</v>
      </c>
      <c r="F4665" t="s">
        <v>28369</v>
      </c>
      <c r="G4665" t="s">
        <v>28370</v>
      </c>
      <c r="H4665" t="s">
        <v>28371</v>
      </c>
      <c r="I4665" t="s">
        <v>28372</v>
      </c>
      <c r="J4665" s="1" t="s">
        <v>170</v>
      </c>
      <c r="K4665" t="s">
        <v>111</v>
      </c>
      <c r="L4665" t="s">
        <v>112</v>
      </c>
      <c r="N4665" s="1" t="s">
        <v>33</v>
      </c>
      <c r="O4665" s="1" t="s">
        <v>49</v>
      </c>
      <c r="P4665" s="1">
        <v>30</v>
      </c>
      <c r="Q4665" t="s">
        <v>15920</v>
      </c>
      <c r="R4665" s="1" t="s">
        <v>28373</v>
      </c>
      <c r="S4665" s="1" t="s">
        <v>28374</v>
      </c>
      <c r="T4665" s="1">
        <v>434</v>
      </c>
      <c r="U4665" s="1">
        <v>106</v>
      </c>
      <c r="V4665" s="1">
        <v>328</v>
      </c>
    </row>
    <row r="4666" spans="1:22" x14ac:dyDescent="0.35">
      <c r="A4666" s="2">
        <v>44648</v>
      </c>
      <c r="B4666" s="3" t="s">
        <v>68</v>
      </c>
      <c r="C4666" t="s">
        <v>69</v>
      </c>
      <c r="D4666" t="s">
        <v>70</v>
      </c>
      <c r="E4666" t="s">
        <v>1634</v>
      </c>
      <c r="F4666" t="s">
        <v>28375</v>
      </c>
      <c r="G4666" t="s">
        <v>28376</v>
      </c>
      <c r="H4666" t="s">
        <v>28377</v>
      </c>
      <c r="I4666" t="s">
        <v>28378</v>
      </c>
      <c r="J4666" s="1" t="s">
        <v>45</v>
      </c>
      <c r="K4666" t="s">
        <v>148</v>
      </c>
      <c r="L4666" t="s">
        <v>149</v>
      </c>
      <c r="N4666" s="1" t="s">
        <v>114</v>
      </c>
      <c r="O4666" s="1" t="s">
        <v>34</v>
      </c>
      <c r="P4666" s="1">
        <v>71</v>
      </c>
      <c r="Q4666" t="s">
        <v>7570</v>
      </c>
      <c r="R4666" s="1" t="s">
        <v>28379</v>
      </c>
      <c r="S4666" s="1" t="s">
        <v>28380</v>
      </c>
      <c r="T4666" s="1">
        <v>317</v>
      </c>
      <c r="U4666" s="1">
        <v>90</v>
      </c>
      <c r="V4666" s="1">
        <v>227</v>
      </c>
    </row>
    <row r="4667" spans="1:22" x14ac:dyDescent="0.35">
      <c r="A4667" s="2">
        <v>44886</v>
      </c>
      <c r="B4667" s="3" t="s">
        <v>53</v>
      </c>
      <c r="C4667" t="s">
        <v>276</v>
      </c>
      <c r="D4667" t="s">
        <v>55</v>
      </c>
      <c r="E4667" t="s">
        <v>56</v>
      </c>
      <c r="F4667" t="s">
        <v>28381</v>
      </c>
      <c r="G4667" t="s">
        <v>28382</v>
      </c>
      <c r="H4667" t="s">
        <v>28383</v>
      </c>
      <c r="I4667">
        <v>3035065450</v>
      </c>
      <c r="J4667" s="1" t="s">
        <v>30</v>
      </c>
      <c r="K4667" t="s">
        <v>124</v>
      </c>
      <c r="L4667" t="s">
        <v>125</v>
      </c>
      <c r="M4667" t="s">
        <v>126</v>
      </c>
      <c r="N4667" s="1" t="s">
        <v>78</v>
      </c>
      <c r="O4667" s="1" t="s">
        <v>63</v>
      </c>
      <c r="P4667" s="1">
        <v>90</v>
      </c>
      <c r="Q4667" t="s">
        <v>7659</v>
      </c>
      <c r="R4667" s="1" t="s">
        <v>28384</v>
      </c>
      <c r="S4667" s="1" t="s">
        <v>28385</v>
      </c>
      <c r="T4667" s="1">
        <v>397</v>
      </c>
      <c r="U4667" s="1">
        <v>162</v>
      </c>
      <c r="V4667" s="1">
        <v>235</v>
      </c>
    </row>
    <row r="4668" spans="1:22" x14ac:dyDescent="0.35">
      <c r="A4668" s="2">
        <v>44742</v>
      </c>
      <c r="B4668" s="3" t="s">
        <v>275</v>
      </c>
      <c r="C4668" t="s">
        <v>276</v>
      </c>
      <c r="D4668" t="s">
        <v>277</v>
      </c>
      <c r="E4668" t="s">
        <v>278</v>
      </c>
      <c r="F4668" t="s">
        <v>28386</v>
      </c>
      <c r="G4668" t="s">
        <v>28387</v>
      </c>
      <c r="H4668" t="s">
        <v>28388</v>
      </c>
      <c r="I4668" t="s">
        <v>28389</v>
      </c>
      <c r="J4668" s="1" t="s">
        <v>45</v>
      </c>
      <c r="K4668" t="s">
        <v>303</v>
      </c>
      <c r="L4668" t="s">
        <v>304</v>
      </c>
      <c r="M4668" t="s">
        <v>305</v>
      </c>
      <c r="N4668" s="1" t="s">
        <v>114</v>
      </c>
      <c r="O4668" s="1" t="s">
        <v>34</v>
      </c>
      <c r="P4668" s="1">
        <v>46</v>
      </c>
      <c r="Q4668" t="s">
        <v>26773</v>
      </c>
      <c r="R4668" s="1" t="s">
        <v>28390</v>
      </c>
      <c r="S4668" s="1" t="s">
        <v>28391</v>
      </c>
      <c r="T4668" s="1">
        <v>230</v>
      </c>
      <c r="U4668" s="1">
        <v>129</v>
      </c>
      <c r="V4668" s="1">
        <v>101</v>
      </c>
    </row>
    <row r="4669" spans="1:22" x14ac:dyDescent="0.35">
      <c r="A4669" s="2">
        <v>44885</v>
      </c>
      <c r="B4669" s="3" t="s">
        <v>257</v>
      </c>
      <c r="C4669" t="s">
        <v>141</v>
      </c>
      <c r="D4669" t="s">
        <v>223</v>
      </c>
      <c r="E4669" t="s">
        <v>309</v>
      </c>
      <c r="F4669" t="s">
        <v>28392</v>
      </c>
      <c r="G4669" t="s">
        <v>28393</v>
      </c>
      <c r="H4669" t="s">
        <v>28394</v>
      </c>
      <c r="I4669" t="s">
        <v>28395</v>
      </c>
      <c r="J4669" s="1" t="s">
        <v>45</v>
      </c>
      <c r="K4669" t="s">
        <v>75</v>
      </c>
      <c r="L4669" t="s">
        <v>76</v>
      </c>
      <c r="M4669" t="s">
        <v>77</v>
      </c>
      <c r="N4669" s="1" t="s">
        <v>114</v>
      </c>
      <c r="O4669" s="1" t="s">
        <v>34</v>
      </c>
      <c r="P4669" s="1">
        <v>24</v>
      </c>
      <c r="Q4669" t="s">
        <v>21677</v>
      </c>
      <c r="R4669" s="1" t="s">
        <v>28396</v>
      </c>
      <c r="S4669" s="1" t="s">
        <v>28397</v>
      </c>
      <c r="T4669" s="1">
        <v>109</v>
      </c>
      <c r="U4669" s="1">
        <v>28</v>
      </c>
      <c r="V4669" s="1">
        <v>81</v>
      </c>
    </row>
    <row r="4670" spans="1:22" x14ac:dyDescent="0.35">
      <c r="A4670" s="1" t="s">
        <v>28398</v>
      </c>
      <c r="B4670" s="3" t="s">
        <v>164</v>
      </c>
      <c r="C4670" t="s">
        <v>247</v>
      </c>
      <c r="D4670" t="s">
        <v>165</v>
      </c>
      <c r="E4670" t="s">
        <v>265</v>
      </c>
      <c r="F4670" t="s">
        <v>28399</v>
      </c>
      <c r="G4670" t="s">
        <v>28400</v>
      </c>
      <c r="H4670" t="s">
        <v>28401</v>
      </c>
      <c r="I4670" t="s">
        <v>28402</v>
      </c>
      <c r="J4670" s="1" t="s">
        <v>45</v>
      </c>
      <c r="K4670" t="s">
        <v>148</v>
      </c>
      <c r="L4670" t="s">
        <v>149</v>
      </c>
      <c r="N4670" s="1" t="s">
        <v>93</v>
      </c>
      <c r="O4670" s="1" t="s">
        <v>34</v>
      </c>
      <c r="P4670" s="1">
        <v>60</v>
      </c>
      <c r="Q4670" t="s">
        <v>16887</v>
      </c>
      <c r="R4670" s="1" t="s">
        <v>28403</v>
      </c>
      <c r="S4670" s="1" t="s">
        <v>28404</v>
      </c>
      <c r="T4670" s="1">
        <v>337</v>
      </c>
      <c r="U4670" s="1">
        <v>269</v>
      </c>
      <c r="V4670" s="1">
        <v>68</v>
      </c>
    </row>
    <row r="4671" spans="1:22" x14ac:dyDescent="0.35">
      <c r="A4671" s="2">
        <v>44570</v>
      </c>
      <c r="B4671" s="3" t="s">
        <v>336</v>
      </c>
      <c r="C4671" t="s">
        <v>247</v>
      </c>
      <c r="D4671" t="s">
        <v>165</v>
      </c>
      <c r="E4671" t="s">
        <v>807</v>
      </c>
      <c r="F4671" t="s">
        <v>28405</v>
      </c>
      <c r="G4671" t="s">
        <v>28406</v>
      </c>
      <c r="H4671" t="s">
        <v>28407</v>
      </c>
      <c r="I4671" t="s">
        <v>28408</v>
      </c>
      <c r="J4671" s="1" t="s">
        <v>170</v>
      </c>
      <c r="K4671" t="s">
        <v>133</v>
      </c>
      <c r="L4671" t="s">
        <v>134</v>
      </c>
      <c r="M4671" t="s">
        <v>135</v>
      </c>
      <c r="N4671" s="1" t="s">
        <v>33</v>
      </c>
      <c r="O4671" s="1" t="s">
        <v>63</v>
      </c>
      <c r="P4671" s="1">
        <v>25</v>
      </c>
      <c r="Q4671" t="s">
        <v>27260</v>
      </c>
      <c r="R4671" s="1" t="s">
        <v>28409</v>
      </c>
      <c r="S4671" s="1" t="s">
        <v>28410</v>
      </c>
      <c r="T4671" s="1">
        <v>496</v>
      </c>
      <c r="U4671" s="1">
        <v>421</v>
      </c>
      <c r="V4671" s="1">
        <v>75</v>
      </c>
    </row>
    <row r="4672" spans="1:22" x14ac:dyDescent="0.35">
      <c r="A4672" s="2">
        <v>44697</v>
      </c>
      <c r="B4672" s="3" t="s">
        <v>22</v>
      </c>
      <c r="C4672" t="s">
        <v>23</v>
      </c>
      <c r="D4672" t="s">
        <v>24</v>
      </c>
      <c r="E4672" t="s">
        <v>387</v>
      </c>
      <c r="F4672" t="s">
        <v>28411</v>
      </c>
      <c r="G4672" t="s">
        <v>28412</v>
      </c>
      <c r="H4672" t="s">
        <v>28413</v>
      </c>
      <c r="I4672" t="s">
        <v>28414</v>
      </c>
      <c r="J4672" s="1" t="s">
        <v>30</v>
      </c>
      <c r="K4672" t="s">
        <v>566</v>
      </c>
      <c r="L4672" t="s">
        <v>567</v>
      </c>
      <c r="M4672" t="s">
        <v>568</v>
      </c>
      <c r="N4672" s="1" t="s">
        <v>48</v>
      </c>
      <c r="O4672" s="1" t="s">
        <v>63</v>
      </c>
      <c r="P4672" s="1">
        <v>3</v>
      </c>
      <c r="Q4672" t="s">
        <v>11911</v>
      </c>
      <c r="R4672" s="1" t="s">
        <v>5406</v>
      </c>
      <c r="S4672" s="1" t="s">
        <v>28415</v>
      </c>
      <c r="T4672" s="1">
        <v>405</v>
      </c>
      <c r="U4672" s="1">
        <v>52</v>
      </c>
      <c r="V4672" s="1">
        <v>353</v>
      </c>
    </row>
    <row r="4673" spans="1:22" x14ac:dyDescent="0.35">
      <c r="A4673" s="2">
        <v>45020</v>
      </c>
      <c r="B4673" s="3" t="s">
        <v>336</v>
      </c>
      <c r="C4673" t="s">
        <v>247</v>
      </c>
      <c r="D4673" t="s">
        <v>165</v>
      </c>
      <c r="E4673" t="s">
        <v>807</v>
      </c>
      <c r="F4673" t="s">
        <v>28416</v>
      </c>
      <c r="G4673" t="s">
        <v>28417</v>
      </c>
      <c r="H4673" t="s">
        <v>28418</v>
      </c>
      <c r="I4673" t="s">
        <v>28419</v>
      </c>
      <c r="J4673" s="1" t="s">
        <v>30</v>
      </c>
      <c r="K4673" t="s">
        <v>111</v>
      </c>
      <c r="L4673" t="s">
        <v>112</v>
      </c>
      <c r="M4673" t="s">
        <v>113</v>
      </c>
      <c r="N4673" s="1" t="s">
        <v>48</v>
      </c>
      <c r="O4673" s="1" t="s">
        <v>63</v>
      </c>
      <c r="P4673" s="1">
        <v>55</v>
      </c>
      <c r="Q4673" t="s">
        <v>695</v>
      </c>
      <c r="R4673" s="1" t="s">
        <v>28420</v>
      </c>
      <c r="S4673" s="1" t="s">
        <v>28421</v>
      </c>
      <c r="T4673" s="1">
        <v>328</v>
      </c>
      <c r="U4673" s="1">
        <v>104</v>
      </c>
      <c r="V4673" s="1">
        <v>224</v>
      </c>
    </row>
    <row r="4674" spans="1:22" x14ac:dyDescent="0.35">
      <c r="A4674" s="2">
        <v>44977</v>
      </c>
      <c r="B4674" s="3" t="s">
        <v>118</v>
      </c>
      <c r="C4674" t="s">
        <v>69</v>
      </c>
      <c r="D4674" t="s">
        <v>119</v>
      </c>
      <c r="E4674" t="s">
        <v>120</v>
      </c>
      <c r="F4674" t="s">
        <v>28422</v>
      </c>
      <c r="G4674" t="s">
        <v>28423</v>
      </c>
      <c r="H4674" t="s">
        <v>28424</v>
      </c>
      <c r="I4674">
        <v>6626890438</v>
      </c>
      <c r="J4674" s="1" t="s">
        <v>30</v>
      </c>
      <c r="K4674" t="s">
        <v>270</v>
      </c>
      <c r="L4674" t="s">
        <v>271</v>
      </c>
      <c r="M4674" t="s">
        <v>559</v>
      </c>
      <c r="N4674" s="1" t="s">
        <v>93</v>
      </c>
      <c r="O4674" s="1" t="s">
        <v>49</v>
      </c>
      <c r="P4674" s="1">
        <v>79</v>
      </c>
      <c r="Q4674" t="s">
        <v>858</v>
      </c>
      <c r="R4674" s="1" t="s">
        <v>28425</v>
      </c>
      <c r="S4674" s="1" t="s">
        <v>28426</v>
      </c>
      <c r="T4674" s="1">
        <v>291</v>
      </c>
      <c r="U4674" s="1">
        <v>58</v>
      </c>
      <c r="V4674" s="1">
        <v>233</v>
      </c>
    </row>
    <row r="4675" spans="1:22" x14ac:dyDescent="0.35">
      <c r="A4675" s="2">
        <v>44913</v>
      </c>
      <c r="B4675" s="3" t="s">
        <v>164</v>
      </c>
      <c r="C4675" t="s">
        <v>247</v>
      </c>
      <c r="D4675" t="s">
        <v>165</v>
      </c>
      <c r="E4675" t="s">
        <v>166</v>
      </c>
      <c r="F4675" t="s">
        <v>28427</v>
      </c>
      <c r="G4675" t="s">
        <v>28428</v>
      </c>
      <c r="H4675" t="s">
        <v>28429</v>
      </c>
      <c r="I4675" t="s">
        <v>28430</v>
      </c>
      <c r="J4675" s="1" t="s">
        <v>170</v>
      </c>
      <c r="K4675" t="s">
        <v>46</v>
      </c>
      <c r="L4675" t="s">
        <v>47</v>
      </c>
      <c r="M4675" t="s">
        <v>261</v>
      </c>
      <c r="N4675" s="1" t="s">
        <v>114</v>
      </c>
      <c r="O4675" s="1" t="s">
        <v>49</v>
      </c>
      <c r="P4675" s="1">
        <v>34</v>
      </c>
      <c r="Q4675" t="s">
        <v>28431</v>
      </c>
      <c r="R4675" s="1" t="s">
        <v>28432</v>
      </c>
      <c r="S4675" s="1" t="s">
        <v>28433</v>
      </c>
      <c r="T4675" s="1">
        <v>308</v>
      </c>
      <c r="U4675" s="1">
        <v>100</v>
      </c>
      <c r="V4675" s="1">
        <v>208</v>
      </c>
    </row>
    <row r="4676" spans="1:22" x14ac:dyDescent="0.35">
      <c r="A4676" s="2">
        <v>44742</v>
      </c>
      <c r="B4676" s="3" t="s">
        <v>22</v>
      </c>
      <c r="C4676" t="s">
        <v>23</v>
      </c>
      <c r="D4676" t="s">
        <v>24</v>
      </c>
      <c r="E4676" t="s">
        <v>82</v>
      </c>
      <c r="F4676" t="s">
        <v>28434</v>
      </c>
      <c r="G4676" t="s">
        <v>1374</v>
      </c>
      <c r="H4676" t="s">
        <v>28435</v>
      </c>
      <c r="I4676" t="s">
        <v>28436</v>
      </c>
      <c r="J4676" s="1" t="s">
        <v>30</v>
      </c>
      <c r="K4676" t="s">
        <v>381</v>
      </c>
      <c r="L4676" t="s">
        <v>382</v>
      </c>
      <c r="M4676" t="s">
        <v>383</v>
      </c>
      <c r="N4676" s="1" t="s">
        <v>93</v>
      </c>
      <c r="O4676" s="1" t="s">
        <v>34</v>
      </c>
      <c r="P4676" s="1">
        <v>93</v>
      </c>
      <c r="Q4676" t="s">
        <v>28437</v>
      </c>
      <c r="R4676" s="1" t="s">
        <v>28438</v>
      </c>
      <c r="S4676" s="1" t="s">
        <v>28439</v>
      </c>
      <c r="T4676" s="1">
        <v>433</v>
      </c>
      <c r="U4676" s="1">
        <v>25</v>
      </c>
      <c r="V4676" s="1">
        <v>408</v>
      </c>
    </row>
    <row r="4677" spans="1:22" x14ac:dyDescent="0.35">
      <c r="A4677" s="2">
        <v>44656</v>
      </c>
      <c r="B4677" s="3" t="s">
        <v>492</v>
      </c>
      <c r="C4677" t="s">
        <v>276</v>
      </c>
      <c r="D4677" t="s">
        <v>409</v>
      </c>
      <c r="E4677" t="s">
        <v>410</v>
      </c>
      <c r="F4677" t="s">
        <v>22928</v>
      </c>
      <c r="G4677" t="s">
        <v>28440</v>
      </c>
      <c r="H4677" t="s">
        <v>28441</v>
      </c>
      <c r="I4677" t="s">
        <v>28442</v>
      </c>
      <c r="J4677" s="1" t="s">
        <v>170</v>
      </c>
      <c r="K4677" t="s">
        <v>534</v>
      </c>
      <c r="L4677" t="s">
        <v>535</v>
      </c>
      <c r="M4677" t="s">
        <v>536</v>
      </c>
      <c r="N4677" s="1" t="s">
        <v>48</v>
      </c>
      <c r="O4677" s="1" t="s">
        <v>49</v>
      </c>
      <c r="P4677" s="1">
        <v>63</v>
      </c>
      <c r="Q4677" t="s">
        <v>3581</v>
      </c>
      <c r="R4677" s="1" t="s">
        <v>28443</v>
      </c>
      <c r="S4677" s="1" t="s">
        <v>28444</v>
      </c>
      <c r="T4677" s="1">
        <v>464</v>
      </c>
      <c r="U4677" s="1">
        <v>421</v>
      </c>
      <c r="V4677" s="1">
        <v>43</v>
      </c>
    </row>
    <row r="4678" spans="1:22" x14ac:dyDescent="0.35">
      <c r="A4678" s="2">
        <v>44860</v>
      </c>
      <c r="B4678" s="3" t="s">
        <v>97</v>
      </c>
      <c r="C4678" t="s">
        <v>54</v>
      </c>
      <c r="D4678" t="s">
        <v>98</v>
      </c>
      <c r="E4678" t="s">
        <v>25</v>
      </c>
      <c r="F4678" t="s">
        <v>12363</v>
      </c>
      <c r="G4678" t="s">
        <v>28445</v>
      </c>
      <c r="H4678" t="s">
        <v>28446</v>
      </c>
      <c r="I4678" t="s">
        <v>28447</v>
      </c>
      <c r="J4678" s="1" t="s">
        <v>45</v>
      </c>
      <c r="K4678" t="s">
        <v>566</v>
      </c>
      <c r="L4678" t="s">
        <v>567</v>
      </c>
      <c r="M4678" t="s">
        <v>568</v>
      </c>
      <c r="N4678" s="1" t="s">
        <v>93</v>
      </c>
      <c r="O4678" s="1" t="s">
        <v>34</v>
      </c>
      <c r="P4678" s="1">
        <v>46</v>
      </c>
      <c r="Q4678" t="s">
        <v>16756</v>
      </c>
      <c r="R4678" s="1" t="s">
        <v>28448</v>
      </c>
      <c r="S4678" s="1" t="s">
        <v>28449</v>
      </c>
      <c r="T4678" s="1">
        <v>401</v>
      </c>
      <c r="U4678" s="1">
        <v>72</v>
      </c>
      <c r="V4678" s="1">
        <v>329</v>
      </c>
    </row>
    <row r="4679" spans="1:22" x14ac:dyDescent="0.35">
      <c r="A4679" s="2">
        <v>44892</v>
      </c>
      <c r="B4679" s="3" t="s">
        <v>529</v>
      </c>
      <c r="C4679" t="s">
        <v>23</v>
      </c>
      <c r="D4679" t="s">
        <v>98</v>
      </c>
      <c r="E4679" t="s">
        <v>669</v>
      </c>
      <c r="F4679" t="s">
        <v>28450</v>
      </c>
      <c r="G4679" t="s">
        <v>28451</v>
      </c>
      <c r="H4679" t="s">
        <v>28452</v>
      </c>
      <c r="I4679" t="s">
        <v>28453</v>
      </c>
      <c r="J4679" s="1" t="s">
        <v>45</v>
      </c>
      <c r="K4679" t="s">
        <v>133</v>
      </c>
      <c r="L4679" t="s">
        <v>134</v>
      </c>
      <c r="M4679" t="s">
        <v>135</v>
      </c>
      <c r="N4679" s="1" t="s">
        <v>86</v>
      </c>
      <c r="O4679" s="1" t="s">
        <v>49</v>
      </c>
      <c r="P4679" s="1">
        <v>25</v>
      </c>
      <c r="Q4679" t="s">
        <v>6110</v>
      </c>
      <c r="R4679" s="1" t="s">
        <v>9503</v>
      </c>
      <c r="S4679" s="1" t="s">
        <v>28454</v>
      </c>
      <c r="T4679" s="1">
        <v>462</v>
      </c>
      <c r="U4679" s="1">
        <v>376</v>
      </c>
      <c r="V4679" s="1">
        <v>86</v>
      </c>
    </row>
    <row r="4680" spans="1:22" x14ac:dyDescent="0.35">
      <c r="A4680" s="2">
        <v>45020</v>
      </c>
      <c r="B4680" s="3" t="s">
        <v>38</v>
      </c>
      <c r="C4680" t="s">
        <v>23</v>
      </c>
      <c r="D4680" t="s">
        <v>98</v>
      </c>
      <c r="E4680" t="s">
        <v>99</v>
      </c>
      <c r="F4680" t="s">
        <v>28455</v>
      </c>
      <c r="G4680" t="s">
        <v>28456</v>
      </c>
      <c r="H4680" t="s">
        <v>28457</v>
      </c>
      <c r="I4680" t="s">
        <v>28458</v>
      </c>
      <c r="J4680" s="1" t="s">
        <v>170</v>
      </c>
      <c r="K4680" t="s">
        <v>424</v>
      </c>
      <c r="L4680" t="s">
        <v>425</v>
      </c>
      <c r="M4680">
        <v>7724600682</v>
      </c>
      <c r="N4680" s="1" t="s">
        <v>93</v>
      </c>
      <c r="O4680" s="1" t="s">
        <v>63</v>
      </c>
      <c r="P4680" s="1">
        <v>78</v>
      </c>
      <c r="Q4680" t="s">
        <v>3080</v>
      </c>
      <c r="R4680" s="1" t="s">
        <v>28459</v>
      </c>
      <c r="S4680" s="1" t="s">
        <v>28460</v>
      </c>
      <c r="T4680" s="1">
        <v>325</v>
      </c>
      <c r="U4680" s="1">
        <v>194</v>
      </c>
      <c r="V4680" s="1">
        <v>131</v>
      </c>
    </row>
    <row r="4681" spans="1:22" x14ac:dyDescent="0.35">
      <c r="A4681" s="2">
        <v>45112</v>
      </c>
      <c r="B4681" s="3" t="s">
        <v>38</v>
      </c>
      <c r="C4681" t="s">
        <v>54</v>
      </c>
      <c r="D4681" t="s">
        <v>70</v>
      </c>
      <c r="E4681" t="s">
        <v>71</v>
      </c>
      <c r="F4681" t="s">
        <v>28461</v>
      </c>
      <c r="G4681" t="s">
        <v>28462</v>
      </c>
      <c r="H4681" t="s">
        <v>28463</v>
      </c>
      <c r="I4681">
        <v>9689578987</v>
      </c>
      <c r="J4681" s="1" t="s">
        <v>170</v>
      </c>
      <c r="K4681" t="s">
        <v>270</v>
      </c>
      <c r="L4681" t="s">
        <v>271</v>
      </c>
      <c r="N4681" s="1" t="s">
        <v>86</v>
      </c>
      <c r="O4681" s="1" t="s">
        <v>63</v>
      </c>
      <c r="P4681" s="1">
        <v>39</v>
      </c>
      <c r="Q4681" t="s">
        <v>1481</v>
      </c>
      <c r="R4681" s="1" t="s">
        <v>25694</v>
      </c>
      <c r="S4681" s="1" t="s">
        <v>28464</v>
      </c>
      <c r="T4681" s="1">
        <v>197</v>
      </c>
      <c r="U4681" s="1">
        <v>73</v>
      </c>
      <c r="V4681" s="1">
        <v>124</v>
      </c>
    </row>
    <row r="4682" spans="1:22" x14ac:dyDescent="0.35">
      <c r="A4682" s="2">
        <v>44993</v>
      </c>
      <c r="B4682" s="3" t="s">
        <v>529</v>
      </c>
      <c r="C4682" t="s">
        <v>23</v>
      </c>
      <c r="D4682" t="s">
        <v>98</v>
      </c>
      <c r="E4682" t="s">
        <v>189</v>
      </c>
      <c r="F4682" t="s">
        <v>28465</v>
      </c>
      <c r="G4682" t="s">
        <v>28466</v>
      </c>
      <c r="H4682" t="s">
        <v>28467</v>
      </c>
      <c r="I4682" t="s">
        <v>28468</v>
      </c>
      <c r="J4682" s="1" t="s">
        <v>30</v>
      </c>
      <c r="K4682" t="s">
        <v>171</v>
      </c>
      <c r="L4682" t="s">
        <v>172</v>
      </c>
      <c r="M4682" t="s">
        <v>173</v>
      </c>
      <c r="N4682" s="1" t="s">
        <v>48</v>
      </c>
      <c r="O4682" s="1" t="s">
        <v>49</v>
      </c>
      <c r="P4682" s="1">
        <v>20</v>
      </c>
      <c r="Q4682" t="s">
        <v>8597</v>
      </c>
      <c r="R4682" s="1" t="s">
        <v>18223</v>
      </c>
      <c r="S4682" s="1" t="s">
        <v>28469</v>
      </c>
      <c r="T4682" s="1">
        <v>487</v>
      </c>
      <c r="U4682" s="1">
        <v>213</v>
      </c>
      <c r="V4682" s="1">
        <v>274</v>
      </c>
    </row>
    <row r="4683" spans="1:22" x14ac:dyDescent="0.35">
      <c r="A4683" s="2">
        <v>44471</v>
      </c>
      <c r="B4683" s="3" t="s">
        <v>38</v>
      </c>
      <c r="C4683" t="s">
        <v>141</v>
      </c>
      <c r="D4683" t="s">
        <v>142</v>
      </c>
      <c r="E4683" t="s">
        <v>265</v>
      </c>
      <c r="F4683" t="s">
        <v>28470</v>
      </c>
      <c r="G4683" t="s">
        <v>28471</v>
      </c>
      <c r="H4683" t="s">
        <v>28472</v>
      </c>
      <c r="I4683" t="s">
        <v>28473</v>
      </c>
      <c r="J4683" s="1" t="s">
        <v>30</v>
      </c>
      <c r="K4683" t="s">
        <v>381</v>
      </c>
      <c r="L4683" t="s">
        <v>382</v>
      </c>
      <c r="N4683" s="1" t="s">
        <v>114</v>
      </c>
      <c r="O4683" s="1" t="s">
        <v>49</v>
      </c>
      <c r="P4683" s="1">
        <v>50</v>
      </c>
      <c r="Q4683" t="s">
        <v>1592</v>
      </c>
      <c r="R4683" s="1" t="s">
        <v>28474</v>
      </c>
      <c r="S4683" s="1" t="s">
        <v>28475</v>
      </c>
      <c r="T4683" s="1">
        <v>173</v>
      </c>
      <c r="U4683" s="1">
        <v>88</v>
      </c>
      <c r="V4683" s="1">
        <v>85</v>
      </c>
    </row>
    <row r="4684" spans="1:22" x14ac:dyDescent="0.35">
      <c r="A4684" s="2">
        <v>44923</v>
      </c>
      <c r="B4684" s="3" t="s">
        <v>53</v>
      </c>
      <c r="C4684" t="s">
        <v>276</v>
      </c>
      <c r="D4684" t="s">
        <v>55</v>
      </c>
      <c r="E4684" t="s">
        <v>56</v>
      </c>
      <c r="F4684" t="s">
        <v>28476</v>
      </c>
      <c r="G4684" t="s">
        <v>28477</v>
      </c>
      <c r="H4684" t="s">
        <v>28478</v>
      </c>
      <c r="I4684" t="s">
        <v>28479</v>
      </c>
      <c r="J4684" s="1" t="s">
        <v>170</v>
      </c>
      <c r="K4684" t="s">
        <v>46</v>
      </c>
      <c r="L4684" t="s">
        <v>47</v>
      </c>
      <c r="M4684" t="s">
        <v>261</v>
      </c>
      <c r="N4684" s="1" t="s">
        <v>86</v>
      </c>
      <c r="O4684" s="1" t="s">
        <v>49</v>
      </c>
      <c r="P4684" s="1">
        <v>33</v>
      </c>
      <c r="Q4684" t="s">
        <v>1769</v>
      </c>
      <c r="R4684" s="1" t="s">
        <v>28480</v>
      </c>
      <c r="S4684" s="1" t="s">
        <v>28481</v>
      </c>
      <c r="T4684" s="1">
        <v>339</v>
      </c>
      <c r="U4684" s="1">
        <v>4</v>
      </c>
      <c r="V4684" s="1">
        <v>335</v>
      </c>
    </row>
    <row r="4685" spans="1:22" x14ac:dyDescent="0.35">
      <c r="A4685" s="2">
        <v>44809</v>
      </c>
      <c r="B4685" s="3" t="s">
        <v>336</v>
      </c>
      <c r="C4685" t="s">
        <v>247</v>
      </c>
      <c r="D4685" t="s">
        <v>165</v>
      </c>
      <c r="E4685" t="s">
        <v>484</v>
      </c>
      <c r="F4685" t="s">
        <v>28482</v>
      </c>
      <c r="G4685" t="s">
        <v>28483</v>
      </c>
      <c r="H4685" t="s">
        <v>28484</v>
      </c>
      <c r="I4685" t="s">
        <v>28485</v>
      </c>
      <c r="J4685" s="1" t="s">
        <v>170</v>
      </c>
      <c r="K4685" t="s">
        <v>124</v>
      </c>
      <c r="L4685" t="s">
        <v>125</v>
      </c>
      <c r="N4685" s="1" t="s">
        <v>78</v>
      </c>
      <c r="O4685" s="1" t="s">
        <v>49</v>
      </c>
      <c r="P4685" s="1">
        <v>49</v>
      </c>
      <c r="Q4685" t="s">
        <v>3222</v>
      </c>
      <c r="R4685" s="1" t="s">
        <v>28486</v>
      </c>
      <c r="S4685" s="1" t="s">
        <v>28487</v>
      </c>
      <c r="T4685" s="1">
        <v>335</v>
      </c>
      <c r="U4685" s="1">
        <v>127</v>
      </c>
      <c r="V4685" s="1">
        <v>208</v>
      </c>
    </row>
    <row r="4686" spans="1:22" x14ac:dyDescent="0.35">
      <c r="A4686" s="2">
        <v>45136</v>
      </c>
      <c r="B4686" s="3" t="s">
        <v>222</v>
      </c>
      <c r="C4686" t="s">
        <v>141</v>
      </c>
      <c r="D4686" t="s">
        <v>223</v>
      </c>
      <c r="E4686" t="s">
        <v>189</v>
      </c>
      <c r="F4686" t="s">
        <v>28488</v>
      </c>
      <c r="G4686" t="s">
        <v>28489</v>
      </c>
      <c r="H4686" t="s">
        <v>28490</v>
      </c>
      <c r="I4686" t="s">
        <v>28491</v>
      </c>
      <c r="J4686" s="1" t="s">
        <v>45</v>
      </c>
      <c r="K4686" t="s">
        <v>159</v>
      </c>
      <c r="L4686" t="s">
        <v>160</v>
      </c>
      <c r="M4686" t="s">
        <v>161</v>
      </c>
      <c r="N4686" s="1" t="s">
        <v>93</v>
      </c>
      <c r="O4686" s="1" t="s">
        <v>63</v>
      </c>
      <c r="P4686" s="1">
        <v>70</v>
      </c>
      <c r="Q4686" t="s">
        <v>28492</v>
      </c>
      <c r="R4686" s="1" t="s">
        <v>28493</v>
      </c>
      <c r="S4686" s="1" t="s">
        <v>28494</v>
      </c>
      <c r="T4686" s="1">
        <v>432</v>
      </c>
      <c r="U4686" s="1">
        <v>265</v>
      </c>
      <c r="V4686" s="1">
        <v>167</v>
      </c>
    </row>
    <row r="4687" spans="1:22" x14ac:dyDescent="0.35">
      <c r="A4687" s="2">
        <v>44710</v>
      </c>
      <c r="B4687" s="3" t="s">
        <v>238</v>
      </c>
      <c r="C4687" t="s">
        <v>54</v>
      </c>
      <c r="D4687" t="s">
        <v>98</v>
      </c>
      <c r="E4687" t="s">
        <v>239</v>
      </c>
      <c r="F4687" t="s">
        <v>28495</v>
      </c>
      <c r="G4687" t="s">
        <v>28496</v>
      </c>
      <c r="H4687" t="s">
        <v>28497</v>
      </c>
      <c r="I4687" t="s">
        <v>28498</v>
      </c>
      <c r="J4687" s="1" t="s">
        <v>170</v>
      </c>
      <c r="K4687" t="s">
        <v>61</v>
      </c>
      <c r="L4687" t="s">
        <v>62</v>
      </c>
      <c r="M4687">
        <f>1-588-750-7646</f>
        <v>-8983</v>
      </c>
      <c r="N4687" s="1" t="s">
        <v>33</v>
      </c>
      <c r="O4687" s="1" t="s">
        <v>49</v>
      </c>
      <c r="P4687" s="1">
        <v>35</v>
      </c>
      <c r="Q4687" t="s">
        <v>28499</v>
      </c>
      <c r="R4687" s="1" t="s">
        <v>10966</v>
      </c>
      <c r="S4687" s="1" t="s">
        <v>28500</v>
      </c>
      <c r="T4687" s="1">
        <v>334</v>
      </c>
      <c r="U4687" s="1">
        <v>128</v>
      </c>
      <c r="V4687" s="1">
        <v>206</v>
      </c>
    </row>
    <row r="4688" spans="1:22" x14ac:dyDescent="0.35">
      <c r="A4688" s="1" t="s">
        <v>27281</v>
      </c>
      <c r="B4688" s="3" t="s">
        <v>177</v>
      </c>
      <c r="C4688" t="s">
        <v>141</v>
      </c>
      <c r="D4688" t="s">
        <v>142</v>
      </c>
      <c r="E4688" t="s">
        <v>178</v>
      </c>
      <c r="F4688" t="s">
        <v>28501</v>
      </c>
      <c r="G4688" t="s">
        <v>28502</v>
      </c>
      <c r="H4688" t="s">
        <v>28503</v>
      </c>
      <c r="I4688" t="s">
        <v>28504</v>
      </c>
      <c r="J4688" s="1" t="s">
        <v>30</v>
      </c>
      <c r="K4688" t="s">
        <v>303</v>
      </c>
      <c r="L4688" t="s">
        <v>304</v>
      </c>
      <c r="M4688" t="s">
        <v>305</v>
      </c>
      <c r="N4688" s="1" t="s">
        <v>86</v>
      </c>
      <c r="O4688" s="1" t="s">
        <v>34</v>
      </c>
      <c r="P4688" s="1">
        <v>56</v>
      </c>
      <c r="Q4688" t="s">
        <v>3061</v>
      </c>
      <c r="R4688" s="1" t="s">
        <v>28505</v>
      </c>
      <c r="S4688" s="1" t="s">
        <v>28506</v>
      </c>
      <c r="T4688" s="1">
        <v>51</v>
      </c>
      <c r="U4688" s="1">
        <v>10</v>
      </c>
      <c r="V4688" s="1">
        <v>41</v>
      </c>
    </row>
    <row r="4689" spans="1:22" x14ac:dyDescent="0.35">
      <c r="A4689" s="2">
        <v>45089</v>
      </c>
      <c r="B4689" s="3" t="s">
        <v>164</v>
      </c>
      <c r="C4689" t="s">
        <v>247</v>
      </c>
      <c r="D4689" t="s">
        <v>165</v>
      </c>
      <c r="E4689" t="s">
        <v>166</v>
      </c>
      <c r="F4689" t="s">
        <v>28507</v>
      </c>
      <c r="G4689" t="s">
        <v>28508</v>
      </c>
      <c r="H4689" t="s">
        <v>28509</v>
      </c>
      <c r="I4689" t="s">
        <v>28510</v>
      </c>
      <c r="J4689" s="1" t="s">
        <v>30</v>
      </c>
      <c r="K4689" t="s">
        <v>183</v>
      </c>
      <c r="L4689" t="s">
        <v>184</v>
      </c>
      <c r="M4689" t="s">
        <v>185</v>
      </c>
      <c r="N4689" s="1" t="s">
        <v>78</v>
      </c>
      <c r="O4689" s="1" t="s">
        <v>49</v>
      </c>
      <c r="P4689" s="1">
        <v>56</v>
      </c>
      <c r="Q4689" t="s">
        <v>6409</v>
      </c>
      <c r="R4689" s="1" t="s">
        <v>28511</v>
      </c>
      <c r="S4689" s="1" t="s">
        <v>28512</v>
      </c>
      <c r="T4689" s="1">
        <v>200</v>
      </c>
      <c r="U4689" s="1">
        <v>186</v>
      </c>
      <c r="V4689" s="1">
        <v>14</v>
      </c>
    </row>
    <row r="4690" spans="1:22" x14ac:dyDescent="0.35">
      <c r="A4690" s="2">
        <v>44764</v>
      </c>
      <c r="B4690" s="3" t="s">
        <v>238</v>
      </c>
      <c r="C4690" t="s">
        <v>54</v>
      </c>
      <c r="D4690" t="s">
        <v>98</v>
      </c>
      <c r="E4690" t="s">
        <v>377</v>
      </c>
      <c r="F4690" t="s">
        <v>28513</v>
      </c>
      <c r="G4690" t="s">
        <v>28514</v>
      </c>
      <c r="H4690" t="s">
        <v>28515</v>
      </c>
      <c r="I4690" t="s">
        <v>28516</v>
      </c>
      <c r="J4690" s="1" t="s">
        <v>45</v>
      </c>
      <c r="K4690" t="s">
        <v>111</v>
      </c>
      <c r="L4690" t="s">
        <v>112</v>
      </c>
      <c r="M4690" t="s">
        <v>113</v>
      </c>
      <c r="N4690" s="1" t="s">
        <v>78</v>
      </c>
      <c r="O4690" s="1" t="s">
        <v>34</v>
      </c>
      <c r="P4690" s="1">
        <v>84</v>
      </c>
      <c r="Q4690" t="s">
        <v>4879</v>
      </c>
      <c r="R4690" s="1" t="s">
        <v>28517</v>
      </c>
      <c r="S4690" s="1" t="s">
        <v>28518</v>
      </c>
      <c r="T4690" s="1">
        <v>226</v>
      </c>
      <c r="U4690" s="1">
        <v>224</v>
      </c>
      <c r="V4690" s="1">
        <v>2</v>
      </c>
    </row>
    <row r="4691" spans="1:22" x14ac:dyDescent="0.35">
      <c r="A4691" s="2">
        <v>44851</v>
      </c>
      <c r="B4691" s="3" t="s">
        <v>22</v>
      </c>
      <c r="C4691" t="s">
        <v>23</v>
      </c>
      <c r="D4691" t="s">
        <v>24</v>
      </c>
      <c r="E4691" t="s">
        <v>82</v>
      </c>
      <c r="F4691" t="s">
        <v>28519</v>
      </c>
      <c r="G4691" t="s">
        <v>28520</v>
      </c>
      <c r="H4691" t="s">
        <v>28521</v>
      </c>
      <c r="I4691" t="s">
        <v>28522</v>
      </c>
      <c r="J4691" s="1" t="s">
        <v>30</v>
      </c>
      <c r="K4691" t="s">
        <v>566</v>
      </c>
      <c r="L4691" t="s">
        <v>567</v>
      </c>
      <c r="M4691" t="s">
        <v>568</v>
      </c>
      <c r="N4691" s="1" t="s">
        <v>78</v>
      </c>
      <c r="O4691" s="1" t="s">
        <v>63</v>
      </c>
      <c r="P4691" s="1">
        <v>77</v>
      </c>
      <c r="Q4691" t="s">
        <v>21646</v>
      </c>
      <c r="R4691" s="1" t="s">
        <v>28523</v>
      </c>
      <c r="S4691" s="1" t="s">
        <v>28524</v>
      </c>
      <c r="T4691" s="1">
        <v>437</v>
      </c>
      <c r="U4691" s="1">
        <v>302</v>
      </c>
      <c r="V4691" s="1">
        <v>135</v>
      </c>
    </row>
    <row r="4692" spans="1:22" x14ac:dyDescent="0.35">
      <c r="A4692" s="2">
        <v>44621</v>
      </c>
      <c r="B4692" s="3" t="s">
        <v>38</v>
      </c>
      <c r="C4692" t="s">
        <v>69</v>
      </c>
      <c r="D4692" t="s">
        <v>70</v>
      </c>
      <c r="E4692" t="s">
        <v>71</v>
      </c>
      <c r="F4692" t="s">
        <v>28525</v>
      </c>
      <c r="G4692" t="s">
        <v>28526</v>
      </c>
      <c r="H4692" t="s">
        <v>28527</v>
      </c>
      <c r="I4692" t="s">
        <v>28528</v>
      </c>
      <c r="J4692" s="1" t="s">
        <v>30</v>
      </c>
      <c r="K4692" t="s">
        <v>46</v>
      </c>
      <c r="L4692" t="s">
        <v>47</v>
      </c>
      <c r="M4692" t="s">
        <v>261</v>
      </c>
      <c r="N4692" s="1" t="s">
        <v>33</v>
      </c>
      <c r="O4692" s="1" t="s">
        <v>49</v>
      </c>
      <c r="P4692" s="1">
        <v>46</v>
      </c>
      <c r="Q4692" t="s">
        <v>17989</v>
      </c>
      <c r="R4692" s="1" t="s">
        <v>23866</v>
      </c>
      <c r="S4692" s="1" t="s">
        <v>28529</v>
      </c>
      <c r="T4692" s="1">
        <v>304</v>
      </c>
      <c r="U4692" s="1">
        <v>7</v>
      </c>
      <c r="V4692" s="1">
        <v>297</v>
      </c>
    </row>
    <row r="4693" spans="1:22" x14ac:dyDescent="0.35">
      <c r="A4693" s="2">
        <v>44714</v>
      </c>
      <c r="B4693" s="3" t="s">
        <v>275</v>
      </c>
      <c r="C4693" t="s">
        <v>276</v>
      </c>
      <c r="D4693" t="s">
        <v>277</v>
      </c>
      <c r="E4693" t="s">
        <v>278</v>
      </c>
      <c r="F4693" t="s">
        <v>28530</v>
      </c>
      <c r="G4693" t="s">
        <v>28531</v>
      </c>
      <c r="H4693" t="s">
        <v>28532</v>
      </c>
      <c r="I4693" t="s">
        <v>28533</v>
      </c>
      <c r="J4693" s="1" t="s">
        <v>30</v>
      </c>
      <c r="K4693" t="s">
        <v>424</v>
      </c>
      <c r="L4693" t="s">
        <v>425</v>
      </c>
      <c r="M4693">
        <v>7724600682</v>
      </c>
      <c r="N4693" s="1" t="s">
        <v>33</v>
      </c>
      <c r="O4693" s="1" t="s">
        <v>63</v>
      </c>
      <c r="P4693" s="1">
        <v>11</v>
      </c>
      <c r="Q4693" t="s">
        <v>1693</v>
      </c>
      <c r="R4693" s="1" t="s">
        <v>28534</v>
      </c>
      <c r="S4693" s="1" t="s">
        <v>28535</v>
      </c>
      <c r="T4693" s="1">
        <v>313</v>
      </c>
      <c r="U4693" s="1">
        <v>276</v>
      </c>
      <c r="V4693" s="1">
        <v>37</v>
      </c>
    </row>
    <row r="4694" spans="1:22" x14ac:dyDescent="0.35">
      <c r="A4694" s="2">
        <v>44921</v>
      </c>
      <c r="B4694" s="3" t="s">
        <v>68</v>
      </c>
      <c r="C4694" t="s">
        <v>69</v>
      </c>
      <c r="D4694" t="s">
        <v>70</v>
      </c>
      <c r="E4694" t="s">
        <v>71</v>
      </c>
      <c r="F4694" t="s">
        <v>28536</v>
      </c>
      <c r="H4694" t="s">
        <v>28537</v>
      </c>
      <c r="I4694">
        <f>1-694-241-8212</f>
        <v>-9146</v>
      </c>
      <c r="J4694" s="1" t="s">
        <v>30</v>
      </c>
      <c r="K4694" t="s">
        <v>252</v>
      </c>
      <c r="L4694" t="s">
        <v>253</v>
      </c>
      <c r="M4694">
        <f>1-838-976-6137</f>
        <v>-7950</v>
      </c>
      <c r="N4694" s="1" t="s">
        <v>114</v>
      </c>
      <c r="O4694" s="1" t="s">
        <v>49</v>
      </c>
      <c r="P4694" s="1">
        <v>80</v>
      </c>
      <c r="Q4694" t="s">
        <v>17938</v>
      </c>
      <c r="R4694" s="1" t="s">
        <v>28538</v>
      </c>
      <c r="S4694" s="1" t="s">
        <v>28539</v>
      </c>
      <c r="T4694" s="1">
        <v>186</v>
      </c>
      <c r="U4694" s="1">
        <v>69</v>
      </c>
      <c r="V4694" s="1">
        <v>117</v>
      </c>
    </row>
    <row r="4695" spans="1:22" x14ac:dyDescent="0.35">
      <c r="A4695" s="2">
        <v>45182</v>
      </c>
      <c r="B4695" s="3" t="s">
        <v>53</v>
      </c>
      <c r="C4695" t="s">
        <v>276</v>
      </c>
      <c r="D4695" t="s">
        <v>55</v>
      </c>
      <c r="E4695" t="s">
        <v>56</v>
      </c>
      <c r="F4695" t="s">
        <v>28540</v>
      </c>
      <c r="G4695" t="s">
        <v>28541</v>
      </c>
      <c r="H4695" t="s">
        <v>28542</v>
      </c>
      <c r="I4695" t="s">
        <v>28543</v>
      </c>
      <c r="J4695" s="1" t="s">
        <v>45</v>
      </c>
      <c r="K4695" t="s">
        <v>111</v>
      </c>
      <c r="L4695" t="s">
        <v>112</v>
      </c>
      <c r="M4695" t="s">
        <v>113</v>
      </c>
      <c r="N4695" s="1" t="s">
        <v>93</v>
      </c>
      <c r="O4695" s="1" t="s">
        <v>63</v>
      </c>
      <c r="P4695" s="1">
        <v>1</v>
      </c>
      <c r="Q4695" t="s">
        <v>56</v>
      </c>
      <c r="R4695" s="1" t="s">
        <v>28544</v>
      </c>
      <c r="S4695" s="1" t="s">
        <v>28545</v>
      </c>
      <c r="T4695" s="1">
        <v>175</v>
      </c>
      <c r="U4695" s="1">
        <v>22</v>
      </c>
      <c r="V4695" s="1">
        <v>153</v>
      </c>
    </row>
    <row r="4696" spans="1:22" x14ac:dyDescent="0.35">
      <c r="A4696" s="2">
        <v>44520</v>
      </c>
      <c r="B4696" s="3" t="s">
        <v>214</v>
      </c>
      <c r="C4696" t="s">
        <v>23</v>
      </c>
      <c r="D4696" t="s">
        <v>98</v>
      </c>
      <c r="E4696" t="s">
        <v>326</v>
      </c>
      <c r="F4696" t="s">
        <v>28546</v>
      </c>
      <c r="G4696" t="s">
        <v>28547</v>
      </c>
      <c r="H4696" t="s">
        <v>28548</v>
      </c>
      <c r="I4696" t="s">
        <v>28549</v>
      </c>
      <c r="J4696" s="1" t="s">
        <v>30</v>
      </c>
      <c r="K4696" t="s">
        <v>124</v>
      </c>
      <c r="L4696" t="s">
        <v>125</v>
      </c>
      <c r="N4696" s="1" t="s">
        <v>33</v>
      </c>
      <c r="O4696" s="1" t="s">
        <v>49</v>
      </c>
      <c r="P4696" s="1">
        <v>4</v>
      </c>
      <c r="Q4696" t="s">
        <v>8393</v>
      </c>
      <c r="R4696" s="1" t="s">
        <v>28550</v>
      </c>
      <c r="S4696" s="1" t="s">
        <v>28551</v>
      </c>
      <c r="T4696" s="1">
        <v>143</v>
      </c>
      <c r="U4696" s="1">
        <v>7</v>
      </c>
      <c r="V4696" s="1">
        <v>136</v>
      </c>
    </row>
    <row r="4697" spans="1:22" x14ac:dyDescent="0.35">
      <c r="A4697" s="2">
        <v>45142</v>
      </c>
      <c r="B4697" s="3" t="s">
        <v>53</v>
      </c>
      <c r="C4697" t="s">
        <v>276</v>
      </c>
      <c r="D4697" t="s">
        <v>55</v>
      </c>
      <c r="E4697" t="s">
        <v>56</v>
      </c>
      <c r="F4697" t="s">
        <v>28552</v>
      </c>
      <c r="G4697" t="s">
        <v>28553</v>
      </c>
      <c r="H4697" t="s">
        <v>28554</v>
      </c>
      <c r="I4697">
        <v>7256263687</v>
      </c>
      <c r="J4697" s="1" t="s">
        <v>45</v>
      </c>
      <c r="K4697" t="s">
        <v>252</v>
      </c>
      <c r="L4697" t="s">
        <v>253</v>
      </c>
      <c r="M4697">
        <f>1-838-976-6137</f>
        <v>-7950</v>
      </c>
      <c r="N4697" s="1" t="s">
        <v>78</v>
      </c>
      <c r="O4697" s="1" t="s">
        <v>63</v>
      </c>
      <c r="P4697" s="1">
        <v>88</v>
      </c>
      <c r="Q4697" t="s">
        <v>744</v>
      </c>
      <c r="R4697" s="1" t="s">
        <v>28555</v>
      </c>
      <c r="S4697" s="1" t="s">
        <v>28556</v>
      </c>
      <c r="T4697" s="1">
        <v>235</v>
      </c>
      <c r="U4697" s="1">
        <v>44</v>
      </c>
      <c r="V4697" s="1">
        <v>191</v>
      </c>
    </row>
    <row r="4698" spans="1:22" x14ac:dyDescent="0.35">
      <c r="A4698" s="2">
        <v>44535</v>
      </c>
      <c r="B4698" s="3" t="s">
        <v>418</v>
      </c>
      <c r="C4698" t="s">
        <v>69</v>
      </c>
      <c r="D4698" t="s">
        <v>419</v>
      </c>
      <c r="E4698" t="s">
        <v>908</v>
      </c>
      <c r="F4698" t="s">
        <v>28557</v>
      </c>
      <c r="G4698" t="s">
        <v>28558</v>
      </c>
      <c r="H4698" t="s">
        <v>28559</v>
      </c>
      <c r="I4698" t="s">
        <v>28560</v>
      </c>
      <c r="J4698" s="1" t="s">
        <v>30</v>
      </c>
      <c r="K4698" t="s">
        <v>61</v>
      </c>
      <c r="L4698" t="s">
        <v>62</v>
      </c>
      <c r="M4698">
        <f>1-588-750-7646</f>
        <v>-8983</v>
      </c>
      <c r="N4698" s="1" t="s">
        <v>33</v>
      </c>
      <c r="O4698" s="1" t="s">
        <v>34</v>
      </c>
      <c r="P4698" s="1">
        <v>64</v>
      </c>
      <c r="Q4698" t="s">
        <v>14204</v>
      </c>
      <c r="R4698" s="1" t="s">
        <v>28561</v>
      </c>
      <c r="S4698" s="1" t="s">
        <v>28562</v>
      </c>
      <c r="T4698" s="1">
        <v>106</v>
      </c>
      <c r="U4698" s="1">
        <v>58</v>
      </c>
      <c r="V4698" s="1">
        <v>48</v>
      </c>
    </row>
    <row r="4699" spans="1:22" x14ac:dyDescent="0.35">
      <c r="A4699" s="2">
        <v>45000</v>
      </c>
      <c r="B4699" s="3" t="s">
        <v>164</v>
      </c>
      <c r="C4699" t="s">
        <v>247</v>
      </c>
      <c r="D4699" t="s">
        <v>165</v>
      </c>
      <c r="E4699" t="s">
        <v>166</v>
      </c>
      <c r="F4699" t="s">
        <v>28563</v>
      </c>
      <c r="H4699" t="s">
        <v>28564</v>
      </c>
      <c r="I4699" t="s">
        <v>28565</v>
      </c>
      <c r="J4699" s="1" t="s">
        <v>170</v>
      </c>
      <c r="K4699" t="s">
        <v>566</v>
      </c>
      <c r="L4699" t="s">
        <v>567</v>
      </c>
      <c r="M4699" t="s">
        <v>568</v>
      </c>
      <c r="N4699" s="1" t="s">
        <v>48</v>
      </c>
      <c r="O4699" s="1" t="s">
        <v>34</v>
      </c>
      <c r="P4699" s="1">
        <v>34</v>
      </c>
      <c r="Q4699" t="s">
        <v>28431</v>
      </c>
      <c r="R4699" s="1" t="s">
        <v>28566</v>
      </c>
      <c r="S4699" s="1" t="s">
        <v>28567</v>
      </c>
      <c r="T4699" s="1">
        <v>334</v>
      </c>
      <c r="U4699" s="1">
        <v>138</v>
      </c>
      <c r="V4699" s="1">
        <v>196</v>
      </c>
    </row>
    <row r="4700" spans="1:22" x14ac:dyDescent="0.35">
      <c r="A4700" s="2">
        <v>44863</v>
      </c>
      <c r="B4700" s="3" t="s">
        <v>38</v>
      </c>
      <c r="C4700" t="s">
        <v>69</v>
      </c>
      <c r="D4700" t="s">
        <v>419</v>
      </c>
      <c r="E4700" t="s">
        <v>521</v>
      </c>
      <c r="F4700" t="s">
        <v>28568</v>
      </c>
      <c r="G4700" t="s">
        <v>28569</v>
      </c>
      <c r="H4700" t="s">
        <v>28570</v>
      </c>
      <c r="I4700" t="s">
        <v>28571</v>
      </c>
      <c r="J4700" s="1" t="s">
        <v>170</v>
      </c>
      <c r="K4700" t="s">
        <v>303</v>
      </c>
      <c r="L4700" t="s">
        <v>304</v>
      </c>
      <c r="M4700" t="s">
        <v>305</v>
      </c>
      <c r="N4700" s="1" t="s">
        <v>86</v>
      </c>
      <c r="O4700" s="1" t="s">
        <v>63</v>
      </c>
      <c r="P4700" s="1">
        <v>47</v>
      </c>
      <c r="Q4700" t="s">
        <v>21396</v>
      </c>
      <c r="R4700" s="1" t="s">
        <v>16757</v>
      </c>
      <c r="S4700" s="1" t="s">
        <v>28572</v>
      </c>
      <c r="T4700" s="1">
        <v>341</v>
      </c>
      <c r="U4700" s="1">
        <v>160</v>
      </c>
      <c r="V4700" s="1">
        <v>181</v>
      </c>
    </row>
    <row r="4701" spans="1:22" x14ac:dyDescent="0.35">
      <c r="A4701" s="2">
        <v>44501</v>
      </c>
      <c r="B4701" s="3" t="s">
        <v>38</v>
      </c>
      <c r="C4701" t="s">
        <v>23</v>
      </c>
      <c r="D4701" t="s">
        <v>98</v>
      </c>
      <c r="E4701" t="s">
        <v>189</v>
      </c>
      <c r="F4701" t="s">
        <v>28573</v>
      </c>
      <c r="G4701" t="s">
        <v>28574</v>
      </c>
      <c r="H4701" t="s">
        <v>28575</v>
      </c>
      <c r="I4701" t="s">
        <v>28576</v>
      </c>
      <c r="J4701" s="1" t="s">
        <v>30</v>
      </c>
      <c r="K4701" t="s">
        <v>424</v>
      </c>
      <c r="L4701" t="s">
        <v>425</v>
      </c>
      <c r="M4701">
        <v>7724600682</v>
      </c>
      <c r="N4701" s="1" t="s">
        <v>78</v>
      </c>
      <c r="O4701" s="1" t="s">
        <v>49</v>
      </c>
      <c r="P4701" s="1">
        <v>18</v>
      </c>
      <c r="Q4701" t="s">
        <v>11374</v>
      </c>
      <c r="R4701" s="1" t="s">
        <v>28577</v>
      </c>
      <c r="S4701" s="1" t="s">
        <v>28578</v>
      </c>
      <c r="T4701" s="1">
        <v>146</v>
      </c>
      <c r="U4701" s="1">
        <v>7</v>
      </c>
      <c r="V4701" s="1">
        <v>139</v>
      </c>
    </row>
    <row r="4702" spans="1:22" x14ac:dyDescent="0.35">
      <c r="A4702" s="2">
        <v>45054</v>
      </c>
      <c r="B4702" s="3" t="s">
        <v>38</v>
      </c>
      <c r="C4702" t="s">
        <v>247</v>
      </c>
      <c r="D4702" t="s">
        <v>165</v>
      </c>
      <c r="E4702" t="s">
        <v>484</v>
      </c>
      <c r="F4702" t="s">
        <v>28579</v>
      </c>
      <c r="G4702" t="s">
        <v>28580</v>
      </c>
      <c r="H4702" t="s">
        <v>28581</v>
      </c>
      <c r="I4702" t="s">
        <v>28582</v>
      </c>
      <c r="J4702" s="1" t="s">
        <v>30</v>
      </c>
      <c r="K4702" t="s">
        <v>61</v>
      </c>
      <c r="L4702" t="s">
        <v>62</v>
      </c>
      <c r="M4702">
        <f>1-588-750-7646</f>
        <v>-8983</v>
      </c>
      <c r="N4702" s="1" t="s">
        <v>78</v>
      </c>
      <c r="O4702" s="1" t="s">
        <v>49</v>
      </c>
      <c r="P4702" s="1">
        <v>49</v>
      </c>
      <c r="Q4702" t="s">
        <v>3222</v>
      </c>
      <c r="R4702" s="1" t="s">
        <v>28583</v>
      </c>
      <c r="S4702" s="1" t="s">
        <v>28584</v>
      </c>
      <c r="T4702" s="1">
        <v>318</v>
      </c>
      <c r="U4702" s="1">
        <v>97</v>
      </c>
      <c r="V4702" s="1">
        <v>221</v>
      </c>
    </row>
    <row r="4703" spans="1:22" x14ac:dyDescent="0.35">
      <c r="A4703" s="2">
        <v>44936</v>
      </c>
      <c r="B4703" s="3" t="s">
        <v>177</v>
      </c>
      <c r="C4703" t="s">
        <v>141</v>
      </c>
      <c r="D4703" t="s">
        <v>142</v>
      </c>
      <c r="E4703" t="s">
        <v>178</v>
      </c>
      <c r="F4703" t="s">
        <v>28585</v>
      </c>
      <c r="G4703" t="s">
        <v>28586</v>
      </c>
      <c r="H4703" t="s">
        <v>28587</v>
      </c>
      <c r="I4703" t="s">
        <v>28588</v>
      </c>
      <c r="J4703" s="1" t="s">
        <v>45</v>
      </c>
      <c r="K4703" t="s">
        <v>183</v>
      </c>
      <c r="L4703" t="s">
        <v>184</v>
      </c>
      <c r="M4703" t="s">
        <v>185</v>
      </c>
      <c r="N4703" s="1" t="s">
        <v>33</v>
      </c>
      <c r="O4703" s="1" t="s">
        <v>63</v>
      </c>
      <c r="P4703" s="1">
        <v>59</v>
      </c>
      <c r="Q4703" t="s">
        <v>9619</v>
      </c>
      <c r="R4703" s="1" t="s">
        <v>19746</v>
      </c>
      <c r="S4703" s="1" t="s">
        <v>28589</v>
      </c>
      <c r="T4703" s="1">
        <v>336</v>
      </c>
      <c r="U4703" s="1">
        <v>144</v>
      </c>
      <c r="V4703" s="1">
        <v>192</v>
      </c>
    </row>
    <row r="4704" spans="1:22" x14ac:dyDescent="0.35">
      <c r="A4704" s="2">
        <v>44851</v>
      </c>
      <c r="B4704" s="3" t="s">
        <v>317</v>
      </c>
      <c r="C4704" t="s">
        <v>23</v>
      </c>
      <c r="D4704" t="s">
        <v>98</v>
      </c>
      <c r="E4704" t="s">
        <v>318</v>
      </c>
      <c r="F4704" t="s">
        <v>28590</v>
      </c>
      <c r="G4704" t="s">
        <v>28591</v>
      </c>
      <c r="H4704" t="s">
        <v>28592</v>
      </c>
      <c r="I4704" t="s">
        <v>28593</v>
      </c>
      <c r="J4704" s="1" t="s">
        <v>45</v>
      </c>
      <c r="K4704" t="s">
        <v>330</v>
      </c>
      <c r="L4704" t="s">
        <v>331</v>
      </c>
      <c r="M4704" t="s">
        <v>332</v>
      </c>
      <c r="N4704" s="1" t="s">
        <v>78</v>
      </c>
      <c r="O4704" s="1" t="s">
        <v>34</v>
      </c>
      <c r="P4704" s="1">
        <v>66</v>
      </c>
      <c r="Q4704" t="s">
        <v>15019</v>
      </c>
      <c r="R4704" s="1" t="s">
        <v>28594</v>
      </c>
      <c r="S4704" s="1" t="s">
        <v>28595</v>
      </c>
      <c r="T4704" s="1">
        <v>409</v>
      </c>
      <c r="U4704" s="1">
        <v>83</v>
      </c>
      <c r="V4704" s="1">
        <v>326</v>
      </c>
    </row>
    <row r="4705" spans="1:22" x14ac:dyDescent="0.35">
      <c r="A4705" s="2">
        <v>44762</v>
      </c>
      <c r="B4705" s="3" t="s">
        <v>177</v>
      </c>
      <c r="C4705" t="s">
        <v>54</v>
      </c>
      <c r="D4705" t="s">
        <v>142</v>
      </c>
      <c r="E4705" t="s">
        <v>25</v>
      </c>
      <c r="F4705" t="s">
        <v>28596</v>
      </c>
      <c r="G4705" t="s">
        <v>9170</v>
      </c>
      <c r="H4705" t="s">
        <v>28597</v>
      </c>
      <c r="I4705" t="s">
        <v>28598</v>
      </c>
      <c r="J4705" s="1" t="s">
        <v>45</v>
      </c>
      <c r="K4705" t="s">
        <v>31</v>
      </c>
      <c r="L4705" t="s">
        <v>32</v>
      </c>
      <c r="M4705">
        <v>6538306661</v>
      </c>
      <c r="N4705" s="1" t="s">
        <v>93</v>
      </c>
      <c r="O4705" s="1" t="s">
        <v>49</v>
      </c>
      <c r="P4705" s="1">
        <v>57</v>
      </c>
      <c r="Q4705" t="s">
        <v>14782</v>
      </c>
      <c r="R4705" s="1" t="s">
        <v>28599</v>
      </c>
      <c r="S4705" s="1" t="s">
        <v>28600</v>
      </c>
      <c r="T4705" s="1">
        <v>105</v>
      </c>
      <c r="U4705" s="1">
        <v>60</v>
      </c>
      <c r="V4705" s="1">
        <v>45</v>
      </c>
    </row>
    <row r="4706" spans="1:22" x14ac:dyDescent="0.35">
      <c r="A4706" s="2">
        <v>44862</v>
      </c>
      <c r="B4706" s="3" t="s">
        <v>257</v>
      </c>
      <c r="C4706" t="s">
        <v>141</v>
      </c>
      <c r="D4706" t="s">
        <v>223</v>
      </c>
      <c r="E4706" t="s">
        <v>309</v>
      </c>
      <c r="F4706" t="s">
        <v>28601</v>
      </c>
      <c r="G4706" t="s">
        <v>27251</v>
      </c>
      <c r="H4706" t="s">
        <v>28602</v>
      </c>
      <c r="I4706" t="s">
        <v>28603</v>
      </c>
      <c r="J4706" s="1" t="s">
        <v>45</v>
      </c>
      <c r="K4706" t="s">
        <v>75</v>
      </c>
      <c r="L4706" t="s">
        <v>76</v>
      </c>
      <c r="M4706" t="s">
        <v>77</v>
      </c>
      <c r="N4706" s="1" t="s">
        <v>48</v>
      </c>
      <c r="O4706" s="1" t="s">
        <v>34</v>
      </c>
      <c r="P4706" s="1">
        <v>65</v>
      </c>
      <c r="Q4706" t="s">
        <v>6209</v>
      </c>
      <c r="R4706" s="1" t="s">
        <v>28604</v>
      </c>
      <c r="S4706" s="1" t="s">
        <v>28605</v>
      </c>
      <c r="T4706" s="1">
        <v>343</v>
      </c>
      <c r="U4706" s="1">
        <v>262</v>
      </c>
      <c r="V4706" s="1">
        <v>81</v>
      </c>
    </row>
    <row r="4707" spans="1:22" x14ac:dyDescent="0.35">
      <c r="A4707" s="2">
        <v>44570</v>
      </c>
      <c r="B4707" s="3" t="s">
        <v>336</v>
      </c>
      <c r="C4707" t="s">
        <v>247</v>
      </c>
      <c r="D4707" t="s">
        <v>165</v>
      </c>
      <c r="E4707" t="s">
        <v>189</v>
      </c>
      <c r="F4707" t="s">
        <v>28606</v>
      </c>
      <c r="G4707" t="s">
        <v>28607</v>
      </c>
      <c r="H4707" t="s">
        <v>28608</v>
      </c>
      <c r="I4707">
        <v>6186267230</v>
      </c>
      <c r="J4707" s="1" t="s">
        <v>45</v>
      </c>
      <c r="K4707" t="s">
        <v>303</v>
      </c>
      <c r="L4707" t="s">
        <v>304</v>
      </c>
      <c r="M4707" t="s">
        <v>305</v>
      </c>
      <c r="N4707" s="1" t="s">
        <v>114</v>
      </c>
      <c r="O4707" s="1" t="s">
        <v>49</v>
      </c>
      <c r="P4707" s="1">
        <v>23</v>
      </c>
      <c r="Q4707" t="s">
        <v>28131</v>
      </c>
      <c r="R4707" s="1" t="s">
        <v>28609</v>
      </c>
      <c r="S4707" s="1" t="s">
        <v>28610</v>
      </c>
      <c r="T4707" s="1">
        <v>219</v>
      </c>
      <c r="U4707" s="1">
        <v>124</v>
      </c>
      <c r="V4707" s="1">
        <v>95</v>
      </c>
    </row>
    <row r="4708" spans="1:22" x14ac:dyDescent="0.35">
      <c r="A4708" s="2">
        <v>44870</v>
      </c>
      <c r="B4708" s="3" t="s">
        <v>177</v>
      </c>
      <c r="C4708" t="s">
        <v>141</v>
      </c>
      <c r="D4708" t="s">
        <v>142</v>
      </c>
      <c r="E4708" t="s">
        <v>189</v>
      </c>
      <c r="F4708" t="s">
        <v>28611</v>
      </c>
      <c r="G4708" t="s">
        <v>28612</v>
      </c>
      <c r="H4708" t="s">
        <v>28613</v>
      </c>
      <c r="I4708" t="s">
        <v>28614</v>
      </c>
      <c r="J4708" s="1" t="s">
        <v>30</v>
      </c>
      <c r="K4708" t="s">
        <v>133</v>
      </c>
      <c r="L4708" t="s">
        <v>134</v>
      </c>
      <c r="M4708" t="s">
        <v>135</v>
      </c>
      <c r="N4708" s="1" t="s">
        <v>33</v>
      </c>
      <c r="O4708" s="1" t="s">
        <v>49</v>
      </c>
      <c r="P4708" s="1">
        <v>95</v>
      </c>
      <c r="Q4708" t="s">
        <v>24144</v>
      </c>
      <c r="R4708" s="1" t="s">
        <v>28615</v>
      </c>
      <c r="S4708" s="1" t="s">
        <v>28616</v>
      </c>
      <c r="T4708" s="1">
        <v>375</v>
      </c>
      <c r="U4708" s="1">
        <v>238</v>
      </c>
      <c r="V4708" s="1">
        <v>137</v>
      </c>
    </row>
    <row r="4709" spans="1:22" x14ac:dyDescent="0.35">
      <c r="A4709" s="2">
        <v>44986</v>
      </c>
      <c r="B4709" s="3" t="s">
        <v>53</v>
      </c>
      <c r="C4709" t="s">
        <v>54</v>
      </c>
      <c r="D4709" t="s">
        <v>55</v>
      </c>
      <c r="E4709" t="s">
        <v>56</v>
      </c>
      <c r="F4709" t="s">
        <v>28617</v>
      </c>
      <c r="G4709" t="s">
        <v>28618</v>
      </c>
      <c r="H4709" t="s">
        <v>28619</v>
      </c>
      <c r="I4709" t="s">
        <v>28620</v>
      </c>
      <c r="J4709" s="1" t="s">
        <v>170</v>
      </c>
      <c r="K4709" t="s">
        <v>75</v>
      </c>
      <c r="L4709" t="s">
        <v>76</v>
      </c>
      <c r="M4709" t="s">
        <v>77</v>
      </c>
      <c r="N4709" s="1" t="s">
        <v>93</v>
      </c>
      <c r="O4709" s="1" t="s">
        <v>34</v>
      </c>
      <c r="P4709" s="1">
        <v>86</v>
      </c>
      <c r="Q4709" t="s">
        <v>17747</v>
      </c>
      <c r="R4709" s="1" t="s">
        <v>28621</v>
      </c>
      <c r="S4709" s="1" t="s">
        <v>28622</v>
      </c>
      <c r="T4709" s="1">
        <v>357</v>
      </c>
      <c r="U4709" s="1">
        <v>316</v>
      </c>
      <c r="V4709" s="1">
        <v>41</v>
      </c>
    </row>
    <row r="4710" spans="1:22" x14ac:dyDescent="0.35">
      <c r="A4710" s="1" t="s">
        <v>28623</v>
      </c>
      <c r="B4710" s="3" t="s">
        <v>140</v>
      </c>
      <c r="C4710" t="s">
        <v>141</v>
      </c>
      <c r="D4710" t="s">
        <v>142</v>
      </c>
      <c r="E4710" t="s">
        <v>361</v>
      </c>
      <c r="F4710" t="s">
        <v>28624</v>
      </c>
      <c r="G4710" t="s">
        <v>28625</v>
      </c>
      <c r="H4710" t="s">
        <v>28626</v>
      </c>
      <c r="I4710" t="s">
        <v>28627</v>
      </c>
      <c r="J4710" s="1" t="s">
        <v>170</v>
      </c>
      <c r="K4710" t="s">
        <v>61</v>
      </c>
      <c r="L4710" t="s">
        <v>62</v>
      </c>
      <c r="M4710">
        <f>1-588-750-7646</f>
        <v>-8983</v>
      </c>
      <c r="N4710" s="1" t="s">
        <v>33</v>
      </c>
      <c r="O4710" s="1" t="s">
        <v>63</v>
      </c>
      <c r="P4710" s="1">
        <v>78</v>
      </c>
      <c r="Q4710" t="s">
        <v>8486</v>
      </c>
      <c r="R4710" s="1" t="s">
        <v>28628</v>
      </c>
      <c r="S4710" s="1" t="s">
        <v>28629</v>
      </c>
      <c r="T4710" s="1">
        <v>143</v>
      </c>
      <c r="U4710" s="1">
        <v>7</v>
      </c>
      <c r="V4710" s="1">
        <v>136</v>
      </c>
    </row>
    <row r="4711" spans="1:22" x14ac:dyDescent="0.35">
      <c r="A4711" s="2">
        <v>44945</v>
      </c>
      <c r="B4711" s="3" t="s">
        <v>418</v>
      </c>
      <c r="C4711" t="s">
        <v>69</v>
      </c>
      <c r="D4711" t="s">
        <v>419</v>
      </c>
      <c r="E4711" t="s">
        <v>521</v>
      </c>
      <c r="F4711" t="s">
        <v>28630</v>
      </c>
      <c r="H4711" t="s">
        <v>28631</v>
      </c>
      <c r="I4711" t="s">
        <v>28632</v>
      </c>
      <c r="J4711" s="1" t="s">
        <v>30</v>
      </c>
      <c r="K4711" t="s">
        <v>194</v>
      </c>
      <c r="L4711" t="s">
        <v>195</v>
      </c>
      <c r="M4711" t="s">
        <v>196</v>
      </c>
      <c r="N4711" s="1" t="s">
        <v>48</v>
      </c>
      <c r="O4711" s="1" t="s">
        <v>34</v>
      </c>
      <c r="P4711" s="1">
        <v>7</v>
      </c>
      <c r="Q4711" t="s">
        <v>3548</v>
      </c>
      <c r="R4711" s="1" t="s">
        <v>28633</v>
      </c>
      <c r="S4711" s="1" t="s">
        <v>28634</v>
      </c>
      <c r="T4711" s="1">
        <v>273</v>
      </c>
      <c r="U4711" s="1">
        <v>35</v>
      </c>
      <c r="V4711" s="1">
        <v>238</v>
      </c>
    </row>
    <row r="4712" spans="1:22" x14ac:dyDescent="0.35">
      <c r="A4712" s="2">
        <v>45197</v>
      </c>
      <c r="B4712" s="3" t="s">
        <v>344</v>
      </c>
      <c r="C4712" t="s">
        <v>141</v>
      </c>
      <c r="D4712" t="s">
        <v>345</v>
      </c>
      <c r="E4712" t="s">
        <v>346</v>
      </c>
      <c r="F4712" t="s">
        <v>28635</v>
      </c>
      <c r="G4712" t="s">
        <v>28636</v>
      </c>
      <c r="H4712" t="s">
        <v>28637</v>
      </c>
      <c r="I4712" t="s">
        <v>28638</v>
      </c>
      <c r="J4712" s="1" t="s">
        <v>170</v>
      </c>
      <c r="K4712" t="s">
        <v>566</v>
      </c>
      <c r="L4712" t="s">
        <v>567</v>
      </c>
      <c r="M4712" t="s">
        <v>568</v>
      </c>
      <c r="N4712" s="1" t="s">
        <v>78</v>
      </c>
      <c r="O4712" s="1" t="s">
        <v>63</v>
      </c>
      <c r="P4712" s="1">
        <v>27</v>
      </c>
      <c r="Q4712" t="s">
        <v>1329</v>
      </c>
      <c r="R4712" s="1" t="s">
        <v>28639</v>
      </c>
      <c r="S4712" s="1" t="s">
        <v>28640</v>
      </c>
      <c r="T4712" s="1">
        <v>276</v>
      </c>
      <c r="U4712" s="1">
        <v>222</v>
      </c>
      <c r="V4712" s="1">
        <v>54</v>
      </c>
    </row>
    <row r="4713" spans="1:22" x14ac:dyDescent="0.35">
      <c r="A4713" s="2">
        <v>44626</v>
      </c>
      <c r="B4713" s="3" t="s">
        <v>238</v>
      </c>
      <c r="C4713" t="s">
        <v>23</v>
      </c>
      <c r="D4713" t="s">
        <v>98</v>
      </c>
      <c r="E4713" t="s">
        <v>239</v>
      </c>
      <c r="F4713" t="s">
        <v>28641</v>
      </c>
      <c r="G4713" t="s">
        <v>28642</v>
      </c>
      <c r="H4713" t="s">
        <v>28643</v>
      </c>
      <c r="I4713" t="s">
        <v>28644</v>
      </c>
      <c r="J4713" s="1" t="s">
        <v>170</v>
      </c>
      <c r="K4713" t="s">
        <v>171</v>
      </c>
      <c r="L4713" t="s">
        <v>172</v>
      </c>
      <c r="M4713" t="s">
        <v>173</v>
      </c>
      <c r="N4713" s="1" t="s">
        <v>93</v>
      </c>
      <c r="O4713" s="1" t="s">
        <v>49</v>
      </c>
      <c r="P4713" s="1">
        <v>100</v>
      </c>
      <c r="Q4713" t="s">
        <v>377</v>
      </c>
      <c r="R4713" s="1" t="s">
        <v>28645</v>
      </c>
      <c r="S4713" s="1" t="s">
        <v>28646</v>
      </c>
      <c r="T4713" s="1">
        <v>91</v>
      </c>
      <c r="U4713" s="1">
        <v>53</v>
      </c>
      <c r="V4713" s="1">
        <v>38</v>
      </c>
    </row>
    <row r="4714" spans="1:22" x14ac:dyDescent="0.35">
      <c r="A4714" s="2">
        <v>44719</v>
      </c>
      <c r="B4714" s="3" t="s">
        <v>214</v>
      </c>
      <c r="C4714" t="s">
        <v>23</v>
      </c>
      <c r="D4714" t="s">
        <v>98</v>
      </c>
      <c r="E4714" t="s">
        <v>326</v>
      </c>
      <c r="F4714" t="s">
        <v>28647</v>
      </c>
      <c r="G4714" t="s">
        <v>28648</v>
      </c>
      <c r="H4714" t="s">
        <v>28649</v>
      </c>
      <c r="I4714" t="s">
        <v>28650</v>
      </c>
      <c r="J4714" s="1" t="s">
        <v>45</v>
      </c>
      <c r="K4714" t="s">
        <v>46</v>
      </c>
      <c r="L4714" t="s">
        <v>47</v>
      </c>
      <c r="M4714" t="s">
        <v>261</v>
      </c>
      <c r="N4714" s="1" t="s">
        <v>93</v>
      </c>
      <c r="O4714" s="1" t="s">
        <v>63</v>
      </c>
      <c r="P4714" s="1">
        <v>75</v>
      </c>
      <c r="Q4714" t="s">
        <v>1781</v>
      </c>
      <c r="R4714" s="1" t="s">
        <v>28651</v>
      </c>
      <c r="S4714" s="1" t="s">
        <v>28652</v>
      </c>
      <c r="T4714" s="1">
        <v>233</v>
      </c>
      <c r="U4714" s="1">
        <v>118</v>
      </c>
      <c r="V4714" s="1">
        <v>115</v>
      </c>
    </row>
    <row r="4715" spans="1:22" x14ac:dyDescent="0.35">
      <c r="A4715" s="2">
        <v>44511</v>
      </c>
      <c r="B4715" s="3" t="s">
        <v>317</v>
      </c>
      <c r="C4715" t="s">
        <v>23</v>
      </c>
      <c r="D4715" t="s">
        <v>98</v>
      </c>
      <c r="E4715" t="s">
        <v>318</v>
      </c>
      <c r="F4715" t="s">
        <v>28653</v>
      </c>
      <c r="G4715" t="s">
        <v>28654</v>
      </c>
      <c r="H4715" t="s">
        <v>28655</v>
      </c>
      <c r="I4715" t="s">
        <v>28656</v>
      </c>
      <c r="J4715" s="1" t="s">
        <v>170</v>
      </c>
      <c r="K4715" t="s">
        <v>46</v>
      </c>
      <c r="L4715" t="s">
        <v>47</v>
      </c>
      <c r="N4715" s="1" t="s">
        <v>33</v>
      </c>
      <c r="O4715" s="1" t="s">
        <v>63</v>
      </c>
      <c r="P4715" s="1">
        <v>16</v>
      </c>
      <c r="Q4715" t="s">
        <v>3489</v>
      </c>
      <c r="R4715" s="1" t="s">
        <v>28657</v>
      </c>
      <c r="S4715" s="1" t="s">
        <v>28658</v>
      </c>
      <c r="T4715" s="1">
        <v>138</v>
      </c>
      <c r="U4715" s="1">
        <v>62</v>
      </c>
      <c r="V4715" s="1">
        <v>76</v>
      </c>
    </row>
    <row r="4716" spans="1:22" x14ac:dyDescent="0.35">
      <c r="A4716" s="2">
        <v>45016</v>
      </c>
      <c r="B4716" s="3" t="s">
        <v>53</v>
      </c>
      <c r="C4716" t="s">
        <v>276</v>
      </c>
      <c r="D4716" t="s">
        <v>55</v>
      </c>
      <c r="E4716" t="s">
        <v>56</v>
      </c>
      <c r="F4716" t="s">
        <v>28659</v>
      </c>
      <c r="G4716" t="s">
        <v>28660</v>
      </c>
      <c r="H4716" t="s">
        <v>28661</v>
      </c>
      <c r="I4716" t="s">
        <v>28662</v>
      </c>
      <c r="J4716" s="1" t="s">
        <v>45</v>
      </c>
      <c r="K4716" t="s">
        <v>133</v>
      </c>
      <c r="L4716" t="s">
        <v>134</v>
      </c>
      <c r="M4716" t="s">
        <v>135</v>
      </c>
      <c r="N4716" s="1" t="s">
        <v>33</v>
      </c>
      <c r="O4716" s="1" t="s">
        <v>63</v>
      </c>
      <c r="P4716" s="1">
        <v>68</v>
      </c>
      <c r="Q4716" t="s">
        <v>1822</v>
      </c>
      <c r="R4716" s="1" t="s">
        <v>28663</v>
      </c>
      <c r="S4716" s="1" t="s">
        <v>28664</v>
      </c>
      <c r="T4716" s="1">
        <v>111</v>
      </c>
      <c r="U4716" s="1">
        <v>12</v>
      </c>
      <c r="V4716" s="1">
        <v>99</v>
      </c>
    </row>
    <row r="4717" spans="1:22" x14ac:dyDescent="0.35">
      <c r="A4717" s="2">
        <v>44527</v>
      </c>
      <c r="B4717" s="3" t="s">
        <v>418</v>
      </c>
      <c r="C4717" t="s">
        <v>69</v>
      </c>
      <c r="D4717" t="s">
        <v>419</v>
      </c>
      <c r="E4717" t="s">
        <v>25</v>
      </c>
      <c r="F4717" t="s">
        <v>28665</v>
      </c>
      <c r="G4717" t="s">
        <v>28666</v>
      </c>
      <c r="H4717" t="s">
        <v>28667</v>
      </c>
      <c r="I4717" t="s">
        <v>28668</v>
      </c>
      <c r="J4717" s="1" t="s">
        <v>170</v>
      </c>
      <c r="K4717" t="s">
        <v>381</v>
      </c>
      <c r="L4717" t="s">
        <v>382</v>
      </c>
      <c r="M4717" t="s">
        <v>383</v>
      </c>
      <c r="N4717" s="1" t="s">
        <v>114</v>
      </c>
      <c r="O4717" s="1" t="s">
        <v>34</v>
      </c>
      <c r="P4717" s="1">
        <v>99</v>
      </c>
      <c r="Q4717" t="s">
        <v>15172</v>
      </c>
      <c r="R4717" s="1" t="s">
        <v>28669</v>
      </c>
      <c r="S4717" s="1" t="s">
        <v>28670</v>
      </c>
      <c r="T4717" s="1">
        <v>112</v>
      </c>
      <c r="U4717" s="1">
        <v>49</v>
      </c>
      <c r="V4717" s="1">
        <v>63</v>
      </c>
    </row>
    <row r="4718" spans="1:22" x14ac:dyDescent="0.35">
      <c r="A4718" s="2">
        <v>44685</v>
      </c>
      <c r="B4718" s="3" t="s">
        <v>38</v>
      </c>
      <c r="C4718" t="s">
        <v>247</v>
      </c>
      <c r="D4718" t="s">
        <v>165</v>
      </c>
      <c r="E4718" t="s">
        <v>166</v>
      </c>
      <c r="F4718" t="s">
        <v>28671</v>
      </c>
      <c r="G4718" t="s">
        <v>28672</v>
      </c>
      <c r="H4718" t="s">
        <v>28673</v>
      </c>
      <c r="I4718" t="s">
        <v>28674</v>
      </c>
      <c r="J4718" s="1" t="s">
        <v>170</v>
      </c>
      <c r="K4718" t="s">
        <v>31</v>
      </c>
      <c r="L4718" t="s">
        <v>32</v>
      </c>
      <c r="M4718">
        <v>6538306661</v>
      </c>
      <c r="N4718" s="1" t="s">
        <v>93</v>
      </c>
      <c r="O4718" s="1" t="s">
        <v>63</v>
      </c>
      <c r="P4718" s="1">
        <v>42</v>
      </c>
      <c r="Q4718" t="s">
        <v>28675</v>
      </c>
      <c r="R4718" s="1" t="s">
        <v>28676</v>
      </c>
      <c r="S4718" s="1" t="s">
        <v>28677</v>
      </c>
      <c r="T4718" s="1">
        <v>465</v>
      </c>
      <c r="U4718" s="1">
        <v>174</v>
      </c>
      <c r="V4718" s="1">
        <v>291</v>
      </c>
    </row>
    <row r="4719" spans="1:22" x14ac:dyDescent="0.35">
      <c r="A4719" s="2">
        <v>44954</v>
      </c>
      <c r="B4719" s="3" t="s">
        <v>529</v>
      </c>
      <c r="C4719" t="s">
        <v>23</v>
      </c>
      <c r="D4719" t="s">
        <v>98</v>
      </c>
      <c r="E4719" t="s">
        <v>530</v>
      </c>
      <c r="F4719" t="s">
        <v>28678</v>
      </c>
      <c r="G4719" t="s">
        <v>28679</v>
      </c>
      <c r="H4719" t="s">
        <v>28680</v>
      </c>
      <c r="I4719" t="s">
        <v>28681</v>
      </c>
      <c r="J4719" s="1" t="s">
        <v>45</v>
      </c>
      <c r="K4719" t="s">
        <v>75</v>
      </c>
      <c r="L4719" t="s">
        <v>76</v>
      </c>
      <c r="M4719" t="s">
        <v>77</v>
      </c>
      <c r="N4719" s="1" t="s">
        <v>48</v>
      </c>
      <c r="O4719" s="1" t="s">
        <v>34</v>
      </c>
      <c r="P4719" s="1">
        <v>38</v>
      </c>
      <c r="Q4719" t="s">
        <v>19860</v>
      </c>
      <c r="R4719" s="1" t="s">
        <v>28682</v>
      </c>
      <c r="S4719" s="1" t="s">
        <v>28683</v>
      </c>
      <c r="T4719" s="1">
        <v>337</v>
      </c>
      <c r="U4719" s="1">
        <v>315</v>
      </c>
      <c r="V4719" s="1">
        <v>22</v>
      </c>
    </row>
    <row r="4720" spans="1:22" x14ac:dyDescent="0.35">
      <c r="A4720" s="2">
        <v>45132</v>
      </c>
      <c r="B4720" s="3" t="s">
        <v>22</v>
      </c>
      <c r="C4720" t="s">
        <v>23</v>
      </c>
      <c r="D4720" t="s">
        <v>24</v>
      </c>
      <c r="E4720" t="s">
        <v>82</v>
      </c>
      <c r="F4720" t="s">
        <v>28684</v>
      </c>
      <c r="H4720" t="s">
        <v>28685</v>
      </c>
      <c r="I4720" t="s">
        <v>28686</v>
      </c>
      <c r="J4720" s="1" t="s">
        <v>45</v>
      </c>
      <c r="K4720" t="s">
        <v>194</v>
      </c>
      <c r="L4720" t="s">
        <v>195</v>
      </c>
      <c r="M4720" t="s">
        <v>196</v>
      </c>
      <c r="N4720" s="1" t="s">
        <v>93</v>
      </c>
      <c r="O4720" s="1" t="s">
        <v>34</v>
      </c>
      <c r="P4720" s="1">
        <v>30</v>
      </c>
      <c r="Q4720" t="s">
        <v>5816</v>
      </c>
      <c r="R4720" s="1" t="s">
        <v>28687</v>
      </c>
      <c r="S4720" s="1" t="s">
        <v>28688</v>
      </c>
      <c r="T4720" s="1">
        <v>140</v>
      </c>
      <c r="U4720" s="1">
        <v>76</v>
      </c>
      <c r="V4720" s="1">
        <v>64</v>
      </c>
    </row>
    <row r="4721" spans="1:22" x14ac:dyDescent="0.35">
      <c r="A4721" s="2">
        <v>44889</v>
      </c>
      <c r="B4721" s="3" t="s">
        <v>97</v>
      </c>
      <c r="C4721" t="s">
        <v>23</v>
      </c>
      <c r="D4721" t="s">
        <v>98</v>
      </c>
      <c r="E4721" t="s">
        <v>154</v>
      </c>
      <c r="F4721" t="s">
        <v>28689</v>
      </c>
      <c r="G4721" t="s">
        <v>28690</v>
      </c>
      <c r="H4721" t="s">
        <v>28691</v>
      </c>
      <c r="I4721" t="s">
        <v>28692</v>
      </c>
      <c r="J4721" s="1" t="s">
        <v>170</v>
      </c>
      <c r="K4721" t="s">
        <v>330</v>
      </c>
      <c r="L4721" t="s">
        <v>331</v>
      </c>
      <c r="M4721" t="s">
        <v>332</v>
      </c>
      <c r="N4721" s="1" t="s">
        <v>93</v>
      </c>
      <c r="O4721" s="1" t="s">
        <v>49</v>
      </c>
      <c r="P4721" s="1">
        <v>67</v>
      </c>
      <c r="Q4721" t="s">
        <v>453</v>
      </c>
      <c r="R4721" s="1" t="s">
        <v>22875</v>
      </c>
      <c r="S4721" s="1" t="s">
        <v>28693</v>
      </c>
      <c r="T4721" s="1">
        <v>439</v>
      </c>
      <c r="U4721" s="1">
        <v>273</v>
      </c>
      <c r="V4721" s="1">
        <v>166</v>
      </c>
    </row>
    <row r="4722" spans="1:22" x14ac:dyDescent="0.35">
      <c r="A4722" s="2">
        <v>44961</v>
      </c>
      <c r="B4722" s="3" t="s">
        <v>164</v>
      </c>
      <c r="C4722" t="s">
        <v>54</v>
      </c>
      <c r="D4722" t="s">
        <v>165</v>
      </c>
      <c r="E4722" t="s">
        <v>166</v>
      </c>
      <c r="F4722" t="s">
        <v>28694</v>
      </c>
      <c r="G4722" t="s">
        <v>28695</v>
      </c>
      <c r="H4722" t="s">
        <v>28696</v>
      </c>
      <c r="I4722" t="s">
        <v>28697</v>
      </c>
      <c r="J4722" s="1" t="s">
        <v>30</v>
      </c>
      <c r="K4722" t="s">
        <v>424</v>
      </c>
      <c r="L4722" t="s">
        <v>425</v>
      </c>
      <c r="M4722">
        <v>7724600682</v>
      </c>
      <c r="N4722" s="1" t="s">
        <v>93</v>
      </c>
      <c r="O4722" s="1" t="s">
        <v>63</v>
      </c>
      <c r="P4722" s="1">
        <v>69</v>
      </c>
      <c r="Q4722" t="s">
        <v>14505</v>
      </c>
      <c r="R4722" s="1" t="s">
        <v>16214</v>
      </c>
      <c r="S4722" s="1" t="s">
        <v>28698</v>
      </c>
      <c r="T4722" s="1">
        <v>398</v>
      </c>
      <c r="U4722" s="1">
        <v>233</v>
      </c>
      <c r="V4722" s="1">
        <v>165</v>
      </c>
    </row>
    <row r="4723" spans="1:22" x14ac:dyDescent="0.35">
      <c r="A4723" s="2">
        <v>44861</v>
      </c>
      <c r="B4723" s="3" t="s">
        <v>214</v>
      </c>
      <c r="C4723" t="s">
        <v>23</v>
      </c>
      <c r="D4723" t="s">
        <v>98</v>
      </c>
      <c r="E4723" t="s">
        <v>326</v>
      </c>
      <c r="F4723" t="s">
        <v>28699</v>
      </c>
      <c r="G4723" t="s">
        <v>28700</v>
      </c>
      <c r="H4723" t="s">
        <v>28701</v>
      </c>
      <c r="I4723" t="s">
        <v>28702</v>
      </c>
      <c r="J4723" s="1" t="s">
        <v>170</v>
      </c>
      <c r="K4723" t="s">
        <v>159</v>
      </c>
      <c r="L4723" t="s">
        <v>160</v>
      </c>
      <c r="N4723" s="1" t="s">
        <v>48</v>
      </c>
      <c r="O4723" s="1" t="s">
        <v>34</v>
      </c>
      <c r="P4723" s="1">
        <v>15</v>
      </c>
      <c r="Q4723" t="s">
        <v>23161</v>
      </c>
      <c r="R4723" s="1" t="s">
        <v>28703</v>
      </c>
      <c r="S4723" s="1" t="s">
        <v>28704</v>
      </c>
      <c r="T4723" s="1">
        <v>427</v>
      </c>
      <c r="U4723" s="1">
        <v>216</v>
      </c>
      <c r="V4723" s="1">
        <v>211</v>
      </c>
    </row>
    <row r="4724" spans="1:22" x14ac:dyDescent="0.35">
      <c r="A4724" s="2">
        <v>44887</v>
      </c>
      <c r="B4724" s="3" t="s">
        <v>118</v>
      </c>
      <c r="C4724" t="s">
        <v>69</v>
      </c>
      <c r="D4724" t="s">
        <v>119</v>
      </c>
      <c r="E4724" t="s">
        <v>189</v>
      </c>
      <c r="F4724" t="s">
        <v>28705</v>
      </c>
      <c r="G4724" t="s">
        <v>28706</v>
      </c>
      <c r="H4724" t="s">
        <v>28707</v>
      </c>
      <c r="I4724" t="s">
        <v>28708</v>
      </c>
      <c r="J4724" s="1" t="s">
        <v>45</v>
      </c>
      <c r="K4724" t="s">
        <v>270</v>
      </c>
      <c r="L4724" t="s">
        <v>271</v>
      </c>
      <c r="M4724" t="s">
        <v>559</v>
      </c>
      <c r="N4724" s="1" t="s">
        <v>114</v>
      </c>
      <c r="O4724" s="1" t="s">
        <v>49</v>
      </c>
      <c r="P4724" s="1">
        <v>9</v>
      </c>
      <c r="Q4724" t="s">
        <v>26721</v>
      </c>
      <c r="R4724" s="1" t="s">
        <v>28709</v>
      </c>
      <c r="S4724" s="1" t="s">
        <v>28710</v>
      </c>
      <c r="T4724" s="1">
        <v>403</v>
      </c>
      <c r="U4724" s="1">
        <v>272</v>
      </c>
      <c r="V4724" s="1">
        <v>131</v>
      </c>
    </row>
    <row r="4725" spans="1:22" x14ac:dyDescent="0.35">
      <c r="A4725" s="2">
        <v>45145</v>
      </c>
      <c r="B4725" s="3" t="s">
        <v>222</v>
      </c>
      <c r="C4725" t="s">
        <v>54</v>
      </c>
      <c r="D4725" t="s">
        <v>223</v>
      </c>
      <c r="E4725" t="s">
        <v>224</v>
      </c>
      <c r="F4725" t="s">
        <v>28711</v>
      </c>
      <c r="H4725" t="s">
        <v>28712</v>
      </c>
      <c r="I4725" t="s">
        <v>28713</v>
      </c>
      <c r="J4725" s="1" t="s">
        <v>45</v>
      </c>
      <c r="K4725" t="s">
        <v>61</v>
      </c>
      <c r="L4725" t="s">
        <v>62</v>
      </c>
      <c r="M4725">
        <f>1-588-750-7646</f>
        <v>-8983</v>
      </c>
      <c r="N4725" s="1" t="s">
        <v>48</v>
      </c>
      <c r="O4725" s="1" t="s">
        <v>63</v>
      </c>
      <c r="P4725" s="1">
        <v>44</v>
      </c>
      <c r="Q4725" t="s">
        <v>4374</v>
      </c>
      <c r="R4725" s="1" t="s">
        <v>28714</v>
      </c>
      <c r="S4725" s="1" t="s">
        <v>28715</v>
      </c>
      <c r="T4725" s="1">
        <v>351</v>
      </c>
      <c r="U4725" s="1">
        <v>342</v>
      </c>
      <c r="V4725" s="1">
        <v>9</v>
      </c>
    </row>
    <row r="4726" spans="1:22" x14ac:dyDescent="0.35">
      <c r="A4726" s="2">
        <v>44595</v>
      </c>
      <c r="B4726" s="3" t="s">
        <v>275</v>
      </c>
      <c r="C4726" t="s">
        <v>276</v>
      </c>
      <c r="D4726" t="s">
        <v>277</v>
      </c>
      <c r="E4726" t="s">
        <v>278</v>
      </c>
      <c r="F4726" t="s">
        <v>28716</v>
      </c>
      <c r="G4726" t="s">
        <v>28717</v>
      </c>
      <c r="H4726" t="s">
        <v>28718</v>
      </c>
      <c r="I4726" t="s">
        <v>28719</v>
      </c>
      <c r="J4726" s="1" t="s">
        <v>170</v>
      </c>
      <c r="K4726" t="s">
        <v>111</v>
      </c>
      <c r="L4726" t="s">
        <v>112</v>
      </c>
      <c r="M4726" t="s">
        <v>113</v>
      </c>
      <c r="N4726" s="1" t="s">
        <v>48</v>
      </c>
      <c r="O4726" s="1" t="s">
        <v>49</v>
      </c>
      <c r="P4726" s="1">
        <v>33</v>
      </c>
      <c r="Q4726" t="s">
        <v>6096</v>
      </c>
      <c r="R4726" s="1" t="s">
        <v>28720</v>
      </c>
      <c r="S4726" s="1" t="s">
        <v>28721</v>
      </c>
      <c r="T4726" s="1">
        <v>330</v>
      </c>
      <c r="U4726" s="1">
        <v>279</v>
      </c>
      <c r="V4726" s="1">
        <v>51</v>
      </c>
    </row>
    <row r="4727" spans="1:22" x14ac:dyDescent="0.35">
      <c r="A4727" s="2">
        <v>45190</v>
      </c>
      <c r="B4727" s="3" t="s">
        <v>336</v>
      </c>
      <c r="C4727" t="s">
        <v>247</v>
      </c>
      <c r="D4727" t="s">
        <v>165</v>
      </c>
      <c r="E4727" t="s">
        <v>189</v>
      </c>
      <c r="F4727" t="s">
        <v>28722</v>
      </c>
      <c r="G4727" t="s">
        <v>28723</v>
      </c>
      <c r="H4727" t="s">
        <v>28724</v>
      </c>
      <c r="I4727" t="s">
        <v>28725</v>
      </c>
      <c r="J4727" s="1" t="s">
        <v>170</v>
      </c>
      <c r="K4727" t="s">
        <v>270</v>
      </c>
      <c r="L4727" t="s">
        <v>271</v>
      </c>
      <c r="M4727" t="s">
        <v>559</v>
      </c>
      <c r="N4727" s="1" t="s">
        <v>114</v>
      </c>
      <c r="O4727" s="1" t="s">
        <v>63</v>
      </c>
      <c r="P4727" s="1">
        <v>70</v>
      </c>
      <c r="Q4727" t="s">
        <v>12989</v>
      </c>
      <c r="R4727" s="1" t="s">
        <v>28726</v>
      </c>
      <c r="S4727" s="1" t="s">
        <v>28727</v>
      </c>
      <c r="T4727" s="1">
        <v>423</v>
      </c>
      <c r="U4727" s="1">
        <v>211</v>
      </c>
      <c r="V4727" s="1">
        <v>212</v>
      </c>
    </row>
    <row r="4728" spans="1:22" x14ac:dyDescent="0.35">
      <c r="A4728" s="2">
        <v>44870</v>
      </c>
      <c r="B4728" s="3" t="s">
        <v>317</v>
      </c>
      <c r="C4728" t="s">
        <v>23</v>
      </c>
      <c r="D4728" t="s">
        <v>98</v>
      </c>
      <c r="E4728" t="s">
        <v>318</v>
      </c>
      <c r="F4728" t="s">
        <v>28728</v>
      </c>
      <c r="G4728" t="s">
        <v>28729</v>
      </c>
      <c r="H4728" t="s">
        <v>28730</v>
      </c>
      <c r="I4728">
        <v>3923609361</v>
      </c>
      <c r="J4728" s="1" t="s">
        <v>45</v>
      </c>
      <c r="K4728" t="s">
        <v>46</v>
      </c>
      <c r="L4728" t="s">
        <v>47</v>
      </c>
      <c r="M4728" t="s">
        <v>261</v>
      </c>
      <c r="N4728" s="1" t="s">
        <v>48</v>
      </c>
      <c r="O4728" s="1" t="s">
        <v>49</v>
      </c>
      <c r="P4728" s="1">
        <v>60</v>
      </c>
      <c r="Q4728" t="s">
        <v>1282</v>
      </c>
      <c r="R4728" s="1" t="s">
        <v>28731</v>
      </c>
      <c r="S4728" s="1" t="s">
        <v>28732</v>
      </c>
      <c r="T4728" s="1">
        <v>150</v>
      </c>
      <c r="U4728" s="1">
        <v>66</v>
      </c>
      <c r="V4728" s="1">
        <v>84</v>
      </c>
    </row>
    <row r="4729" spans="1:22" x14ac:dyDescent="0.35">
      <c r="A4729" s="2">
        <v>45193</v>
      </c>
      <c r="B4729" s="3" t="s">
        <v>177</v>
      </c>
      <c r="C4729" t="s">
        <v>141</v>
      </c>
      <c r="D4729" t="s">
        <v>142</v>
      </c>
      <c r="E4729" t="s">
        <v>178</v>
      </c>
      <c r="F4729" t="s">
        <v>28733</v>
      </c>
      <c r="G4729" t="s">
        <v>28734</v>
      </c>
      <c r="H4729" t="s">
        <v>28735</v>
      </c>
      <c r="I4729">
        <v>2164242772</v>
      </c>
      <c r="J4729" s="1" t="s">
        <v>170</v>
      </c>
      <c r="K4729" t="s">
        <v>303</v>
      </c>
      <c r="L4729" t="s">
        <v>304</v>
      </c>
      <c r="M4729" t="s">
        <v>305</v>
      </c>
      <c r="N4729" s="1" t="s">
        <v>86</v>
      </c>
      <c r="O4729" s="1" t="s">
        <v>34</v>
      </c>
      <c r="P4729" s="1">
        <v>88</v>
      </c>
      <c r="Q4729" t="s">
        <v>6083</v>
      </c>
      <c r="R4729" s="1" t="s">
        <v>6410</v>
      </c>
      <c r="S4729" s="1" t="s">
        <v>28736</v>
      </c>
      <c r="T4729" s="1">
        <v>386</v>
      </c>
      <c r="U4729" s="1">
        <v>175</v>
      </c>
      <c r="V4729" s="1">
        <v>211</v>
      </c>
    </row>
    <row r="4730" spans="1:22" x14ac:dyDescent="0.35">
      <c r="A4730" s="2">
        <v>44852</v>
      </c>
      <c r="B4730" s="3" t="s">
        <v>275</v>
      </c>
      <c r="C4730" t="s">
        <v>276</v>
      </c>
      <c r="D4730" t="s">
        <v>277</v>
      </c>
      <c r="E4730" t="s">
        <v>278</v>
      </c>
      <c r="F4730" t="s">
        <v>28737</v>
      </c>
      <c r="G4730" t="s">
        <v>28738</v>
      </c>
      <c r="H4730" t="s">
        <v>28739</v>
      </c>
      <c r="I4730" t="s">
        <v>28740</v>
      </c>
      <c r="J4730" s="1" t="s">
        <v>30</v>
      </c>
      <c r="K4730" t="s">
        <v>270</v>
      </c>
      <c r="L4730" t="s">
        <v>271</v>
      </c>
      <c r="M4730" t="s">
        <v>559</v>
      </c>
      <c r="N4730" s="1" t="s">
        <v>86</v>
      </c>
      <c r="O4730" s="1" t="s">
        <v>63</v>
      </c>
      <c r="P4730" s="1">
        <v>48</v>
      </c>
      <c r="Q4730" t="s">
        <v>18645</v>
      </c>
      <c r="R4730" s="1" t="s">
        <v>19355</v>
      </c>
      <c r="S4730" s="1" t="s">
        <v>28741</v>
      </c>
      <c r="T4730" s="1">
        <v>97</v>
      </c>
      <c r="U4730" s="1">
        <v>87</v>
      </c>
      <c r="V4730" s="1">
        <v>10</v>
      </c>
    </row>
    <row r="4731" spans="1:22" x14ac:dyDescent="0.35">
      <c r="A4731" s="2">
        <v>44999</v>
      </c>
      <c r="B4731" s="3" t="s">
        <v>207</v>
      </c>
      <c r="C4731" t="s">
        <v>23</v>
      </c>
      <c r="D4731" t="s">
        <v>39</v>
      </c>
      <c r="E4731" t="s">
        <v>541</v>
      </c>
      <c r="F4731" t="s">
        <v>28742</v>
      </c>
      <c r="G4731" t="s">
        <v>28743</v>
      </c>
      <c r="H4731" t="s">
        <v>28744</v>
      </c>
      <c r="I4731" t="s">
        <v>28745</v>
      </c>
      <c r="J4731" s="1" t="s">
        <v>45</v>
      </c>
      <c r="K4731" t="s">
        <v>46</v>
      </c>
      <c r="L4731" t="s">
        <v>47</v>
      </c>
      <c r="M4731" t="s">
        <v>261</v>
      </c>
      <c r="N4731" s="1" t="s">
        <v>93</v>
      </c>
      <c r="O4731" s="1" t="s">
        <v>63</v>
      </c>
      <c r="P4731" s="1">
        <v>92</v>
      </c>
      <c r="Q4731" t="s">
        <v>5612</v>
      </c>
      <c r="R4731" s="1" t="s">
        <v>28746</v>
      </c>
      <c r="S4731" s="1" t="s">
        <v>28747</v>
      </c>
      <c r="T4731" s="1">
        <v>124</v>
      </c>
      <c r="U4731" s="1">
        <v>4</v>
      </c>
      <c r="V4731" s="1">
        <v>120</v>
      </c>
    </row>
    <row r="4732" spans="1:22" x14ac:dyDescent="0.35">
      <c r="A4732" s="2">
        <v>45137</v>
      </c>
      <c r="B4732" s="3" t="s">
        <v>140</v>
      </c>
      <c r="C4732" t="s">
        <v>141</v>
      </c>
      <c r="D4732" t="s">
        <v>142</v>
      </c>
      <c r="E4732" t="s">
        <v>361</v>
      </c>
      <c r="F4732" t="s">
        <v>28748</v>
      </c>
      <c r="G4732" t="s">
        <v>28749</v>
      </c>
      <c r="H4732" t="s">
        <v>28750</v>
      </c>
      <c r="I4732">
        <f>1-748-549-728</f>
        <v>-2024</v>
      </c>
      <c r="J4732" s="1" t="s">
        <v>30</v>
      </c>
      <c r="K4732" t="s">
        <v>270</v>
      </c>
      <c r="L4732" t="s">
        <v>271</v>
      </c>
      <c r="M4732" t="s">
        <v>559</v>
      </c>
      <c r="N4732" s="1" t="s">
        <v>48</v>
      </c>
      <c r="O4732" s="1" t="s">
        <v>34</v>
      </c>
      <c r="P4732" s="1">
        <v>97</v>
      </c>
      <c r="Q4732" t="s">
        <v>1031</v>
      </c>
      <c r="R4732" s="1" t="s">
        <v>28751</v>
      </c>
      <c r="S4732" s="1" t="s">
        <v>28752</v>
      </c>
      <c r="T4732" s="1">
        <v>358</v>
      </c>
      <c r="U4732" s="1">
        <v>58</v>
      </c>
      <c r="V4732" s="1">
        <v>300</v>
      </c>
    </row>
    <row r="4733" spans="1:22" x14ac:dyDescent="0.35">
      <c r="A4733" s="2">
        <v>44488</v>
      </c>
      <c r="B4733" s="3" t="s">
        <v>336</v>
      </c>
      <c r="C4733" t="s">
        <v>247</v>
      </c>
      <c r="D4733" t="s">
        <v>165</v>
      </c>
      <c r="E4733" t="s">
        <v>484</v>
      </c>
      <c r="F4733" t="s">
        <v>28753</v>
      </c>
      <c r="G4733" t="s">
        <v>28754</v>
      </c>
      <c r="H4733" t="s">
        <v>28755</v>
      </c>
      <c r="I4733" t="s">
        <v>28756</v>
      </c>
      <c r="J4733" s="1" t="s">
        <v>170</v>
      </c>
      <c r="K4733" t="s">
        <v>566</v>
      </c>
      <c r="L4733" t="s">
        <v>567</v>
      </c>
      <c r="M4733" t="s">
        <v>568</v>
      </c>
      <c r="N4733" s="1" t="s">
        <v>86</v>
      </c>
      <c r="O4733" s="1" t="s">
        <v>34</v>
      </c>
      <c r="P4733" s="1">
        <v>6</v>
      </c>
      <c r="Q4733" t="s">
        <v>9717</v>
      </c>
      <c r="R4733" s="1" t="s">
        <v>28757</v>
      </c>
      <c r="S4733" s="1" t="s">
        <v>28758</v>
      </c>
      <c r="T4733" s="1">
        <v>322</v>
      </c>
      <c r="U4733" s="1">
        <v>130</v>
      </c>
      <c r="V4733" s="1">
        <v>192</v>
      </c>
    </row>
    <row r="4734" spans="1:22" x14ac:dyDescent="0.35">
      <c r="A4734" s="2">
        <v>44555</v>
      </c>
      <c r="B4734" s="3" t="s">
        <v>68</v>
      </c>
      <c r="C4734" t="s">
        <v>69</v>
      </c>
      <c r="D4734" t="s">
        <v>70</v>
      </c>
      <c r="E4734" t="s">
        <v>265</v>
      </c>
      <c r="F4734" t="s">
        <v>28759</v>
      </c>
      <c r="G4734" t="s">
        <v>28760</v>
      </c>
      <c r="H4734" t="s">
        <v>28761</v>
      </c>
      <c r="I4734">
        <v>3679060094</v>
      </c>
      <c r="J4734" s="1" t="s">
        <v>45</v>
      </c>
      <c r="K4734" t="s">
        <v>194</v>
      </c>
      <c r="L4734" t="s">
        <v>195</v>
      </c>
      <c r="M4734" t="s">
        <v>196</v>
      </c>
      <c r="N4734" s="1" t="s">
        <v>114</v>
      </c>
      <c r="O4734" s="1" t="s">
        <v>34</v>
      </c>
      <c r="P4734" s="1">
        <v>71</v>
      </c>
      <c r="Q4734" t="s">
        <v>7570</v>
      </c>
      <c r="R4734" s="1" t="s">
        <v>28762</v>
      </c>
      <c r="S4734" s="1" t="s">
        <v>28763</v>
      </c>
      <c r="T4734" s="1">
        <v>266</v>
      </c>
      <c r="U4734" s="1">
        <v>176</v>
      </c>
      <c r="V4734" s="1">
        <v>90</v>
      </c>
    </row>
    <row r="4735" spans="1:22" x14ac:dyDescent="0.35">
      <c r="A4735" s="2">
        <v>44891</v>
      </c>
      <c r="B4735" s="3" t="s">
        <v>275</v>
      </c>
      <c r="C4735" t="s">
        <v>276</v>
      </c>
      <c r="D4735" t="s">
        <v>277</v>
      </c>
      <c r="E4735" t="s">
        <v>278</v>
      </c>
      <c r="F4735" t="s">
        <v>28764</v>
      </c>
      <c r="G4735" t="s">
        <v>28765</v>
      </c>
      <c r="H4735" t="s">
        <v>28766</v>
      </c>
      <c r="I4735">
        <v>6965682941</v>
      </c>
      <c r="J4735" s="1" t="s">
        <v>30</v>
      </c>
      <c r="K4735" t="s">
        <v>566</v>
      </c>
      <c r="L4735" t="s">
        <v>567</v>
      </c>
      <c r="M4735" t="s">
        <v>568</v>
      </c>
      <c r="N4735" s="1" t="s">
        <v>114</v>
      </c>
      <c r="O4735" s="1" t="s">
        <v>34</v>
      </c>
      <c r="P4735" s="1">
        <v>87</v>
      </c>
      <c r="Q4735" t="s">
        <v>6867</v>
      </c>
      <c r="R4735" s="1" t="s">
        <v>28767</v>
      </c>
      <c r="S4735" s="1" t="s">
        <v>28768</v>
      </c>
      <c r="T4735" s="1">
        <v>98</v>
      </c>
      <c r="U4735" s="1">
        <v>68</v>
      </c>
      <c r="V4735" s="1">
        <v>30</v>
      </c>
    </row>
    <row r="4736" spans="1:22" x14ac:dyDescent="0.35">
      <c r="A4736" s="2">
        <v>44516</v>
      </c>
      <c r="B4736" s="3" t="s">
        <v>22</v>
      </c>
      <c r="C4736" t="s">
        <v>23</v>
      </c>
      <c r="D4736" t="s">
        <v>24</v>
      </c>
      <c r="E4736" t="s">
        <v>82</v>
      </c>
      <c r="F4736" t="s">
        <v>28769</v>
      </c>
      <c r="G4736" t="s">
        <v>28770</v>
      </c>
      <c r="H4736" t="s">
        <v>28771</v>
      </c>
      <c r="I4736">
        <v>6873657212</v>
      </c>
      <c r="J4736" s="1" t="s">
        <v>45</v>
      </c>
      <c r="K4736" t="s">
        <v>124</v>
      </c>
      <c r="L4736" t="s">
        <v>125</v>
      </c>
      <c r="M4736" t="s">
        <v>126</v>
      </c>
      <c r="N4736" s="1" t="s">
        <v>86</v>
      </c>
      <c r="O4736" s="1" t="s">
        <v>63</v>
      </c>
      <c r="P4736" s="1">
        <v>33</v>
      </c>
      <c r="Q4736" t="s">
        <v>1815</v>
      </c>
      <c r="R4736" s="1" t="s">
        <v>2172</v>
      </c>
      <c r="S4736" s="1" t="s">
        <v>28772</v>
      </c>
      <c r="T4736" s="1">
        <v>185</v>
      </c>
      <c r="U4736" s="1">
        <v>60</v>
      </c>
      <c r="V4736" s="1">
        <v>125</v>
      </c>
    </row>
    <row r="4737" spans="1:22" x14ac:dyDescent="0.35">
      <c r="A4737" s="2">
        <v>44936</v>
      </c>
      <c r="B4737" s="3" t="s">
        <v>140</v>
      </c>
      <c r="C4737" t="s">
        <v>141</v>
      </c>
      <c r="D4737" t="s">
        <v>142</v>
      </c>
      <c r="E4737" t="s">
        <v>361</v>
      </c>
      <c r="F4737" t="s">
        <v>28773</v>
      </c>
      <c r="G4737" t="s">
        <v>28774</v>
      </c>
      <c r="H4737" t="s">
        <v>28775</v>
      </c>
      <c r="I4737" t="s">
        <v>28776</v>
      </c>
      <c r="J4737" s="1" t="s">
        <v>45</v>
      </c>
      <c r="K4737" t="s">
        <v>111</v>
      </c>
      <c r="L4737" t="s">
        <v>112</v>
      </c>
      <c r="M4737" t="s">
        <v>113</v>
      </c>
      <c r="N4737" s="1" t="s">
        <v>48</v>
      </c>
      <c r="O4737" s="1" t="s">
        <v>63</v>
      </c>
      <c r="P4737" s="1">
        <v>45</v>
      </c>
      <c r="Q4737" t="s">
        <v>1537</v>
      </c>
      <c r="R4737" s="1" t="s">
        <v>12937</v>
      </c>
      <c r="S4737" s="1" t="s">
        <v>28777</v>
      </c>
      <c r="T4737" s="1">
        <v>125</v>
      </c>
      <c r="U4737" s="1">
        <v>32</v>
      </c>
      <c r="V4737" s="1">
        <v>93</v>
      </c>
    </row>
    <row r="4738" spans="1:22" x14ac:dyDescent="0.35">
      <c r="A4738" s="2">
        <v>45107</v>
      </c>
      <c r="B4738" s="3" t="s">
        <v>164</v>
      </c>
      <c r="C4738" t="s">
        <v>247</v>
      </c>
      <c r="D4738" t="s">
        <v>165</v>
      </c>
      <c r="E4738" t="s">
        <v>166</v>
      </c>
      <c r="F4738" t="s">
        <v>28778</v>
      </c>
      <c r="H4738" t="s">
        <v>28779</v>
      </c>
      <c r="I4738" t="s">
        <v>28780</v>
      </c>
      <c r="J4738" s="1" t="s">
        <v>30</v>
      </c>
      <c r="K4738" t="s">
        <v>270</v>
      </c>
      <c r="L4738" t="s">
        <v>271</v>
      </c>
      <c r="M4738" t="s">
        <v>559</v>
      </c>
      <c r="N4738" s="1" t="s">
        <v>86</v>
      </c>
      <c r="O4738" s="1" t="s">
        <v>34</v>
      </c>
      <c r="P4738" s="1">
        <v>16</v>
      </c>
      <c r="Q4738" t="s">
        <v>20595</v>
      </c>
      <c r="R4738" s="1" t="s">
        <v>28781</v>
      </c>
      <c r="S4738" s="1" t="s">
        <v>28782</v>
      </c>
      <c r="T4738" s="1">
        <v>60</v>
      </c>
      <c r="U4738" s="1">
        <v>56</v>
      </c>
      <c r="V4738" s="1">
        <v>4</v>
      </c>
    </row>
    <row r="4739" spans="1:22" x14ac:dyDescent="0.35">
      <c r="A4739" s="2">
        <v>44898</v>
      </c>
      <c r="B4739" s="3" t="s">
        <v>257</v>
      </c>
      <c r="C4739" t="s">
        <v>141</v>
      </c>
      <c r="D4739" t="s">
        <v>223</v>
      </c>
      <c r="E4739" t="s">
        <v>5713</v>
      </c>
      <c r="F4739" t="s">
        <v>28783</v>
      </c>
      <c r="G4739" t="s">
        <v>28784</v>
      </c>
      <c r="H4739" t="s">
        <v>28785</v>
      </c>
      <c r="I4739" t="s">
        <v>28786</v>
      </c>
      <c r="J4739" s="1" t="s">
        <v>45</v>
      </c>
      <c r="K4739" t="s">
        <v>46</v>
      </c>
      <c r="L4739" t="s">
        <v>47</v>
      </c>
      <c r="M4739" t="s">
        <v>261</v>
      </c>
      <c r="N4739" s="1" t="s">
        <v>33</v>
      </c>
      <c r="O4739" s="1" t="s">
        <v>63</v>
      </c>
      <c r="P4739" s="1">
        <v>28</v>
      </c>
      <c r="Q4739" t="s">
        <v>1991</v>
      </c>
      <c r="R4739" s="1" t="s">
        <v>28787</v>
      </c>
      <c r="S4739" s="1" t="s">
        <v>28788</v>
      </c>
      <c r="T4739" s="1">
        <v>216</v>
      </c>
      <c r="U4739" s="1">
        <v>55</v>
      </c>
      <c r="V4739" s="1">
        <v>161</v>
      </c>
    </row>
    <row r="4740" spans="1:22" x14ac:dyDescent="0.35">
      <c r="A4740" s="2">
        <v>44844</v>
      </c>
      <c r="B4740" s="3" t="s">
        <v>257</v>
      </c>
      <c r="C4740" t="s">
        <v>141</v>
      </c>
      <c r="D4740" t="s">
        <v>223</v>
      </c>
      <c r="E4740" t="s">
        <v>309</v>
      </c>
      <c r="F4740" t="s">
        <v>28789</v>
      </c>
      <c r="G4740" t="s">
        <v>28790</v>
      </c>
      <c r="H4740" t="s">
        <v>28791</v>
      </c>
      <c r="I4740" t="s">
        <v>28792</v>
      </c>
      <c r="J4740" s="1" t="s">
        <v>30</v>
      </c>
      <c r="K4740" t="s">
        <v>159</v>
      </c>
      <c r="L4740" t="s">
        <v>160</v>
      </c>
      <c r="M4740" t="s">
        <v>161</v>
      </c>
      <c r="N4740" s="1" t="s">
        <v>93</v>
      </c>
      <c r="O4740" s="1" t="s">
        <v>63</v>
      </c>
      <c r="P4740" s="1">
        <v>5</v>
      </c>
      <c r="Q4740" t="s">
        <v>21852</v>
      </c>
      <c r="R4740" s="1" t="s">
        <v>28793</v>
      </c>
      <c r="S4740" s="1" t="s">
        <v>28794</v>
      </c>
      <c r="T4740" s="1">
        <v>399</v>
      </c>
      <c r="U4740" s="1">
        <v>7</v>
      </c>
      <c r="V4740" s="1">
        <v>392</v>
      </c>
    </row>
    <row r="4741" spans="1:22" x14ac:dyDescent="0.35">
      <c r="A4741" s="2">
        <v>45072</v>
      </c>
      <c r="B4741" s="3" t="s">
        <v>22</v>
      </c>
      <c r="C4741" t="s">
        <v>23</v>
      </c>
      <c r="D4741" t="s">
        <v>24</v>
      </c>
      <c r="E4741" t="s">
        <v>82</v>
      </c>
      <c r="F4741" t="s">
        <v>28795</v>
      </c>
      <c r="G4741" t="s">
        <v>28796</v>
      </c>
      <c r="H4741" t="s">
        <v>28797</v>
      </c>
      <c r="I4741">
        <v>7004436089</v>
      </c>
      <c r="J4741" s="1" t="s">
        <v>170</v>
      </c>
      <c r="K4741" t="s">
        <v>46</v>
      </c>
      <c r="L4741" t="s">
        <v>47</v>
      </c>
      <c r="M4741" t="s">
        <v>261</v>
      </c>
      <c r="N4741" s="1" t="s">
        <v>93</v>
      </c>
      <c r="O4741" s="1" t="s">
        <v>34</v>
      </c>
      <c r="P4741" s="1">
        <v>71</v>
      </c>
      <c r="Q4741" t="s">
        <v>28798</v>
      </c>
      <c r="R4741" s="1" t="s">
        <v>28799</v>
      </c>
      <c r="S4741" s="1" t="s">
        <v>28800</v>
      </c>
      <c r="T4741" s="1">
        <v>407</v>
      </c>
      <c r="U4741" s="1">
        <v>157</v>
      </c>
      <c r="V4741" s="1">
        <v>250</v>
      </c>
    </row>
    <row r="4742" spans="1:22" x14ac:dyDescent="0.35">
      <c r="A4742" s="2">
        <v>44637</v>
      </c>
      <c r="B4742" s="3" t="s">
        <v>257</v>
      </c>
      <c r="C4742" t="s">
        <v>54</v>
      </c>
      <c r="D4742" t="s">
        <v>223</v>
      </c>
      <c r="E4742" t="s">
        <v>309</v>
      </c>
      <c r="F4742" t="s">
        <v>28801</v>
      </c>
      <c r="G4742" t="s">
        <v>28802</v>
      </c>
      <c r="H4742" t="s">
        <v>28803</v>
      </c>
      <c r="I4742" t="s">
        <v>28804</v>
      </c>
      <c r="J4742" s="1" t="s">
        <v>170</v>
      </c>
      <c r="K4742" t="s">
        <v>111</v>
      </c>
      <c r="L4742" t="s">
        <v>112</v>
      </c>
      <c r="M4742" t="s">
        <v>113</v>
      </c>
      <c r="N4742" s="1" t="s">
        <v>93</v>
      </c>
      <c r="O4742" s="1" t="s">
        <v>49</v>
      </c>
      <c r="P4742" s="1">
        <v>81</v>
      </c>
      <c r="Q4742" t="s">
        <v>10689</v>
      </c>
      <c r="R4742" s="1" t="s">
        <v>7885</v>
      </c>
      <c r="S4742" s="1" t="s">
        <v>28805</v>
      </c>
      <c r="T4742" s="1">
        <v>111</v>
      </c>
      <c r="U4742" s="1">
        <v>69</v>
      </c>
      <c r="V4742" s="1">
        <v>42</v>
      </c>
    </row>
    <row r="4743" spans="1:22" x14ac:dyDescent="0.35">
      <c r="A4743" s="2">
        <v>44760</v>
      </c>
      <c r="B4743" s="3" t="s">
        <v>53</v>
      </c>
      <c r="C4743" t="s">
        <v>276</v>
      </c>
      <c r="D4743" t="s">
        <v>55</v>
      </c>
      <c r="E4743" t="s">
        <v>56</v>
      </c>
      <c r="F4743" t="s">
        <v>24096</v>
      </c>
      <c r="G4743" t="s">
        <v>28806</v>
      </c>
      <c r="H4743" t="s">
        <v>28807</v>
      </c>
      <c r="I4743" t="s">
        <v>28808</v>
      </c>
      <c r="J4743" s="1" t="s">
        <v>30</v>
      </c>
      <c r="K4743" t="s">
        <v>194</v>
      </c>
      <c r="L4743" t="s">
        <v>195</v>
      </c>
      <c r="M4743" t="s">
        <v>196</v>
      </c>
      <c r="N4743" s="1" t="s">
        <v>33</v>
      </c>
      <c r="O4743" s="1" t="s">
        <v>49</v>
      </c>
      <c r="P4743" s="1">
        <v>58</v>
      </c>
      <c r="Q4743" t="s">
        <v>6695</v>
      </c>
      <c r="R4743" s="1" t="s">
        <v>28809</v>
      </c>
      <c r="S4743" s="1" t="s">
        <v>28810</v>
      </c>
      <c r="T4743" s="1">
        <v>328</v>
      </c>
      <c r="U4743" s="1">
        <v>168</v>
      </c>
      <c r="V4743" s="1">
        <v>160</v>
      </c>
    </row>
    <row r="4744" spans="1:22" x14ac:dyDescent="0.35">
      <c r="A4744" s="2">
        <v>44635</v>
      </c>
      <c r="B4744" s="3" t="s">
        <v>317</v>
      </c>
      <c r="C4744" t="s">
        <v>23</v>
      </c>
      <c r="D4744" t="s">
        <v>98</v>
      </c>
      <c r="E4744" t="s">
        <v>318</v>
      </c>
      <c r="F4744" t="s">
        <v>5453</v>
      </c>
      <c r="G4744" t="s">
        <v>28811</v>
      </c>
      <c r="H4744" t="s">
        <v>28812</v>
      </c>
      <c r="I4744" t="s">
        <v>28813</v>
      </c>
      <c r="J4744" s="1" t="s">
        <v>45</v>
      </c>
      <c r="K4744" t="s">
        <v>148</v>
      </c>
      <c r="L4744" t="s">
        <v>149</v>
      </c>
      <c r="M4744" t="s">
        <v>150</v>
      </c>
      <c r="N4744" s="1" t="s">
        <v>78</v>
      </c>
      <c r="O4744" s="1" t="s">
        <v>49</v>
      </c>
      <c r="P4744" s="1">
        <v>92</v>
      </c>
      <c r="Q4744" t="s">
        <v>7902</v>
      </c>
      <c r="R4744" s="1" t="s">
        <v>28814</v>
      </c>
      <c r="S4744" s="1" t="s">
        <v>28815</v>
      </c>
      <c r="T4744" s="1">
        <v>103</v>
      </c>
      <c r="U4744" s="1">
        <v>10</v>
      </c>
      <c r="V4744" s="1">
        <v>93</v>
      </c>
    </row>
    <row r="4745" spans="1:22" x14ac:dyDescent="0.35">
      <c r="A4745" s="2">
        <v>44511</v>
      </c>
      <c r="B4745" s="3" t="s">
        <v>97</v>
      </c>
      <c r="C4745" t="s">
        <v>23</v>
      </c>
      <c r="D4745" t="s">
        <v>98</v>
      </c>
      <c r="E4745" t="s">
        <v>99</v>
      </c>
      <c r="F4745" t="s">
        <v>28816</v>
      </c>
      <c r="G4745" t="s">
        <v>28817</v>
      </c>
      <c r="H4745" t="s">
        <v>28818</v>
      </c>
      <c r="I4745" t="s">
        <v>28819</v>
      </c>
      <c r="J4745" s="1" t="s">
        <v>30</v>
      </c>
      <c r="K4745" t="s">
        <v>111</v>
      </c>
      <c r="L4745" t="s">
        <v>112</v>
      </c>
      <c r="M4745" t="s">
        <v>113</v>
      </c>
      <c r="N4745" s="1" t="s">
        <v>93</v>
      </c>
      <c r="O4745" s="1" t="s">
        <v>49</v>
      </c>
      <c r="P4745" s="1">
        <v>89</v>
      </c>
      <c r="Q4745" t="s">
        <v>8819</v>
      </c>
      <c r="R4745" s="1" t="s">
        <v>28820</v>
      </c>
      <c r="S4745" s="1" t="s">
        <v>28821</v>
      </c>
      <c r="T4745" s="1">
        <v>98</v>
      </c>
      <c r="U4745" s="1">
        <v>34</v>
      </c>
      <c r="V4745" s="1">
        <v>64</v>
      </c>
    </row>
    <row r="4746" spans="1:22" x14ac:dyDescent="0.35">
      <c r="A4746" s="2">
        <v>45116</v>
      </c>
      <c r="B4746" s="3" t="s">
        <v>38</v>
      </c>
      <c r="C4746" t="s">
        <v>23</v>
      </c>
      <c r="D4746" t="s">
        <v>98</v>
      </c>
      <c r="E4746" t="s">
        <v>265</v>
      </c>
      <c r="F4746" t="s">
        <v>28822</v>
      </c>
      <c r="G4746" t="s">
        <v>28823</v>
      </c>
      <c r="H4746" t="s">
        <v>28824</v>
      </c>
      <c r="I4746" t="s">
        <v>28825</v>
      </c>
      <c r="J4746" s="1" t="s">
        <v>45</v>
      </c>
      <c r="K4746" t="s">
        <v>171</v>
      </c>
      <c r="L4746" t="s">
        <v>172</v>
      </c>
      <c r="M4746" t="s">
        <v>173</v>
      </c>
      <c r="N4746" s="1" t="s">
        <v>114</v>
      </c>
      <c r="O4746" s="1" t="s">
        <v>34</v>
      </c>
      <c r="P4746" s="1">
        <v>95</v>
      </c>
      <c r="Q4746" t="s">
        <v>18138</v>
      </c>
      <c r="R4746" s="1" t="s">
        <v>10800</v>
      </c>
      <c r="S4746" s="1" t="s">
        <v>28826</v>
      </c>
      <c r="T4746" s="1">
        <v>347</v>
      </c>
      <c r="U4746" s="1">
        <v>265</v>
      </c>
      <c r="V4746" s="1">
        <v>82</v>
      </c>
    </row>
    <row r="4747" spans="1:22" x14ac:dyDescent="0.35">
      <c r="A4747" s="2">
        <v>44793</v>
      </c>
      <c r="B4747" s="3" t="s">
        <v>140</v>
      </c>
      <c r="C4747" t="s">
        <v>141</v>
      </c>
      <c r="D4747" t="s">
        <v>142</v>
      </c>
      <c r="E4747" t="s">
        <v>361</v>
      </c>
      <c r="F4747" t="s">
        <v>28827</v>
      </c>
      <c r="G4747" t="s">
        <v>28828</v>
      </c>
      <c r="H4747" t="s">
        <v>28829</v>
      </c>
      <c r="I4747" t="s">
        <v>28830</v>
      </c>
      <c r="J4747" s="1" t="s">
        <v>30</v>
      </c>
      <c r="K4747" t="s">
        <v>330</v>
      </c>
      <c r="L4747" t="s">
        <v>331</v>
      </c>
      <c r="N4747" s="1" t="s">
        <v>86</v>
      </c>
      <c r="O4747" s="1" t="s">
        <v>63</v>
      </c>
      <c r="P4747" s="1">
        <v>47</v>
      </c>
      <c r="Q4747" t="s">
        <v>25680</v>
      </c>
      <c r="R4747" s="1" t="s">
        <v>28831</v>
      </c>
      <c r="S4747" s="1" t="s">
        <v>28832</v>
      </c>
      <c r="T4747" s="1">
        <v>170</v>
      </c>
      <c r="U4747" s="1">
        <v>67</v>
      </c>
      <c r="V4747" s="1">
        <v>103</v>
      </c>
    </row>
    <row r="4748" spans="1:22" x14ac:dyDescent="0.35">
      <c r="A4748" s="2">
        <v>44934</v>
      </c>
      <c r="B4748" s="3" t="s">
        <v>317</v>
      </c>
      <c r="C4748" t="s">
        <v>23</v>
      </c>
      <c r="D4748" t="s">
        <v>98</v>
      </c>
      <c r="E4748" t="s">
        <v>318</v>
      </c>
      <c r="F4748" t="s">
        <v>28833</v>
      </c>
      <c r="G4748" t="s">
        <v>28834</v>
      </c>
      <c r="H4748" t="s">
        <v>28835</v>
      </c>
      <c r="I4748" t="s">
        <v>28836</v>
      </c>
      <c r="J4748" s="1" t="s">
        <v>170</v>
      </c>
      <c r="K4748" t="s">
        <v>171</v>
      </c>
      <c r="L4748" t="s">
        <v>172</v>
      </c>
      <c r="M4748" t="s">
        <v>173</v>
      </c>
      <c r="N4748" s="1" t="s">
        <v>93</v>
      </c>
      <c r="O4748" s="1" t="s">
        <v>63</v>
      </c>
      <c r="P4748" s="1">
        <v>55</v>
      </c>
      <c r="Q4748" t="s">
        <v>1455</v>
      </c>
      <c r="R4748" s="1" t="s">
        <v>28837</v>
      </c>
      <c r="S4748" s="1" t="s">
        <v>28838</v>
      </c>
      <c r="T4748" s="1">
        <v>203</v>
      </c>
      <c r="U4748" s="1">
        <v>124</v>
      </c>
      <c r="V4748" s="1">
        <v>79</v>
      </c>
    </row>
    <row r="4749" spans="1:22" x14ac:dyDescent="0.35">
      <c r="A4749" s="2">
        <v>44899</v>
      </c>
      <c r="B4749" s="3" t="s">
        <v>53</v>
      </c>
      <c r="C4749" t="s">
        <v>276</v>
      </c>
      <c r="D4749" t="s">
        <v>55</v>
      </c>
      <c r="E4749" t="s">
        <v>56</v>
      </c>
      <c r="F4749" t="s">
        <v>28839</v>
      </c>
      <c r="H4749" t="s">
        <v>28840</v>
      </c>
      <c r="I4749" t="s">
        <v>28841</v>
      </c>
      <c r="J4749" s="1" t="s">
        <v>45</v>
      </c>
      <c r="K4749" t="s">
        <v>270</v>
      </c>
      <c r="L4749" t="s">
        <v>271</v>
      </c>
      <c r="M4749" t="s">
        <v>559</v>
      </c>
      <c r="N4749" s="1" t="s">
        <v>114</v>
      </c>
      <c r="O4749" s="1" t="s">
        <v>49</v>
      </c>
      <c r="P4749" s="1">
        <v>65</v>
      </c>
      <c r="Q4749" t="s">
        <v>7113</v>
      </c>
      <c r="R4749" s="1" t="s">
        <v>28842</v>
      </c>
      <c r="S4749" s="1" t="s">
        <v>28843</v>
      </c>
      <c r="T4749" s="1">
        <v>184</v>
      </c>
      <c r="U4749" s="1">
        <v>75</v>
      </c>
      <c r="V4749" s="1">
        <v>109</v>
      </c>
    </row>
    <row r="4750" spans="1:22" x14ac:dyDescent="0.35">
      <c r="A4750" s="2">
        <v>45163</v>
      </c>
      <c r="B4750" s="3" t="s">
        <v>164</v>
      </c>
      <c r="C4750" t="s">
        <v>247</v>
      </c>
      <c r="D4750" t="s">
        <v>165</v>
      </c>
      <c r="E4750" t="s">
        <v>25</v>
      </c>
      <c r="F4750" t="s">
        <v>28844</v>
      </c>
      <c r="G4750" t="s">
        <v>28845</v>
      </c>
      <c r="H4750" t="s">
        <v>28846</v>
      </c>
      <c r="I4750" t="s">
        <v>28847</v>
      </c>
      <c r="J4750" s="1" t="s">
        <v>45</v>
      </c>
      <c r="K4750" t="s">
        <v>270</v>
      </c>
      <c r="L4750" t="s">
        <v>271</v>
      </c>
      <c r="M4750" t="s">
        <v>559</v>
      </c>
      <c r="N4750" s="1" t="s">
        <v>48</v>
      </c>
      <c r="O4750" s="1" t="s">
        <v>63</v>
      </c>
      <c r="P4750" s="1">
        <v>56</v>
      </c>
      <c r="Q4750" t="s">
        <v>6409</v>
      </c>
      <c r="R4750" s="1" t="s">
        <v>28848</v>
      </c>
      <c r="S4750" s="1" t="s">
        <v>28849</v>
      </c>
      <c r="T4750" s="1">
        <v>158</v>
      </c>
      <c r="U4750" s="1">
        <v>141</v>
      </c>
      <c r="V4750" s="1">
        <v>17</v>
      </c>
    </row>
    <row r="4751" spans="1:22" x14ac:dyDescent="0.35">
      <c r="A4751" s="2">
        <v>45021</v>
      </c>
      <c r="B4751" s="3" t="s">
        <v>22</v>
      </c>
      <c r="C4751" t="s">
        <v>23</v>
      </c>
      <c r="D4751" t="s">
        <v>24</v>
      </c>
      <c r="E4751" t="s">
        <v>82</v>
      </c>
      <c r="F4751" t="s">
        <v>28850</v>
      </c>
      <c r="H4751" t="s">
        <v>28851</v>
      </c>
      <c r="I4751">
        <v>7215183343</v>
      </c>
      <c r="J4751" s="1" t="s">
        <v>45</v>
      </c>
      <c r="K4751" t="s">
        <v>111</v>
      </c>
      <c r="L4751" t="s">
        <v>112</v>
      </c>
      <c r="M4751" t="s">
        <v>113</v>
      </c>
      <c r="N4751" s="1" t="s">
        <v>86</v>
      </c>
      <c r="O4751" s="1" t="s">
        <v>34</v>
      </c>
      <c r="P4751" s="1">
        <v>11</v>
      </c>
      <c r="Q4751" t="s">
        <v>10352</v>
      </c>
      <c r="R4751" s="1" t="s">
        <v>28852</v>
      </c>
      <c r="S4751" s="1" t="s">
        <v>28853</v>
      </c>
      <c r="T4751" s="1">
        <v>258</v>
      </c>
      <c r="U4751" s="1">
        <v>25</v>
      </c>
      <c r="V4751" s="1">
        <v>233</v>
      </c>
    </row>
    <row r="4752" spans="1:22" x14ac:dyDescent="0.35">
      <c r="A4752" s="2">
        <v>44824</v>
      </c>
      <c r="B4752" s="3" t="s">
        <v>222</v>
      </c>
      <c r="C4752" t="s">
        <v>141</v>
      </c>
      <c r="D4752" t="s">
        <v>223</v>
      </c>
      <c r="E4752" t="s">
        <v>224</v>
      </c>
      <c r="F4752" t="s">
        <v>28854</v>
      </c>
      <c r="G4752" t="s">
        <v>28855</v>
      </c>
      <c r="H4752" t="s">
        <v>28856</v>
      </c>
      <c r="I4752" t="s">
        <v>28857</v>
      </c>
      <c r="J4752" s="1" t="s">
        <v>170</v>
      </c>
      <c r="K4752" t="s">
        <v>303</v>
      </c>
      <c r="L4752" t="s">
        <v>304</v>
      </c>
      <c r="M4752" t="s">
        <v>305</v>
      </c>
      <c r="N4752" s="1" t="s">
        <v>78</v>
      </c>
      <c r="O4752" s="1" t="s">
        <v>63</v>
      </c>
      <c r="P4752" s="1">
        <v>19</v>
      </c>
      <c r="Q4752" t="s">
        <v>11422</v>
      </c>
      <c r="R4752" s="1" t="s">
        <v>28858</v>
      </c>
      <c r="S4752" s="1" t="s">
        <v>28859</v>
      </c>
      <c r="T4752" s="1">
        <v>123</v>
      </c>
      <c r="U4752" s="1">
        <v>110</v>
      </c>
      <c r="V4752" s="1">
        <v>13</v>
      </c>
    </row>
    <row r="4753" spans="1:22" x14ac:dyDescent="0.35">
      <c r="A4753" s="2">
        <v>44964</v>
      </c>
      <c r="B4753" s="3" t="s">
        <v>177</v>
      </c>
      <c r="C4753" t="s">
        <v>141</v>
      </c>
      <c r="D4753" t="s">
        <v>142</v>
      </c>
      <c r="E4753" t="s">
        <v>265</v>
      </c>
      <c r="F4753" t="s">
        <v>28860</v>
      </c>
      <c r="G4753" t="s">
        <v>28861</v>
      </c>
      <c r="H4753" t="s">
        <v>28862</v>
      </c>
      <c r="I4753" t="s">
        <v>28863</v>
      </c>
      <c r="J4753" s="1" t="s">
        <v>45</v>
      </c>
      <c r="K4753" t="s">
        <v>183</v>
      </c>
      <c r="L4753" t="s">
        <v>184</v>
      </c>
      <c r="M4753" t="s">
        <v>185</v>
      </c>
      <c r="N4753" s="1" t="s">
        <v>78</v>
      </c>
      <c r="O4753" s="1" t="s">
        <v>49</v>
      </c>
      <c r="P4753" s="1">
        <v>99</v>
      </c>
      <c r="Q4753" t="s">
        <v>2244</v>
      </c>
      <c r="R4753" s="1" t="s">
        <v>2419</v>
      </c>
      <c r="S4753" s="1" t="s">
        <v>28864</v>
      </c>
      <c r="T4753" s="1">
        <v>73</v>
      </c>
      <c r="U4753" s="1">
        <v>10</v>
      </c>
      <c r="V4753" s="1">
        <v>63</v>
      </c>
    </row>
    <row r="4754" spans="1:22" x14ac:dyDescent="0.35">
      <c r="A4754" s="2">
        <v>44877</v>
      </c>
      <c r="B4754" s="3" t="s">
        <v>238</v>
      </c>
      <c r="C4754" t="s">
        <v>23</v>
      </c>
      <c r="D4754" t="s">
        <v>98</v>
      </c>
      <c r="E4754" t="s">
        <v>239</v>
      </c>
      <c r="F4754" t="s">
        <v>28865</v>
      </c>
      <c r="G4754" t="s">
        <v>28866</v>
      </c>
      <c r="H4754" t="s">
        <v>28867</v>
      </c>
      <c r="I4754" t="s">
        <v>28868</v>
      </c>
      <c r="J4754" s="1" t="s">
        <v>170</v>
      </c>
      <c r="K4754" t="s">
        <v>171</v>
      </c>
      <c r="L4754" t="s">
        <v>172</v>
      </c>
      <c r="M4754" t="s">
        <v>173</v>
      </c>
      <c r="N4754" s="1" t="s">
        <v>86</v>
      </c>
      <c r="O4754" s="1" t="s">
        <v>63</v>
      </c>
      <c r="P4754" s="1">
        <v>70</v>
      </c>
      <c r="Q4754" t="s">
        <v>13548</v>
      </c>
      <c r="R4754" s="1" t="s">
        <v>28869</v>
      </c>
      <c r="S4754" s="1" t="s">
        <v>28870</v>
      </c>
      <c r="T4754" s="1">
        <v>145</v>
      </c>
      <c r="U4754" s="1">
        <v>115</v>
      </c>
      <c r="V4754" s="1">
        <v>30</v>
      </c>
    </row>
    <row r="4755" spans="1:22" x14ac:dyDescent="0.35">
      <c r="A4755" s="2">
        <v>44550</v>
      </c>
      <c r="B4755" s="3" t="s">
        <v>97</v>
      </c>
      <c r="C4755" t="s">
        <v>23</v>
      </c>
      <c r="D4755" t="s">
        <v>98</v>
      </c>
      <c r="E4755" t="s">
        <v>154</v>
      </c>
      <c r="F4755" t="s">
        <v>28871</v>
      </c>
      <c r="G4755" t="s">
        <v>28872</v>
      </c>
      <c r="H4755" t="s">
        <v>28873</v>
      </c>
      <c r="I4755" t="s">
        <v>28874</v>
      </c>
      <c r="J4755" s="1" t="s">
        <v>45</v>
      </c>
      <c r="K4755" t="s">
        <v>124</v>
      </c>
      <c r="L4755" t="s">
        <v>125</v>
      </c>
      <c r="N4755" s="1" t="s">
        <v>86</v>
      </c>
      <c r="O4755" s="1" t="s">
        <v>34</v>
      </c>
      <c r="P4755" s="1">
        <v>84</v>
      </c>
      <c r="Q4755" t="s">
        <v>7988</v>
      </c>
      <c r="R4755" s="1" t="s">
        <v>28875</v>
      </c>
      <c r="S4755" s="1" t="s">
        <v>28876</v>
      </c>
      <c r="T4755" s="1">
        <v>166</v>
      </c>
      <c r="U4755" s="1">
        <v>158</v>
      </c>
      <c r="V4755" s="1">
        <v>8</v>
      </c>
    </row>
    <row r="4756" spans="1:22" x14ac:dyDescent="0.35">
      <c r="A4756" s="2">
        <v>45023</v>
      </c>
      <c r="B4756" s="3" t="s">
        <v>492</v>
      </c>
      <c r="C4756" t="s">
        <v>276</v>
      </c>
      <c r="D4756" t="s">
        <v>409</v>
      </c>
      <c r="E4756" t="s">
        <v>410</v>
      </c>
      <c r="F4756" t="s">
        <v>28877</v>
      </c>
      <c r="H4756" t="s">
        <v>28878</v>
      </c>
      <c r="I4756" t="s">
        <v>28879</v>
      </c>
      <c r="J4756" s="1" t="s">
        <v>170</v>
      </c>
      <c r="K4756" t="s">
        <v>194</v>
      </c>
      <c r="L4756" t="s">
        <v>195</v>
      </c>
      <c r="M4756" t="s">
        <v>196</v>
      </c>
      <c r="N4756" s="1" t="s">
        <v>86</v>
      </c>
      <c r="O4756" s="1" t="s">
        <v>63</v>
      </c>
      <c r="P4756" s="1">
        <v>28</v>
      </c>
      <c r="Q4756" t="s">
        <v>5706</v>
      </c>
      <c r="R4756" s="1" t="s">
        <v>28880</v>
      </c>
      <c r="S4756" s="1" t="s">
        <v>28881</v>
      </c>
      <c r="T4756" s="1">
        <v>120</v>
      </c>
      <c r="U4756" s="1">
        <v>107</v>
      </c>
      <c r="V4756" s="1">
        <v>13</v>
      </c>
    </row>
    <row r="4757" spans="1:22" x14ac:dyDescent="0.35">
      <c r="A4757" s="2">
        <v>45126</v>
      </c>
      <c r="B4757" s="3" t="s">
        <v>222</v>
      </c>
      <c r="C4757" t="s">
        <v>141</v>
      </c>
      <c r="D4757" t="s">
        <v>223</v>
      </c>
      <c r="E4757" t="s">
        <v>189</v>
      </c>
      <c r="F4757" t="s">
        <v>28882</v>
      </c>
      <c r="G4757" t="s">
        <v>28883</v>
      </c>
      <c r="H4757" t="s">
        <v>28884</v>
      </c>
      <c r="I4757">
        <v>6774174161</v>
      </c>
      <c r="J4757" s="1" t="s">
        <v>30</v>
      </c>
      <c r="K4757" t="s">
        <v>303</v>
      </c>
      <c r="L4757" t="s">
        <v>304</v>
      </c>
      <c r="M4757" t="s">
        <v>305</v>
      </c>
      <c r="N4757" s="1" t="s">
        <v>86</v>
      </c>
      <c r="O4757" s="1" t="s">
        <v>34</v>
      </c>
      <c r="P4757" s="1">
        <v>94</v>
      </c>
      <c r="Q4757" t="s">
        <v>15686</v>
      </c>
      <c r="R4757" s="1" t="s">
        <v>28885</v>
      </c>
      <c r="S4757" s="1" t="s">
        <v>28886</v>
      </c>
      <c r="T4757" s="1">
        <v>220</v>
      </c>
      <c r="U4757" s="1">
        <v>66</v>
      </c>
      <c r="V4757" s="1">
        <v>154</v>
      </c>
    </row>
    <row r="4758" spans="1:22" x14ac:dyDescent="0.35">
      <c r="A4758" s="1" t="s">
        <v>28887</v>
      </c>
      <c r="B4758" s="3" t="s">
        <v>222</v>
      </c>
      <c r="C4758" t="s">
        <v>141</v>
      </c>
      <c r="D4758" t="s">
        <v>223</v>
      </c>
      <c r="E4758" t="s">
        <v>224</v>
      </c>
      <c r="F4758" t="s">
        <v>28888</v>
      </c>
      <c r="G4758" t="s">
        <v>28889</v>
      </c>
      <c r="H4758" t="s">
        <v>28890</v>
      </c>
      <c r="I4758" t="s">
        <v>28891</v>
      </c>
      <c r="J4758" s="1" t="s">
        <v>30</v>
      </c>
      <c r="K4758" t="s">
        <v>124</v>
      </c>
      <c r="L4758" t="s">
        <v>125</v>
      </c>
      <c r="M4758" t="s">
        <v>126</v>
      </c>
      <c r="N4758" s="1" t="s">
        <v>78</v>
      </c>
      <c r="O4758" s="1" t="s">
        <v>34</v>
      </c>
      <c r="P4758" s="1">
        <v>96</v>
      </c>
      <c r="Q4758" t="s">
        <v>23796</v>
      </c>
      <c r="R4758" s="1" t="s">
        <v>3005</v>
      </c>
      <c r="S4758" s="1" t="s">
        <v>28892</v>
      </c>
      <c r="T4758" s="1">
        <v>61</v>
      </c>
      <c r="U4758" s="1">
        <v>48</v>
      </c>
      <c r="V4758" s="1">
        <v>13</v>
      </c>
    </row>
    <row r="4759" spans="1:22" x14ac:dyDescent="0.35">
      <c r="A4759" s="2">
        <v>44508</v>
      </c>
      <c r="B4759" s="3" t="s">
        <v>140</v>
      </c>
      <c r="C4759" t="s">
        <v>141</v>
      </c>
      <c r="D4759" t="s">
        <v>142</v>
      </c>
      <c r="E4759" t="s">
        <v>361</v>
      </c>
      <c r="F4759" t="s">
        <v>28893</v>
      </c>
      <c r="G4759" t="s">
        <v>28894</v>
      </c>
      <c r="H4759" t="s">
        <v>28895</v>
      </c>
      <c r="I4759" t="s">
        <v>28896</v>
      </c>
      <c r="J4759" s="1" t="s">
        <v>30</v>
      </c>
      <c r="K4759" t="s">
        <v>183</v>
      </c>
      <c r="L4759" t="s">
        <v>184</v>
      </c>
      <c r="N4759" s="1" t="s">
        <v>48</v>
      </c>
      <c r="O4759" s="1" t="s">
        <v>63</v>
      </c>
      <c r="P4759" s="1">
        <v>47</v>
      </c>
      <c r="Q4759" t="s">
        <v>25680</v>
      </c>
      <c r="R4759" s="1" t="s">
        <v>28897</v>
      </c>
      <c r="S4759" s="1" t="s">
        <v>28898</v>
      </c>
      <c r="T4759" s="1">
        <v>241</v>
      </c>
      <c r="U4759" s="1">
        <v>134</v>
      </c>
      <c r="V4759" s="1">
        <v>107</v>
      </c>
    </row>
    <row r="4760" spans="1:22" x14ac:dyDescent="0.35">
      <c r="A4760" s="2">
        <v>44647</v>
      </c>
      <c r="B4760" s="3" t="s">
        <v>164</v>
      </c>
      <c r="C4760" t="s">
        <v>247</v>
      </c>
      <c r="D4760" t="s">
        <v>165</v>
      </c>
      <c r="E4760" t="s">
        <v>189</v>
      </c>
      <c r="F4760" t="s">
        <v>28899</v>
      </c>
      <c r="G4760" t="s">
        <v>28900</v>
      </c>
      <c r="H4760" t="s">
        <v>28901</v>
      </c>
      <c r="I4760" t="s">
        <v>28902</v>
      </c>
      <c r="J4760" s="1" t="s">
        <v>30</v>
      </c>
      <c r="K4760" t="s">
        <v>534</v>
      </c>
      <c r="L4760" t="s">
        <v>535</v>
      </c>
      <c r="M4760" t="s">
        <v>536</v>
      </c>
      <c r="N4760" s="1" t="s">
        <v>93</v>
      </c>
      <c r="O4760" s="1" t="s">
        <v>49</v>
      </c>
      <c r="P4760" s="1">
        <v>59</v>
      </c>
      <c r="Q4760" t="s">
        <v>447</v>
      </c>
      <c r="R4760" s="1" t="s">
        <v>28903</v>
      </c>
      <c r="S4760" s="1" t="s">
        <v>28904</v>
      </c>
      <c r="T4760" s="1">
        <v>480</v>
      </c>
      <c r="U4760" s="1">
        <v>338</v>
      </c>
      <c r="V4760" s="1">
        <v>142</v>
      </c>
    </row>
    <row r="4761" spans="1:22" x14ac:dyDescent="0.35">
      <c r="A4761" s="2">
        <v>44823</v>
      </c>
      <c r="B4761" s="3" t="s">
        <v>418</v>
      </c>
      <c r="C4761" t="s">
        <v>69</v>
      </c>
      <c r="D4761" t="s">
        <v>419</v>
      </c>
      <c r="E4761" t="s">
        <v>521</v>
      </c>
      <c r="F4761" t="s">
        <v>28905</v>
      </c>
      <c r="G4761" t="s">
        <v>28906</v>
      </c>
      <c r="H4761" t="s">
        <v>28907</v>
      </c>
      <c r="I4761" t="s">
        <v>28908</v>
      </c>
      <c r="J4761" s="1" t="s">
        <v>45</v>
      </c>
      <c r="K4761" t="s">
        <v>303</v>
      </c>
      <c r="L4761" t="s">
        <v>304</v>
      </c>
      <c r="M4761" t="s">
        <v>305</v>
      </c>
      <c r="N4761" s="1" t="s">
        <v>33</v>
      </c>
      <c r="O4761" s="1" t="s">
        <v>63</v>
      </c>
      <c r="P4761" s="1">
        <v>85</v>
      </c>
      <c r="Q4761" t="s">
        <v>2975</v>
      </c>
      <c r="R4761" s="1" t="s">
        <v>28909</v>
      </c>
      <c r="S4761" s="1" t="s">
        <v>28910</v>
      </c>
      <c r="T4761" s="1">
        <v>466</v>
      </c>
      <c r="U4761" s="1">
        <v>421</v>
      </c>
      <c r="V4761" s="1">
        <v>45</v>
      </c>
    </row>
    <row r="4762" spans="1:22" x14ac:dyDescent="0.35">
      <c r="A4762" s="2">
        <v>45063</v>
      </c>
      <c r="B4762" s="3" t="s">
        <v>53</v>
      </c>
      <c r="C4762" t="s">
        <v>276</v>
      </c>
      <c r="D4762" t="s">
        <v>55</v>
      </c>
      <c r="E4762" t="s">
        <v>265</v>
      </c>
      <c r="F4762" t="s">
        <v>28911</v>
      </c>
      <c r="G4762" t="s">
        <v>28912</v>
      </c>
      <c r="H4762" t="s">
        <v>28913</v>
      </c>
      <c r="I4762" t="s">
        <v>28914</v>
      </c>
      <c r="J4762" s="1" t="s">
        <v>45</v>
      </c>
      <c r="K4762" t="s">
        <v>183</v>
      </c>
      <c r="L4762" t="s">
        <v>184</v>
      </c>
      <c r="M4762" t="s">
        <v>185</v>
      </c>
      <c r="N4762" s="1" t="s">
        <v>78</v>
      </c>
      <c r="O4762" s="1" t="s">
        <v>49</v>
      </c>
      <c r="P4762" s="1">
        <v>31</v>
      </c>
      <c r="Q4762" t="s">
        <v>2492</v>
      </c>
      <c r="R4762" s="1" t="s">
        <v>9968</v>
      </c>
      <c r="S4762" s="1" t="s">
        <v>28915</v>
      </c>
      <c r="T4762" s="1">
        <v>405</v>
      </c>
      <c r="U4762" s="1">
        <v>346</v>
      </c>
      <c r="V4762" s="1">
        <v>59</v>
      </c>
    </row>
    <row r="4763" spans="1:22" x14ac:dyDescent="0.35">
      <c r="A4763" s="2">
        <v>44527</v>
      </c>
      <c r="B4763" s="3" t="s">
        <v>97</v>
      </c>
      <c r="C4763" t="s">
        <v>23</v>
      </c>
      <c r="D4763" t="s">
        <v>98</v>
      </c>
      <c r="E4763" t="s">
        <v>189</v>
      </c>
      <c r="F4763" t="s">
        <v>18307</v>
      </c>
      <c r="G4763" t="s">
        <v>28916</v>
      </c>
      <c r="H4763" t="s">
        <v>28917</v>
      </c>
      <c r="I4763" t="s">
        <v>28918</v>
      </c>
      <c r="J4763" s="1" t="s">
        <v>45</v>
      </c>
      <c r="K4763" t="s">
        <v>183</v>
      </c>
      <c r="L4763" t="s">
        <v>184</v>
      </c>
      <c r="M4763" t="s">
        <v>185</v>
      </c>
      <c r="N4763" s="1" t="s">
        <v>33</v>
      </c>
      <c r="O4763" s="1" t="s">
        <v>63</v>
      </c>
      <c r="P4763" s="1">
        <v>40</v>
      </c>
      <c r="Q4763" t="s">
        <v>13663</v>
      </c>
      <c r="R4763" s="1" t="s">
        <v>28919</v>
      </c>
      <c r="S4763" s="1" t="s">
        <v>28920</v>
      </c>
      <c r="T4763" s="1">
        <v>393</v>
      </c>
      <c r="U4763" s="1">
        <v>309</v>
      </c>
      <c r="V4763" s="1">
        <v>84</v>
      </c>
    </row>
    <row r="4764" spans="1:22" x14ac:dyDescent="0.35">
      <c r="A4764" s="2">
        <v>44478</v>
      </c>
      <c r="B4764" s="3" t="s">
        <v>275</v>
      </c>
      <c r="C4764" t="s">
        <v>276</v>
      </c>
      <c r="D4764" t="s">
        <v>277</v>
      </c>
      <c r="E4764" t="s">
        <v>278</v>
      </c>
      <c r="F4764" t="s">
        <v>28921</v>
      </c>
      <c r="G4764" t="s">
        <v>28922</v>
      </c>
      <c r="H4764" t="s">
        <v>28923</v>
      </c>
      <c r="I4764" t="s">
        <v>28924</v>
      </c>
      <c r="J4764" s="1" t="s">
        <v>170</v>
      </c>
      <c r="K4764" t="s">
        <v>194</v>
      </c>
      <c r="L4764" t="s">
        <v>195</v>
      </c>
      <c r="M4764" t="s">
        <v>196</v>
      </c>
      <c r="N4764" s="1" t="s">
        <v>48</v>
      </c>
      <c r="O4764" s="1" t="s">
        <v>49</v>
      </c>
      <c r="P4764" s="1">
        <v>3</v>
      </c>
      <c r="Q4764" t="s">
        <v>6631</v>
      </c>
      <c r="R4764" s="1" t="s">
        <v>28925</v>
      </c>
      <c r="S4764" s="1" t="s">
        <v>28926</v>
      </c>
      <c r="T4764" s="1">
        <v>281</v>
      </c>
      <c r="U4764" s="1">
        <v>167</v>
      </c>
      <c r="V4764" s="1">
        <v>114</v>
      </c>
    </row>
    <row r="4765" spans="1:22" x14ac:dyDescent="0.35">
      <c r="A4765" s="2">
        <v>44666</v>
      </c>
      <c r="B4765" s="3" t="s">
        <v>257</v>
      </c>
      <c r="C4765" t="s">
        <v>141</v>
      </c>
      <c r="D4765" t="s">
        <v>223</v>
      </c>
      <c r="E4765" t="s">
        <v>5713</v>
      </c>
      <c r="F4765" t="s">
        <v>28927</v>
      </c>
      <c r="G4765" t="s">
        <v>28928</v>
      </c>
      <c r="H4765" t="s">
        <v>28929</v>
      </c>
      <c r="I4765" t="s">
        <v>28930</v>
      </c>
      <c r="J4765" s="1" t="s">
        <v>170</v>
      </c>
      <c r="K4765" t="s">
        <v>381</v>
      </c>
      <c r="L4765" t="s">
        <v>382</v>
      </c>
      <c r="M4765" t="s">
        <v>383</v>
      </c>
      <c r="N4765" s="1" t="s">
        <v>48</v>
      </c>
      <c r="O4765" s="1" t="s">
        <v>63</v>
      </c>
      <c r="P4765" s="1">
        <v>32</v>
      </c>
      <c r="Q4765" t="s">
        <v>19973</v>
      </c>
      <c r="R4765" s="1" t="s">
        <v>28931</v>
      </c>
      <c r="S4765" s="1" t="s">
        <v>28932</v>
      </c>
      <c r="T4765" s="1">
        <v>456</v>
      </c>
      <c r="U4765" s="1">
        <v>40</v>
      </c>
      <c r="V4765" s="1">
        <v>416</v>
      </c>
    </row>
    <row r="4766" spans="1:22" x14ac:dyDescent="0.35">
      <c r="A4766" s="2">
        <v>45184</v>
      </c>
      <c r="B4766" s="3" t="s">
        <v>177</v>
      </c>
      <c r="C4766" t="s">
        <v>141</v>
      </c>
      <c r="D4766" t="s">
        <v>142</v>
      </c>
      <c r="E4766" t="s">
        <v>178</v>
      </c>
      <c r="F4766" t="s">
        <v>28933</v>
      </c>
      <c r="G4766" t="s">
        <v>28934</v>
      </c>
      <c r="H4766" t="s">
        <v>28935</v>
      </c>
      <c r="I4766" t="s">
        <v>28936</v>
      </c>
      <c r="J4766" s="1" t="s">
        <v>45</v>
      </c>
      <c r="K4766" t="s">
        <v>252</v>
      </c>
      <c r="L4766" t="s">
        <v>253</v>
      </c>
      <c r="M4766">
        <f>1-838-976-6137</f>
        <v>-7950</v>
      </c>
      <c r="N4766" s="1" t="s">
        <v>93</v>
      </c>
      <c r="O4766" s="1" t="s">
        <v>63</v>
      </c>
      <c r="P4766" s="1">
        <v>32</v>
      </c>
      <c r="Q4766" t="s">
        <v>26689</v>
      </c>
      <c r="R4766" s="1" t="s">
        <v>28937</v>
      </c>
      <c r="S4766" s="1" t="s">
        <v>28938</v>
      </c>
      <c r="T4766" s="1">
        <v>432</v>
      </c>
      <c r="U4766" s="1">
        <v>194</v>
      </c>
      <c r="V4766" s="1">
        <v>238</v>
      </c>
    </row>
    <row r="4767" spans="1:22" x14ac:dyDescent="0.35">
      <c r="A4767" s="1" t="s">
        <v>28939</v>
      </c>
      <c r="B4767" s="3" t="s">
        <v>140</v>
      </c>
      <c r="C4767" t="s">
        <v>141</v>
      </c>
      <c r="D4767" t="s">
        <v>142</v>
      </c>
      <c r="E4767" t="s">
        <v>361</v>
      </c>
      <c r="F4767" t="s">
        <v>28940</v>
      </c>
      <c r="H4767" t="s">
        <v>28941</v>
      </c>
      <c r="I4767" t="s">
        <v>28942</v>
      </c>
      <c r="J4767" s="1" t="s">
        <v>30</v>
      </c>
      <c r="K4767" t="s">
        <v>159</v>
      </c>
      <c r="L4767" t="s">
        <v>160</v>
      </c>
      <c r="M4767" t="s">
        <v>161</v>
      </c>
      <c r="N4767" s="1" t="s">
        <v>78</v>
      </c>
      <c r="O4767" s="1" t="s">
        <v>49</v>
      </c>
      <c r="P4767" s="1">
        <v>43</v>
      </c>
      <c r="Q4767" t="s">
        <v>197</v>
      </c>
      <c r="R4767" s="1" t="s">
        <v>28943</v>
      </c>
      <c r="S4767" s="1" t="s">
        <v>28944</v>
      </c>
      <c r="T4767" s="1">
        <v>421</v>
      </c>
      <c r="U4767" s="1">
        <v>169</v>
      </c>
      <c r="V4767" s="1">
        <v>252</v>
      </c>
    </row>
    <row r="4768" spans="1:22" x14ac:dyDescent="0.35">
      <c r="A4768" s="2">
        <v>45014</v>
      </c>
      <c r="B4768" s="3" t="s">
        <v>38</v>
      </c>
      <c r="C4768" t="s">
        <v>23</v>
      </c>
      <c r="D4768" t="s">
        <v>24</v>
      </c>
      <c r="E4768" t="s">
        <v>82</v>
      </c>
      <c r="F4768" t="s">
        <v>28945</v>
      </c>
      <c r="H4768" t="s">
        <v>28946</v>
      </c>
      <c r="I4768" t="s">
        <v>28947</v>
      </c>
      <c r="J4768" s="1" t="s">
        <v>30</v>
      </c>
      <c r="K4768" t="s">
        <v>194</v>
      </c>
      <c r="L4768" t="s">
        <v>195</v>
      </c>
      <c r="M4768" t="s">
        <v>196</v>
      </c>
      <c r="N4768" s="1" t="s">
        <v>48</v>
      </c>
      <c r="O4768" s="1" t="s">
        <v>49</v>
      </c>
      <c r="P4768" s="1">
        <v>26</v>
      </c>
      <c r="Q4768" t="s">
        <v>4898</v>
      </c>
      <c r="R4768" s="1" t="s">
        <v>28948</v>
      </c>
      <c r="S4768" s="1" t="s">
        <v>28949</v>
      </c>
      <c r="T4768" s="1">
        <v>401</v>
      </c>
      <c r="U4768" s="1">
        <v>16</v>
      </c>
      <c r="V4768" s="1">
        <v>385</v>
      </c>
    </row>
    <row r="4769" spans="1:22" x14ac:dyDescent="0.35">
      <c r="A4769" s="2">
        <v>44537</v>
      </c>
      <c r="B4769" s="3" t="s">
        <v>238</v>
      </c>
      <c r="C4769" t="s">
        <v>23</v>
      </c>
      <c r="D4769" t="s">
        <v>98</v>
      </c>
      <c r="E4769" t="s">
        <v>377</v>
      </c>
      <c r="F4769" t="s">
        <v>28950</v>
      </c>
      <c r="G4769" t="s">
        <v>28951</v>
      </c>
      <c r="H4769" t="s">
        <v>28952</v>
      </c>
      <c r="I4769" t="s">
        <v>28953</v>
      </c>
      <c r="J4769" s="1" t="s">
        <v>45</v>
      </c>
      <c r="K4769" t="s">
        <v>270</v>
      </c>
      <c r="L4769" t="s">
        <v>271</v>
      </c>
      <c r="M4769" t="s">
        <v>559</v>
      </c>
      <c r="N4769" s="1" t="s">
        <v>114</v>
      </c>
      <c r="O4769" s="1" t="s">
        <v>63</v>
      </c>
      <c r="P4769" s="1">
        <v>63</v>
      </c>
      <c r="Q4769" t="s">
        <v>15705</v>
      </c>
      <c r="R4769" s="1" t="s">
        <v>28954</v>
      </c>
      <c r="S4769" s="1" t="s">
        <v>28955</v>
      </c>
      <c r="T4769" s="1">
        <v>105</v>
      </c>
      <c r="U4769" s="1">
        <v>96</v>
      </c>
      <c r="V4769" s="1">
        <v>9</v>
      </c>
    </row>
    <row r="4770" spans="1:22" x14ac:dyDescent="0.35">
      <c r="A4770" s="2">
        <v>44770</v>
      </c>
      <c r="B4770" s="3" t="s">
        <v>418</v>
      </c>
      <c r="C4770" t="s">
        <v>69</v>
      </c>
      <c r="D4770" t="s">
        <v>419</v>
      </c>
      <c r="E4770" t="s">
        <v>25</v>
      </c>
      <c r="F4770" t="s">
        <v>28956</v>
      </c>
      <c r="G4770" t="s">
        <v>28957</v>
      </c>
      <c r="H4770" t="s">
        <v>28958</v>
      </c>
      <c r="I4770" t="s">
        <v>28959</v>
      </c>
      <c r="J4770" s="1" t="s">
        <v>170</v>
      </c>
      <c r="K4770" t="s">
        <v>330</v>
      </c>
      <c r="L4770" t="s">
        <v>331</v>
      </c>
      <c r="M4770" t="s">
        <v>332</v>
      </c>
      <c r="N4770" s="1" t="s">
        <v>48</v>
      </c>
      <c r="O4770" s="1" t="s">
        <v>49</v>
      </c>
      <c r="P4770" s="1">
        <v>89</v>
      </c>
      <c r="Q4770" t="s">
        <v>17159</v>
      </c>
      <c r="R4770" s="1" t="s">
        <v>28960</v>
      </c>
      <c r="S4770" s="1" t="s">
        <v>28961</v>
      </c>
      <c r="T4770" s="1">
        <v>355</v>
      </c>
      <c r="U4770" s="1">
        <v>346</v>
      </c>
      <c r="V4770" s="1">
        <v>9</v>
      </c>
    </row>
    <row r="4771" spans="1:22" x14ac:dyDescent="0.35">
      <c r="A4771" s="2">
        <v>44590</v>
      </c>
      <c r="B4771" s="3" t="s">
        <v>275</v>
      </c>
      <c r="C4771" t="s">
        <v>276</v>
      </c>
      <c r="D4771" t="s">
        <v>277</v>
      </c>
      <c r="E4771" t="s">
        <v>278</v>
      </c>
      <c r="F4771" t="s">
        <v>28962</v>
      </c>
      <c r="G4771" t="s">
        <v>28963</v>
      </c>
      <c r="H4771" t="s">
        <v>28964</v>
      </c>
      <c r="I4771" t="s">
        <v>28965</v>
      </c>
      <c r="J4771" s="1" t="s">
        <v>170</v>
      </c>
      <c r="K4771" t="s">
        <v>534</v>
      </c>
      <c r="L4771" t="s">
        <v>535</v>
      </c>
      <c r="M4771" t="s">
        <v>536</v>
      </c>
      <c r="N4771" s="1" t="s">
        <v>93</v>
      </c>
      <c r="O4771" s="1" t="s">
        <v>63</v>
      </c>
      <c r="P4771" s="1">
        <v>74</v>
      </c>
      <c r="Q4771" t="s">
        <v>283</v>
      </c>
      <c r="R4771" s="1" t="s">
        <v>28966</v>
      </c>
      <c r="S4771" s="1" t="s">
        <v>28967</v>
      </c>
      <c r="T4771" s="1">
        <v>422</v>
      </c>
      <c r="U4771" s="1">
        <v>378</v>
      </c>
      <c r="V4771" s="1">
        <v>44</v>
      </c>
    </row>
    <row r="4772" spans="1:22" x14ac:dyDescent="0.35">
      <c r="A4772" s="2">
        <v>44706</v>
      </c>
      <c r="B4772" s="3" t="s">
        <v>492</v>
      </c>
      <c r="C4772" t="s">
        <v>54</v>
      </c>
      <c r="D4772" t="s">
        <v>409</v>
      </c>
      <c r="E4772" t="s">
        <v>410</v>
      </c>
      <c r="F4772" t="s">
        <v>28968</v>
      </c>
      <c r="G4772" t="s">
        <v>28969</v>
      </c>
      <c r="H4772" t="s">
        <v>28970</v>
      </c>
      <c r="I4772" t="s">
        <v>28971</v>
      </c>
      <c r="J4772" s="1" t="s">
        <v>30</v>
      </c>
      <c r="K4772" t="s">
        <v>111</v>
      </c>
      <c r="L4772" t="s">
        <v>112</v>
      </c>
      <c r="M4772" t="s">
        <v>113</v>
      </c>
      <c r="N4772" s="1" t="s">
        <v>78</v>
      </c>
      <c r="O4772" s="1" t="s">
        <v>49</v>
      </c>
      <c r="P4772" s="1">
        <v>61</v>
      </c>
      <c r="Q4772" t="s">
        <v>21964</v>
      </c>
      <c r="R4772" s="1" t="s">
        <v>790</v>
      </c>
      <c r="S4772" s="1" t="s">
        <v>28972</v>
      </c>
      <c r="T4772" s="1">
        <v>192</v>
      </c>
      <c r="U4772" s="1">
        <v>125</v>
      </c>
      <c r="V4772" s="1">
        <v>67</v>
      </c>
    </row>
    <row r="4773" spans="1:22" x14ac:dyDescent="0.35">
      <c r="A4773" s="1" t="s">
        <v>14212</v>
      </c>
      <c r="B4773" s="3" t="s">
        <v>38</v>
      </c>
      <c r="C4773" t="s">
        <v>276</v>
      </c>
      <c r="D4773" t="s">
        <v>409</v>
      </c>
      <c r="E4773" t="s">
        <v>410</v>
      </c>
      <c r="F4773" t="s">
        <v>28973</v>
      </c>
      <c r="G4773" t="s">
        <v>28974</v>
      </c>
      <c r="H4773" t="s">
        <v>28975</v>
      </c>
      <c r="I4773" t="s">
        <v>28976</v>
      </c>
      <c r="J4773" s="1" t="s">
        <v>30</v>
      </c>
      <c r="K4773" t="s">
        <v>159</v>
      </c>
      <c r="L4773" t="s">
        <v>160</v>
      </c>
      <c r="M4773" t="s">
        <v>161</v>
      </c>
      <c r="N4773" s="1" t="s">
        <v>93</v>
      </c>
      <c r="O4773" s="1" t="s">
        <v>63</v>
      </c>
      <c r="P4773" s="1">
        <v>58</v>
      </c>
      <c r="Q4773" t="s">
        <v>9870</v>
      </c>
      <c r="R4773" s="1" t="s">
        <v>21431</v>
      </c>
      <c r="S4773" s="1" t="s">
        <v>28977</v>
      </c>
      <c r="T4773" s="1">
        <v>471</v>
      </c>
      <c r="U4773" s="1">
        <v>62</v>
      </c>
      <c r="V4773" s="1">
        <v>409</v>
      </c>
    </row>
    <row r="4774" spans="1:22" x14ac:dyDescent="0.35">
      <c r="A4774" s="2">
        <v>44743</v>
      </c>
      <c r="B4774" s="3" t="s">
        <v>492</v>
      </c>
      <c r="C4774" t="s">
        <v>276</v>
      </c>
      <c r="D4774" t="s">
        <v>409</v>
      </c>
      <c r="E4774" t="s">
        <v>410</v>
      </c>
      <c r="F4774" t="s">
        <v>28978</v>
      </c>
      <c r="G4774" t="s">
        <v>28979</v>
      </c>
      <c r="H4774" t="s">
        <v>28980</v>
      </c>
      <c r="I4774" t="s">
        <v>28981</v>
      </c>
      <c r="J4774" s="1" t="s">
        <v>45</v>
      </c>
      <c r="K4774" t="s">
        <v>381</v>
      </c>
      <c r="L4774" t="s">
        <v>382</v>
      </c>
      <c r="M4774" t="s">
        <v>383</v>
      </c>
      <c r="N4774" s="1" t="s">
        <v>93</v>
      </c>
      <c r="O4774" s="1" t="s">
        <v>49</v>
      </c>
      <c r="P4774" s="1">
        <v>89</v>
      </c>
      <c r="Q4774" t="s">
        <v>13356</v>
      </c>
      <c r="R4774" s="1" t="s">
        <v>13092</v>
      </c>
      <c r="S4774" s="1" t="s">
        <v>28982</v>
      </c>
      <c r="T4774" s="1">
        <v>325</v>
      </c>
      <c r="U4774" s="1">
        <v>244</v>
      </c>
      <c r="V4774" s="1">
        <v>81</v>
      </c>
    </row>
    <row r="4775" spans="1:22" x14ac:dyDescent="0.35">
      <c r="A4775" s="2">
        <v>44699</v>
      </c>
      <c r="B4775" s="3" t="s">
        <v>97</v>
      </c>
      <c r="C4775" t="s">
        <v>23</v>
      </c>
      <c r="D4775" t="s">
        <v>98</v>
      </c>
      <c r="E4775" t="s">
        <v>154</v>
      </c>
      <c r="F4775" t="s">
        <v>28983</v>
      </c>
      <c r="G4775" t="s">
        <v>28984</v>
      </c>
      <c r="H4775" t="s">
        <v>28985</v>
      </c>
      <c r="I4775" t="s">
        <v>28986</v>
      </c>
      <c r="J4775" s="1" t="s">
        <v>170</v>
      </c>
      <c r="K4775" t="s">
        <v>194</v>
      </c>
      <c r="L4775" t="s">
        <v>195</v>
      </c>
      <c r="M4775" t="s">
        <v>196</v>
      </c>
      <c r="N4775" s="1" t="s">
        <v>114</v>
      </c>
      <c r="O4775" s="1" t="s">
        <v>49</v>
      </c>
      <c r="P4775" s="1">
        <v>61</v>
      </c>
      <c r="Q4775" t="s">
        <v>1624</v>
      </c>
      <c r="R4775" s="1" t="s">
        <v>28987</v>
      </c>
      <c r="S4775" s="1" t="s">
        <v>28988</v>
      </c>
      <c r="T4775" s="1">
        <v>147</v>
      </c>
      <c r="U4775" s="1">
        <v>123</v>
      </c>
      <c r="V4775" s="1">
        <v>24</v>
      </c>
    </row>
    <row r="4776" spans="1:22" x14ac:dyDescent="0.35">
      <c r="A4776" s="2">
        <v>44808</v>
      </c>
      <c r="B4776" s="3" t="s">
        <v>418</v>
      </c>
      <c r="C4776" t="s">
        <v>69</v>
      </c>
      <c r="D4776" t="s">
        <v>419</v>
      </c>
      <c r="E4776" t="s">
        <v>265</v>
      </c>
      <c r="F4776" t="s">
        <v>28989</v>
      </c>
      <c r="G4776" t="s">
        <v>28990</v>
      </c>
      <c r="H4776" t="s">
        <v>28991</v>
      </c>
      <c r="I4776" t="s">
        <v>28992</v>
      </c>
      <c r="J4776" s="1" t="s">
        <v>30</v>
      </c>
      <c r="K4776" t="s">
        <v>111</v>
      </c>
      <c r="L4776" t="s">
        <v>112</v>
      </c>
      <c r="M4776" t="s">
        <v>113</v>
      </c>
      <c r="N4776" s="1" t="s">
        <v>33</v>
      </c>
      <c r="O4776" s="1" t="s">
        <v>49</v>
      </c>
      <c r="P4776" s="1">
        <v>66</v>
      </c>
      <c r="Q4776" t="s">
        <v>20514</v>
      </c>
      <c r="R4776" s="1" t="s">
        <v>13067</v>
      </c>
      <c r="S4776" s="1" t="s">
        <v>28993</v>
      </c>
      <c r="T4776" s="1">
        <v>494</v>
      </c>
      <c r="U4776" s="1">
        <v>268</v>
      </c>
      <c r="V4776" s="1">
        <v>226</v>
      </c>
    </row>
    <row r="4777" spans="1:22" x14ac:dyDescent="0.35">
      <c r="A4777" s="2">
        <v>44739</v>
      </c>
      <c r="B4777" s="3" t="s">
        <v>38</v>
      </c>
      <c r="C4777" t="s">
        <v>276</v>
      </c>
      <c r="D4777" t="s">
        <v>277</v>
      </c>
      <c r="E4777" t="s">
        <v>278</v>
      </c>
      <c r="F4777" t="s">
        <v>28994</v>
      </c>
      <c r="H4777" t="s">
        <v>28995</v>
      </c>
      <c r="I4777" t="s">
        <v>28996</v>
      </c>
      <c r="J4777" s="1" t="s">
        <v>170</v>
      </c>
      <c r="K4777" t="s">
        <v>534</v>
      </c>
      <c r="L4777" t="s">
        <v>535</v>
      </c>
      <c r="M4777" t="s">
        <v>536</v>
      </c>
      <c r="N4777" s="1" t="s">
        <v>78</v>
      </c>
      <c r="O4777" s="1" t="s">
        <v>34</v>
      </c>
      <c r="P4777" s="1">
        <v>25</v>
      </c>
      <c r="Q4777" t="s">
        <v>1665</v>
      </c>
      <c r="R4777" s="1" t="s">
        <v>28997</v>
      </c>
      <c r="S4777" s="1" t="s">
        <v>28998</v>
      </c>
      <c r="T4777" s="1">
        <v>270</v>
      </c>
      <c r="U4777" s="1">
        <v>183</v>
      </c>
      <c r="V4777" s="1">
        <v>87</v>
      </c>
    </row>
    <row r="4778" spans="1:22" x14ac:dyDescent="0.35">
      <c r="A4778" s="2">
        <v>44503</v>
      </c>
      <c r="B4778" s="3" t="s">
        <v>344</v>
      </c>
      <c r="C4778" t="s">
        <v>54</v>
      </c>
      <c r="D4778" t="s">
        <v>345</v>
      </c>
      <c r="E4778" t="s">
        <v>346</v>
      </c>
      <c r="F4778" t="s">
        <v>28999</v>
      </c>
      <c r="H4778" t="s">
        <v>29000</v>
      </c>
      <c r="I4778" t="s">
        <v>29001</v>
      </c>
      <c r="J4778" s="1" t="s">
        <v>30</v>
      </c>
      <c r="K4778" t="s">
        <v>124</v>
      </c>
      <c r="L4778" t="s">
        <v>125</v>
      </c>
      <c r="M4778" t="s">
        <v>126</v>
      </c>
      <c r="N4778" s="1" t="s">
        <v>114</v>
      </c>
      <c r="O4778" s="1" t="s">
        <v>63</v>
      </c>
      <c r="P4778" s="1">
        <v>14</v>
      </c>
      <c r="Q4778" t="s">
        <v>716</v>
      </c>
      <c r="R4778" s="1" t="s">
        <v>29002</v>
      </c>
      <c r="S4778" s="1" t="s">
        <v>29003</v>
      </c>
      <c r="T4778" s="1">
        <v>276</v>
      </c>
      <c r="U4778" s="1">
        <v>226</v>
      </c>
      <c r="V4778" s="1">
        <v>50</v>
      </c>
    </row>
    <row r="4779" spans="1:22" x14ac:dyDescent="0.35">
      <c r="A4779" s="2">
        <v>44537</v>
      </c>
      <c r="B4779" s="3" t="s">
        <v>140</v>
      </c>
      <c r="C4779" t="s">
        <v>141</v>
      </c>
      <c r="D4779" t="s">
        <v>142</v>
      </c>
      <c r="E4779" t="s">
        <v>265</v>
      </c>
      <c r="F4779" t="s">
        <v>29004</v>
      </c>
      <c r="H4779" t="s">
        <v>29005</v>
      </c>
      <c r="I4779" t="s">
        <v>29006</v>
      </c>
      <c r="J4779" s="1" t="s">
        <v>170</v>
      </c>
      <c r="K4779" t="s">
        <v>194</v>
      </c>
      <c r="L4779" t="s">
        <v>195</v>
      </c>
      <c r="M4779" t="s">
        <v>196</v>
      </c>
      <c r="N4779" s="1" t="s">
        <v>33</v>
      </c>
      <c r="O4779" s="1" t="s">
        <v>49</v>
      </c>
      <c r="P4779" s="1">
        <v>19</v>
      </c>
      <c r="Q4779" t="s">
        <v>6827</v>
      </c>
      <c r="R4779" s="1" t="s">
        <v>29007</v>
      </c>
      <c r="S4779" s="1" t="s">
        <v>29008</v>
      </c>
      <c r="T4779" s="1">
        <v>398</v>
      </c>
      <c r="U4779" s="1">
        <v>262</v>
      </c>
      <c r="V4779" s="1">
        <v>136</v>
      </c>
    </row>
    <row r="4780" spans="1:22" x14ac:dyDescent="0.35">
      <c r="A4780" s="2">
        <v>44677</v>
      </c>
      <c r="B4780" s="3" t="s">
        <v>177</v>
      </c>
      <c r="C4780" t="s">
        <v>141</v>
      </c>
      <c r="D4780" t="s">
        <v>142</v>
      </c>
      <c r="E4780" t="s">
        <v>178</v>
      </c>
      <c r="F4780" t="s">
        <v>29009</v>
      </c>
      <c r="G4780" t="s">
        <v>29010</v>
      </c>
      <c r="H4780" t="s">
        <v>29011</v>
      </c>
      <c r="I4780" t="s">
        <v>29012</v>
      </c>
      <c r="J4780" s="1" t="s">
        <v>45</v>
      </c>
      <c r="K4780" t="s">
        <v>194</v>
      </c>
      <c r="L4780" t="s">
        <v>195</v>
      </c>
      <c r="M4780" t="s">
        <v>196</v>
      </c>
      <c r="N4780" s="1" t="s">
        <v>33</v>
      </c>
      <c r="O4780" s="1" t="s">
        <v>34</v>
      </c>
      <c r="P4780" s="1">
        <v>62</v>
      </c>
      <c r="Q4780" t="s">
        <v>11857</v>
      </c>
      <c r="R4780" s="1" t="s">
        <v>29013</v>
      </c>
      <c r="S4780" s="1" t="s">
        <v>29014</v>
      </c>
      <c r="T4780" s="1">
        <v>149</v>
      </c>
      <c r="U4780" s="1">
        <v>105</v>
      </c>
      <c r="V4780" s="1">
        <v>44</v>
      </c>
    </row>
    <row r="4781" spans="1:22" x14ac:dyDescent="0.35">
      <c r="A4781" s="2">
        <v>44985</v>
      </c>
      <c r="B4781" s="3" t="s">
        <v>118</v>
      </c>
      <c r="C4781" t="s">
        <v>69</v>
      </c>
      <c r="D4781" t="s">
        <v>119</v>
      </c>
      <c r="E4781" t="s">
        <v>120</v>
      </c>
      <c r="F4781" t="s">
        <v>29015</v>
      </c>
      <c r="G4781" t="s">
        <v>29016</v>
      </c>
      <c r="H4781" t="s">
        <v>29017</v>
      </c>
      <c r="I4781" t="s">
        <v>29018</v>
      </c>
      <c r="J4781" s="1" t="s">
        <v>45</v>
      </c>
      <c r="K4781" t="s">
        <v>534</v>
      </c>
      <c r="L4781" t="s">
        <v>535</v>
      </c>
      <c r="M4781" t="s">
        <v>536</v>
      </c>
      <c r="N4781" s="1" t="s">
        <v>78</v>
      </c>
      <c r="O4781" s="1" t="s">
        <v>49</v>
      </c>
      <c r="P4781" s="1">
        <v>17</v>
      </c>
      <c r="Q4781" t="s">
        <v>518</v>
      </c>
      <c r="R4781" s="1" t="s">
        <v>29019</v>
      </c>
      <c r="S4781" s="1" t="s">
        <v>29020</v>
      </c>
      <c r="T4781" s="1">
        <v>139</v>
      </c>
      <c r="U4781" s="1">
        <v>45</v>
      </c>
      <c r="V4781" s="1">
        <v>94</v>
      </c>
    </row>
    <row r="4782" spans="1:22" x14ac:dyDescent="0.35">
      <c r="A4782" s="2">
        <v>44882</v>
      </c>
      <c r="B4782" s="3" t="s">
        <v>317</v>
      </c>
      <c r="C4782" t="s">
        <v>23</v>
      </c>
      <c r="D4782" t="s">
        <v>98</v>
      </c>
      <c r="E4782" t="s">
        <v>1277</v>
      </c>
      <c r="F4782" t="s">
        <v>29021</v>
      </c>
      <c r="G4782" t="s">
        <v>29022</v>
      </c>
      <c r="H4782" t="s">
        <v>29023</v>
      </c>
      <c r="I4782" t="s">
        <v>29024</v>
      </c>
      <c r="J4782" s="1" t="s">
        <v>30</v>
      </c>
      <c r="K4782" t="s">
        <v>111</v>
      </c>
      <c r="L4782" t="s">
        <v>112</v>
      </c>
      <c r="M4782" t="s">
        <v>113</v>
      </c>
      <c r="N4782" s="1" t="s">
        <v>86</v>
      </c>
      <c r="O4782" s="1" t="s">
        <v>63</v>
      </c>
      <c r="P4782" s="1">
        <v>22</v>
      </c>
      <c r="Q4782" t="s">
        <v>6236</v>
      </c>
      <c r="R4782" s="1" t="s">
        <v>29025</v>
      </c>
      <c r="S4782" s="1" t="s">
        <v>29026</v>
      </c>
      <c r="T4782" s="1">
        <v>163</v>
      </c>
      <c r="U4782" s="1">
        <v>143</v>
      </c>
      <c r="V4782" s="1">
        <v>20</v>
      </c>
    </row>
    <row r="4783" spans="1:22" x14ac:dyDescent="0.35">
      <c r="A4783" s="2">
        <v>45077</v>
      </c>
      <c r="B4783" s="3" t="s">
        <v>336</v>
      </c>
      <c r="C4783" t="s">
        <v>54</v>
      </c>
      <c r="D4783" t="s">
        <v>165</v>
      </c>
      <c r="E4783" t="s">
        <v>484</v>
      </c>
      <c r="F4783" t="s">
        <v>29027</v>
      </c>
      <c r="G4783" t="s">
        <v>29028</v>
      </c>
      <c r="H4783" t="s">
        <v>29029</v>
      </c>
      <c r="I4783" t="s">
        <v>29030</v>
      </c>
      <c r="J4783" s="1" t="s">
        <v>170</v>
      </c>
      <c r="K4783" t="s">
        <v>159</v>
      </c>
      <c r="L4783" t="s">
        <v>160</v>
      </c>
      <c r="N4783" s="1" t="s">
        <v>33</v>
      </c>
      <c r="O4783" s="1" t="s">
        <v>34</v>
      </c>
      <c r="P4783" s="1">
        <v>37</v>
      </c>
      <c r="Q4783" t="s">
        <v>12466</v>
      </c>
      <c r="R4783" s="1" t="s">
        <v>29031</v>
      </c>
      <c r="S4783" s="1" t="s">
        <v>29032</v>
      </c>
      <c r="T4783" s="1">
        <v>366</v>
      </c>
      <c r="U4783" s="1">
        <v>282</v>
      </c>
      <c r="V4783" s="1">
        <v>84</v>
      </c>
    </row>
    <row r="4784" spans="1:22" x14ac:dyDescent="0.35">
      <c r="A4784" s="2">
        <v>44639</v>
      </c>
      <c r="B4784" s="3" t="s">
        <v>177</v>
      </c>
      <c r="C4784" t="s">
        <v>141</v>
      </c>
      <c r="D4784" t="s">
        <v>142</v>
      </c>
      <c r="E4784" t="s">
        <v>178</v>
      </c>
      <c r="F4784" t="s">
        <v>29033</v>
      </c>
      <c r="G4784" t="s">
        <v>29034</v>
      </c>
      <c r="H4784" t="s">
        <v>29035</v>
      </c>
      <c r="I4784" t="s">
        <v>29036</v>
      </c>
      <c r="J4784" s="1" t="s">
        <v>45</v>
      </c>
      <c r="K4784" t="s">
        <v>46</v>
      </c>
      <c r="L4784" t="s">
        <v>47</v>
      </c>
      <c r="M4784" t="s">
        <v>261</v>
      </c>
      <c r="N4784" s="1" t="s">
        <v>114</v>
      </c>
      <c r="O4784" s="1" t="s">
        <v>34</v>
      </c>
      <c r="P4784" s="1">
        <v>37</v>
      </c>
      <c r="Q4784" t="s">
        <v>3385</v>
      </c>
      <c r="R4784" s="1" t="s">
        <v>29037</v>
      </c>
      <c r="S4784" s="1" t="s">
        <v>29038</v>
      </c>
      <c r="T4784" s="1">
        <v>405</v>
      </c>
      <c r="U4784" s="1">
        <v>382</v>
      </c>
      <c r="V4784" s="1">
        <v>23</v>
      </c>
    </row>
    <row r="4785" spans="1:22" x14ac:dyDescent="0.35">
      <c r="A4785" s="2">
        <v>45050</v>
      </c>
      <c r="B4785" s="3" t="s">
        <v>238</v>
      </c>
      <c r="C4785" t="s">
        <v>23</v>
      </c>
      <c r="D4785" t="s">
        <v>98</v>
      </c>
      <c r="E4785" t="s">
        <v>239</v>
      </c>
      <c r="F4785" t="s">
        <v>29039</v>
      </c>
      <c r="G4785" t="s">
        <v>29040</v>
      </c>
      <c r="H4785" t="s">
        <v>29041</v>
      </c>
      <c r="I4785">
        <f>1-356-949-7858</f>
        <v>-9162</v>
      </c>
      <c r="J4785" s="1" t="s">
        <v>30</v>
      </c>
      <c r="K4785" t="s">
        <v>148</v>
      </c>
      <c r="L4785" t="s">
        <v>149</v>
      </c>
      <c r="M4785" t="s">
        <v>150</v>
      </c>
      <c r="N4785" s="1" t="s">
        <v>33</v>
      </c>
      <c r="O4785" s="1" t="s">
        <v>49</v>
      </c>
      <c r="P4785" s="1">
        <v>36</v>
      </c>
      <c r="Q4785" t="s">
        <v>12169</v>
      </c>
      <c r="R4785" s="1" t="s">
        <v>29042</v>
      </c>
      <c r="S4785" s="1" t="s">
        <v>29043</v>
      </c>
      <c r="T4785" s="1">
        <v>128</v>
      </c>
      <c r="U4785" s="1">
        <v>57</v>
      </c>
      <c r="V4785" s="1">
        <v>71</v>
      </c>
    </row>
    <row r="4786" spans="1:22" x14ac:dyDescent="0.35">
      <c r="A4786" s="2">
        <v>44516</v>
      </c>
      <c r="B4786" s="3" t="s">
        <v>164</v>
      </c>
      <c r="C4786" t="s">
        <v>247</v>
      </c>
      <c r="D4786" t="s">
        <v>165</v>
      </c>
      <c r="E4786" t="s">
        <v>166</v>
      </c>
      <c r="F4786" t="s">
        <v>29044</v>
      </c>
      <c r="G4786" t="s">
        <v>29045</v>
      </c>
      <c r="H4786" t="s">
        <v>29046</v>
      </c>
      <c r="I4786" t="s">
        <v>29047</v>
      </c>
      <c r="J4786" s="1" t="s">
        <v>45</v>
      </c>
      <c r="K4786" t="s">
        <v>270</v>
      </c>
      <c r="L4786" t="s">
        <v>271</v>
      </c>
      <c r="M4786" t="s">
        <v>559</v>
      </c>
      <c r="N4786" s="1" t="s">
        <v>33</v>
      </c>
      <c r="O4786" s="1" t="s">
        <v>63</v>
      </c>
      <c r="P4786" s="1">
        <v>19</v>
      </c>
      <c r="Q4786" t="s">
        <v>13917</v>
      </c>
      <c r="R4786" s="1" t="s">
        <v>29048</v>
      </c>
      <c r="S4786" s="1" t="s">
        <v>29049</v>
      </c>
      <c r="T4786" s="1">
        <v>475</v>
      </c>
      <c r="U4786" s="1">
        <v>335</v>
      </c>
      <c r="V4786" s="1">
        <v>140</v>
      </c>
    </row>
    <row r="4787" spans="1:22" x14ac:dyDescent="0.35">
      <c r="A4787" s="2">
        <v>44586</v>
      </c>
      <c r="B4787" s="3" t="s">
        <v>22</v>
      </c>
      <c r="C4787" t="s">
        <v>23</v>
      </c>
      <c r="D4787" t="s">
        <v>24</v>
      </c>
      <c r="E4787" t="s">
        <v>82</v>
      </c>
      <c r="F4787" t="s">
        <v>29050</v>
      </c>
      <c r="G4787" t="s">
        <v>29051</v>
      </c>
      <c r="H4787" t="s">
        <v>29052</v>
      </c>
      <c r="I4787" t="s">
        <v>29053</v>
      </c>
      <c r="J4787" s="1" t="s">
        <v>30</v>
      </c>
      <c r="K4787" t="s">
        <v>46</v>
      </c>
      <c r="L4787" t="s">
        <v>47</v>
      </c>
      <c r="M4787" t="s">
        <v>261</v>
      </c>
      <c r="N4787" s="1" t="s">
        <v>114</v>
      </c>
      <c r="O4787" s="1" t="s">
        <v>49</v>
      </c>
      <c r="P4787" s="1">
        <v>2</v>
      </c>
      <c r="Q4787" t="s">
        <v>6482</v>
      </c>
      <c r="R4787" s="1" t="s">
        <v>29054</v>
      </c>
      <c r="S4787" s="1" t="s">
        <v>29055</v>
      </c>
      <c r="T4787" s="1">
        <v>321</v>
      </c>
      <c r="U4787" s="1">
        <v>47</v>
      </c>
      <c r="V4787" s="1">
        <v>274</v>
      </c>
    </row>
    <row r="4788" spans="1:22" x14ac:dyDescent="0.35">
      <c r="A4788" s="2">
        <v>45069</v>
      </c>
      <c r="B4788" s="3" t="s">
        <v>257</v>
      </c>
      <c r="C4788" t="s">
        <v>141</v>
      </c>
      <c r="D4788" t="s">
        <v>223</v>
      </c>
      <c r="E4788" t="s">
        <v>309</v>
      </c>
      <c r="F4788" t="s">
        <v>29056</v>
      </c>
      <c r="G4788" t="s">
        <v>29057</v>
      </c>
      <c r="H4788" t="s">
        <v>29058</v>
      </c>
      <c r="I4788" t="s">
        <v>29059</v>
      </c>
      <c r="J4788" s="1" t="s">
        <v>170</v>
      </c>
      <c r="K4788" t="s">
        <v>75</v>
      </c>
      <c r="L4788" t="s">
        <v>76</v>
      </c>
      <c r="M4788" t="s">
        <v>77</v>
      </c>
      <c r="N4788" s="1" t="s">
        <v>33</v>
      </c>
      <c r="O4788" s="1" t="s">
        <v>63</v>
      </c>
      <c r="P4788" s="1">
        <v>35</v>
      </c>
      <c r="Q4788" t="s">
        <v>1043</v>
      </c>
      <c r="R4788" s="1" t="s">
        <v>29060</v>
      </c>
      <c r="S4788" s="1" t="s">
        <v>29061</v>
      </c>
      <c r="T4788" s="1">
        <v>202</v>
      </c>
      <c r="U4788" s="1">
        <v>67</v>
      </c>
      <c r="V4788" s="1">
        <v>135</v>
      </c>
    </row>
    <row r="4789" spans="1:22" x14ac:dyDescent="0.35">
      <c r="A4789" s="2">
        <v>44297</v>
      </c>
      <c r="B4789" s="3" t="s">
        <v>97</v>
      </c>
      <c r="C4789" t="s">
        <v>23</v>
      </c>
      <c r="D4789" t="s">
        <v>98</v>
      </c>
      <c r="E4789" t="s">
        <v>154</v>
      </c>
      <c r="F4789" t="s">
        <v>29062</v>
      </c>
      <c r="G4789" t="s">
        <v>29063</v>
      </c>
      <c r="H4789" t="s">
        <v>29064</v>
      </c>
      <c r="I4789" t="s">
        <v>29065</v>
      </c>
      <c r="J4789" s="1" t="s">
        <v>170</v>
      </c>
      <c r="K4789" t="s">
        <v>75</v>
      </c>
      <c r="L4789" t="s">
        <v>76</v>
      </c>
      <c r="M4789" t="s">
        <v>77</v>
      </c>
      <c r="N4789" s="1" t="s">
        <v>33</v>
      </c>
      <c r="O4789" s="1" t="s">
        <v>34</v>
      </c>
      <c r="P4789" s="1">
        <v>22</v>
      </c>
      <c r="Q4789" t="s">
        <v>14216</v>
      </c>
      <c r="R4789" s="1" t="s">
        <v>29066</v>
      </c>
      <c r="S4789" s="1" t="s">
        <v>29067</v>
      </c>
      <c r="T4789" s="1">
        <v>428</v>
      </c>
      <c r="U4789" s="1">
        <v>355</v>
      </c>
      <c r="V4789" s="1">
        <v>73</v>
      </c>
    </row>
    <row r="4790" spans="1:22" x14ac:dyDescent="0.35">
      <c r="A4790" s="2">
        <v>45061</v>
      </c>
      <c r="B4790" s="3" t="s">
        <v>177</v>
      </c>
      <c r="C4790" t="s">
        <v>141</v>
      </c>
      <c r="D4790" t="s">
        <v>142</v>
      </c>
      <c r="E4790" t="s">
        <v>178</v>
      </c>
      <c r="F4790" t="s">
        <v>29068</v>
      </c>
      <c r="G4790" t="s">
        <v>29069</v>
      </c>
      <c r="H4790" t="s">
        <v>29070</v>
      </c>
      <c r="I4790" t="s">
        <v>29071</v>
      </c>
      <c r="J4790" s="1" t="s">
        <v>45</v>
      </c>
      <c r="K4790" t="s">
        <v>124</v>
      </c>
      <c r="L4790" t="s">
        <v>125</v>
      </c>
      <c r="M4790" t="s">
        <v>126</v>
      </c>
      <c r="N4790" s="1" t="s">
        <v>78</v>
      </c>
      <c r="O4790" s="1" t="s">
        <v>34</v>
      </c>
      <c r="P4790" s="1">
        <v>66</v>
      </c>
      <c r="Q4790" t="s">
        <v>9365</v>
      </c>
      <c r="R4790" s="1" t="s">
        <v>21449</v>
      </c>
      <c r="S4790" s="1" t="s">
        <v>29072</v>
      </c>
      <c r="T4790" s="1">
        <v>261</v>
      </c>
      <c r="U4790" s="1">
        <v>152</v>
      </c>
      <c r="V4790" s="1">
        <v>109</v>
      </c>
    </row>
    <row r="4791" spans="1:22" x14ac:dyDescent="0.35">
      <c r="A4791" s="2">
        <v>44827</v>
      </c>
      <c r="B4791" s="3" t="s">
        <v>207</v>
      </c>
      <c r="C4791" t="s">
        <v>23</v>
      </c>
      <c r="D4791" t="s">
        <v>39</v>
      </c>
      <c r="E4791" t="s">
        <v>40</v>
      </c>
      <c r="F4791" t="s">
        <v>29073</v>
      </c>
      <c r="G4791" t="s">
        <v>29074</v>
      </c>
      <c r="H4791" t="s">
        <v>29075</v>
      </c>
      <c r="I4791" t="s">
        <v>29076</v>
      </c>
      <c r="J4791" s="1" t="s">
        <v>170</v>
      </c>
      <c r="K4791" t="s">
        <v>252</v>
      </c>
      <c r="L4791" t="s">
        <v>253</v>
      </c>
      <c r="M4791">
        <f>1-838-976-6137</f>
        <v>-7950</v>
      </c>
      <c r="N4791" s="1" t="s">
        <v>114</v>
      </c>
      <c r="O4791" s="1" t="s">
        <v>34</v>
      </c>
      <c r="P4791" s="1">
        <v>3</v>
      </c>
      <c r="Q4791" t="s">
        <v>1955</v>
      </c>
      <c r="R4791" s="1" t="s">
        <v>29077</v>
      </c>
      <c r="S4791" s="1" t="s">
        <v>29078</v>
      </c>
      <c r="T4791" s="1">
        <v>129</v>
      </c>
      <c r="U4791" s="1">
        <v>42</v>
      </c>
      <c r="V4791" s="1">
        <v>87</v>
      </c>
    </row>
    <row r="4792" spans="1:22" x14ac:dyDescent="0.35">
      <c r="A4792" s="1" t="s">
        <v>29079</v>
      </c>
      <c r="B4792" s="3" t="s">
        <v>344</v>
      </c>
      <c r="C4792" t="s">
        <v>141</v>
      </c>
      <c r="D4792" t="s">
        <v>345</v>
      </c>
      <c r="E4792" t="s">
        <v>346</v>
      </c>
      <c r="F4792" t="s">
        <v>29080</v>
      </c>
      <c r="G4792" t="s">
        <v>29081</v>
      </c>
      <c r="H4792" t="s">
        <v>29082</v>
      </c>
      <c r="I4792">
        <v>6958295865</v>
      </c>
      <c r="J4792" s="1" t="s">
        <v>45</v>
      </c>
      <c r="K4792" t="s">
        <v>194</v>
      </c>
      <c r="L4792" t="s">
        <v>195</v>
      </c>
      <c r="N4792" s="1" t="s">
        <v>78</v>
      </c>
      <c r="O4792" s="1" t="s">
        <v>49</v>
      </c>
      <c r="P4792" s="1">
        <v>36</v>
      </c>
      <c r="Q4792" t="s">
        <v>29083</v>
      </c>
      <c r="R4792" s="1" t="s">
        <v>3984</v>
      </c>
      <c r="S4792" s="1" t="s">
        <v>29084</v>
      </c>
      <c r="T4792" s="1">
        <v>280</v>
      </c>
      <c r="U4792" s="1">
        <v>100</v>
      </c>
      <c r="V4792" s="1">
        <v>180</v>
      </c>
    </row>
    <row r="4793" spans="1:22" x14ac:dyDescent="0.35">
      <c r="A4793" s="2">
        <v>44882</v>
      </c>
      <c r="B4793" s="3" t="s">
        <v>22</v>
      </c>
      <c r="C4793" t="s">
        <v>23</v>
      </c>
      <c r="D4793" t="s">
        <v>24</v>
      </c>
      <c r="E4793" t="s">
        <v>82</v>
      </c>
      <c r="F4793" t="s">
        <v>24867</v>
      </c>
      <c r="H4793" t="s">
        <v>29085</v>
      </c>
      <c r="I4793" t="s">
        <v>29086</v>
      </c>
      <c r="J4793" s="1" t="s">
        <v>170</v>
      </c>
      <c r="K4793" t="s">
        <v>133</v>
      </c>
      <c r="L4793" t="s">
        <v>134</v>
      </c>
      <c r="M4793" t="s">
        <v>135</v>
      </c>
      <c r="N4793" s="1" t="s">
        <v>86</v>
      </c>
      <c r="O4793" s="1" t="s">
        <v>49</v>
      </c>
      <c r="P4793" s="1">
        <v>76</v>
      </c>
      <c r="Q4793" t="s">
        <v>769</v>
      </c>
      <c r="R4793" s="1" t="s">
        <v>19843</v>
      </c>
      <c r="S4793" s="1" t="s">
        <v>29087</v>
      </c>
      <c r="T4793" s="1">
        <v>221</v>
      </c>
      <c r="U4793" s="1">
        <v>71</v>
      </c>
      <c r="V4793" s="1">
        <v>150</v>
      </c>
    </row>
    <row r="4794" spans="1:22" x14ac:dyDescent="0.35">
      <c r="A4794" s="2">
        <v>44652</v>
      </c>
      <c r="B4794" s="3" t="s">
        <v>275</v>
      </c>
      <c r="C4794" t="s">
        <v>276</v>
      </c>
      <c r="D4794" t="s">
        <v>277</v>
      </c>
      <c r="E4794" t="s">
        <v>278</v>
      </c>
      <c r="F4794" t="s">
        <v>29088</v>
      </c>
      <c r="G4794" t="s">
        <v>29089</v>
      </c>
      <c r="H4794" t="s">
        <v>29090</v>
      </c>
      <c r="I4794">
        <v>5325745142</v>
      </c>
      <c r="J4794" s="1" t="s">
        <v>30</v>
      </c>
      <c r="K4794" t="s">
        <v>124</v>
      </c>
      <c r="L4794" t="s">
        <v>125</v>
      </c>
      <c r="M4794" t="s">
        <v>126</v>
      </c>
      <c r="N4794" s="1" t="s">
        <v>114</v>
      </c>
      <c r="O4794" s="1" t="s">
        <v>34</v>
      </c>
      <c r="P4794" s="1">
        <v>96</v>
      </c>
      <c r="Q4794" t="s">
        <v>15607</v>
      </c>
      <c r="R4794" s="1" t="s">
        <v>27500</v>
      </c>
      <c r="S4794" s="1" t="s">
        <v>29091</v>
      </c>
      <c r="T4794" s="1">
        <v>66</v>
      </c>
      <c r="U4794" s="1">
        <v>31</v>
      </c>
      <c r="V4794" s="1">
        <v>35</v>
      </c>
    </row>
    <row r="4795" spans="1:22" x14ac:dyDescent="0.35">
      <c r="A4795" s="2">
        <v>45111</v>
      </c>
      <c r="B4795" s="3" t="s">
        <v>68</v>
      </c>
      <c r="C4795" t="s">
        <v>54</v>
      </c>
      <c r="D4795" t="s">
        <v>70</v>
      </c>
      <c r="E4795" t="s">
        <v>1634</v>
      </c>
      <c r="F4795" t="s">
        <v>29092</v>
      </c>
      <c r="G4795" t="s">
        <v>29093</v>
      </c>
      <c r="H4795" t="s">
        <v>29094</v>
      </c>
      <c r="I4795" t="s">
        <v>29095</v>
      </c>
      <c r="J4795" s="1" t="s">
        <v>30</v>
      </c>
      <c r="K4795" t="s">
        <v>330</v>
      </c>
      <c r="L4795" t="s">
        <v>331</v>
      </c>
      <c r="M4795" t="s">
        <v>332</v>
      </c>
      <c r="N4795" s="1" t="s">
        <v>33</v>
      </c>
      <c r="O4795" s="1" t="s">
        <v>49</v>
      </c>
      <c r="P4795" s="1">
        <v>48</v>
      </c>
      <c r="Q4795" t="s">
        <v>272</v>
      </c>
      <c r="R4795" s="1" t="s">
        <v>29096</v>
      </c>
      <c r="S4795" s="1" t="s">
        <v>29097</v>
      </c>
      <c r="T4795" s="1">
        <v>69</v>
      </c>
      <c r="U4795" s="1">
        <v>47</v>
      </c>
      <c r="V4795" s="1">
        <v>22</v>
      </c>
    </row>
    <row r="4796" spans="1:22" x14ac:dyDescent="0.35">
      <c r="A4796" s="2">
        <v>45145</v>
      </c>
      <c r="B4796" s="3" t="s">
        <v>257</v>
      </c>
      <c r="C4796" t="s">
        <v>141</v>
      </c>
      <c r="D4796" t="s">
        <v>223</v>
      </c>
      <c r="E4796" t="s">
        <v>309</v>
      </c>
      <c r="F4796" t="s">
        <v>29098</v>
      </c>
      <c r="G4796" t="s">
        <v>29099</v>
      </c>
      <c r="H4796" t="s">
        <v>29100</v>
      </c>
      <c r="I4796" t="s">
        <v>29101</v>
      </c>
      <c r="J4796" s="1" t="s">
        <v>45</v>
      </c>
      <c r="K4796" t="s">
        <v>566</v>
      </c>
      <c r="L4796" t="s">
        <v>567</v>
      </c>
      <c r="M4796" t="s">
        <v>568</v>
      </c>
      <c r="N4796" s="1" t="s">
        <v>86</v>
      </c>
      <c r="O4796" s="1" t="s">
        <v>34</v>
      </c>
      <c r="P4796" s="1">
        <v>42</v>
      </c>
      <c r="Q4796" t="s">
        <v>23345</v>
      </c>
      <c r="R4796" s="1" t="s">
        <v>29102</v>
      </c>
      <c r="S4796" s="1" t="s">
        <v>29103</v>
      </c>
      <c r="T4796" s="1">
        <v>435</v>
      </c>
      <c r="U4796" s="1">
        <v>77</v>
      </c>
      <c r="V4796" s="1">
        <v>358</v>
      </c>
    </row>
    <row r="4797" spans="1:22" x14ac:dyDescent="0.35">
      <c r="A4797" s="2">
        <v>44543</v>
      </c>
      <c r="B4797" s="3" t="s">
        <v>22</v>
      </c>
      <c r="C4797" t="s">
        <v>23</v>
      </c>
      <c r="D4797" t="s">
        <v>24</v>
      </c>
      <c r="E4797" t="s">
        <v>82</v>
      </c>
      <c r="F4797" t="s">
        <v>29104</v>
      </c>
      <c r="G4797" t="s">
        <v>29105</v>
      </c>
      <c r="H4797" t="s">
        <v>29106</v>
      </c>
      <c r="I4797" t="s">
        <v>29107</v>
      </c>
      <c r="J4797" s="1" t="s">
        <v>170</v>
      </c>
      <c r="K4797" t="s">
        <v>171</v>
      </c>
      <c r="L4797" t="s">
        <v>172</v>
      </c>
      <c r="N4797" s="1" t="s">
        <v>93</v>
      </c>
      <c r="O4797" s="1" t="s">
        <v>63</v>
      </c>
      <c r="P4797" s="1">
        <v>51</v>
      </c>
      <c r="Q4797" t="s">
        <v>29108</v>
      </c>
      <c r="R4797" s="1" t="s">
        <v>29109</v>
      </c>
      <c r="S4797" s="1" t="s">
        <v>29110</v>
      </c>
      <c r="T4797" s="1">
        <v>349</v>
      </c>
      <c r="U4797" s="1">
        <v>200</v>
      </c>
      <c r="V4797" s="1">
        <v>149</v>
      </c>
    </row>
    <row r="4798" spans="1:22" x14ac:dyDescent="0.35">
      <c r="A4798" s="2">
        <v>44818</v>
      </c>
      <c r="B4798" s="3" t="s">
        <v>492</v>
      </c>
      <c r="C4798" t="s">
        <v>276</v>
      </c>
      <c r="D4798" t="s">
        <v>409</v>
      </c>
      <c r="E4798" t="s">
        <v>410</v>
      </c>
      <c r="F4798" t="s">
        <v>29111</v>
      </c>
      <c r="G4798" t="s">
        <v>29112</v>
      </c>
      <c r="H4798" t="s">
        <v>29113</v>
      </c>
      <c r="I4798" t="s">
        <v>29114</v>
      </c>
      <c r="J4798" s="1" t="s">
        <v>30</v>
      </c>
      <c r="K4798" t="s">
        <v>61</v>
      </c>
      <c r="L4798" t="s">
        <v>62</v>
      </c>
      <c r="M4798">
        <f>1-588-750-7646</f>
        <v>-8983</v>
      </c>
      <c r="N4798" s="1" t="s">
        <v>93</v>
      </c>
      <c r="O4798" s="1" t="s">
        <v>49</v>
      </c>
      <c r="P4798" s="1">
        <v>64</v>
      </c>
      <c r="Q4798" t="s">
        <v>1140</v>
      </c>
      <c r="R4798" s="1" t="s">
        <v>14849</v>
      </c>
      <c r="S4798" s="1" t="s">
        <v>29115</v>
      </c>
      <c r="T4798" s="1">
        <v>308</v>
      </c>
      <c r="U4798" s="1">
        <v>23</v>
      </c>
      <c r="V4798" s="1">
        <v>285</v>
      </c>
    </row>
    <row r="4799" spans="1:22" x14ac:dyDescent="0.35">
      <c r="A4799" s="2">
        <v>44702</v>
      </c>
      <c r="B4799" s="3" t="s">
        <v>214</v>
      </c>
      <c r="C4799" t="s">
        <v>23</v>
      </c>
      <c r="D4799" t="s">
        <v>98</v>
      </c>
      <c r="E4799" t="s">
        <v>326</v>
      </c>
      <c r="F4799" t="s">
        <v>29116</v>
      </c>
      <c r="G4799" t="s">
        <v>29117</v>
      </c>
      <c r="H4799" t="s">
        <v>29118</v>
      </c>
      <c r="I4799" t="s">
        <v>29119</v>
      </c>
      <c r="J4799" s="1" t="s">
        <v>45</v>
      </c>
      <c r="K4799" t="s">
        <v>534</v>
      </c>
      <c r="L4799" t="s">
        <v>535</v>
      </c>
      <c r="M4799" t="s">
        <v>536</v>
      </c>
      <c r="N4799" s="1" t="s">
        <v>33</v>
      </c>
      <c r="O4799" s="1" t="s">
        <v>63</v>
      </c>
      <c r="P4799" s="1">
        <v>37</v>
      </c>
      <c r="Q4799" t="s">
        <v>9335</v>
      </c>
      <c r="R4799" s="1" t="s">
        <v>6507</v>
      </c>
      <c r="S4799" s="1" t="s">
        <v>29120</v>
      </c>
      <c r="T4799" s="1">
        <v>271</v>
      </c>
      <c r="U4799" s="1">
        <v>83</v>
      </c>
      <c r="V4799" s="1">
        <v>188</v>
      </c>
    </row>
    <row r="4800" spans="1:22" x14ac:dyDescent="0.35">
      <c r="A4800" s="2">
        <v>45117</v>
      </c>
      <c r="B4800" s="3" t="s">
        <v>275</v>
      </c>
      <c r="C4800" t="s">
        <v>54</v>
      </c>
      <c r="D4800" t="s">
        <v>277</v>
      </c>
      <c r="E4800" t="s">
        <v>278</v>
      </c>
      <c r="F4800" t="s">
        <v>29121</v>
      </c>
      <c r="G4800" t="s">
        <v>29122</v>
      </c>
      <c r="H4800" t="s">
        <v>29123</v>
      </c>
      <c r="I4800" t="s">
        <v>29124</v>
      </c>
      <c r="J4800" s="1" t="s">
        <v>45</v>
      </c>
      <c r="K4800" t="s">
        <v>133</v>
      </c>
      <c r="L4800" t="s">
        <v>134</v>
      </c>
      <c r="M4800" t="s">
        <v>135</v>
      </c>
      <c r="N4800" s="1" t="s">
        <v>33</v>
      </c>
      <c r="O4800" s="1" t="s">
        <v>34</v>
      </c>
      <c r="P4800" s="1">
        <v>75</v>
      </c>
      <c r="Q4800" t="s">
        <v>1869</v>
      </c>
      <c r="R4800" s="1" t="s">
        <v>29125</v>
      </c>
      <c r="S4800" s="1" t="s">
        <v>29126</v>
      </c>
      <c r="T4800" s="1">
        <v>177</v>
      </c>
      <c r="U4800" s="1">
        <v>130</v>
      </c>
      <c r="V4800" s="1">
        <v>47</v>
      </c>
    </row>
    <row r="4801" spans="1:22" x14ac:dyDescent="0.35">
      <c r="A4801" s="2">
        <v>44992</v>
      </c>
      <c r="B4801" s="3" t="s">
        <v>214</v>
      </c>
      <c r="C4801" t="s">
        <v>23</v>
      </c>
      <c r="D4801" t="s">
        <v>98</v>
      </c>
      <c r="E4801" t="s">
        <v>326</v>
      </c>
      <c r="F4801" t="s">
        <v>29127</v>
      </c>
      <c r="G4801" t="s">
        <v>29128</v>
      </c>
      <c r="H4801" t="s">
        <v>29129</v>
      </c>
      <c r="I4801" t="s">
        <v>29130</v>
      </c>
      <c r="J4801" s="1" t="s">
        <v>170</v>
      </c>
      <c r="K4801" t="s">
        <v>159</v>
      </c>
      <c r="L4801" t="s">
        <v>160</v>
      </c>
      <c r="M4801" t="s">
        <v>161</v>
      </c>
      <c r="N4801" s="1" t="s">
        <v>78</v>
      </c>
      <c r="O4801" s="1" t="s">
        <v>63</v>
      </c>
      <c r="P4801" s="1">
        <v>52</v>
      </c>
      <c r="Q4801" t="s">
        <v>2907</v>
      </c>
      <c r="R4801" s="1" t="s">
        <v>29131</v>
      </c>
      <c r="S4801" s="1" t="s">
        <v>29132</v>
      </c>
      <c r="T4801" s="1">
        <v>485</v>
      </c>
      <c r="U4801" s="1">
        <v>1</v>
      </c>
      <c r="V4801" s="1">
        <v>484</v>
      </c>
    </row>
    <row r="4802" spans="1:22" x14ac:dyDescent="0.35">
      <c r="A4802" s="2">
        <v>44784</v>
      </c>
      <c r="B4802" s="3" t="s">
        <v>336</v>
      </c>
      <c r="C4802" t="s">
        <v>247</v>
      </c>
      <c r="D4802" t="s">
        <v>165</v>
      </c>
      <c r="E4802" t="s">
        <v>25</v>
      </c>
      <c r="F4802" t="s">
        <v>29133</v>
      </c>
      <c r="G4802" t="s">
        <v>29134</v>
      </c>
      <c r="H4802" t="s">
        <v>29135</v>
      </c>
      <c r="I4802" t="s">
        <v>29136</v>
      </c>
      <c r="J4802" s="1" t="s">
        <v>170</v>
      </c>
      <c r="K4802" t="s">
        <v>183</v>
      </c>
      <c r="L4802" t="s">
        <v>184</v>
      </c>
      <c r="N4802" s="1" t="s">
        <v>114</v>
      </c>
      <c r="O4802" s="1" t="s">
        <v>49</v>
      </c>
      <c r="P4802" s="1">
        <v>90</v>
      </c>
      <c r="Q4802" t="s">
        <v>14315</v>
      </c>
      <c r="R4802" s="1" t="s">
        <v>29137</v>
      </c>
      <c r="S4802" s="1" t="s">
        <v>29138</v>
      </c>
      <c r="T4802" s="1">
        <v>378</v>
      </c>
      <c r="U4802" s="1">
        <v>186</v>
      </c>
      <c r="V4802" s="1">
        <v>192</v>
      </c>
    </row>
    <row r="4803" spans="1:22" x14ac:dyDescent="0.35">
      <c r="A4803" s="2">
        <v>45160</v>
      </c>
      <c r="B4803" s="3" t="s">
        <v>492</v>
      </c>
      <c r="C4803" t="s">
        <v>276</v>
      </c>
      <c r="D4803" t="s">
        <v>409</v>
      </c>
      <c r="E4803" t="s">
        <v>410</v>
      </c>
      <c r="F4803" t="s">
        <v>29139</v>
      </c>
      <c r="H4803" t="s">
        <v>29140</v>
      </c>
      <c r="I4803" t="s">
        <v>29141</v>
      </c>
      <c r="J4803" s="1" t="s">
        <v>30</v>
      </c>
      <c r="K4803" t="s">
        <v>124</v>
      </c>
      <c r="L4803" t="s">
        <v>125</v>
      </c>
      <c r="M4803" t="s">
        <v>126</v>
      </c>
      <c r="N4803" s="1" t="s">
        <v>114</v>
      </c>
      <c r="O4803" s="1" t="s">
        <v>34</v>
      </c>
      <c r="P4803" s="1">
        <v>99</v>
      </c>
      <c r="Q4803" t="s">
        <v>2197</v>
      </c>
      <c r="R4803" s="1" t="s">
        <v>29142</v>
      </c>
      <c r="S4803" s="1" t="s">
        <v>29143</v>
      </c>
      <c r="T4803" s="1">
        <v>187</v>
      </c>
      <c r="U4803" s="1">
        <v>48</v>
      </c>
      <c r="V4803" s="1">
        <v>139</v>
      </c>
    </row>
    <row r="4804" spans="1:22" x14ac:dyDescent="0.35">
      <c r="A4804" s="2">
        <v>45114</v>
      </c>
      <c r="B4804" s="3" t="s">
        <v>344</v>
      </c>
      <c r="C4804" t="s">
        <v>141</v>
      </c>
      <c r="D4804" t="s">
        <v>345</v>
      </c>
      <c r="E4804" t="s">
        <v>346</v>
      </c>
      <c r="F4804" t="s">
        <v>29144</v>
      </c>
      <c r="G4804" t="s">
        <v>29145</v>
      </c>
      <c r="H4804" t="s">
        <v>29146</v>
      </c>
      <c r="I4804" t="s">
        <v>29147</v>
      </c>
      <c r="J4804" s="1" t="s">
        <v>45</v>
      </c>
      <c r="K4804" t="s">
        <v>75</v>
      </c>
      <c r="L4804" t="s">
        <v>76</v>
      </c>
      <c r="M4804" t="s">
        <v>77</v>
      </c>
      <c r="N4804" s="1" t="s">
        <v>114</v>
      </c>
      <c r="O4804" s="1" t="s">
        <v>63</v>
      </c>
      <c r="P4804" s="1">
        <v>58</v>
      </c>
      <c r="Q4804" t="s">
        <v>8739</v>
      </c>
      <c r="R4804" s="1" t="s">
        <v>29148</v>
      </c>
      <c r="S4804" s="1" t="s">
        <v>29149</v>
      </c>
      <c r="T4804" s="1">
        <v>347</v>
      </c>
      <c r="U4804" s="1">
        <v>68</v>
      </c>
      <c r="V4804" s="1">
        <v>279</v>
      </c>
    </row>
    <row r="4805" spans="1:22" x14ac:dyDescent="0.35">
      <c r="A4805" s="2">
        <v>44698</v>
      </c>
      <c r="B4805" s="3" t="s">
        <v>38</v>
      </c>
      <c r="C4805" t="s">
        <v>54</v>
      </c>
      <c r="D4805" t="s">
        <v>409</v>
      </c>
      <c r="E4805" t="s">
        <v>410</v>
      </c>
      <c r="F4805" t="s">
        <v>29150</v>
      </c>
      <c r="G4805" t="s">
        <v>29151</v>
      </c>
      <c r="H4805" t="s">
        <v>29152</v>
      </c>
      <c r="I4805" t="s">
        <v>29153</v>
      </c>
      <c r="J4805" s="1" t="s">
        <v>30</v>
      </c>
      <c r="K4805" t="s">
        <v>534</v>
      </c>
      <c r="L4805" t="s">
        <v>535</v>
      </c>
      <c r="M4805" t="s">
        <v>536</v>
      </c>
      <c r="N4805" s="1" t="s">
        <v>114</v>
      </c>
      <c r="O4805" s="1" t="s">
        <v>49</v>
      </c>
      <c r="P4805" s="1">
        <v>30</v>
      </c>
      <c r="Q4805" t="s">
        <v>4729</v>
      </c>
      <c r="R4805" s="1" t="s">
        <v>29154</v>
      </c>
      <c r="S4805" s="1" t="s">
        <v>29155</v>
      </c>
      <c r="T4805" s="1">
        <v>399</v>
      </c>
      <c r="U4805" s="1">
        <v>324</v>
      </c>
      <c r="V4805" s="1">
        <v>75</v>
      </c>
    </row>
    <row r="4806" spans="1:22" x14ac:dyDescent="0.35">
      <c r="A4806" s="2">
        <v>44555</v>
      </c>
      <c r="B4806" s="3" t="s">
        <v>177</v>
      </c>
      <c r="C4806" t="s">
        <v>141</v>
      </c>
      <c r="D4806" t="s">
        <v>142</v>
      </c>
      <c r="E4806" t="s">
        <v>178</v>
      </c>
      <c r="F4806" t="s">
        <v>29156</v>
      </c>
      <c r="G4806" t="s">
        <v>29157</v>
      </c>
      <c r="H4806" t="s">
        <v>29158</v>
      </c>
      <c r="I4806" t="s">
        <v>29159</v>
      </c>
      <c r="J4806" s="1" t="s">
        <v>170</v>
      </c>
      <c r="K4806" t="s">
        <v>159</v>
      </c>
      <c r="L4806" t="s">
        <v>160</v>
      </c>
      <c r="N4806" s="1" t="s">
        <v>86</v>
      </c>
      <c r="O4806" s="1" t="s">
        <v>34</v>
      </c>
      <c r="P4806" s="1">
        <v>43</v>
      </c>
      <c r="Q4806" t="s">
        <v>29160</v>
      </c>
      <c r="R4806" s="1" t="s">
        <v>29161</v>
      </c>
      <c r="S4806" s="1" t="s">
        <v>29162</v>
      </c>
      <c r="T4806" s="1">
        <v>454</v>
      </c>
      <c r="U4806" s="1">
        <v>66</v>
      </c>
      <c r="V4806" s="1">
        <v>388</v>
      </c>
    </row>
    <row r="4807" spans="1:22" x14ac:dyDescent="0.35">
      <c r="A4807" s="2">
        <v>45011</v>
      </c>
      <c r="B4807" s="3" t="s">
        <v>68</v>
      </c>
      <c r="C4807" t="s">
        <v>69</v>
      </c>
      <c r="D4807" t="s">
        <v>70</v>
      </c>
      <c r="E4807" t="s">
        <v>71</v>
      </c>
      <c r="F4807" t="s">
        <v>29163</v>
      </c>
      <c r="G4807" t="s">
        <v>29164</v>
      </c>
      <c r="H4807" t="s">
        <v>29165</v>
      </c>
      <c r="I4807" t="s">
        <v>29166</v>
      </c>
      <c r="J4807" s="1" t="s">
        <v>30</v>
      </c>
      <c r="K4807" t="s">
        <v>148</v>
      </c>
      <c r="L4807" t="s">
        <v>149</v>
      </c>
      <c r="M4807" t="s">
        <v>150</v>
      </c>
      <c r="N4807" s="1" t="s">
        <v>93</v>
      </c>
      <c r="O4807" s="1" t="s">
        <v>34</v>
      </c>
      <c r="P4807" s="1">
        <v>42</v>
      </c>
      <c r="Q4807" t="s">
        <v>1351</v>
      </c>
      <c r="R4807" s="1" t="s">
        <v>29167</v>
      </c>
      <c r="S4807" s="1" t="s">
        <v>29168</v>
      </c>
      <c r="T4807" s="1">
        <v>124</v>
      </c>
      <c r="U4807" s="1">
        <v>105</v>
      </c>
      <c r="V4807" s="1">
        <v>19</v>
      </c>
    </row>
    <row r="4808" spans="1:22" x14ac:dyDescent="0.35">
      <c r="A4808" s="2">
        <v>44727</v>
      </c>
      <c r="B4808" s="3" t="s">
        <v>68</v>
      </c>
      <c r="C4808" t="s">
        <v>54</v>
      </c>
      <c r="D4808" t="s">
        <v>70</v>
      </c>
      <c r="E4808" t="s">
        <v>189</v>
      </c>
      <c r="F4808" t="s">
        <v>29169</v>
      </c>
      <c r="G4808" t="s">
        <v>29170</v>
      </c>
      <c r="H4808" t="s">
        <v>29171</v>
      </c>
      <c r="I4808" t="s">
        <v>29172</v>
      </c>
      <c r="J4808" s="1" t="s">
        <v>45</v>
      </c>
      <c r="K4808" t="s">
        <v>303</v>
      </c>
      <c r="L4808" t="s">
        <v>304</v>
      </c>
      <c r="M4808" t="s">
        <v>305</v>
      </c>
      <c r="N4808" s="1" t="s">
        <v>114</v>
      </c>
      <c r="O4808" s="1" t="s">
        <v>49</v>
      </c>
      <c r="P4808" s="1">
        <v>37</v>
      </c>
      <c r="Q4808" t="s">
        <v>8251</v>
      </c>
      <c r="R4808" s="1" t="s">
        <v>29173</v>
      </c>
      <c r="S4808" s="1" t="s">
        <v>29174</v>
      </c>
      <c r="T4808" s="1">
        <v>343</v>
      </c>
      <c r="U4808" s="1">
        <v>188</v>
      </c>
      <c r="V4808" s="1">
        <v>155</v>
      </c>
    </row>
    <row r="4809" spans="1:22" x14ac:dyDescent="0.35">
      <c r="A4809" s="2">
        <v>45065</v>
      </c>
      <c r="B4809" s="3" t="s">
        <v>257</v>
      </c>
      <c r="C4809" t="s">
        <v>54</v>
      </c>
      <c r="D4809" t="s">
        <v>223</v>
      </c>
      <c r="E4809" t="s">
        <v>309</v>
      </c>
      <c r="F4809" t="s">
        <v>29175</v>
      </c>
      <c r="G4809" t="s">
        <v>29176</v>
      </c>
      <c r="H4809" t="s">
        <v>29177</v>
      </c>
      <c r="I4809" t="s">
        <v>29178</v>
      </c>
      <c r="J4809" s="1" t="s">
        <v>30</v>
      </c>
      <c r="K4809" t="s">
        <v>171</v>
      </c>
      <c r="L4809" t="s">
        <v>172</v>
      </c>
      <c r="M4809" t="s">
        <v>173</v>
      </c>
      <c r="N4809" s="1" t="s">
        <v>93</v>
      </c>
      <c r="O4809" s="1" t="s">
        <v>34</v>
      </c>
      <c r="P4809" s="1">
        <v>33</v>
      </c>
      <c r="Q4809" t="s">
        <v>29179</v>
      </c>
      <c r="R4809" s="1" t="s">
        <v>29180</v>
      </c>
      <c r="S4809" s="1" t="s">
        <v>29181</v>
      </c>
      <c r="T4809" s="1">
        <v>267</v>
      </c>
      <c r="U4809" s="1">
        <v>121</v>
      </c>
      <c r="V4809" s="1">
        <v>146</v>
      </c>
    </row>
    <row r="4810" spans="1:22" x14ac:dyDescent="0.35">
      <c r="A4810" s="2">
        <v>45096</v>
      </c>
      <c r="B4810" s="3" t="s">
        <v>275</v>
      </c>
      <c r="C4810" t="s">
        <v>276</v>
      </c>
      <c r="D4810" t="s">
        <v>277</v>
      </c>
      <c r="E4810" t="s">
        <v>2220</v>
      </c>
      <c r="F4810" t="s">
        <v>29182</v>
      </c>
      <c r="G4810" t="s">
        <v>29183</v>
      </c>
      <c r="H4810" t="s">
        <v>29184</v>
      </c>
      <c r="I4810" t="s">
        <v>29185</v>
      </c>
      <c r="J4810" s="1" t="s">
        <v>30</v>
      </c>
      <c r="K4810" t="s">
        <v>534</v>
      </c>
      <c r="L4810" t="s">
        <v>535</v>
      </c>
      <c r="M4810" t="s">
        <v>536</v>
      </c>
      <c r="N4810" s="1" t="s">
        <v>93</v>
      </c>
      <c r="O4810" s="1" t="s">
        <v>63</v>
      </c>
      <c r="P4810" s="1">
        <v>56</v>
      </c>
      <c r="Q4810" t="s">
        <v>2543</v>
      </c>
      <c r="R4810" s="1" t="s">
        <v>29186</v>
      </c>
      <c r="S4810" s="1" t="s">
        <v>29187</v>
      </c>
      <c r="T4810" s="1">
        <v>379</v>
      </c>
      <c r="U4810" s="1">
        <v>99</v>
      </c>
      <c r="V4810" s="1">
        <v>280</v>
      </c>
    </row>
    <row r="4811" spans="1:22" x14ac:dyDescent="0.35">
      <c r="A4811" s="2">
        <v>44702</v>
      </c>
      <c r="B4811" s="3" t="s">
        <v>177</v>
      </c>
      <c r="C4811" t="s">
        <v>141</v>
      </c>
      <c r="D4811" t="s">
        <v>142</v>
      </c>
      <c r="E4811" t="s">
        <v>178</v>
      </c>
      <c r="F4811" t="s">
        <v>29188</v>
      </c>
      <c r="G4811" t="s">
        <v>29189</v>
      </c>
      <c r="H4811" t="s">
        <v>29190</v>
      </c>
      <c r="I4811" t="s">
        <v>29191</v>
      </c>
      <c r="J4811" s="1" t="s">
        <v>45</v>
      </c>
      <c r="K4811" t="s">
        <v>61</v>
      </c>
      <c r="L4811" t="s">
        <v>62</v>
      </c>
      <c r="M4811">
        <f>1-588-750-7646</f>
        <v>-8983</v>
      </c>
      <c r="N4811" s="1" t="s">
        <v>48</v>
      </c>
      <c r="O4811" s="1" t="s">
        <v>63</v>
      </c>
      <c r="P4811" s="1">
        <v>16</v>
      </c>
      <c r="Q4811" t="s">
        <v>1468</v>
      </c>
      <c r="R4811" s="1" t="s">
        <v>29192</v>
      </c>
      <c r="S4811" s="1" t="s">
        <v>29193</v>
      </c>
      <c r="T4811" s="1">
        <v>164</v>
      </c>
      <c r="U4811" s="1">
        <v>114</v>
      </c>
      <c r="V4811" s="1">
        <v>50</v>
      </c>
    </row>
    <row r="4812" spans="1:22" x14ac:dyDescent="0.35">
      <c r="A4812" s="2">
        <v>44637</v>
      </c>
      <c r="B4812" s="3" t="s">
        <v>344</v>
      </c>
      <c r="C4812" t="s">
        <v>141</v>
      </c>
      <c r="D4812" t="s">
        <v>345</v>
      </c>
      <c r="E4812" t="s">
        <v>189</v>
      </c>
      <c r="F4812" t="s">
        <v>29194</v>
      </c>
      <c r="G4812" t="s">
        <v>29195</v>
      </c>
      <c r="H4812" t="s">
        <v>29196</v>
      </c>
      <c r="I4812" t="s">
        <v>29197</v>
      </c>
      <c r="J4812" s="1" t="s">
        <v>45</v>
      </c>
      <c r="K4812" t="s">
        <v>381</v>
      </c>
      <c r="L4812" t="s">
        <v>382</v>
      </c>
      <c r="M4812" t="s">
        <v>383</v>
      </c>
      <c r="N4812" s="1" t="s">
        <v>114</v>
      </c>
      <c r="O4812" s="1" t="s">
        <v>34</v>
      </c>
      <c r="P4812" s="1">
        <v>51</v>
      </c>
      <c r="Q4812" t="s">
        <v>3338</v>
      </c>
      <c r="R4812" s="1" t="s">
        <v>12703</v>
      </c>
      <c r="S4812" s="1" t="s">
        <v>29198</v>
      </c>
      <c r="T4812" s="1">
        <v>153</v>
      </c>
      <c r="U4812" s="1">
        <v>47</v>
      </c>
      <c r="V4812" s="1">
        <v>106</v>
      </c>
    </row>
    <row r="4813" spans="1:22" x14ac:dyDescent="0.35">
      <c r="A4813" s="2">
        <v>44859</v>
      </c>
      <c r="B4813" s="3" t="s">
        <v>22</v>
      </c>
      <c r="C4813" t="s">
        <v>23</v>
      </c>
      <c r="D4813" t="s">
        <v>24</v>
      </c>
      <c r="E4813" t="s">
        <v>387</v>
      </c>
      <c r="F4813" t="s">
        <v>29199</v>
      </c>
      <c r="G4813" t="s">
        <v>29200</v>
      </c>
      <c r="H4813" t="s">
        <v>29201</v>
      </c>
      <c r="I4813" t="s">
        <v>29202</v>
      </c>
      <c r="J4813" s="1" t="s">
        <v>30</v>
      </c>
      <c r="K4813" t="s">
        <v>111</v>
      </c>
      <c r="L4813" t="s">
        <v>112</v>
      </c>
      <c r="M4813" t="s">
        <v>113</v>
      </c>
      <c r="N4813" s="1" t="s">
        <v>78</v>
      </c>
      <c r="O4813" s="1" t="s">
        <v>34</v>
      </c>
      <c r="P4813" s="1">
        <v>20</v>
      </c>
      <c r="Q4813" t="s">
        <v>15304</v>
      </c>
      <c r="R4813" s="1" t="s">
        <v>29203</v>
      </c>
      <c r="S4813" s="1" t="s">
        <v>29204</v>
      </c>
      <c r="T4813" s="1">
        <v>178</v>
      </c>
      <c r="U4813" s="1">
        <v>55</v>
      </c>
      <c r="V4813" s="1">
        <v>123</v>
      </c>
    </row>
    <row r="4814" spans="1:22" x14ac:dyDescent="0.35">
      <c r="A4814" s="1" t="s">
        <v>29205</v>
      </c>
      <c r="B4814" s="3" t="s">
        <v>214</v>
      </c>
      <c r="C4814" t="s">
        <v>23</v>
      </c>
      <c r="D4814" t="s">
        <v>98</v>
      </c>
      <c r="E4814" t="s">
        <v>326</v>
      </c>
      <c r="F4814" t="s">
        <v>29206</v>
      </c>
      <c r="G4814" t="s">
        <v>29207</v>
      </c>
      <c r="H4814" t="s">
        <v>29208</v>
      </c>
      <c r="I4814" t="s">
        <v>29209</v>
      </c>
      <c r="J4814" s="1" t="s">
        <v>30</v>
      </c>
      <c r="K4814" t="s">
        <v>159</v>
      </c>
      <c r="L4814" t="s">
        <v>160</v>
      </c>
      <c r="M4814" t="s">
        <v>161</v>
      </c>
      <c r="N4814" s="1" t="s">
        <v>114</v>
      </c>
      <c r="O4814" s="1" t="s">
        <v>63</v>
      </c>
      <c r="P4814" s="1">
        <v>1</v>
      </c>
      <c r="Q4814" t="s">
        <v>326</v>
      </c>
      <c r="R4814" s="1" t="s">
        <v>29210</v>
      </c>
      <c r="S4814" s="1" t="s">
        <v>29211</v>
      </c>
      <c r="T4814" s="1">
        <v>222</v>
      </c>
      <c r="U4814" s="1">
        <v>31</v>
      </c>
      <c r="V4814" s="1">
        <v>191</v>
      </c>
    </row>
    <row r="4815" spans="1:22" x14ac:dyDescent="0.35">
      <c r="A4815" s="2">
        <v>44667</v>
      </c>
      <c r="B4815" s="3" t="s">
        <v>97</v>
      </c>
      <c r="C4815" t="s">
        <v>23</v>
      </c>
      <c r="D4815" t="s">
        <v>98</v>
      </c>
      <c r="E4815" t="s">
        <v>154</v>
      </c>
      <c r="F4815" t="s">
        <v>29212</v>
      </c>
      <c r="G4815" t="s">
        <v>29213</v>
      </c>
      <c r="H4815" t="s">
        <v>29214</v>
      </c>
      <c r="I4815" t="s">
        <v>29215</v>
      </c>
      <c r="J4815" s="1" t="s">
        <v>45</v>
      </c>
      <c r="K4815" t="s">
        <v>330</v>
      </c>
      <c r="L4815" t="s">
        <v>331</v>
      </c>
      <c r="M4815" t="s">
        <v>332</v>
      </c>
      <c r="N4815" s="1" t="s">
        <v>78</v>
      </c>
      <c r="O4815" s="1" t="s">
        <v>49</v>
      </c>
      <c r="P4815" s="1">
        <v>76</v>
      </c>
      <c r="Q4815" t="s">
        <v>29216</v>
      </c>
      <c r="R4815" s="1" t="s">
        <v>29217</v>
      </c>
      <c r="S4815" s="1" t="s">
        <v>29218</v>
      </c>
      <c r="T4815" s="1">
        <v>282</v>
      </c>
      <c r="U4815" s="1">
        <v>274</v>
      </c>
      <c r="V4815" s="1">
        <v>8</v>
      </c>
    </row>
    <row r="4816" spans="1:22" x14ac:dyDescent="0.35">
      <c r="A4816" s="2">
        <v>45088</v>
      </c>
      <c r="B4816" s="3" t="s">
        <v>529</v>
      </c>
      <c r="C4816" t="s">
        <v>54</v>
      </c>
      <c r="D4816" t="s">
        <v>98</v>
      </c>
      <c r="E4816" t="s">
        <v>530</v>
      </c>
      <c r="F4816" t="s">
        <v>29219</v>
      </c>
      <c r="G4816" t="s">
        <v>29220</v>
      </c>
      <c r="H4816" t="s">
        <v>29221</v>
      </c>
      <c r="I4816">
        <v>7587975327</v>
      </c>
      <c r="J4816" s="1" t="s">
        <v>30</v>
      </c>
      <c r="K4816" t="s">
        <v>566</v>
      </c>
      <c r="L4816" t="s">
        <v>567</v>
      </c>
      <c r="M4816" t="s">
        <v>568</v>
      </c>
      <c r="N4816" s="1" t="s">
        <v>114</v>
      </c>
      <c r="O4816" s="1" t="s">
        <v>49</v>
      </c>
      <c r="P4816" s="1">
        <v>77</v>
      </c>
      <c r="Q4816" t="s">
        <v>5669</v>
      </c>
      <c r="R4816" s="1" t="s">
        <v>29222</v>
      </c>
      <c r="S4816" s="1" t="s">
        <v>29223</v>
      </c>
      <c r="T4816" s="1">
        <v>463</v>
      </c>
      <c r="U4816" s="1">
        <v>113</v>
      </c>
      <c r="V4816" s="1">
        <v>350</v>
      </c>
    </row>
    <row r="4817" spans="1:22" x14ac:dyDescent="0.35">
      <c r="A4817" s="2">
        <v>45092</v>
      </c>
      <c r="B4817" s="3" t="s">
        <v>53</v>
      </c>
      <c r="C4817" t="s">
        <v>276</v>
      </c>
      <c r="D4817" t="s">
        <v>55</v>
      </c>
      <c r="E4817" t="s">
        <v>56</v>
      </c>
      <c r="F4817" t="s">
        <v>29224</v>
      </c>
      <c r="G4817" t="s">
        <v>29225</v>
      </c>
      <c r="H4817" t="s">
        <v>29226</v>
      </c>
      <c r="I4817" t="s">
        <v>29227</v>
      </c>
      <c r="J4817" s="1" t="s">
        <v>170</v>
      </c>
      <c r="K4817" t="s">
        <v>159</v>
      </c>
      <c r="L4817" t="s">
        <v>160</v>
      </c>
      <c r="M4817" t="s">
        <v>161</v>
      </c>
      <c r="N4817" s="1" t="s">
        <v>86</v>
      </c>
      <c r="O4817" s="1" t="s">
        <v>63</v>
      </c>
      <c r="P4817" s="1">
        <v>30</v>
      </c>
      <c r="Q4817" t="s">
        <v>7736</v>
      </c>
      <c r="R4817" s="1" t="s">
        <v>29228</v>
      </c>
      <c r="S4817" s="1" t="s">
        <v>29229</v>
      </c>
      <c r="T4817" s="1">
        <v>281</v>
      </c>
      <c r="U4817" s="1">
        <v>130</v>
      </c>
      <c r="V4817" s="1">
        <v>151</v>
      </c>
    </row>
    <row r="4818" spans="1:22" x14ac:dyDescent="0.35">
      <c r="A4818" s="2">
        <v>44590</v>
      </c>
      <c r="B4818" s="3" t="s">
        <v>418</v>
      </c>
      <c r="C4818" t="s">
        <v>69</v>
      </c>
      <c r="D4818" t="s">
        <v>419</v>
      </c>
      <c r="E4818" t="s">
        <v>521</v>
      </c>
      <c r="F4818" t="s">
        <v>29230</v>
      </c>
      <c r="G4818" t="s">
        <v>29231</v>
      </c>
      <c r="H4818" t="s">
        <v>29232</v>
      </c>
      <c r="I4818" t="s">
        <v>29233</v>
      </c>
      <c r="J4818" s="1" t="s">
        <v>45</v>
      </c>
      <c r="K4818" t="s">
        <v>124</v>
      </c>
      <c r="L4818" t="s">
        <v>125</v>
      </c>
      <c r="M4818" t="s">
        <v>126</v>
      </c>
      <c r="N4818" s="1" t="s">
        <v>33</v>
      </c>
      <c r="O4818" s="1" t="s">
        <v>34</v>
      </c>
      <c r="P4818" s="1">
        <v>81</v>
      </c>
      <c r="Q4818" t="s">
        <v>1835</v>
      </c>
      <c r="R4818" s="1" t="s">
        <v>19166</v>
      </c>
      <c r="S4818" s="1" t="s">
        <v>29234</v>
      </c>
      <c r="T4818" s="1">
        <v>307</v>
      </c>
      <c r="U4818" s="1">
        <v>190</v>
      </c>
      <c r="V4818" s="1">
        <v>117</v>
      </c>
    </row>
    <row r="4819" spans="1:22" x14ac:dyDescent="0.35">
      <c r="A4819" s="2">
        <v>44508</v>
      </c>
      <c r="B4819" s="3" t="s">
        <v>38</v>
      </c>
      <c r="C4819" t="s">
        <v>276</v>
      </c>
      <c r="D4819" t="s">
        <v>409</v>
      </c>
      <c r="E4819" t="s">
        <v>410</v>
      </c>
      <c r="F4819" t="s">
        <v>29235</v>
      </c>
      <c r="G4819" t="s">
        <v>29236</v>
      </c>
      <c r="H4819" t="s">
        <v>29237</v>
      </c>
      <c r="I4819" t="s">
        <v>29238</v>
      </c>
      <c r="J4819" s="1" t="s">
        <v>30</v>
      </c>
      <c r="K4819" t="s">
        <v>252</v>
      </c>
      <c r="L4819" t="s">
        <v>253</v>
      </c>
      <c r="N4819" s="1" t="s">
        <v>48</v>
      </c>
      <c r="O4819" s="1" t="s">
        <v>34</v>
      </c>
      <c r="P4819" s="1">
        <v>39</v>
      </c>
      <c r="Q4819" t="s">
        <v>5320</v>
      </c>
      <c r="R4819" s="1" t="s">
        <v>16916</v>
      </c>
      <c r="S4819" s="1" t="s">
        <v>29239</v>
      </c>
      <c r="T4819" s="1">
        <v>176</v>
      </c>
      <c r="U4819" s="1">
        <v>80</v>
      </c>
      <c r="V4819" s="1">
        <v>96</v>
      </c>
    </row>
    <row r="4820" spans="1:22" x14ac:dyDescent="0.35">
      <c r="A4820" s="2">
        <v>44734</v>
      </c>
      <c r="B4820" s="3" t="s">
        <v>275</v>
      </c>
      <c r="C4820" t="s">
        <v>276</v>
      </c>
      <c r="D4820" t="s">
        <v>277</v>
      </c>
      <c r="E4820" t="s">
        <v>278</v>
      </c>
      <c r="F4820" t="s">
        <v>29240</v>
      </c>
      <c r="G4820" t="s">
        <v>29241</v>
      </c>
      <c r="H4820" t="s">
        <v>29242</v>
      </c>
      <c r="I4820" t="s">
        <v>29243</v>
      </c>
      <c r="J4820" s="1" t="s">
        <v>170</v>
      </c>
      <c r="K4820" t="s">
        <v>194</v>
      </c>
      <c r="L4820" t="s">
        <v>195</v>
      </c>
      <c r="M4820" t="s">
        <v>196</v>
      </c>
      <c r="N4820" s="1" t="s">
        <v>78</v>
      </c>
      <c r="O4820" s="1" t="s">
        <v>34</v>
      </c>
      <c r="P4820" s="1">
        <v>15</v>
      </c>
      <c r="Q4820" t="s">
        <v>5973</v>
      </c>
      <c r="R4820" s="1" t="s">
        <v>29244</v>
      </c>
      <c r="S4820" s="1" t="s">
        <v>29245</v>
      </c>
      <c r="T4820" s="1">
        <v>53</v>
      </c>
      <c r="U4820" s="1">
        <v>19</v>
      </c>
      <c r="V4820" s="1">
        <v>34</v>
      </c>
    </row>
    <row r="4821" spans="1:22" x14ac:dyDescent="0.35">
      <c r="A4821" s="2">
        <v>45123</v>
      </c>
      <c r="B4821" s="3" t="s">
        <v>97</v>
      </c>
      <c r="C4821" t="s">
        <v>23</v>
      </c>
      <c r="D4821" t="s">
        <v>98</v>
      </c>
      <c r="E4821" t="s">
        <v>154</v>
      </c>
      <c r="F4821" t="s">
        <v>29246</v>
      </c>
      <c r="G4821" t="s">
        <v>29247</v>
      </c>
      <c r="H4821" t="s">
        <v>29248</v>
      </c>
      <c r="I4821">
        <f>1-863-961-3845</f>
        <v>-5668</v>
      </c>
      <c r="J4821" s="1" t="s">
        <v>45</v>
      </c>
      <c r="K4821" t="s">
        <v>148</v>
      </c>
      <c r="L4821" t="s">
        <v>149</v>
      </c>
      <c r="M4821" t="s">
        <v>150</v>
      </c>
      <c r="N4821" s="1" t="s">
        <v>114</v>
      </c>
      <c r="O4821" s="1" t="s">
        <v>34</v>
      </c>
      <c r="P4821" s="1">
        <v>46</v>
      </c>
      <c r="Q4821" t="s">
        <v>16756</v>
      </c>
      <c r="R4821" s="1" t="s">
        <v>29249</v>
      </c>
      <c r="S4821" s="1" t="s">
        <v>29250</v>
      </c>
      <c r="T4821" s="1">
        <v>229</v>
      </c>
      <c r="U4821" s="1">
        <v>21</v>
      </c>
      <c r="V4821" s="1">
        <v>208</v>
      </c>
    </row>
    <row r="4822" spans="1:22" x14ac:dyDescent="0.35">
      <c r="A4822" s="2">
        <v>44847</v>
      </c>
      <c r="B4822" s="3" t="s">
        <v>344</v>
      </c>
      <c r="C4822" t="s">
        <v>141</v>
      </c>
      <c r="D4822" t="s">
        <v>345</v>
      </c>
      <c r="E4822" t="s">
        <v>346</v>
      </c>
      <c r="F4822" t="s">
        <v>29251</v>
      </c>
      <c r="G4822" t="s">
        <v>29252</v>
      </c>
      <c r="H4822" t="s">
        <v>29253</v>
      </c>
      <c r="I4822">
        <v>6326722466</v>
      </c>
      <c r="J4822" s="1" t="s">
        <v>30</v>
      </c>
      <c r="K4822" t="s">
        <v>381</v>
      </c>
      <c r="L4822" t="s">
        <v>382</v>
      </c>
      <c r="M4822" t="s">
        <v>383</v>
      </c>
      <c r="N4822" s="1" t="s">
        <v>114</v>
      </c>
      <c r="O4822" s="1" t="s">
        <v>63</v>
      </c>
      <c r="P4822" s="1">
        <v>4</v>
      </c>
      <c r="Q4822" t="s">
        <v>16601</v>
      </c>
      <c r="R4822" s="1" t="s">
        <v>29254</v>
      </c>
      <c r="S4822" s="1" t="s">
        <v>29255</v>
      </c>
      <c r="T4822" s="1">
        <v>304</v>
      </c>
      <c r="U4822" s="1">
        <v>246</v>
      </c>
      <c r="V4822" s="1">
        <v>58</v>
      </c>
    </row>
    <row r="4823" spans="1:22" x14ac:dyDescent="0.35">
      <c r="A4823" s="1" t="s">
        <v>13251</v>
      </c>
      <c r="B4823" s="3" t="s">
        <v>140</v>
      </c>
      <c r="C4823" t="s">
        <v>141</v>
      </c>
      <c r="D4823" t="s">
        <v>142</v>
      </c>
      <c r="E4823" t="s">
        <v>361</v>
      </c>
      <c r="F4823" t="s">
        <v>29256</v>
      </c>
      <c r="G4823" t="s">
        <v>29257</v>
      </c>
      <c r="H4823" t="s">
        <v>29258</v>
      </c>
      <c r="I4823">
        <f>1-709-451-4027</f>
        <v>-5186</v>
      </c>
      <c r="J4823" s="1" t="s">
        <v>30</v>
      </c>
      <c r="K4823" t="s">
        <v>159</v>
      </c>
      <c r="L4823" t="s">
        <v>160</v>
      </c>
      <c r="M4823" t="s">
        <v>161</v>
      </c>
      <c r="N4823" s="1" t="s">
        <v>33</v>
      </c>
      <c r="O4823" s="1" t="s">
        <v>63</v>
      </c>
      <c r="P4823" s="1">
        <v>30</v>
      </c>
      <c r="Q4823" t="s">
        <v>17642</v>
      </c>
      <c r="R4823" s="1" t="s">
        <v>29259</v>
      </c>
      <c r="S4823" s="1" t="s">
        <v>29260</v>
      </c>
      <c r="T4823" s="1">
        <v>72</v>
      </c>
      <c r="U4823" s="1">
        <v>1</v>
      </c>
      <c r="V4823" s="1">
        <v>71</v>
      </c>
    </row>
    <row r="4824" spans="1:22" x14ac:dyDescent="0.35">
      <c r="A4824" s="2">
        <v>44771</v>
      </c>
      <c r="B4824" s="3" t="s">
        <v>238</v>
      </c>
      <c r="C4824" t="s">
        <v>23</v>
      </c>
      <c r="D4824" t="s">
        <v>98</v>
      </c>
      <c r="E4824" t="s">
        <v>377</v>
      </c>
      <c r="F4824" t="s">
        <v>29261</v>
      </c>
      <c r="G4824" t="s">
        <v>29262</v>
      </c>
      <c r="H4824" t="s">
        <v>29263</v>
      </c>
      <c r="I4824" t="s">
        <v>29264</v>
      </c>
      <c r="J4824" s="1" t="s">
        <v>30</v>
      </c>
      <c r="K4824" t="s">
        <v>183</v>
      </c>
      <c r="L4824" t="s">
        <v>184</v>
      </c>
      <c r="M4824" t="s">
        <v>185</v>
      </c>
      <c r="N4824" s="1" t="s">
        <v>114</v>
      </c>
      <c r="O4824" s="1" t="s">
        <v>49</v>
      </c>
      <c r="P4824" s="1">
        <v>36</v>
      </c>
      <c r="Q4824" t="s">
        <v>12169</v>
      </c>
      <c r="R4824" s="1" t="s">
        <v>29265</v>
      </c>
      <c r="S4824" s="1" t="s">
        <v>29266</v>
      </c>
      <c r="T4824" s="1">
        <v>355</v>
      </c>
      <c r="U4824" s="1">
        <v>301</v>
      </c>
      <c r="V4824" s="1">
        <v>54</v>
      </c>
    </row>
    <row r="4825" spans="1:22" x14ac:dyDescent="0.35">
      <c r="A4825" s="2">
        <v>44817</v>
      </c>
      <c r="B4825" s="3" t="s">
        <v>118</v>
      </c>
      <c r="C4825" t="s">
        <v>69</v>
      </c>
      <c r="D4825" t="s">
        <v>119</v>
      </c>
      <c r="E4825" t="s">
        <v>120</v>
      </c>
      <c r="F4825" t="s">
        <v>29267</v>
      </c>
      <c r="G4825" t="s">
        <v>29268</v>
      </c>
      <c r="H4825" t="s">
        <v>29269</v>
      </c>
      <c r="I4825" t="s">
        <v>29270</v>
      </c>
      <c r="J4825" s="1" t="s">
        <v>45</v>
      </c>
      <c r="K4825" t="s">
        <v>111</v>
      </c>
      <c r="L4825" t="s">
        <v>112</v>
      </c>
      <c r="M4825" t="s">
        <v>113</v>
      </c>
      <c r="N4825" s="1" t="s">
        <v>78</v>
      </c>
      <c r="O4825" s="1" t="s">
        <v>49</v>
      </c>
      <c r="P4825" s="1">
        <v>22</v>
      </c>
      <c r="Q4825" t="s">
        <v>9546</v>
      </c>
      <c r="R4825" s="1" t="s">
        <v>25472</v>
      </c>
      <c r="S4825" s="1" t="s">
        <v>29271</v>
      </c>
      <c r="T4825" s="1">
        <v>481</v>
      </c>
      <c r="U4825" s="1">
        <v>384</v>
      </c>
      <c r="V4825" s="1">
        <v>97</v>
      </c>
    </row>
    <row r="4826" spans="1:22" x14ac:dyDescent="0.35">
      <c r="A4826" s="2">
        <v>44863</v>
      </c>
      <c r="B4826" s="3" t="s">
        <v>177</v>
      </c>
      <c r="C4826" t="s">
        <v>141</v>
      </c>
      <c r="D4826" t="s">
        <v>142</v>
      </c>
      <c r="E4826" t="s">
        <v>835</v>
      </c>
      <c r="F4826" t="s">
        <v>29272</v>
      </c>
      <c r="G4826" t="s">
        <v>29273</v>
      </c>
      <c r="H4826" t="s">
        <v>29274</v>
      </c>
      <c r="I4826" t="s">
        <v>29275</v>
      </c>
      <c r="J4826" s="1" t="s">
        <v>170</v>
      </c>
      <c r="K4826" t="s">
        <v>46</v>
      </c>
      <c r="L4826" t="s">
        <v>47</v>
      </c>
      <c r="M4826" t="s">
        <v>261</v>
      </c>
      <c r="N4826" s="1" t="s">
        <v>114</v>
      </c>
      <c r="O4826" s="1" t="s">
        <v>63</v>
      </c>
      <c r="P4826" s="1">
        <v>32</v>
      </c>
      <c r="Q4826" t="s">
        <v>26689</v>
      </c>
      <c r="R4826" s="1" t="s">
        <v>29276</v>
      </c>
      <c r="S4826" s="1" t="s">
        <v>29277</v>
      </c>
      <c r="T4826" s="1">
        <v>263</v>
      </c>
      <c r="U4826" s="1">
        <v>204</v>
      </c>
      <c r="V4826" s="1">
        <v>59</v>
      </c>
    </row>
    <row r="4827" spans="1:22" x14ac:dyDescent="0.35">
      <c r="A4827" s="2">
        <v>44688</v>
      </c>
      <c r="B4827" s="3" t="s">
        <v>38</v>
      </c>
      <c r="C4827" t="s">
        <v>141</v>
      </c>
      <c r="D4827" t="s">
        <v>142</v>
      </c>
      <c r="E4827" t="s">
        <v>178</v>
      </c>
      <c r="F4827" t="s">
        <v>29278</v>
      </c>
      <c r="G4827" t="s">
        <v>28387</v>
      </c>
      <c r="H4827" t="s">
        <v>29279</v>
      </c>
      <c r="I4827" t="s">
        <v>29280</v>
      </c>
      <c r="J4827" s="1" t="s">
        <v>45</v>
      </c>
      <c r="K4827" t="s">
        <v>111</v>
      </c>
      <c r="L4827" t="s">
        <v>112</v>
      </c>
      <c r="M4827" t="s">
        <v>113</v>
      </c>
      <c r="N4827" s="1" t="s">
        <v>78</v>
      </c>
      <c r="O4827" s="1" t="s">
        <v>63</v>
      </c>
      <c r="P4827" s="1">
        <v>42</v>
      </c>
      <c r="Q4827" t="s">
        <v>17872</v>
      </c>
      <c r="R4827" s="1" t="s">
        <v>24028</v>
      </c>
      <c r="S4827" s="1" t="s">
        <v>29281</v>
      </c>
      <c r="T4827" s="1">
        <v>217</v>
      </c>
      <c r="U4827" s="1">
        <v>36</v>
      </c>
      <c r="V4827" s="1">
        <v>181</v>
      </c>
    </row>
    <row r="4828" spans="1:22" x14ac:dyDescent="0.35">
      <c r="A4828" s="2">
        <v>44720</v>
      </c>
      <c r="B4828" s="3" t="s">
        <v>317</v>
      </c>
      <c r="C4828" t="s">
        <v>23</v>
      </c>
      <c r="D4828" t="s">
        <v>98</v>
      </c>
      <c r="E4828" t="s">
        <v>318</v>
      </c>
      <c r="F4828" t="s">
        <v>29282</v>
      </c>
      <c r="G4828" t="s">
        <v>29283</v>
      </c>
      <c r="H4828" t="s">
        <v>29284</v>
      </c>
      <c r="I4828" t="s">
        <v>29285</v>
      </c>
      <c r="J4828" s="1" t="s">
        <v>170</v>
      </c>
      <c r="K4828" t="s">
        <v>133</v>
      </c>
      <c r="L4828" t="s">
        <v>134</v>
      </c>
      <c r="M4828" t="s">
        <v>135</v>
      </c>
      <c r="N4828" s="1" t="s">
        <v>78</v>
      </c>
      <c r="O4828" s="1" t="s">
        <v>34</v>
      </c>
      <c r="P4828" s="1">
        <v>99</v>
      </c>
      <c r="Q4828" t="s">
        <v>29286</v>
      </c>
      <c r="R4828" s="1" t="s">
        <v>29287</v>
      </c>
      <c r="S4828" s="1" t="s">
        <v>29288</v>
      </c>
      <c r="T4828" s="1">
        <v>216</v>
      </c>
      <c r="U4828" s="1">
        <v>190</v>
      </c>
      <c r="V4828" s="1">
        <v>26</v>
      </c>
    </row>
    <row r="4829" spans="1:22" x14ac:dyDescent="0.35">
      <c r="A4829" s="2">
        <v>44735</v>
      </c>
      <c r="B4829" s="3" t="s">
        <v>97</v>
      </c>
      <c r="C4829" t="s">
        <v>23</v>
      </c>
      <c r="D4829" t="s">
        <v>98</v>
      </c>
      <c r="E4829" t="s">
        <v>154</v>
      </c>
      <c r="F4829" t="s">
        <v>29289</v>
      </c>
      <c r="G4829" t="s">
        <v>29290</v>
      </c>
      <c r="H4829" t="s">
        <v>29291</v>
      </c>
      <c r="I4829" t="s">
        <v>29292</v>
      </c>
      <c r="J4829" s="1" t="s">
        <v>170</v>
      </c>
      <c r="K4829" t="s">
        <v>566</v>
      </c>
      <c r="L4829" t="s">
        <v>567</v>
      </c>
      <c r="M4829" t="s">
        <v>568</v>
      </c>
      <c r="N4829" s="1" t="s">
        <v>33</v>
      </c>
      <c r="O4829" s="1" t="s">
        <v>34</v>
      </c>
      <c r="P4829" s="1">
        <v>93</v>
      </c>
      <c r="Q4829" t="s">
        <v>10011</v>
      </c>
      <c r="R4829" s="1" t="s">
        <v>29293</v>
      </c>
      <c r="S4829" s="1" t="s">
        <v>29294</v>
      </c>
      <c r="T4829" s="1">
        <v>157</v>
      </c>
      <c r="U4829" s="1">
        <v>122</v>
      </c>
      <c r="V4829" s="1">
        <v>35</v>
      </c>
    </row>
    <row r="4830" spans="1:22" x14ac:dyDescent="0.35">
      <c r="A4830" s="2">
        <v>44839</v>
      </c>
      <c r="B4830" s="3" t="s">
        <v>275</v>
      </c>
      <c r="C4830" t="s">
        <v>276</v>
      </c>
      <c r="D4830" t="s">
        <v>277</v>
      </c>
      <c r="E4830" t="s">
        <v>278</v>
      </c>
      <c r="F4830" t="s">
        <v>29295</v>
      </c>
      <c r="G4830" t="s">
        <v>29296</v>
      </c>
      <c r="H4830" t="s">
        <v>29297</v>
      </c>
      <c r="I4830" t="s">
        <v>29298</v>
      </c>
      <c r="J4830" s="1" t="s">
        <v>170</v>
      </c>
      <c r="K4830" t="s">
        <v>330</v>
      </c>
      <c r="L4830" t="s">
        <v>331</v>
      </c>
      <c r="M4830" t="s">
        <v>332</v>
      </c>
      <c r="N4830" s="1" t="s">
        <v>93</v>
      </c>
      <c r="O4830" s="1" t="s">
        <v>63</v>
      </c>
      <c r="P4830" s="1">
        <v>64</v>
      </c>
      <c r="Q4830" t="s">
        <v>3606</v>
      </c>
      <c r="R4830" s="1" t="s">
        <v>1849</v>
      </c>
      <c r="S4830" s="1" t="s">
        <v>29299</v>
      </c>
      <c r="T4830" s="1">
        <v>70</v>
      </c>
      <c r="U4830" s="1">
        <v>12</v>
      </c>
      <c r="V4830" s="1">
        <v>58</v>
      </c>
    </row>
    <row r="4831" spans="1:22" x14ac:dyDescent="0.35">
      <c r="A4831" s="1" t="s">
        <v>29300</v>
      </c>
      <c r="B4831" s="3" t="s">
        <v>140</v>
      </c>
      <c r="C4831" t="s">
        <v>141</v>
      </c>
      <c r="D4831" t="s">
        <v>142</v>
      </c>
      <c r="E4831" t="s">
        <v>143</v>
      </c>
      <c r="F4831" t="s">
        <v>29301</v>
      </c>
      <c r="G4831" t="s">
        <v>29302</v>
      </c>
      <c r="H4831" t="s">
        <v>29303</v>
      </c>
      <c r="I4831" t="s">
        <v>29304</v>
      </c>
      <c r="J4831" s="1" t="s">
        <v>30</v>
      </c>
      <c r="K4831" t="s">
        <v>183</v>
      </c>
      <c r="L4831" t="s">
        <v>184</v>
      </c>
      <c r="M4831" t="s">
        <v>185</v>
      </c>
      <c r="N4831" s="1" t="s">
        <v>33</v>
      </c>
      <c r="O4831" s="1" t="s">
        <v>49</v>
      </c>
      <c r="P4831" s="1">
        <v>25</v>
      </c>
      <c r="Q4831" t="s">
        <v>29305</v>
      </c>
      <c r="R4831" s="1" t="s">
        <v>29306</v>
      </c>
      <c r="S4831" s="1" t="s">
        <v>29307</v>
      </c>
      <c r="T4831" s="1">
        <v>276</v>
      </c>
      <c r="U4831" s="1">
        <v>209</v>
      </c>
      <c r="V4831" s="1">
        <v>67</v>
      </c>
    </row>
    <row r="4832" spans="1:22" x14ac:dyDescent="0.35">
      <c r="A4832" s="2">
        <v>44599</v>
      </c>
      <c r="B4832" s="3" t="s">
        <v>118</v>
      </c>
      <c r="C4832" t="s">
        <v>69</v>
      </c>
      <c r="D4832" t="s">
        <v>119</v>
      </c>
      <c r="E4832" t="s">
        <v>120</v>
      </c>
      <c r="F4832" t="s">
        <v>29308</v>
      </c>
      <c r="H4832" t="s">
        <v>29309</v>
      </c>
      <c r="I4832" t="s">
        <v>29310</v>
      </c>
      <c r="J4832" s="1" t="s">
        <v>170</v>
      </c>
      <c r="K4832" t="s">
        <v>330</v>
      </c>
      <c r="L4832" t="s">
        <v>331</v>
      </c>
      <c r="M4832" t="s">
        <v>332</v>
      </c>
      <c r="N4832" s="1" t="s">
        <v>78</v>
      </c>
      <c r="O4832" s="1" t="s">
        <v>49</v>
      </c>
      <c r="P4832" s="1">
        <v>21</v>
      </c>
      <c r="Q4832" t="s">
        <v>1289</v>
      </c>
      <c r="R4832" s="1" t="s">
        <v>29311</v>
      </c>
      <c r="S4832" s="1" t="s">
        <v>29312</v>
      </c>
      <c r="T4832" s="1">
        <v>140</v>
      </c>
      <c r="U4832" s="1">
        <v>4</v>
      </c>
      <c r="V4832" s="1">
        <v>136</v>
      </c>
    </row>
    <row r="4833" spans="1:22" x14ac:dyDescent="0.35">
      <c r="A4833" s="2">
        <v>44702</v>
      </c>
      <c r="B4833" s="3" t="s">
        <v>22</v>
      </c>
      <c r="C4833" t="s">
        <v>23</v>
      </c>
      <c r="D4833" t="s">
        <v>24</v>
      </c>
      <c r="E4833" t="s">
        <v>82</v>
      </c>
      <c r="F4833" t="s">
        <v>29313</v>
      </c>
      <c r="G4833" t="s">
        <v>29314</v>
      </c>
      <c r="H4833" t="s">
        <v>29315</v>
      </c>
      <c r="I4833" t="s">
        <v>29316</v>
      </c>
      <c r="J4833" s="1" t="s">
        <v>30</v>
      </c>
      <c r="K4833" t="s">
        <v>534</v>
      </c>
      <c r="L4833" t="s">
        <v>535</v>
      </c>
      <c r="M4833" t="s">
        <v>536</v>
      </c>
      <c r="N4833" s="1" t="s">
        <v>33</v>
      </c>
      <c r="O4833" s="1" t="s">
        <v>49</v>
      </c>
      <c r="P4833" s="1">
        <v>38</v>
      </c>
      <c r="Q4833" t="s">
        <v>20722</v>
      </c>
      <c r="R4833" s="1" t="s">
        <v>29317</v>
      </c>
      <c r="S4833" s="1" t="s">
        <v>29318</v>
      </c>
      <c r="T4833" s="1">
        <v>120</v>
      </c>
      <c r="U4833" s="1">
        <v>93</v>
      </c>
      <c r="V4833" s="1">
        <v>27</v>
      </c>
    </row>
    <row r="4834" spans="1:22" x14ac:dyDescent="0.35">
      <c r="A4834" s="2">
        <v>45009</v>
      </c>
      <c r="B4834" s="3" t="s">
        <v>38</v>
      </c>
      <c r="C4834" t="s">
        <v>276</v>
      </c>
      <c r="D4834" t="s">
        <v>409</v>
      </c>
      <c r="E4834" t="s">
        <v>410</v>
      </c>
      <c r="F4834" t="s">
        <v>29319</v>
      </c>
      <c r="G4834" t="s">
        <v>29320</v>
      </c>
      <c r="H4834" t="s">
        <v>29321</v>
      </c>
      <c r="I4834" t="s">
        <v>29322</v>
      </c>
      <c r="J4834" s="1" t="s">
        <v>45</v>
      </c>
      <c r="K4834" t="s">
        <v>330</v>
      </c>
      <c r="L4834" t="s">
        <v>331</v>
      </c>
      <c r="N4834" s="1" t="s">
        <v>114</v>
      </c>
      <c r="O4834" s="1" t="s">
        <v>49</v>
      </c>
      <c r="P4834" s="1">
        <v>70</v>
      </c>
      <c r="Q4834" t="s">
        <v>1364</v>
      </c>
      <c r="R4834" s="1" t="s">
        <v>2790</v>
      </c>
      <c r="S4834" s="1" t="s">
        <v>29323</v>
      </c>
      <c r="T4834" s="1">
        <v>486</v>
      </c>
      <c r="U4834" s="1">
        <v>77</v>
      </c>
      <c r="V4834" s="1">
        <v>409</v>
      </c>
    </row>
    <row r="4835" spans="1:22" x14ac:dyDescent="0.35">
      <c r="A4835" s="2">
        <v>44577</v>
      </c>
      <c r="B4835" s="3" t="s">
        <v>257</v>
      </c>
      <c r="C4835" t="s">
        <v>141</v>
      </c>
      <c r="D4835" t="s">
        <v>223</v>
      </c>
      <c r="E4835" t="s">
        <v>309</v>
      </c>
      <c r="F4835" t="s">
        <v>29324</v>
      </c>
      <c r="G4835" t="s">
        <v>29325</v>
      </c>
      <c r="H4835" t="s">
        <v>29326</v>
      </c>
      <c r="I4835" t="s">
        <v>29327</v>
      </c>
      <c r="J4835" s="1" t="s">
        <v>30</v>
      </c>
      <c r="K4835" t="s">
        <v>424</v>
      </c>
      <c r="L4835" t="s">
        <v>425</v>
      </c>
      <c r="N4835" s="1" t="s">
        <v>93</v>
      </c>
      <c r="O4835" s="1" t="s">
        <v>34</v>
      </c>
      <c r="P4835" s="1">
        <v>77</v>
      </c>
      <c r="Q4835" t="s">
        <v>15263</v>
      </c>
      <c r="R4835" s="1" t="s">
        <v>29328</v>
      </c>
      <c r="S4835" s="1" t="s">
        <v>29329</v>
      </c>
      <c r="T4835" s="1">
        <v>378</v>
      </c>
      <c r="U4835" s="1">
        <v>364</v>
      </c>
      <c r="V4835" s="1">
        <v>14</v>
      </c>
    </row>
    <row r="4836" spans="1:22" x14ac:dyDescent="0.35">
      <c r="A4836" s="2">
        <v>44606</v>
      </c>
      <c r="B4836" s="3" t="s">
        <v>492</v>
      </c>
      <c r="C4836" t="s">
        <v>276</v>
      </c>
      <c r="D4836" t="s">
        <v>409</v>
      </c>
      <c r="E4836" t="s">
        <v>265</v>
      </c>
      <c r="F4836" t="s">
        <v>29330</v>
      </c>
      <c r="G4836" t="s">
        <v>29331</v>
      </c>
      <c r="H4836" t="s">
        <v>29332</v>
      </c>
      <c r="I4836" t="s">
        <v>29333</v>
      </c>
      <c r="J4836" s="1" t="s">
        <v>170</v>
      </c>
      <c r="K4836" t="s">
        <v>252</v>
      </c>
      <c r="L4836" t="s">
        <v>253</v>
      </c>
      <c r="M4836">
        <f>1-838-976-6137</f>
        <v>-7950</v>
      </c>
      <c r="N4836" s="1" t="s">
        <v>114</v>
      </c>
      <c r="O4836" s="1" t="s">
        <v>49</v>
      </c>
      <c r="P4836" s="1">
        <v>42</v>
      </c>
      <c r="Q4836" t="s">
        <v>6452</v>
      </c>
      <c r="R4836" s="1" t="s">
        <v>16739</v>
      </c>
      <c r="S4836" s="1" t="s">
        <v>29334</v>
      </c>
      <c r="T4836" s="1">
        <v>96</v>
      </c>
      <c r="U4836" s="1">
        <v>59</v>
      </c>
      <c r="V4836" s="1">
        <v>37</v>
      </c>
    </row>
    <row r="4837" spans="1:22" x14ac:dyDescent="0.35">
      <c r="A4837" s="2">
        <v>45114</v>
      </c>
      <c r="B4837" s="3" t="s">
        <v>317</v>
      </c>
      <c r="C4837" t="s">
        <v>23</v>
      </c>
      <c r="D4837" t="s">
        <v>98</v>
      </c>
      <c r="E4837" t="s">
        <v>318</v>
      </c>
      <c r="F4837" t="s">
        <v>29335</v>
      </c>
      <c r="G4837" t="s">
        <v>29336</v>
      </c>
      <c r="H4837" t="s">
        <v>29337</v>
      </c>
      <c r="I4837" t="s">
        <v>29338</v>
      </c>
      <c r="J4837" s="1" t="s">
        <v>45</v>
      </c>
      <c r="K4837" t="s">
        <v>159</v>
      </c>
      <c r="L4837" t="s">
        <v>160</v>
      </c>
      <c r="M4837" t="s">
        <v>161</v>
      </c>
      <c r="N4837" s="1" t="s">
        <v>48</v>
      </c>
      <c r="O4837" s="1" t="s">
        <v>49</v>
      </c>
      <c r="P4837" s="1">
        <v>98</v>
      </c>
      <c r="Q4837" t="s">
        <v>3860</v>
      </c>
      <c r="R4837" s="1" t="s">
        <v>29339</v>
      </c>
      <c r="S4837" s="1" t="s">
        <v>29340</v>
      </c>
      <c r="T4837" s="1">
        <v>61</v>
      </c>
      <c r="U4837" s="1">
        <v>11</v>
      </c>
      <c r="V4837" s="1">
        <v>50</v>
      </c>
    </row>
    <row r="4838" spans="1:22" x14ac:dyDescent="0.35">
      <c r="A4838" s="2">
        <v>44961</v>
      </c>
      <c r="B4838" s="3" t="s">
        <v>275</v>
      </c>
      <c r="C4838" t="s">
        <v>276</v>
      </c>
      <c r="D4838" t="s">
        <v>277</v>
      </c>
      <c r="E4838" t="s">
        <v>278</v>
      </c>
      <c r="F4838" t="s">
        <v>29341</v>
      </c>
      <c r="G4838" t="s">
        <v>29342</v>
      </c>
      <c r="H4838" t="s">
        <v>29343</v>
      </c>
      <c r="I4838" t="s">
        <v>29344</v>
      </c>
      <c r="J4838" s="1" t="s">
        <v>30</v>
      </c>
      <c r="K4838" t="s">
        <v>381</v>
      </c>
      <c r="L4838" t="s">
        <v>382</v>
      </c>
      <c r="M4838" t="s">
        <v>383</v>
      </c>
      <c r="N4838" s="1" t="s">
        <v>33</v>
      </c>
      <c r="O4838" s="1" t="s">
        <v>34</v>
      </c>
      <c r="P4838" s="1">
        <v>99</v>
      </c>
      <c r="Q4838" t="s">
        <v>7716</v>
      </c>
      <c r="R4838" s="1" t="s">
        <v>7994</v>
      </c>
      <c r="S4838" s="1" t="s">
        <v>29345</v>
      </c>
      <c r="T4838" s="1">
        <v>442</v>
      </c>
      <c r="U4838" s="1">
        <v>335</v>
      </c>
      <c r="V4838" s="1">
        <v>107</v>
      </c>
    </row>
    <row r="4839" spans="1:22" x14ac:dyDescent="0.35">
      <c r="A4839" s="2">
        <v>45086</v>
      </c>
      <c r="B4839" s="3" t="s">
        <v>492</v>
      </c>
      <c r="C4839" t="s">
        <v>276</v>
      </c>
      <c r="D4839" t="s">
        <v>409</v>
      </c>
      <c r="E4839" t="s">
        <v>410</v>
      </c>
      <c r="F4839" t="s">
        <v>29346</v>
      </c>
      <c r="H4839" t="s">
        <v>29347</v>
      </c>
      <c r="I4839" t="s">
        <v>29348</v>
      </c>
      <c r="J4839" s="1" t="s">
        <v>45</v>
      </c>
      <c r="K4839" t="s">
        <v>270</v>
      </c>
      <c r="L4839" t="s">
        <v>271</v>
      </c>
      <c r="M4839" t="s">
        <v>559</v>
      </c>
      <c r="N4839" s="1" t="s">
        <v>86</v>
      </c>
      <c r="O4839" s="1" t="s">
        <v>63</v>
      </c>
      <c r="P4839" s="1">
        <v>90</v>
      </c>
      <c r="Q4839" t="s">
        <v>6297</v>
      </c>
      <c r="R4839" s="1" t="s">
        <v>15220</v>
      </c>
      <c r="S4839" s="1" t="s">
        <v>29349</v>
      </c>
      <c r="T4839" s="1">
        <v>75</v>
      </c>
      <c r="U4839" s="1">
        <v>13</v>
      </c>
      <c r="V4839" s="1">
        <v>62</v>
      </c>
    </row>
    <row r="4840" spans="1:22" x14ac:dyDescent="0.35">
      <c r="A4840" s="2">
        <v>44982</v>
      </c>
      <c r="B4840" s="3" t="s">
        <v>38</v>
      </c>
      <c r="C4840" t="s">
        <v>23</v>
      </c>
      <c r="D4840" t="s">
        <v>98</v>
      </c>
      <c r="E4840" t="s">
        <v>154</v>
      </c>
      <c r="F4840" t="s">
        <v>29350</v>
      </c>
      <c r="H4840" t="s">
        <v>29351</v>
      </c>
      <c r="I4840" t="s">
        <v>29352</v>
      </c>
      <c r="J4840" s="1" t="s">
        <v>30</v>
      </c>
      <c r="K4840" t="s">
        <v>270</v>
      </c>
      <c r="L4840" t="s">
        <v>271</v>
      </c>
      <c r="M4840" t="s">
        <v>559</v>
      </c>
      <c r="N4840" s="1" t="s">
        <v>114</v>
      </c>
      <c r="O4840" s="1" t="s">
        <v>34</v>
      </c>
      <c r="P4840" s="1">
        <v>17</v>
      </c>
      <c r="Q4840" t="s">
        <v>19493</v>
      </c>
      <c r="R4840" s="1" t="s">
        <v>4023</v>
      </c>
      <c r="S4840" s="1" t="s">
        <v>29353</v>
      </c>
      <c r="T4840" s="1">
        <v>417</v>
      </c>
      <c r="U4840" s="1">
        <v>130</v>
      </c>
      <c r="V4840" s="1">
        <v>287</v>
      </c>
    </row>
    <row r="4841" spans="1:22" x14ac:dyDescent="0.35">
      <c r="A4841" s="2">
        <v>44471</v>
      </c>
      <c r="B4841" s="3" t="s">
        <v>238</v>
      </c>
      <c r="C4841" t="s">
        <v>23</v>
      </c>
      <c r="D4841" t="s">
        <v>98</v>
      </c>
      <c r="E4841" t="s">
        <v>239</v>
      </c>
      <c r="F4841" t="s">
        <v>29354</v>
      </c>
      <c r="G4841" t="s">
        <v>29355</v>
      </c>
      <c r="H4841" t="s">
        <v>29356</v>
      </c>
      <c r="I4841" t="s">
        <v>29357</v>
      </c>
      <c r="J4841" s="1" t="s">
        <v>30</v>
      </c>
      <c r="K4841" t="s">
        <v>270</v>
      </c>
      <c r="L4841" t="s">
        <v>271</v>
      </c>
      <c r="M4841" t="s">
        <v>559</v>
      </c>
      <c r="N4841" s="1" t="s">
        <v>48</v>
      </c>
      <c r="O4841" s="1" t="s">
        <v>49</v>
      </c>
      <c r="P4841" s="1">
        <v>59</v>
      </c>
      <c r="Q4841" t="s">
        <v>12238</v>
      </c>
      <c r="R4841" s="1" t="s">
        <v>29358</v>
      </c>
      <c r="S4841" s="1" t="s">
        <v>29359</v>
      </c>
      <c r="T4841" s="1">
        <v>112</v>
      </c>
      <c r="U4841" s="1">
        <v>87</v>
      </c>
      <c r="V4841" s="1">
        <v>25</v>
      </c>
    </row>
    <row r="4842" spans="1:22" x14ac:dyDescent="0.35">
      <c r="A4842" s="2">
        <v>44779</v>
      </c>
      <c r="B4842" s="3" t="s">
        <v>164</v>
      </c>
      <c r="C4842" t="s">
        <v>247</v>
      </c>
      <c r="D4842" t="s">
        <v>165</v>
      </c>
      <c r="E4842" t="s">
        <v>166</v>
      </c>
      <c r="F4842" t="s">
        <v>29360</v>
      </c>
      <c r="H4842" t="s">
        <v>29361</v>
      </c>
      <c r="I4842" t="s">
        <v>29362</v>
      </c>
      <c r="J4842" s="1" t="s">
        <v>30</v>
      </c>
      <c r="K4842" t="s">
        <v>194</v>
      </c>
      <c r="L4842" t="s">
        <v>195</v>
      </c>
      <c r="M4842" t="s">
        <v>196</v>
      </c>
      <c r="N4842" s="1" t="s">
        <v>78</v>
      </c>
      <c r="O4842" s="1" t="s">
        <v>63</v>
      </c>
      <c r="P4842" s="1">
        <v>31</v>
      </c>
      <c r="Q4842" t="s">
        <v>13172</v>
      </c>
      <c r="R4842" s="1" t="s">
        <v>29363</v>
      </c>
      <c r="S4842" s="1" t="s">
        <v>29364</v>
      </c>
      <c r="T4842" s="1">
        <v>108</v>
      </c>
      <c r="U4842" s="1">
        <v>49</v>
      </c>
      <c r="V4842" s="1">
        <v>59</v>
      </c>
    </row>
    <row r="4843" spans="1:22" x14ac:dyDescent="0.35">
      <c r="A4843" s="2">
        <v>44767</v>
      </c>
      <c r="B4843" s="3" t="s">
        <v>529</v>
      </c>
      <c r="C4843" t="s">
        <v>23</v>
      </c>
      <c r="D4843" t="s">
        <v>98</v>
      </c>
      <c r="E4843" t="s">
        <v>530</v>
      </c>
      <c r="F4843" t="s">
        <v>29365</v>
      </c>
      <c r="G4843" t="s">
        <v>29366</v>
      </c>
      <c r="H4843" t="s">
        <v>29367</v>
      </c>
      <c r="I4843" t="s">
        <v>29368</v>
      </c>
      <c r="J4843" s="1" t="s">
        <v>30</v>
      </c>
      <c r="K4843" t="s">
        <v>111</v>
      </c>
      <c r="L4843" t="s">
        <v>112</v>
      </c>
      <c r="M4843" t="s">
        <v>113</v>
      </c>
      <c r="N4843" s="1" t="s">
        <v>33</v>
      </c>
      <c r="O4843" s="1" t="s">
        <v>63</v>
      </c>
      <c r="P4843" s="1">
        <v>78</v>
      </c>
      <c r="Q4843" t="s">
        <v>25450</v>
      </c>
      <c r="R4843" s="1" t="s">
        <v>27445</v>
      </c>
      <c r="S4843" s="1" t="s">
        <v>29369</v>
      </c>
      <c r="T4843" s="1">
        <v>248</v>
      </c>
      <c r="U4843" s="1">
        <v>36</v>
      </c>
      <c r="V4843" s="1">
        <v>212</v>
      </c>
    </row>
    <row r="4844" spans="1:22" x14ac:dyDescent="0.35">
      <c r="A4844" s="2">
        <v>44488</v>
      </c>
      <c r="B4844" s="3" t="s">
        <v>164</v>
      </c>
      <c r="C4844" t="s">
        <v>247</v>
      </c>
      <c r="D4844" t="s">
        <v>165</v>
      </c>
      <c r="E4844" t="s">
        <v>166</v>
      </c>
      <c r="F4844" t="s">
        <v>29370</v>
      </c>
      <c r="G4844" t="s">
        <v>29371</v>
      </c>
      <c r="H4844" t="s">
        <v>29372</v>
      </c>
      <c r="I4844" t="s">
        <v>29373</v>
      </c>
      <c r="J4844" s="1" t="s">
        <v>30</v>
      </c>
      <c r="K4844" t="s">
        <v>303</v>
      </c>
      <c r="L4844" t="s">
        <v>304</v>
      </c>
      <c r="M4844" t="s">
        <v>305</v>
      </c>
      <c r="N4844" s="1" t="s">
        <v>33</v>
      </c>
      <c r="O4844" s="1" t="s">
        <v>34</v>
      </c>
      <c r="P4844" s="1">
        <v>65</v>
      </c>
      <c r="Q4844" t="s">
        <v>16646</v>
      </c>
      <c r="R4844" s="1" t="s">
        <v>29374</v>
      </c>
      <c r="S4844" s="1" t="s">
        <v>29375</v>
      </c>
      <c r="T4844" s="1">
        <v>50</v>
      </c>
      <c r="U4844" s="1">
        <v>50</v>
      </c>
      <c r="V4844" s="1">
        <v>0</v>
      </c>
    </row>
    <row r="4845" spans="1:22" x14ac:dyDescent="0.35">
      <c r="A4845" s="2">
        <v>44639</v>
      </c>
      <c r="B4845" s="3" t="s">
        <v>207</v>
      </c>
      <c r="C4845" t="s">
        <v>23</v>
      </c>
      <c r="D4845" t="s">
        <v>39</v>
      </c>
      <c r="E4845" t="s">
        <v>40</v>
      </c>
      <c r="F4845" t="s">
        <v>29376</v>
      </c>
      <c r="G4845" t="s">
        <v>29377</v>
      </c>
      <c r="H4845" t="s">
        <v>29378</v>
      </c>
      <c r="I4845" t="s">
        <v>29379</v>
      </c>
      <c r="J4845" s="1" t="s">
        <v>30</v>
      </c>
      <c r="K4845" t="s">
        <v>31</v>
      </c>
      <c r="L4845" t="s">
        <v>32</v>
      </c>
      <c r="N4845" s="1" t="s">
        <v>86</v>
      </c>
      <c r="O4845" s="1" t="s">
        <v>49</v>
      </c>
      <c r="P4845" s="1">
        <v>26</v>
      </c>
      <c r="Q4845" t="s">
        <v>9274</v>
      </c>
      <c r="R4845" s="1" t="s">
        <v>29380</v>
      </c>
      <c r="S4845" s="1" t="s">
        <v>29381</v>
      </c>
      <c r="T4845" s="1">
        <v>350</v>
      </c>
      <c r="U4845" s="1">
        <v>125</v>
      </c>
      <c r="V4845" s="1">
        <v>225</v>
      </c>
    </row>
    <row r="4846" spans="1:22" x14ac:dyDescent="0.35">
      <c r="A4846" s="2">
        <v>45158</v>
      </c>
      <c r="B4846" s="3" t="s">
        <v>257</v>
      </c>
      <c r="C4846" t="s">
        <v>141</v>
      </c>
      <c r="D4846" t="s">
        <v>223</v>
      </c>
      <c r="E4846" t="s">
        <v>309</v>
      </c>
      <c r="F4846" t="s">
        <v>29382</v>
      </c>
      <c r="G4846" t="s">
        <v>29383</v>
      </c>
      <c r="H4846" t="s">
        <v>29384</v>
      </c>
      <c r="I4846" t="s">
        <v>29385</v>
      </c>
      <c r="J4846" s="1" t="s">
        <v>45</v>
      </c>
      <c r="K4846" t="s">
        <v>61</v>
      </c>
      <c r="L4846" t="s">
        <v>62</v>
      </c>
      <c r="M4846">
        <f>1-588-750-7646</f>
        <v>-8983</v>
      </c>
      <c r="N4846" s="1" t="s">
        <v>93</v>
      </c>
      <c r="O4846" s="1" t="s">
        <v>49</v>
      </c>
      <c r="P4846" s="1">
        <v>12</v>
      </c>
      <c r="Q4846" t="s">
        <v>4296</v>
      </c>
      <c r="R4846" s="1" t="s">
        <v>29386</v>
      </c>
      <c r="S4846" s="1" t="s">
        <v>29387</v>
      </c>
      <c r="T4846" s="1">
        <v>164</v>
      </c>
      <c r="U4846" s="1">
        <v>73</v>
      </c>
      <c r="V4846" s="1">
        <v>91</v>
      </c>
    </row>
    <row r="4847" spans="1:22" x14ac:dyDescent="0.35">
      <c r="A4847" s="2">
        <v>45020</v>
      </c>
      <c r="B4847" s="3" t="s">
        <v>222</v>
      </c>
      <c r="C4847" t="s">
        <v>54</v>
      </c>
      <c r="D4847" t="s">
        <v>223</v>
      </c>
      <c r="E4847" t="s">
        <v>224</v>
      </c>
      <c r="F4847" t="s">
        <v>28759</v>
      </c>
      <c r="G4847" t="s">
        <v>29388</v>
      </c>
      <c r="H4847" t="s">
        <v>29389</v>
      </c>
      <c r="I4847" t="s">
        <v>29390</v>
      </c>
      <c r="J4847" s="1" t="s">
        <v>170</v>
      </c>
      <c r="K4847" t="s">
        <v>31</v>
      </c>
      <c r="L4847" t="s">
        <v>32</v>
      </c>
      <c r="M4847">
        <v>6538306661</v>
      </c>
      <c r="N4847" s="1" t="s">
        <v>114</v>
      </c>
      <c r="O4847" s="1" t="s">
        <v>49</v>
      </c>
      <c r="P4847" s="1">
        <v>13</v>
      </c>
      <c r="Q4847" t="s">
        <v>5662</v>
      </c>
      <c r="R4847" s="1" t="s">
        <v>29391</v>
      </c>
      <c r="S4847" s="1" t="s">
        <v>29392</v>
      </c>
      <c r="T4847" s="1">
        <v>254</v>
      </c>
      <c r="U4847" s="1">
        <v>253</v>
      </c>
      <c r="V4847" s="1">
        <v>1</v>
      </c>
    </row>
    <row r="4848" spans="1:22" x14ac:dyDescent="0.35">
      <c r="A4848" s="2">
        <v>44611</v>
      </c>
      <c r="B4848" s="3" t="s">
        <v>164</v>
      </c>
      <c r="C4848" t="s">
        <v>247</v>
      </c>
      <c r="D4848" t="s">
        <v>165</v>
      </c>
      <c r="E4848" t="s">
        <v>25</v>
      </c>
      <c r="F4848" t="s">
        <v>29393</v>
      </c>
      <c r="G4848" t="s">
        <v>29394</v>
      </c>
      <c r="H4848" t="s">
        <v>29395</v>
      </c>
      <c r="I4848">
        <f>1-976-739-1426</f>
        <v>-3140</v>
      </c>
      <c r="J4848" s="1" t="s">
        <v>170</v>
      </c>
      <c r="K4848" t="s">
        <v>381</v>
      </c>
      <c r="L4848" t="s">
        <v>382</v>
      </c>
      <c r="M4848" t="s">
        <v>383</v>
      </c>
      <c r="N4848" s="1" t="s">
        <v>114</v>
      </c>
      <c r="O4848" s="1" t="s">
        <v>63</v>
      </c>
      <c r="P4848" s="1">
        <v>16</v>
      </c>
      <c r="Q4848" t="s">
        <v>20595</v>
      </c>
      <c r="R4848" s="1" t="s">
        <v>29396</v>
      </c>
      <c r="S4848" s="1" t="s">
        <v>29397</v>
      </c>
      <c r="T4848" s="1">
        <v>472</v>
      </c>
      <c r="U4848" s="1">
        <v>73</v>
      </c>
      <c r="V4848" s="1">
        <v>399</v>
      </c>
    </row>
    <row r="4849" spans="1:22" x14ac:dyDescent="0.35">
      <c r="A4849" s="2">
        <v>45157</v>
      </c>
      <c r="B4849" s="3" t="s">
        <v>418</v>
      </c>
      <c r="C4849" t="s">
        <v>54</v>
      </c>
      <c r="D4849" t="s">
        <v>419</v>
      </c>
      <c r="E4849" t="s">
        <v>521</v>
      </c>
      <c r="F4849" t="s">
        <v>29398</v>
      </c>
      <c r="G4849" t="s">
        <v>29399</v>
      </c>
      <c r="H4849" t="s">
        <v>29400</v>
      </c>
      <c r="I4849" t="s">
        <v>29401</v>
      </c>
      <c r="J4849" s="1" t="s">
        <v>45</v>
      </c>
      <c r="K4849" t="s">
        <v>111</v>
      </c>
      <c r="L4849" t="s">
        <v>112</v>
      </c>
      <c r="M4849" t="s">
        <v>113</v>
      </c>
      <c r="N4849" s="1" t="s">
        <v>78</v>
      </c>
      <c r="O4849" s="1" t="s">
        <v>49</v>
      </c>
      <c r="P4849" s="1">
        <v>27</v>
      </c>
      <c r="Q4849" t="s">
        <v>5727</v>
      </c>
      <c r="R4849" s="1" t="s">
        <v>14098</v>
      </c>
      <c r="S4849" s="1" t="s">
        <v>29402</v>
      </c>
      <c r="T4849" s="1">
        <v>351</v>
      </c>
      <c r="U4849" s="1">
        <v>197</v>
      </c>
      <c r="V4849" s="1">
        <v>154</v>
      </c>
    </row>
    <row r="4850" spans="1:22" x14ac:dyDescent="0.35">
      <c r="A4850" s="2">
        <v>44562</v>
      </c>
      <c r="B4850" s="3" t="s">
        <v>38</v>
      </c>
      <c r="C4850" t="s">
        <v>276</v>
      </c>
      <c r="D4850" t="s">
        <v>277</v>
      </c>
      <c r="E4850" t="s">
        <v>278</v>
      </c>
      <c r="F4850" t="s">
        <v>29403</v>
      </c>
      <c r="G4850" t="s">
        <v>29404</v>
      </c>
      <c r="H4850" t="s">
        <v>29405</v>
      </c>
      <c r="I4850" t="s">
        <v>29406</v>
      </c>
      <c r="J4850" s="1" t="s">
        <v>45</v>
      </c>
      <c r="K4850" t="s">
        <v>424</v>
      </c>
      <c r="L4850" t="s">
        <v>425</v>
      </c>
      <c r="N4850" s="1" t="s">
        <v>48</v>
      </c>
      <c r="O4850" s="1" t="s">
        <v>63</v>
      </c>
      <c r="P4850" s="1">
        <v>86</v>
      </c>
      <c r="Q4850" t="s">
        <v>6891</v>
      </c>
      <c r="R4850" s="1" t="s">
        <v>29407</v>
      </c>
      <c r="S4850" s="1" t="s">
        <v>29408</v>
      </c>
      <c r="T4850" s="1">
        <v>150</v>
      </c>
      <c r="U4850" s="1">
        <v>71</v>
      </c>
      <c r="V4850" s="1">
        <v>79</v>
      </c>
    </row>
    <row r="4851" spans="1:22" x14ac:dyDescent="0.35">
      <c r="A4851" s="2">
        <v>45006</v>
      </c>
      <c r="B4851" s="3" t="s">
        <v>275</v>
      </c>
      <c r="C4851" t="s">
        <v>276</v>
      </c>
      <c r="D4851" t="s">
        <v>277</v>
      </c>
      <c r="E4851" t="s">
        <v>25</v>
      </c>
      <c r="F4851" t="s">
        <v>29409</v>
      </c>
      <c r="H4851" t="s">
        <v>29410</v>
      </c>
      <c r="I4851" t="s">
        <v>29411</v>
      </c>
      <c r="J4851" s="1" t="s">
        <v>170</v>
      </c>
      <c r="K4851" t="s">
        <v>171</v>
      </c>
      <c r="L4851" t="s">
        <v>172</v>
      </c>
      <c r="M4851" t="s">
        <v>173</v>
      </c>
      <c r="N4851" s="1" t="s">
        <v>48</v>
      </c>
      <c r="O4851" s="1" t="s">
        <v>34</v>
      </c>
      <c r="P4851" s="1">
        <v>86</v>
      </c>
      <c r="Q4851" t="s">
        <v>6891</v>
      </c>
      <c r="R4851" s="1" t="s">
        <v>29412</v>
      </c>
      <c r="S4851" s="1" t="s">
        <v>29413</v>
      </c>
      <c r="T4851" s="1">
        <v>367</v>
      </c>
      <c r="U4851" s="1">
        <v>233</v>
      </c>
      <c r="V4851" s="1">
        <v>134</v>
      </c>
    </row>
    <row r="4852" spans="1:22" x14ac:dyDescent="0.35">
      <c r="A4852" s="2">
        <v>44708</v>
      </c>
      <c r="B4852" s="3" t="s">
        <v>53</v>
      </c>
      <c r="C4852" t="s">
        <v>276</v>
      </c>
      <c r="D4852" t="s">
        <v>55</v>
      </c>
      <c r="E4852" t="s">
        <v>265</v>
      </c>
      <c r="F4852" t="s">
        <v>29414</v>
      </c>
      <c r="G4852" t="s">
        <v>29415</v>
      </c>
      <c r="H4852" t="s">
        <v>29416</v>
      </c>
      <c r="I4852" t="s">
        <v>29417</v>
      </c>
      <c r="J4852" s="1" t="s">
        <v>45</v>
      </c>
      <c r="K4852" t="s">
        <v>252</v>
      </c>
      <c r="L4852" t="s">
        <v>253</v>
      </c>
      <c r="M4852">
        <f>1-838-976-6137</f>
        <v>-7950</v>
      </c>
      <c r="N4852" s="1" t="s">
        <v>86</v>
      </c>
      <c r="O4852" s="1" t="s">
        <v>49</v>
      </c>
      <c r="P4852" s="1">
        <v>31</v>
      </c>
      <c r="Q4852" t="s">
        <v>2492</v>
      </c>
      <c r="R4852" s="1" t="s">
        <v>11338</v>
      </c>
      <c r="S4852" s="1" t="s">
        <v>29418</v>
      </c>
      <c r="T4852" s="1">
        <v>80</v>
      </c>
      <c r="U4852" s="1">
        <v>46</v>
      </c>
      <c r="V4852" s="1">
        <v>34</v>
      </c>
    </row>
    <row r="4853" spans="1:22" x14ac:dyDescent="0.35">
      <c r="A4853" s="2">
        <v>45052</v>
      </c>
      <c r="B4853" s="3" t="s">
        <v>118</v>
      </c>
      <c r="C4853" t="s">
        <v>69</v>
      </c>
      <c r="D4853" t="s">
        <v>119</v>
      </c>
      <c r="E4853" t="s">
        <v>120</v>
      </c>
      <c r="F4853" t="s">
        <v>29419</v>
      </c>
      <c r="G4853" t="s">
        <v>29420</v>
      </c>
      <c r="H4853" t="s">
        <v>29421</v>
      </c>
      <c r="I4853" t="s">
        <v>29422</v>
      </c>
      <c r="J4853" s="1" t="s">
        <v>170</v>
      </c>
      <c r="K4853" t="s">
        <v>171</v>
      </c>
      <c r="L4853" t="s">
        <v>172</v>
      </c>
      <c r="M4853" t="s">
        <v>173</v>
      </c>
      <c r="N4853" s="1" t="s">
        <v>93</v>
      </c>
      <c r="O4853" s="1" t="s">
        <v>34</v>
      </c>
      <c r="P4853" s="1">
        <v>59</v>
      </c>
      <c r="Q4853" t="s">
        <v>6879</v>
      </c>
      <c r="R4853" s="1" t="s">
        <v>29423</v>
      </c>
      <c r="S4853" s="1" t="s">
        <v>29424</v>
      </c>
      <c r="T4853" s="1">
        <v>114</v>
      </c>
      <c r="U4853" s="1">
        <v>101</v>
      </c>
      <c r="V4853" s="1">
        <v>13</v>
      </c>
    </row>
    <row r="4854" spans="1:22" x14ac:dyDescent="0.35">
      <c r="A4854" s="2">
        <v>44514</v>
      </c>
      <c r="B4854" s="3" t="s">
        <v>222</v>
      </c>
      <c r="C4854" t="s">
        <v>141</v>
      </c>
      <c r="D4854" t="s">
        <v>223</v>
      </c>
      <c r="E4854" t="s">
        <v>224</v>
      </c>
      <c r="F4854" t="s">
        <v>29425</v>
      </c>
      <c r="G4854" t="s">
        <v>29426</v>
      </c>
      <c r="H4854" t="s">
        <v>29427</v>
      </c>
      <c r="I4854" t="s">
        <v>29428</v>
      </c>
      <c r="J4854" s="1" t="s">
        <v>45</v>
      </c>
      <c r="K4854" t="s">
        <v>148</v>
      </c>
      <c r="L4854" t="s">
        <v>149</v>
      </c>
      <c r="M4854" t="s">
        <v>150</v>
      </c>
      <c r="N4854" s="1" t="s">
        <v>33</v>
      </c>
      <c r="O4854" s="1" t="s">
        <v>34</v>
      </c>
      <c r="P4854" s="1">
        <v>82</v>
      </c>
      <c r="Q4854" t="s">
        <v>12034</v>
      </c>
      <c r="R4854" s="1" t="s">
        <v>13657</v>
      </c>
      <c r="S4854" s="1" t="s">
        <v>29429</v>
      </c>
      <c r="T4854" s="1">
        <v>439</v>
      </c>
      <c r="U4854" s="1">
        <v>249</v>
      </c>
      <c r="V4854" s="1">
        <v>190</v>
      </c>
    </row>
    <row r="4855" spans="1:22" x14ac:dyDescent="0.35">
      <c r="A4855" s="2">
        <v>45104</v>
      </c>
      <c r="B4855" s="3" t="s">
        <v>222</v>
      </c>
      <c r="C4855" t="s">
        <v>141</v>
      </c>
      <c r="D4855" t="s">
        <v>223</v>
      </c>
      <c r="E4855" t="s">
        <v>224</v>
      </c>
      <c r="F4855" t="s">
        <v>29430</v>
      </c>
      <c r="G4855" t="s">
        <v>29431</v>
      </c>
      <c r="H4855" t="s">
        <v>29432</v>
      </c>
      <c r="I4855" t="s">
        <v>29433</v>
      </c>
      <c r="J4855" s="1" t="s">
        <v>170</v>
      </c>
      <c r="K4855" t="s">
        <v>381</v>
      </c>
      <c r="L4855" t="s">
        <v>382</v>
      </c>
      <c r="M4855" t="s">
        <v>383</v>
      </c>
      <c r="N4855" s="1" t="s">
        <v>48</v>
      </c>
      <c r="O4855" s="1" t="s">
        <v>49</v>
      </c>
      <c r="P4855" s="1">
        <v>38</v>
      </c>
      <c r="Q4855" t="s">
        <v>23563</v>
      </c>
      <c r="R4855" s="1" t="s">
        <v>29434</v>
      </c>
      <c r="S4855" s="1" t="s">
        <v>29435</v>
      </c>
      <c r="T4855" s="1">
        <v>239</v>
      </c>
      <c r="U4855" s="1">
        <v>71</v>
      </c>
      <c r="V4855" s="1">
        <v>168</v>
      </c>
    </row>
    <row r="4856" spans="1:22" x14ac:dyDescent="0.35">
      <c r="A4856" s="2">
        <v>44580</v>
      </c>
      <c r="B4856" s="3" t="s">
        <v>418</v>
      </c>
      <c r="C4856" t="s">
        <v>69</v>
      </c>
      <c r="D4856" t="s">
        <v>419</v>
      </c>
      <c r="E4856" t="s">
        <v>521</v>
      </c>
      <c r="F4856" t="s">
        <v>29436</v>
      </c>
      <c r="G4856" t="s">
        <v>29437</v>
      </c>
      <c r="H4856" t="s">
        <v>29438</v>
      </c>
      <c r="I4856" t="s">
        <v>29439</v>
      </c>
      <c r="J4856" s="1" t="s">
        <v>170</v>
      </c>
      <c r="K4856" t="s">
        <v>252</v>
      </c>
      <c r="L4856" t="s">
        <v>253</v>
      </c>
      <c r="M4856">
        <f>1-838-976-6137</f>
        <v>-7950</v>
      </c>
      <c r="N4856" s="1" t="s">
        <v>48</v>
      </c>
      <c r="O4856" s="1" t="s">
        <v>49</v>
      </c>
      <c r="P4856" s="1">
        <v>75</v>
      </c>
      <c r="Q4856" t="s">
        <v>2350</v>
      </c>
      <c r="R4856" s="1" t="s">
        <v>29440</v>
      </c>
      <c r="S4856" s="1" t="s">
        <v>29441</v>
      </c>
      <c r="T4856" s="1">
        <v>348</v>
      </c>
      <c r="U4856" s="1">
        <v>241</v>
      </c>
      <c r="V4856" s="1">
        <v>107</v>
      </c>
    </row>
    <row r="4857" spans="1:22" x14ac:dyDescent="0.35">
      <c r="A4857" s="2">
        <v>45100</v>
      </c>
      <c r="B4857" s="3" t="s">
        <v>492</v>
      </c>
      <c r="C4857" t="s">
        <v>276</v>
      </c>
      <c r="D4857" t="s">
        <v>409</v>
      </c>
      <c r="E4857" t="s">
        <v>410</v>
      </c>
      <c r="F4857" t="s">
        <v>29442</v>
      </c>
      <c r="G4857" t="s">
        <v>29443</v>
      </c>
      <c r="H4857" t="s">
        <v>29444</v>
      </c>
      <c r="I4857" t="s">
        <v>29445</v>
      </c>
      <c r="J4857" s="1" t="s">
        <v>170</v>
      </c>
      <c r="K4857" t="s">
        <v>133</v>
      </c>
      <c r="L4857" t="s">
        <v>134</v>
      </c>
      <c r="M4857" t="s">
        <v>135</v>
      </c>
      <c r="N4857" s="1" t="s">
        <v>33</v>
      </c>
      <c r="O4857" s="1" t="s">
        <v>34</v>
      </c>
      <c r="P4857" s="1">
        <v>68</v>
      </c>
      <c r="Q4857" t="s">
        <v>10580</v>
      </c>
      <c r="R4857" s="1" t="s">
        <v>29446</v>
      </c>
      <c r="S4857" s="1" t="s">
        <v>29447</v>
      </c>
      <c r="T4857" s="1">
        <v>428</v>
      </c>
      <c r="U4857" s="1">
        <v>84</v>
      </c>
      <c r="V4857" s="1">
        <v>344</v>
      </c>
    </row>
    <row r="4858" spans="1:22" x14ac:dyDescent="0.35">
      <c r="A4858" s="2">
        <v>45156</v>
      </c>
      <c r="B4858" s="3" t="s">
        <v>492</v>
      </c>
      <c r="C4858" t="s">
        <v>276</v>
      </c>
      <c r="D4858" t="s">
        <v>409</v>
      </c>
      <c r="E4858" t="s">
        <v>410</v>
      </c>
      <c r="F4858" t="s">
        <v>29448</v>
      </c>
      <c r="G4858" t="s">
        <v>29449</v>
      </c>
      <c r="H4858" t="s">
        <v>29450</v>
      </c>
      <c r="I4858">
        <v>8966712396</v>
      </c>
      <c r="J4858" s="1" t="s">
        <v>30</v>
      </c>
      <c r="K4858" t="s">
        <v>148</v>
      </c>
      <c r="L4858" t="s">
        <v>149</v>
      </c>
      <c r="M4858" t="s">
        <v>150</v>
      </c>
      <c r="N4858" s="1" t="s">
        <v>78</v>
      </c>
      <c r="O4858" s="1" t="s">
        <v>49</v>
      </c>
      <c r="P4858" s="1">
        <v>12</v>
      </c>
      <c r="Q4858" t="s">
        <v>13098</v>
      </c>
      <c r="R4858" s="1" t="s">
        <v>10755</v>
      </c>
      <c r="S4858" s="1" t="s">
        <v>29451</v>
      </c>
      <c r="T4858" s="1">
        <v>285</v>
      </c>
      <c r="U4858" s="1">
        <v>283</v>
      </c>
      <c r="V4858" s="1">
        <v>2</v>
      </c>
    </row>
    <row r="4859" spans="1:22" x14ac:dyDescent="0.35">
      <c r="A4859" s="2">
        <v>44848</v>
      </c>
      <c r="B4859" s="3" t="s">
        <v>97</v>
      </c>
      <c r="C4859" t="s">
        <v>23</v>
      </c>
      <c r="D4859" t="s">
        <v>98</v>
      </c>
      <c r="E4859" t="s">
        <v>265</v>
      </c>
      <c r="F4859" t="s">
        <v>29452</v>
      </c>
      <c r="G4859" t="s">
        <v>29453</v>
      </c>
      <c r="H4859" t="s">
        <v>29454</v>
      </c>
      <c r="I4859" t="s">
        <v>29455</v>
      </c>
      <c r="J4859" s="1" t="s">
        <v>170</v>
      </c>
      <c r="K4859" t="s">
        <v>194</v>
      </c>
      <c r="L4859" t="s">
        <v>195</v>
      </c>
      <c r="N4859" s="1" t="s">
        <v>114</v>
      </c>
      <c r="O4859" s="1" t="s">
        <v>34</v>
      </c>
      <c r="P4859" s="1">
        <v>55</v>
      </c>
      <c r="Q4859" t="s">
        <v>29456</v>
      </c>
      <c r="R4859" s="1" t="s">
        <v>29457</v>
      </c>
      <c r="S4859" s="1" t="s">
        <v>29458</v>
      </c>
      <c r="T4859" s="1">
        <v>435</v>
      </c>
      <c r="U4859" s="1">
        <v>367</v>
      </c>
      <c r="V4859" s="1">
        <v>68</v>
      </c>
    </row>
    <row r="4860" spans="1:22" x14ac:dyDescent="0.35">
      <c r="A4860" s="2">
        <v>45189</v>
      </c>
      <c r="B4860" s="3" t="s">
        <v>97</v>
      </c>
      <c r="C4860" t="s">
        <v>23</v>
      </c>
      <c r="D4860" t="s">
        <v>98</v>
      </c>
      <c r="E4860" t="s">
        <v>154</v>
      </c>
      <c r="F4860" t="s">
        <v>29459</v>
      </c>
      <c r="H4860" t="s">
        <v>29460</v>
      </c>
      <c r="I4860" t="s">
        <v>29461</v>
      </c>
      <c r="J4860" s="1" t="s">
        <v>45</v>
      </c>
      <c r="K4860" t="s">
        <v>31</v>
      </c>
      <c r="L4860" t="s">
        <v>32</v>
      </c>
      <c r="M4860">
        <v>6538306661</v>
      </c>
      <c r="N4860" s="1" t="s">
        <v>78</v>
      </c>
      <c r="O4860" s="1" t="s">
        <v>49</v>
      </c>
      <c r="P4860" s="1">
        <v>18</v>
      </c>
      <c r="Q4860" t="s">
        <v>24592</v>
      </c>
      <c r="R4860" s="1" t="s">
        <v>29462</v>
      </c>
      <c r="S4860" s="1" t="s">
        <v>29463</v>
      </c>
      <c r="T4860" s="1">
        <v>249</v>
      </c>
      <c r="U4860" s="1">
        <v>99</v>
      </c>
      <c r="V4860" s="1">
        <v>150</v>
      </c>
    </row>
    <row r="4861" spans="1:22" x14ac:dyDescent="0.35">
      <c r="A4861" s="2">
        <v>44470</v>
      </c>
      <c r="B4861" s="3" t="s">
        <v>207</v>
      </c>
      <c r="C4861" t="s">
        <v>23</v>
      </c>
      <c r="D4861" t="s">
        <v>39</v>
      </c>
      <c r="E4861" t="s">
        <v>40</v>
      </c>
      <c r="F4861" t="s">
        <v>29464</v>
      </c>
      <c r="G4861" t="s">
        <v>29465</v>
      </c>
      <c r="H4861" t="s">
        <v>29466</v>
      </c>
      <c r="I4861" t="s">
        <v>29467</v>
      </c>
      <c r="J4861" s="1" t="s">
        <v>45</v>
      </c>
      <c r="K4861" t="s">
        <v>194</v>
      </c>
      <c r="L4861" t="s">
        <v>195</v>
      </c>
      <c r="M4861" t="s">
        <v>196</v>
      </c>
      <c r="N4861" s="1" t="s">
        <v>78</v>
      </c>
      <c r="O4861" s="1" t="s">
        <v>63</v>
      </c>
      <c r="P4861" s="1">
        <v>44</v>
      </c>
      <c r="Q4861" t="s">
        <v>21597</v>
      </c>
      <c r="R4861" s="1" t="s">
        <v>29468</v>
      </c>
      <c r="S4861" s="1" t="s">
        <v>29469</v>
      </c>
      <c r="T4861" s="1">
        <v>500</v>
      </c>
      <c r="U4861" s="1">
        <v>214</v>
      </c>
      <c r="V4861" s="1">
        <v>286</v>
      </c>
    </row>
    <row r="4862" spans="1:22" x14ac:dyDescent="0.35">
      <c r="A4862" s="2">
        <v>44638</v>
      </c>
      <c r="B4862" s="3" t="s">
        <v>336</v>
      </c>
      <c r="C4862" t="s">
        <v>247</v>
      </c>
      <c r="D4862" t="s">
        <v>165</v>
      </c>
      <c r="E4862" t="s">
        <v>484</v>
      </c>
      <c r="F4862" t="s">
        <v>29470</v>
      </c>
      <c r="G4862" t="s">
        <v>29471</v>
      </c>
      <c r="H4862" t="s">
        <v>29472</v>
      </c>
      <c r="I4862">
        <f>1-596-423-2439</f>
        <v>-3457</v>
      </c>
      <c r="J4862" s="1" t="s">
        <v>170</v>
      </c>
      <c r="K4862" t="s">
        <v>252</v>
      </c>
      <c r="L4862" t="s">
        <v>253</v>
      </c>
      <c r="M4862">
        <f>1-838-976-6137</f>
        <v>-7950</v>
      </c>
      <c r="N4862" s="1" t="s">
        <v>86</v>
      </c>
      <c r="O4862" s="1" t="s">
        <v>34</v>
      </c>
      <c r="P4862" s="1">
        <v>97</v>
      </c>
      <c r="Q4862" t="s">
        <v>1344</v>
      </c>
      <c r="R4862" s="1" t="s">
        <v>29473</v>
      </c>
      <c r="S4862" s="1" t="s">
        <v>29474</v>
      </c>
      <c r="T4862" s="1">
        <v>348</v>
      </c>
      <c r="U4862" s="1">
        <v>242</v>
      </c>
      <c r="V4862" s="1">
        <v>106</v>
      </c>
    </row>
    <row r="4863" spans="1:22" x14ac:dyDescent="0.35">
      <c r="A4863" s="2">
        <v>44827</v>
      </c>
      <c r="B4863" s="3" t="s">
        <v>68</v>
      </c>
      <c r="C4863" t="s">
        <v>69</v>
      </c>
      <c r="D4863" t="s">
        <v>70</v>
      </c>
      <c r="E4863" t="s">
        <v>71</v>
      </c>
      <c r="F4863" t="s">
        <v>29475</v>
      </c>
      <c r="G4863" t="s">
        <v>29476</v>
      </c>
      <c r="H4863" t="s">
        <v>29477</v>
      </c>
      <c r="I4863" t="s">
        <v>29478</v>
      </c>
      <c r="J4863" s="1" t="s">
        <v>170</v>
      </c>
      <c r="K4863" t="s">
        <v>111</v>
      </c>
      <c r="L4863" t="s">
        <v>112</v>
      </c>
      <c r="M4863" t="s">
        <v>113</v>
      </c>
      <c r="N4863" s="1" t="s">
        <v>114</v>
      </c>
      <c r="O4863" s="1" t="s">
        <v>49</v>
      </c>
      <c r="P4863" s="1">
        <v>55</v>
      </c>
      <c r="Q4863" t="s">
        <v>136</v>
      </c>
      <c r="R4863" s="1" t="s">
        <v>29479</v>
      </c>
      <c r="S4863" s="1" t="s">
        <v>29480</v>
      </c>
      <c r="T4863" s="1">
        <v>200</v>
      </c>
      <c r="U4863" s="1">
        <v>23</v>
      </c>
      <c r="V4863" s="1">
        <v>177</v>
      </c>
    </row>
    <row r="4864" spans="1:22" x14ac:dyDescent="0.35">
      <c r="A4864" s="2">
        <v>45052</v>
      </c>
      <c r="B4864" s="3" t="s">
        <v>257</v>
      </c>
      <c r="C4864" t="s">
        <v>141</v>
      </c>
      <c r="D4864" t="s">
        <v>223</v>
      </c>
      <c r="E4864" t="s">
        <v>189</v>
      </c>
      <c r="F4864" t="s">
        <v>29481</v>
      </c>
      <c r="G4864" t="s">
        <v>29482</v>
      </c>
      <c r="H4864" t="s">
        <v>29483</v>
      </c>
      <c r="I4864" t="s">
        <v>29484</v>
      </c>
      <c r="J4864" s="1" t="s">
        <v>170</v>
      </c>
      <c r="K4864" t="s">
        <v>171</v>
      </c>
      <c r="L4864" t="s">
        <v>172</v>
      </c>
      <c r="M4864" t="s">
        <v>173</v>
      </c>
      <c r="N4864" s="1" t="s">
        <v>86</v>
      </c>
      <c r="O4864" s="1" t="s">
        <v>63</v>
      </c>
      <c r="P4864" s="1">
        <v>58</v>
      </c>
      <c r="Q4864" t="s">
        <v>13000</v>
      </c>
      <c r="R4864" s="1" t="s">
        <v>29485</v>
      </c>
      <c r="S4864" s="1" t="s">
        <v>29486</v>
      </c>
      <c r="T4864" s="1">
        <v>329</v>
      </c>
      <c r="U4864" s="1">
        <v>163</v>
      </c>
      <c r="V4864" s="1">
        <v>166</v>
      </c>
    </row>
    <row r="4865" spans="1:22" x14ac:dyDescent="0.35">
      <c r="A4865" s="2">
        <v>44550</v>
      </c>
      <c r="B4865" s="3" t="s">
        <v>164</v>
      </c>
      <c r="C4865" t="s">
        <v>247</v>
      </c>
      <c r="D4865" t="s">
        <v>165</v>
      </c>
      <c r="E4865" t="s">
        <v>166</v>
      </c>
      <c r="F4865" t="s">
        <v>29487</v>
      </c>
      <c r="G4865" t="s">
        <v>29488</v>
      </c>
      <c r="H4865" t="s">
        <v>29489</v>
      </c>
      <c r="I4865" t="s">
        <v>29490</v>
      </c>
      <c r="J4865" s="1" t="s">
        <v>30</v>
      </c>
      <c r="K4865" t="s">
        <v>111</v>
      </c>
      <c r="L4865" t="s">
        <v>112</v>
      </c>
      <c r="M4865" t="s">
        <v>113</v>
      </c>
      <c r="N4865" s="1" t="s">
        <v>86</v>
      </c>
      <c r="O4865" s="1" t="s">
        <v>63</v>
      </c>
      <c r="P4865" s="1">
        <v>23</v>
      </c>
      <c r="Q4865" t="s">
        <v>10035</v>
      </c>
      <c r="R4865" s="1" t="s">
        <v>29491</v>
      </c>
      <c r="S4865" s="1" t="s">
        <v>29492</v>
      </c>
      <c r="T4865" s="1">
        <v>252</v>
      </c>
      <c r="U4865" s="1">
        <v>56</v>
      </c>
      <c r="V4865" s="1">
        <v>196</v>
      </c>
    </row>
    <row r="4866" spans="1:22" x14ac:dyDescent="0.35">
      <c r="A4866" s="2">
        <v>44985</v>
      </c>
      <c r="B4866" s="3" t="s">
        <v>177</v>
      </c>
      <c r="C4866" t="s">
        <v>141</v>
      </c>
      <c r="D4866" t="s">
        <v>142</v>
      </c>
      <c r="E4866" t="s">
        <v>178</v>
      </c>
      <c r="F4866" t="s">
        <v>29493</v>
      </c>
      <c r="G4866" t="s">
        <v>29494</v>
      </c>
      <c r="H4866" t="s">
        <v>29495</v>
      </c>
      <c r="I4866" t="s">
        <v>29496</v>
      </c>
      <c r="J4866" s="1" t="s">
        <v>170</v>
      </c>
      <c r="K4866" t="s">
        <v>61</v>
      </c>
      <c r="L4866" t="s">
        <v>62</v>
      </c>
      <c r="M4866">
        <f>1-588-750-7646</f>
        <v>-8983</v>
      </c>
      <c r="N4866" s="1" t="s">
        <v>48</v>
      </c>
      <c r="O4866" s="1" t="s">
        <v>49</v>
      </c>
      <c r="P4866" s="1">
        <v>50</v>
      </c>
      <c r="Q4866" t="s">
        <v>29497</v>
      </c>
      <c r="R4866" s="1" t="s">
        <v>29498</v>
      </c>
      <c r="S4866" s="1" t="s">
        <v>29499</v>
      </c>
      <c r="T4866" s="1">
        <v>336</v>
      </c>
      <c r="U4866" s="1">
        <v>240</v>
      </c>
      <c r="V4866" s="1">
        <v>96</v>
      </c>
    </row>
    <row r="4867" spans="1:22" x14ac:dyDescent="0.35">
      <c r="A4867" s="2">
        <v>44714</v>
      </c>
      <c r="B4867" s="3" t="s">
        <v>140</v>
      </c>
      <c r="C4867" t="s">
        <v>141</v>
      </c>
      <c r="D4867" t="s">
        <v>142</v>
      </c>
      <c r="E4867" t="s">
        <v>143</v>
      </c>
      <c r="F4867" t="s">
        <v>29500</v>
      </c>
      <c r="G4867" t="s">
        <v>29501</v>
      </c>
      <c r="H4867" t="s">
        <v>29502</v>
      </c>
      <c r="I4867" t="s">
        <v>29503</v>
      </c>
      <c r="J4867" s="1" t="s">
        <v>170</v>
      </c>
      <c r="K4867" t="s">
        <v>252</v>
      </c>
      <c r="L4867" t="s">
        <v>253</v>
      </c>
      <c r="M4867">
        <f>1-838-976-6137</f>
        <v>-7950</v>
      </c>
      <c r="N4867" s="1" t="s">
        <v>33</v>
      </c>
      <c r="O4867" s="1" t="s">
        <v>34</v>
      </c>
      <c r="P4867" s="1">
        <v>85</v>
      </c>
      <c r="Q4867" t="s">
        <v>29504</v>
      </c>
      <c r="R4867" s="1" t="s">
        <v>29505</v>
      </c>
      <c r="S4867" s="1" t="s">
        <v>29506</v>
      </c>
      <c r="T4867" s="1">
        <v>223</v>
      </c>
      <c r="U4867" s="1">
        <v>21</v>
      </c>
      <c r="V4867" s="1">
        <v>202</v>
      </c>
    </row>
    <row r="4868" spans="1:22" x14ac:dyDescent="0.35">
      <c r="A4868" s="2">
        <v>44836</v>
      </c>
      <c r="B4868" s="3" t="s">
        <v>68</v>
      </c>
      <c r="C4868" t="s">
        <v>69</v>
      </c>
      <c r="D4868" t="s">
        <v>70</v>
      </c>
      <c r="E4868" t="s">
        <v>71</v>
      </c>
      <c r="F4868" t="s">
        <v>29507</v>
      </c>
      <c r="G4868" t="s">
        <v>29508</v>
      </c>
      <c r="H4868" t="s">
        <v>29509</v>
      </c>
      <c r="I4868">
        <f>1-833-205-7836</f>
        <v>-8873</v>
      </c>
      <c r="J4868" s="1" t="s">
        <v>170</v>
      </c>
      <c r="K4868" t="s">
        <v>31</v>
      </c>
      <c r="L4868" t="s">
        <v>32</v>
      </c>
      <c r="M4868">
        <v>6538306661</v>
      </c>
      <c r="N4868" s="1" t="s">
        <v>33</v>
      </c>
      <c r="O4868" s="1" t="s">
        <v>63</v>
      </c>
      <c r="P4868" s="1">
        <v>69</v>
      </c>
      <c r="Q4868" t="s">
        <v>3990</v>
      </c>
      <c r="R4868" s="1" t="s">
        <v>29510</v>
      </c>
      <c r="S4868" s="1" t="s">
        <v>29511</v>
      </c>
      <c r="T4868" s="1">
        <v>163</v>
      </c>
      <c r="U4868" s="1">
        <v>77</v>
      </c>
      <c r="V4868" s="1">
        <v>86</v>
      </c>
    </row>
    <row r="4869" spans="1:22" x14ac:dyDescent="0.35">
      <c r="A4869" s="2">
        <v>44624</v>
      </c>
      <c r="B4869" s="3" t="s">
        <v>222</v>
      </c>
      <c r="C4869" t="s">
        <v>141</v>
      </c>
      <c r="D4869" t="s">
        <v>223</v>
      </c>
      <c r="E4869" t="s">
        <v>224</v>
      </c>
      <c r="F4869" t="s">
        <v>29512</v>
      </c>
      <c r="G4869" t="s">
        <v>29513</v>
      </c>
      <c r="H4869" t="s">
        <v>29514</v>
      </c>
      <c r="I4869" t="s">
        <v>29515</v>
      </c>
      <c r="J4869" s="1" t="s">
        <v>170</v>
      </c>
      <c r="K4869" t="s">
        <v>270</v>
      </c>
      <c r="L4869" t="s">
        <v>271</v>
      </c>
      <c r="M4869" t="s">
        <v>559</v>
      </c>
      <c r="N4869" s="1" t="s">
        <v>86</v>
      </c>
      <c r="O4869" s="1" t="s">
        <v>34</v>
      </c>
      <c r="P4869" s="1">
        <v>40</v>
      </c>
      <c r="Q4869" t="s">
        <v>26574</v>
      </c>
      <c r="R4869" s="1" t="s">
        <v>5746</v>
      </c>
      <c r="S4869" s="1" t="s">
        <v>29516</v>
      </c>
      <c r="T4869" s="1">
        <v>211</v>
      </c>
      <c r="U4869" s="1">
        <v>20</v>
      </c>
      <c r="V4869" s="1">
        <v>191</v>
      </c>
    </row>
    <row r="4870" spans="1:22" x14ac:dyDescent="0.35">
      <c r="A4870" s="2">
        <v>44838</v>
      </c>
      <c r="B4870" s="3" t="s">
        <v>257</v>
      </c>
      <c r="C4870" t="s">
        <v>141</v>
      </c>
      <c r="D4870" t="s">
        <v>223</v>
      </c>
      <c r="E4870" t="s">
        <v>265</v>
      </c>
      <c r="F4870" t="s">
        <v>29517</v>
      </c>
      <c r="G4870" t="s">
        <v>29518</v>
      </c>
      <c r="H4870" t="s">
        <v>29519</v>
      </c>
      <c r="I4870" t="s">
        <v>29520</v>
      </c>
      <c r="J4870" s="1" t="s">
        <v>45</v>
      </c>
      <c r="K4870" t="s">
        <v>424</v>
      </c>
      <c r="L4870" t="s">
        <v>425</v>
      </c>
      <c r="M4870">
        <v>7724600682</v>
      </c>
      <c r="N4870" s="1" t="s">
        <v>78</v>
      </c>
      <c r="O4870" s="1" t="s">
        <v>49</v>
      </c>
      <c r="P4870" s="1">
        <v>10</v>
      </c>
      <c r="Q4870" t="s">
        <v>15239</v>
      </c>
      <c r="R4870" s="1" t="s">
        <v>29521</v>
      </c>
      <c r="S4870" s="1" t="s">
        <v>29522</v>
      </c>
      <c r="T4870" s="1">
        <v>466</v>
      </c>
      <c r="U4870" s="1">
        <v>326</v>
      </c>
      <c r="V4870" s="1">
        <v>140</v>
      </c>
    </row>
    <row r="4871" spans="1:22" x14ac:dyDescent="0.35">
      <c r="A4871" s="2">
        <v>44643</v>
      </c>
      <c r="B4871" s="3" t="s">
        <v>214</v>
      </c>
      <c r="C4871" t="s">
        <v>23</v>
      </c>
      <c r="D4871" t="s">
        <v>98</v>
      </c>
      <c r="E4871" t="s">
        <v>189</v>
      </c>
      <c r="F4871" t="s">
        <v>29523</v>
      </c>
      <c r="G4871" t="s">
        <v>29524</v>
      </c>
      <c r="H4871" t="s">
        <v>29525</v>
      </c>
      <c r="I4871" t="s">
        <v>29526</v>
      </c>
      <c r="J4871" s="1" t="s">
        <v>45</v>
      </c>
      <c r="K4871" t="s">
        <v>61</v>
      </c>
      <c r="L4871" t="s">
        <v>62</v>
      </c>
      <c r="M4871">
        <f>1-588-750-7646</f>
        <v>-8983</v>
      </c>
      <c r="N4871" s="1" t="s">
        <v>48</v>
      </c>
      <c r="O4871" s="1" t="s">
        <v>49</v>
      </c>
      <c r="P4871" s="1">
        <v>96</v>
      </c>
      <c r="Q4871" t="s">
        <v>29527</v>
      </c>
      <c r="R4871" s="1" t="s">
        <v>29528</v>
      </c>
      <c r="S4871" s="1" t="s">
        <v>29529</v>
      </c>
      <c r="T4871" s="1">
        <v>372</v>
      </c>
      <c r="U4871" s="1">
        <v>361</v>
      </c>
      <c r="V4871" s="1">
        <v>11</v>
      </c>
    </row>
    <row r="4872" spans="1:22" x14ac:dyDescent="0.35">
      <c r="A4872" s="2">
        <v>44829</v>
      </c>
      <c r="B4872" s="3" t="s">
        <v>53</v>
      </c>
      <c r="C4872" t="s">
        <v>54</v>
      </c>
      <c r="D4872" t="s">
        <v>55</v>
      </c>
      <c r="E4872" t="s">
        <v>56</v>
      </c>
      <c r="F4872" t="s">
        <v>29530</v>
      </c>
      <c r="G4872" t="s">
        <v>29531</v>
      </c>
      <c r="H4872" t="s">
        <v>29532</v>
      </c>
      <c r="I4872" t="s">
        <v>29533</v>
      </c>
      <c r="J4872" s="1" t="s">
        <v>45</v>
      </c>
      <c r="K4872" t="s">
        <v>194</v>
      </c>
      <c r="L4872" t="s">
        <v>195</v>
      </c>
      <c r="M4872" t="s">
        <v>196</v>
      </c>
      <c r="N4872" s="1" t="s">
        <v>93</v>
      </c>
      <c r="O4872" s="1" t="s">
        <v>34</v>
      </c>
      <c r="P4872" s="1">
        <v>19</v>
      </c>
      <c r="Q4872" t="s">
        <v>29534</v>
      </c>
      <c r="R4872" s="1" t="s">
        <v>22926</v>
      </c>
      <c r="S4872" s="1" t="s">
        <v>29535</v>
      </c>
      <c r="T4872" s="1">
        <v>320</v>
      </c>
      <c r="U4872" s="1">
        <v>291</v>
      </c>
      <c r="V4872" s="1">
        <v>29</v>
      </c>
    </row>
    <row r="4873" spans="1:22" x14ac:dyDescent="0.35">
      <c r="A4873" s="2">
        <v>45078</v>
      </c>
      <c r="B4873" s="3" t="s">
        <v>177</v>
      </c>
      <c r="C4873" t="s">
        <v>141</v>
      </c>
      <c r="D4873" t="s">
        <v>142</v>
      </c>
      <c r="E4873" t="s">
        <v>25</v>
      </c>
      <c r="F4873" t="s">
        <v>29536</v>
      </c>
      <c r="G4873" t="s">
        <v>29537</v>
      </c>
      <c r="H4873" t="s">
        <v>29538</v>
      </c>
      <c r="I4873" t="s">
        <v>29539</v>
      </c>
      <c r="J4873" s="1" t="s">
        <v>170</v>
      </c>
      <c r="K4873" t="s">
        <v>330</v>
      </c>
      <c r="L4873" t="s">
        <v>331</v>
      </c>
      <c r="M4873" t="s">
        <v>332</v>
      </c>
      <c r="N4873" s="1" t="s">
        <v>48</v>
      </c>
      <c r="O4873" s="1" t="s">
        <v>49</v>
      </c>
      <c r="P4873" s="1">
        <v>25</v>
      </c>
      <c r="Q4873" t="s">
        <v>6846</v>
      </c>
      <c r="R4873" s="1" t="s">
        <v>29540</v>
      </c>
      <c r="S4873" s="1" t="s">
        <v>29541</v>
      </c>
      <c r="T4873" s="1">
        <v>195</v>
      </c>
      <c r="U4873" s="1">
        <v>138</v>
      </c>
      <c r="V4873" s="1">
        <v>57</v>
      </c>
    </row>
    <row r="4874" spans="1:22" x14ac:dyDescent="0.35">
      <c r="A4874" s="2">
        <v>44718</v>
      </c>
      <c r="B4874" s="3" t="s">
        <v>214</v>
      </c>
      <c r="C4874" t="s">
        <v>23</v>
      </c>
      <c r="D4874" t="s">
        <v>98</v>
      </c>
      <c r="E4874" t="s">
        <v>326</v>
      </c>
      <c r="F4874" t="s">
        <v>29542</v>
      </c>
      <c r="G4874" t="s">
        <v>29543</v>
      </c>
      <c r="H4874" t="s">
        <v>29544</v>
      </c>
      <c r="I4874" t="s">
        <v>29545</v>
      </c>
      <c r="J4874" s="1" t="s">
        <v>30</v>
      </c>
      <c r="K4874" t="s">
        <v>31</v>
      </c>
      <c r="L4874" t="s">
        <v>32</v>
      </c>
      <c r="M4874">
        <v>6538306661</v>
      </c>
      <c r="N4874" s="1" t="s">
        <v>78</v>
      </c>
      <c r="O4874" s="1" t="s">
        <v>49</v>
      </c>
      <c r="P4874" s="1">
        <v>66</v>
      </c>
      <c r="Q4874" t="s">
        <v>7897</v>
      </c>
      <c r="R4874" s="1" t="s">
        <v>12983</v>
      </c>
      <c r="S4874" s="1" t="s">
        <v>29546</v>
      </c>
      <c r="T4874" s="1">
        <v>89</v>
      </c>
      <c r="U4874" s="1">
        <v>38</v>
      </c>
      <c r="V4874" s="1">
        <v>51</v>
      </c>
    </row>
    <row r="4875" spans="1:22" x14ac:dyDescent="0.35">
      <c r="A4875" s="2">
        <v>44598</v>
      </c>
      <c r="B4875" s="3" t="s">
        <v>118</v>
      </c>
      <c r="C4875" t="s">
        <v>69</v>
      </c>
      <c r="D4875" t="s">
        <v>119</v>
      </c>
      <c r="E4875" t="s">
        <v>265</v>
      </c>
      <c r="F4875" t="s">
        <v>29547</v>
      </c>
      <c r="G4875" t="s">
        <v>29548</v>
      </c>
      <c r="H4875" t="s">
        <v>29549</v>
      </c>
      <c r="I4875" t="s">
        <v>29550</v>
      </c>
      <c r="J4875" s="1" t="s">
        <v>45</v>
      </c>
      <c r="K4875" t="s">
        <v>61</v>
      </c>
      <c r="L4875" t="s">
        <v>62</v>
      </c>
      <c r="M4875">
        <f>1-588-750-7646</f>
        <v>-8983</v>
      </c>
      <c r="N4875" s="1" t="s">
        <v>78</v>
      </c>
      <c r="O4875" s="1" t="s">
        <v>63</v>
      </c>
      <c r="P4875" s="1">
        <v>97</v>
      </c>
      <c r="Q4875" t="s">
        <v>10297</v>
      </c>
      <c r="R4875" s="1" t="s">
        <v>29551</v>
      </c>
      <c r="S4875" s="1" t="s">
        <v>29552</v>
      </c>
      <c r="T4875" s="1">
        <v>231</v>
      </c>
      <c r="U4875" s="1">
        <v>11</v>
      </c>
      <c r="V4875" s="1">
        <v>220</v>
      </c>
    </row>
    <row r="4876" spans="1:22" x14ac:dyDescent="0.35">
      <c r="A4876" s="1" t="s">
        <v>29553</v>
      </c>
      <c r="B4876" s="3" t="s">
        <v>164</v>
      </c>
      <c r="C4876" t="s">
        <v>54</v>
      </c>
      <c r="D4876" t="s">
        <v>165</v>
      </c>
      <c r="E4876" t="s">
        <v>166</v>
      </c>
      <c r="F4876" t="s">
        <v>29554</v>
      </c>
      <c r="G4876" t="s">
        <v>29555</v>
      </c>
      <c r="H4876" t="s">
        <v>29556</v>
      </c>
      <c r="I4876" t="s">
        <v>29557</v>
      </c>
      <c r="J4876" s="1" t="s">
        <v>170</v>
      </c>
      <c r="K4876" t="s">
        <v>252</v>
      </c>
      <c r="L4876" t="s">
        <v>253</v>
      </c>
      <c r="N4876" s="1" t="s">
        <v>86</v>
      </c>
      <c r="O4876" s="1" t="s">
        <v>49</v>
      </c>
      <c r="P4876" s="1">
        <v>11</v>
      </c>
      <c r="Q4876" t="s">
        <v>6537</v>
      </c>
      <c r="R4876" s="1" t="s">
        <v>29558</v>
      </c>
      <c r="S4876" s="1" t="s">
        <v>29559</v>
      </c>
      <c r="T4876" s="1">
        <v>139</v>
      </c>
      <c r="U4876" s="1">
        <v>99</v>
      </c>
      <c r="V4876" s="1">
        <v>40</v>
      </c>
    </row>
    <row r="4877" spans="1:22" x14ac:dyDescent="0.35">
      <c r="A4877" s="2">
        <v>44523</v>
      </c>
      <c r="B4877" s="3" t="s">
        <v>214</v>
      </c>
      <c r="C4877" t="s">
        <v>23</v>
      </c>
      <c r="D4877" t="s">
        <v>98</v>
      </c>
      <c r="E4877" t="s">
        <v>326</v>
      </c>
      <c r="F4877" t="s">
        <v>29560</v>
      </c>
      <c r="G4877" t="s">
        <v>29561</v>
      </c>
      <c r="H4877" t="s">
        <v>29562</v>
      </c>
      <c r="I4877" t="s">
        <v>29563</v>
      </c>
      <c r="J4877" s="1" t="s">
        <v>30</v>
      </c>
      <c r="K4877" t="s">
        <v>159</v>
      </c>
      <c r="L4877" t="s">
        <v>160</v>
      </c>
      <c r="M4877" t="s">
        <v>161</v>
      </c>
      <c r="N4877" s="1" t="s">
        <v>114</v>
      </c>
      <c r="O4877" s="1" t="s">
        <v>49</v>
      </c>
      <c r="P4877" s="1">
        <v>67</v>
      </c>
      <c r="Q4877" t="s">
        <v>7539</v>
      </c>
      <c r="R4877" s="1" t="s">
        <v>29564</v>
      </c>
      <c r="S4877" s="1" t="s">
        <v>29565</v>
      </c>
      <c r="T4877" s="1">
        <v>362</v>
      </c>
      <c r="U4877" s="1">
        <v>136</v>
      </c>
      <c r="V4877" s="1">
        <v>226</v>
      </c>
    </row>
    <row r="4878" spans="1:22" x14ac:dyDescent="0.35">
      <c r="A4878" s="2">
        <v>44632</v>
      </c>
      <c r="B4878" s="3" t="s">
        <v>222</v>
      </c>
      <c r="C4878" t="s">
        <v>141</v>
      </c>
      <c r="D4878" t="s">
        <v>223</v>
      </c>
      <c r="E4878" t="s">
        <v>224</v>
      </c>
      <c r="F4878" t="s">
        <v>29566</v>
      </c>
      <c r="G4878" t="s">
        <v>29567</v>
      </c>
      <c r="H4878" t="s">
        <v>29568</v>
      </c>
      <c r="I4878" t="s">
        <v>29569</v>
      </c>
      <c r="J4878" s="1" t="s">
        <v>170</v>
      </c>
      <c r="K4878" t="s">
        <v>111</v>
      </c>
      <c r="L4878" t="s">
        <v>112</v>
      </c>
      <c r="M4878" t="s">
        <v>113</v>
      </c>
      <c r="N4878" s="1" t="s">
        <v>78</v>
      </c>
      <c r="O4878" s="1" t="s">
        <v>34</v>
      </c>
      <c r="P4878" s="1">
        <v>62</v>
      </c>
      <c r="Q4878" t="s">
        <v>1984</v>
      </c>
      <c r="R4878" s="1" t="s">
        <v>29570</v>
      </c>
      <c r="S4878" s="1" t="s">
        <v>29571</v>
      </c>
      <c r="T4878" s="1">
        <v>338</v>
      </c>
      <c r="U4878" s="1">
        <v>233</v>
      </c>
      <c r="V4878" s="1">
        <v>105</v>
      </c>
    </row>
    <row r="4879" spans="1:22" x14ac:dyDescent="0.35">
      <c r="A4879" s="2">
        <v>44296</v>
      </c>
      <c r="B4879" s="3" t="s">
        <v>418</v>
      </c>
      <c r="C4879" t="s">
        <v>69</v>
      </c>
      <c r="D4879" t="s">
        <v>419</v>
      </c>
      <c r="E4879" t="s">
        <v>521</v>
      </c>
      <c r="F4879" t="s">
        <v>29572</v>
      </c>
      <c r="G4879" t="s">
        <v>29573</v>
      </c>
      <c r="H4879" t="s">
        <v>29574</v>
      </c>
      <c r="I4879" t="s">
        <v>29575</v>
      </c>
      <c r="J4879" s="1" t="s">
        <v>45</v>
      </c>
      <c r="K4879" t="s">
        <v>330</v>
      </c>
      <c r="L4879" t="s">
        <v>331</v>
      </c>
      <c r="M4879" t="s">
        <v>332</v>
      </c>
      <c r="N4879" s="1" t="s">
        <v>78</v>
      </c>
      <c r="O4879" s="1" t="s">
        <v>34</v>
      </c>
      <c r="P4879" s="1">
        <v>93</v>
      </c>
      <c r="Q4879" t="s">
        <v>3522</v>
      </c>
      <c r="R4879" s="1" t="s">
        <v>29576</v>
      </c>
      <c r="S4879" s="1" t="s">
        <v>29577</v>
      </c>
      <c r="T4879" s="1">
        <v>72</v>
      </c>
      <c r="U4879" s="1">
        <v>61</v>
      </c>
      <c r="V4879" s="1">
        <v>11</v>
      </c>
    </row>
    <row r="4880" spans="1:22" x14ac:dyDescent="0.35">
      <c r="A4880" s="2">
        <v>44997</v>
      </c>
      <c r="B4880" s="3" t="s">
        <v>177</v>
      </c>
      <c r="C4880" t="s">
        <v>141</v>
      </c>
      <c r="D4880" t="s">
        <v>142</v>
      </c>
      <c r="E4880" t="s">
        <v>178</v>
      </c>
      <c r="F4880" t="s">
        <v>29578</v>
      </c>
      <c r="G4880" t="s">
        <v>29579</v>
      </c>
      <c r="H4880" t="s">
        <v>29580</v>
      </c>
      <c r="I4880">
        <v>6978595905</v>
      </c>
      <c r="J4880" s="1" t="s">
        <v>170</v>
      </c>
      <c r="K4880" t="s">
        <v>424</v>
      </c>
      <c r="L4880" t="s">
        <v>425</v>
      </c>
      <c r="M4880">
        <v>7724600682</v>
      </c>
      <c r="N4880" s="1" t="s">
        <v>48</v>
      </c>
      <c r="O4880" s="1" t="s">
        <v>49</v>
      </c>
      <c r="P4880" s="1">
        <v>61</v>
      </c>
      <c r="Q4880" t="s">
        <v>2769</v>
      </c>
      <c r="R4880" s="1" t="s">
        <v>18888</v>
      </c>
      <c r="S4880" s="1" t="s">
        <v>29581</v>
      </c>
      <c r="T4880" s="1">
        <v>415</v>
      </c>
      <c r="U4880" s="1">
        <v>130</v>
      </c>
      <c r="V4880" s="1">
        <v>285</v>
      </c>
    </row>
    <row r="4881" spans="1:22" x14ac:dyDescent="0.35">
      <c r="A4881" s="2">
        <v>45111</v>
      </c>
      <c r="B4881" s="3" t="s">
        <v>53</v>
      </c>
      <c r="C4881" t="s">
        <v>276</v>
      </c>
      <c r="D4881" t="s">
        <v>55</v>
      </c>
      <c r="E4881" t="s">
        <v>2513</v>
      </c>
      <c r="F4881" t="s">
        <v>29582</v>
      </c>
      <c r="G4881" t="s">
        <v>29583</v>
      </c>
      <c r="H4881" t="s">
        <v>29584</v>
      </c>
      <c r="I4881" t="s">
        <v>29585</v>
      </c>
      <c r="J4881" s="1" t="s">
        <v>30</v>
      </c>
      <c r="K4881" t="s">
        <v>31</v>
      </c>
      <c r="L4881" t="s">
        <v>32</v>
      </c>
      <c r="M4881">
        <v>6538306661</v>
      </c>
      <c r="N4881" s="1" t="s">
        <v>114</v>
      </c>
      <c r="O4881" s="1" t="s">
        <v>63</v>
      </c>
      <c r="P4881" s="1">
        <v>83</v>
      </c>
      <c r="Q4881" t="s">
        <v>25983</v>
      </c>
      <c r="R4881" s="1" t="s">
        <v>28186</v>
      </c>
      <c r="S4881" s="1" t="s">
        <v>29586</v>
      </c>
      <c r="T4881" s="1">
        <v>230</v>
      </c>
      <c r="U4881" s="1">
        <v>182</v>
      </c>
      <c r="V4881" s="1">
        <v>48</v>
      </c>
    </row>
    <row r="4882" spans="1:22" x14ac:dyDescent="0.35">
      <c r="A4882" s="2">
        <v>44547</v>
      </c>
      <c r="B4882" s="3" t="s">
        <v>492</v>
      </c>
      <c r="C4882" t="s">
        <v>276</v>
      </c>
      <c r="D4882" t="s">
        <v>409</v>
      </c>
      <c r="E4882" t="s">
        <v>410</v>
      </c>
      <c r="F4882" t="s">
        <v>29587</v>
      </c>
      <c r="G4882" t="s">
        <v>29588</v>
      </c>
      <c r="H4882" t="s">
        <v>29589</v>
      </c>
      <c r="I4882">
        <v>7477883681</v>
      </c>
      <c r="J4882" s="1" t="s">
        <v>30</v>
      </c>
      <c r="K4882" t="s">
        <v>159</v>
      </c>
      <c r="L4882" t="s">
        <v>160</v>
      </c>
      <c r="M4882" t="s">
        <v>161</v>
      </c>
      <c r="N4882" s="1" t="s">
        <v>86</v>
      </c>
      <c r="O4882" s="1" t="s">
        <v>49</v>
      </c>
      <c r="P4882" s="1">
        <v>71</v>
      </c>
      <c r="Q4882" t="s">
        <v>29590</v>
      </c>
      <c r="R4882" s="1" t="s">
        <v>29591</v>
      </c>
      <c r="S4882" s="1" t="s">
        <v>29592</v>
      </c>
      <c r="T4882" s="1">
        <v>290</v>
      </c>
      <c r="U4882" s="1">
        <v>43</v>
      </c>
      <c r="V4882" s="1">
        <v>247</v>
      </c>
    </row>
    <row r="4883" spans="1:22" x14ac:dyDescent="0.35">
      <c r="A4883" s="2">
        <v>45031</v>
      </c>
      <c r="B4883" s="3" t="s">
        <v>529</v>
      </c>
      <c r="C4883" t="s">
        <v>23</v>
      </c>
      <c r="D4883" t="s">
        <v>98</v>
      </c>
      <c r="E4883" t="s">
        <v>530</v>
      </c>
      <c r="F4883" t="s">
        <v>29593</v>
      </c>
      <c r="G4883" t="s">
        <v>29594</v>
      </c>
      <c r="H4883" t="s">
        <v>29595</v>
      </c>
      <c r="I4883" t="s">
        <v>29596</v>
      </c>
      <c r="J4883" s="1" t="s">
        <v>30</v>
      </c>
      <c r="K4883" t="s">
        <v>303</v>
      </c>
      <c r="L4883" t="s">
        <v>304</v>
      </c>
      <c r="M4883" t="s">
        <v>305</v>
      </c>
      <c r="N4883" s="1" t="s">
        <v>93</v>
      </c>
      <c r="O4883" s="1" t="s">
        <v>34</v>
      </c>
      <c r="P4883" s="1">
        <v>78</v>
      </c>
      <c r="Q4883" t="s">
        <v>25450</v>
      </c>
      <c r="R4883" s="1" t="s">
        <v>9748</v>
      </c>
      <c r="S4883" s="1" t="s">
        <v>29597</v>
      </c>
      <c r="T4883" s="1">
        <v>73</v>
      </c>
      <c r="U4883" s="1">
        <v>26</v>
      </c>
      <c r="V4883" s="1">
        <v>47</v>
      </c>
    </row>
    <row r="4884" spans="1:22" x14ac:dyDescent="0.35">
      <c r="A4884" s="2">
        <v>44713</v>
      </c>
      <c r="B4884" s="3" t="s">
        <v>177</v>
      </c>
      <c r="C4884" t="s">
        <v>141</v>
      </c>
      <c r="D4884" t="s">
        <v>142</v>
      </c>
      <c r="E4884" t="s">
        <v>178</v>
      </c>
      <c r="F4884" t="s">
        <v>28339</v>
      </c>
      <c r="H4884" t="s">
        <v>29598</v>
      </c>
      <c r="I4884" t="s">
        <v>29599</v>
      </c>
      <c r="J4884" s="1" t="s">
        <v>170</v>
      </c>
      <c r="K4884" t="s">
        <v>270</v>
      </c>
      <c r="L4884" t="s">
        <v>271</v>
      </c>
      <c r="M4884" t="s">
        <v>559</v>
      </c>
      <c r="N4884" s="1" t="s">
        <v>86</v>
      </c>
      <c r="O4884" s="1" t="s">
        <v>63</v>
      </c>
      <c r="P4884" s="1">
        <v>74</v>
      </c>
      <c r="Q4884" t="s">
        <v>29600</v>
      </c>
      <c r="R4884" s="1" t="s">
        <v>29601</v>
      </c>
      <c r="S4884" s="1" t="s">
        <v>29602</v>
      </c>
      <c r="T4884" s="1">
        <v>232</v>
      </c>
      <c r="U4884" s="1">
        <v>124</v>
      </c>
      <c r="V4884" s="1">
        <v>108</v>
      </c>
    </row>
    <row r="4885" spans="1:22" x14ac:dyDescent="0.35">
      <c r="A4885" s="2">
        <v>44696</v>
      </c>
      <c r="B4885" s="3" t="s">
        <v>214</v>
      </c>
      <c r="C4885" t="s">
        <v>54</v>
      </c>
      <c r="D4885" t="s">
        <v>98</v>
      </c>
      <c r="E4885" t="s">
        <v>326</v>
      </c>
      <c r="F4885" t="s">
        <v>29603</v>
      </c>
      <c r="G4885" t="s">
        <v>29604</v>
      </c>
      <c r="H4885" t="s">
        <v>29605</v>
      </c>
      <c r="I4885" t="s">
        <v>29606</v>
      </c>
      <c r="J4885" s="1" t="s">
        <v>45</v>
      </c>
      <c r="K4885" t="s">
        <v>534</v>
      </c>
      <c r="L4885" t="s">
        <v>535</v>
      </c>
      <c r="M4885" t="s">
        <v>536</v>
      </c>
      <c r="N4885" s="1" t="s">
        <v>78</v>
      </c>
      <c r="O4885" s="1" t="s">
        <v>34</v>
      </c>
      <c r="P4885" s="1">
        <v>81</v>
      </c>
      <c r="Q4885" t="s">
        <v>1216</v>
      </c>
      <c r="R4885" s="1" t="s">
        <v>29607</v>
      </c>
      <c r="S4885" s="1" t="s">
        <v>29608</v>
      </c>
      <c r="T4885" s="1">
        <v>172</v>
      </c>
      <c r="U4885" s="1">
        <v>94</v>
      </c>
      <c r="V4885" s="1">
        <v>78</v>
      </c>
    </row>
    <row r="4886" spans="1:22" x14ac:dyDescent="0.35">
      <c r="A4886" s="2">
        <v>45062</v>
      </c>
      <c r="B4886" s="3" t="s">
        <v>222</v>
      </c>
      <c r="C4886" t="s">
        <v>141</v>
      </c>
      <c r="D4886" t="s">
        <v>223</v>
      </c>
      <c r="E4886" t="s">
        <v>224</v>
      </c>
      <c r="F4886" t="s">
        <v>29609</v>
      </c>
      <c r="G4886" t="s">
        <v>29610</v>
      </c>
      <c r="H4886" t="s">
        <v>29611</v>
      </c>
      <c r="I4886" t="s">
        <v>29612</v>
      </c>
      <c r="J4886" s="1" t="s">
        <v>45</v>
      </c>
      <c r="K4886" t="s">
        <v>159</v>
      </c>
      <c r="L4886" t="s">
        <v>160</v>
      </c>
      <c r="M4886" t="s">
        <v>161</v>
      </c>
      <c r="N4886" s="1" t="s">
        <v>86</v>
      </c>
      <c r="O4886" s="1" t="s">
        <v>49</v>
      </c>
      <c r="P4886" s="1">
        <v>12</v>
      </c>
      <c r="Q4886" t="s">
        <v>4820</v>
      </c>
      <c r="R4886" s="1" t="s">
        <v>29613</v>
      </c>
      <c r="S4886" s="1" t="s">
        <v>29614</v>
      </c>
      <c r="T4886" s="1">
        <v>481</v>
      </c>
      <c r="U4886" s="1">
        <v>182</v>
      </c>
      <c r="V4886" s="1">
        <v>299</v>
      </c>
    </row>
    <row r="4887" spans="1:22" x14ac:dyDescent="0.35">
      <c r="A4887" s="2">
        <v>44548</v>
      </c>
      <c r="B4887" s="3" t="s">
        <v>222</v>
      </c>
      <c r="C4887" t="s">
        <v>141</v>
      </c>
      <c r="D4887" t="s">
        <v>223</v>
      </c>
      <c r="E4887" t="s">
        <v>224</v>
      </c>
      <c r="F4887" t="s">
        <v>29615</v>
      </c>
      <c r="G4887" t="s">
        <v>29616</v>
      </c>
      <c r="H4887" t="s">
        <v>29617</v>
      </c>
      <c r="I4887" t="s">
        <v>29618</v>
      </c>
      <c r="J4887" s="1" t="s">
        <v>45</v>
      </c>
      <c r="K4887" t="s">
        <v>381</v>
      </c>
      <c r="L4887" t="s">
        <v>382</v>
      </c>
      <c r="M4887" t="s">
        <v>383</v>
      </c>
      <c r="N4887" s="1" t="s">
        <v>114</v>
      </c>
      <c r="O4887" s="1" t="s">
        <v>63</v>
      </c>
      <c r="P4887" s="1">
        <v>31</v>
      </c>
      <c r="Q4887" t="s">
        <v>6458</v>
      </c>
      <c r="R4887" s="1" t="s">
        <v>28409</v>
      </c>
      <c r="S4887" s="1" t="s">
        <v>29619</v>
      </c>
      <c r="T4887" s="1">
        <v>112</v>
      </c>
      <c r="U4887" s="1">
        <v>6</v>
      </c>
      <c r="V4887" s="1">
        <v>106</v>
      </c>
    </row>
    <row r="4888" spans="1:22" x14ac:dyDescent="0.35">
      <c r="A4888" s="2">
        <v>44826</v>
      </c>
      <c r="B4888" s="3" t="s">
        <v>418</v>
      </c>
      <c r="C4888" t="s">
        <v>69</v>
      </c>
      <c r="D4888" t="s">
        <v>419</v>
      </c>
      <c r="E4888" t="s">
        <v>521</v>
      </c>
      <c r="F4888" t="s">
        <v>29620</v>
      </c>
      <c r="G4888" t="s">
        <v>29621</v>
      </c>
      <c r="H4888" t="s">
        <v>29622</v>
      </c>
      <c r="I4888" t="s">
        <v>29623</v>
      </c>
      <c r="J4888" s="1" t="s">
        <v>30</v>
      </c>
      <c r="K4888" t="s">
        <v>133</v>
      </c>
      <c r="L4888" t="s">
        <v>134</v>
      </c>
      <c r="M4888" t="s">
        <v>135</v>
      </c>
      <c r="N4888" s="1" t="s">
        <v>33</v>
      </c>
      <c r="O4888" s="1" t="s">
        <v>63</v>
      </c>
      <c r="P4888" s="1">
        <v>99</v>
      </c>
      <c r="Q4888" t="s">
        <v>15172</v>
      </c>
      <c r="R4888" s="1" t="s">
        <v>19691</v>
      </c>
      <c r="S4888" s="1" t="s">
        <v>29624</v>
      </c>
      <c r="T4888" s="1">
        <v>497</v>
      </c>
      <c r="U4888" s="1">
        <v>376</v>
      </c>
      <c r="V4888" s="1">
        <v>121</v>
      </c>
    </row>
    <row r="4889" spans="1:22" x14ac:dyDescent="0.35">
      <c r="A4889" s="2">
        <v>45144</v>
      </c>
      <c r="B4889" s="3" t="s">
        <v>492</v>
      </c>
      <c r="C4889" t="s">
        <v>276</v>
      </c>
      <c r="D4889" t="s">
        <v>409</v>
      </c>
      <c r="E4889" t="s">
        <v>410</v>
      </c>
      <c r="F4889" t="s">
        <v>29625</v>
      </c>
      <c r="G4889" t="s">
        <v>29626</v>
      </c>
      <c r="H4889" t="s">
        <v>29627</v>
      </c>
      <c r="I4889" t="s">
        <v>29628</v>
      </c>
      <c r="J4889" s="1" t="s">
        <v>30</v>
      </c>
      <c r="K4889" t="s">
        <v>424</v>
      </c>
      <c r="L4889" t="s">
        <v>425</v>
      </c>
      <c r="M4889">
        <v>7724600682</v>
      </c>
      <c r="N4889" s="1" t="s">
        <v>33</v>
      </c>
      <c r="O4889" s="1" t="s">
        <v>63</v>
      </c>
      <c r="P4889" s="1">
        <v>18</v>
      </c>
      <c r="Q4889" t="s">
        <v>11494</v>
      </c>
      <c r="R4889" s="1" t="s">
        <v>29629</v>
      </c>
      <c r="S4889" s="1" t="s">
        <v>29630</v>
      </c>
      <c r="T4889" s="1">
        <v>339</v>
      </c>
      <c r="U4889" s="1">
        <v>238</v>
      </c>
      <c r="V4889" s="1">
        <v>101</v>
      </c>
    </row>
    <row r="4890" spans="1:22" x14ac:dyDescent="0.35">
      <c r="A4890" s="2">
        <v>44608</v>
      </c>
      <c r="B4890" s="3" t="s">
        <v>38</v>
      </c>
      <c r="C4890" t="s">
        <v>23</v>
      </c>
      <c r="D4890" t="s">
        <v>98</v>
      </c>
      <c r="E4890" t="s">
        <v>318</v>
      </c>
      <c r="F4890" t="s">
        <v>29631</v>
      </c>
      <c r="G4890" t="s">
        <v>29632</v>
      </c>
      <c r="H4890" t="s">
        <v>29633</v>
      </c>
      <c r="I4890" t="s">
        <v>29634</v>
      </c>
      <c r="J4890" s="1" t="s">
        <v>170</v>
      </c>
      <c r="K4890" t="s">
        <v>252</v>
      </c>
      <c r="L4890" t="s">
        <v>253</v>
      </c>
      <c r="M4890">
        <f>1-838-976-6137</f>
        <v>-7950</v>
      </c>
      <c r="N4890" s="1" t="s">
        <v>86</v>
      </c>
      <c r="O4890" s="1" t="s">
        <v>49</v>
      </c>
      <c r="P4890" s="1">
        <v>36</v>
      </c>
      <c r="Q4890" t="s">
        <v>16653</v>
      </c>
      <c r="R4890" s="1" t="s">
        <v>29635</v>
      </c>
      <c r="S4890" s="1" t="s">
        <v>29636</v>
      </c>
      <c r="T4890" s="1">
        <v>112</v>
      </c>
      <c r="U4890" s="1">
        <v>26</v>
      </c>
      <c r="V4890" s="1">
        <v>86</v>
      </c>
    </row>
    <row r="4891" spans="1:22" x14ac:dyDescent="0.35">
      <c r="A4891" s="2">
        <v>44631</v>
      </c>
      <c r="B4891" s="3" t="s">
        <v>492</v>
      </c>
      <c r="C4891" t="s">
        <v>276</v>
      </c>
      <c r="D4891" t="s">
        <v>409</v>
      </c>
      <c r="E4891" t="s">
        <v>410</v>
      </c>
      <c r="F4891" t="s">
        <v>29637</v>
      </c>
      <c r="G4891" t="s">
        <v>29638</v>
      </c>
      <c r="H4891" t="s">
        <v>29639</v>
      </c>
      <c r="I4891" t="s">
        <v>29640</v>
      </c>
      <c r="J4891" s="1" t="s">
        <v>45</v>
      </c>
      <c r="K4891" t="s">
        <v>252</v>
      </c>
      <c r="L4891" t="s">
        <v>253</v>
      </c>
      <c r="M4891">
        <f>1-838-976-6137</f>
        <v>-7950</v>
      </c>
      <c r="N4891" s="1" t="s">
        <v>78</v>
      </c>
      <c r="O4891" s="1" t="s">
        <v>63</v>
      </c>
      <c r="P4891" s="1">
        <v>74</v>
      </c>
      <c r="Q4891" t="s">
        <v>2379</v>
      </c>
      <c r="R4891" s="1" t="s">
        <v>29641</v>
      </c>
      <c r="S4891" s="1" t="s">
        <v>29642</v>
      </c>
      <c r="T4891" s="1">
        <v>150</v>
      </c>
      <c r="U4891" s="1">
        <v>126</v>
      </c>
      <c r="V4891" s="1">
        <v>24</v>
      </c>
    </row>
    <row r="4892" spans="1:22" x14ac:dyDescent="0.35">
      <c r="A4892" s="2">
        <v>45126</v>
      </c>
      <c r="B4892" s="3" t="s">
        <v>38</v>
      </c>
      <c r="C4892" t="s">
        <v>23</v>
      </c>
      <c r="D4892" t="s">
        <v>39</v>
      </c>
      <c r="E4892" t="s">
        <v>40</v>
      </c>
      <c r="F4892" t="s">
        <v>29643</v>
      </c>
      <c r="G4892" t="s">
        <v>29644</v>
      </c>
      <c r="H4892" t="s">
        <v>29645</v>
      </c>
      <c r="I4892" t="s">
        <v>29646</v>
      </c>
      <c r="J4892" s="1" t="s">
        <v>30</v>
      </c>
      <c r="K4892" t="s">
        <v>252</v>
      </c>
      <c r="L4892" t="s">
        <v>253</v>
      </c>
      <c r="M4892">
        <f>1-838-976-6137</f>
        <v>-7950</v>
      </c>
      <c r="N4892" s="1" t="s">
        <v>86</v>
      </c>
      <c r="O4892" s="1" t="s">
        <v>63</v>
      </c>
      <c r="P4892" s="1">
        <v>3</v>
      </c>
      <c r="Q4892" t="s">
        <v>1955</v>
      </c>
      <c r="R4892" s="1" t="s">
        <v>29647</v>
      </c>
      <c r="S4892" s="1" t="s">
        <v>29648</v>
      </c>
      <c r="T4892" s="1">
        <v>312</v>
      </c>
      <c r="U4892" s="1">
        <v>96</v>
      </c>
      <c r="V4892" s="1">
        <v>216</v>
      </c>
    </row>
    <row r="4893" spans="1:22" x14ac:dyDescent="0.35">
      <c r="A4893" s="2">
        <v>44882</v>
      </c>
      <c r="B4893" s="3" t="s">
        <v>336</v>
      </c>
      <c r="C4893" t="s">
        <v>54</v>
      </c>
      <c r="D4893" t="s">
        <v>165</v>
      </c>
      <c r="E4893" t="s">
        <v>484</v>
      </c>
      <c r="F4893" t="s">
        <v>29649</v>
      </c>
      <c r="G4893" t="s">
        <v>29650</v>
      </c>
      <c r="H4893" t="s">
        <v>29651</v>
      </c>
      <c r="I4893" t="s">
        <v>29652</v>
      </c>
      <c r="J4893" s="1" t="s">
        <v>30</v>
      </c>
      <c r="K4893" t="s">
        <v>381</v>
      </c>
      <c r="L4893" t="s">
        <v>382</v>
      </c>
      <c r="M4893" t="s">
        <v>383</v>
      </c>
      <c r="N4893" s="1" t="s">
        <v>33</v>
      </c>
      <c r="O4893" s="1" t="s">
        <v>49</v>
      </c>
      <c r="P4893" s="1">
        <v>50</v>
      </c>
      <c r="Q4893" t="s">
        <v>1161</v>
      </c>
      <c r="R4893" s="1" t="s">
        <v>9897</v>
      </c>
      <c r="S4893" s="1" t="s">
        <v>29653</v>
      </c>
      <c r="T4893" s="1">
        <v>188</v>
      </c>
      <c r="U4893" s="1">
        <v>70</v>
      </c>
      <c r="V4893" s="1">
        <v>118</v>
      </c>
    </row>
    <row r="4894" spans="1:22" x14ac:dyDescent="0.35">
      <c r="A4894" s="2">
        <v>44880</v>
      </c>
      <c r="B4894" s="3" t="s">
        <v>336</v>
      </c>
      <c r="C4894" t="s">
        <v>247</v>
      </c>
      <c r="D4894" t="s">
        <v>165</v>
      </c>
      <c r="E4894" t="s">
        <v>484</v>
      </c>
      <c r="F4894" t="s">
        <v>29654</v>
      </c>
      <c r="G4894" t="s">
        <v>29655</v>
      </c>
      <c r="H4894" t="s">
        <v>29656</v>
      </c>
      <c r="I4894" t="s">
        <v>29657</v>
      </c>
      <c r="J4894" s="1" t="s">
        <v>45</v>
      </c>
      <c r="K4894" t="s">
        <v>424</v>
      </c>
      <c r="L4894" t="s">
        <v>425</v>
      </c>
      <c r="M4894">
        <v>7724600682</v>
      </c>
      <c r="N4894" s="1" t="s">
        <v>33</v>
      </c>
      <c r="O4894" s="1" t="s">
        <v>49</v>
      </c>
      <c r="P4894" s="1">
        <v>42</v>
      </c>
      <c r="Q4894" t="s">
        <v>20967</v>
      </c>
      <c r="R4894" s="1" t="s">
        <v>29658</v>
      </c>
      <c r="S4894" s="1" t="s">
        <v>29659</v>
      </c>
      <c r="T4894" s="1">
        <v>433</v>
      </c>
      <c r="U4894" s="1">
        <v>58</v>
      </c>
      <c r="V4894" s="1">
        <v>375</v>
      </c>
    </row>
    <row r="4895" spans="1:22" x14ac:dyDescent="0.35">
      <c r="A4895" s="2">
        <v>44812</v>
      </c>
      <c r="B4895" s="3" t="s">
        <v>317</v>
      </c>
      <c r="C4895" t="s">
        <v>23</v>
      </c>
      <c r="D4895" t="s">
        <v>98</v>
      </c>
      <c r="E4895" t="s">
        <v>318</v>
      </c>
      <c r="F4895" t="s">
        <v>29660</v>
      </c>
      <c r="G4895" t="s">
        <v>29661</v>
      </c>
      <c r="H4895" t="s">
        <v>29662</v>
      </c>
      <c r="I4895" t="s">
        <v>29663</v>
      </c>
      <c r="J4895" s="1" t="s">
        <v>45</v>
      </c>
      <c r="K4895" t="s">
        <v>194</v>
      </c>
      <c r="L4895" t="s">
        <v>195</v>
      </c>
      <c r="M4895" t="s">
        <v>196</v>
      </c>
      <c r="N4895" s="1" t="s">
        <v>33</v>
      </c>
      <c r="O4895" s="1" t="s">
        <v>49</v>
      </c>
      <c r="P4895" s="1">
        <v>52</v>
      </c>
      <c r="Q4895" t="s">
        <v>2754</v>
      </c>
      <c r="R4895" s="1" t="s">
        <v>24877</v>
      </c>
      <c r="S4895" s="1" t="s">
        <v>29664</v>
      </c>
      <c r="T4895" s="1">
        <v>496</v>
      </c>
      <c r="U4895" s="1">
        <v>8</v>
      </c>
      <c r="V4895" s="1">
        <v>488</v>
      </c>
    </row>
    <row r="4896" spans="1:22" x14ac:dyDescent="0.35">
      <c r="A4896" s="2">
        <v>45099</v>
      </c>
      <c r="B4896" s="3" t="s">
        <v>214</v>
      </c>
      <c r="C4896" t="s">
        <v>23</v>
      </c>
      <c r="D4896" t="s">
        <v>98</v>
      </c>
      <c r="E4896" t="s">
        <v>326</v>
      </c>
      <c r="F4896" t="s">
        <v>29665</v>
      </c>
      <c r="G4896" t="s">
        <v>29666</v>
      </c>
      <c r="H4896" t="s">
        <v>29667</v>
      </c>
      <c r="I4896" t="s">
        <v>29668</v>
      </c>
      <c r="J4896" s="1" t="s">
        <v>30</v>
      </c>
      <c r="K4896" t="s">
        <v>566</v>
      </c>
      <c r="L4896" t="s">
        <v>567</v>
      </c>
      <c r="M4896" t="s">
        <v>568</v>
      </c>
      <c r="N4896" s="1" t="s">
        <v>93</v>
      </c>
      <c r="O4896" s="1" t="s">
        <v>49</v>
      </c>
      <c r="P4896" s="1">
        <v>98</v>
      </c>
      <c r="Q4896" t="s">
        <v>6495</v>
      </c>
      <c r="R4896" s="1" t="s">
        <v>29669</v>
      </c>
      <c r="S4896" s="1" t="s">
        <v>29670</v>
      </c>
      <c r="T4896" s="1">
        <v>206</v>
      </c>
      <c r="U4896" s="1">
        <v>147</v>
      </c>
      <c r="V4896" s="1">
        <v>59</v>
      </c>
    </row>
    <row r="4897" spans="1:22" x14ac:dyDescent="0.35">
      <c r="A4897" s="2">
        <v>44643</v>
      </c>
      <c r="B4897" s="3" t="s">
        <v>97</v>
      </c>
      <c r="C4897" t="s">
        <v>23</v>
      </c>
      <c r="D4897" t="s">
        <v>98</v>
      </c>
      <c r="E4897" t="s">
        <v>265</v>
      </c>
      <c r="F4897" t="s">
        <v>25293</v>
      </c>
      <c r="G4897" t="s">
        <v>29671</v>
      </c>
      <c r="H4897" t="s">
        <v>29672</v>
      </c>
      <c r="I4897" t="s">
        <v>29673</v>
      </c>
      <c r="J4897" s="1" t="s">
        <v>30</v>
      </c>
      <c r="K4897" t="s">
        <v>252</v>
      </c>
      <c r="L4897" t="s">
        <v>253</v>
      </c>
      <c r="M4897">
        <f>1-838-976-6137</f>
        <v>-7950</v>
      </c>
      <c r="N4897" s="1" t="s">
        <v>33</v>
      </c>
      <c r="O4897" s="1" t="s">
        <v>34</v>
      </c>
      <c r="P4897" s="1">
        <v>94</v>
      </c>
      <c r="Q4897" t="s">
        <v>26210</v>
      </c>
      <c r="R4897" s="1" t="s">
        <v>29674</v>
      </c>
      <c r="S4897" s="1" t="s">
        <v>29675</v>
      </c>
      <c r="T4897" s="1">
        <v>283</v>
      </c>
      <c r="U4897" s="1">
        <v>140</v>
      </c>
      <c r="V4897" s="1">
        <v>143</v>
      </c>
    </row>
    <row r="4898" spans="1:22" x14ac:dyDescent="0.35">
      <c r="A4898" s="2">
        <v>45099</v>
      </c>
      <c r="B4898" s="3" t="s">
        <v>177</v>
      </c>
      <c r="C4898" t="s">
        <v>141</v>
      </c>
      <c r="D4898" t="s">
        <v>142</v>
      </c>
      <c r="E4898" t="s">
        <v>178</v>
      </c>
      <c r="F4898" t="s">
        <v>29676</v>
      </c>
      <c r="G4898" t="s">
        <v>29677</v>
      </c>
      <c r="H4898" t="s">
        <v>29678</v>
      </c>
      <c r="I4898" t="s">
        <v>29679</v>
      </c>
      <c r="J4898" s="1" t="s">
        <v>45</v>
      </c>
      <c r="K4898" t="s">
        <v>252</v>
      </c>
      <c r="L4898" t="s">
        <v>253</v>
      </c>
      <c r="M4898">
        <f>1-838-976-6137</f>
        <v>-7950</v>
      </c>
      <c r="N4898" s="1" t="s">
        <v>48</v>
      </c>
      <c r="O4898" s="1" t="s">
        <v>34</v>
      </c>
      <c r="P4898" s="1">
        <v>54</v>
      </c>
      <c r="Q4898" t="s">
        <v>29680</v>
      </c>
      <c r="R4898" s="1" t="s">
        <v>29681</v>
      </c>
      <c r="S4898" s="1" t="s">
        <v>29682</v>
      </c>
      <c r="T4898" s="1">
        <v>182</v>
      </c>
      <c r="U4898" s="1">
        <v>33</v>
      </c>
      <c r="V4898" s="1">
        <v>149</v>
      </c>
    </row>
    <row r="4899" spans="1:22" x14ac:dyDescent="0.35">
      <c r="A4899" s="2">
        <v>44541</v>
      </c>
      <c r="B4899" s="3" t="s">
        <v>118</v>
      </c>
      <c r="C4899" t="s">
        <v>69</v>
      </c>
      <c r="D4899" t="s">
        <v>119</v>
      </c>
      <c r="E4899" t="s">
        <v>120</v>
      </c>
      <c r="F4899" t="s">
        <v>29683</v>
      </c>
      <c r="G4899" t="s">
        <v>29684</v>
      </c>
      <c r="H4899" t="s">
        <v>29685</v>
      </c>
      <c r="I4899" t="s">
        <v>29686</v>
      </c>
      <c r="J4899" s="1" t="s">
        <v>30</v>
      </c>
      <c r="K4899" t="s">
        <v>424</v>
      </c>
      <c r="L4899" t="s">
        <v>425</v>
      </c>
      <c r="M4899">
        <v>7724600682</v>
      </c>
      <c r="N4899" s="1" t="s">
        <v>33</v>
      </c>
      <c r="O4899" s="1" t="s">
        <v>49</v>
      </c>
      <c r="P4899" s="1">
        <v>28</v>
      </c>
      <c r="Q4899" t="s">
        <v>2567</v>
      </c>
      <c r="R4899" s="1" t="s">
        <v>16094</v>
      </c>
      <c r="S4899" s="1" t="s">
        <v>29687</v>
      </c>
      <c r="T4899" s="1">
        <v>77</v>
      </c>
      <c r="U4899" s="1">
        <v>67</v>
      </c>
      <c r="V4899" s="1">
        <v>10</v>
      </c>
    </row>
    <row r="4900" spans="1:22" x14ac:dyDescent="0.35">
      <c r="A4900" s="2">
        <v>44765</v>
      </c>
      <c r="B4900" s="3" t="s">
        <v>164</v>
      </c>
      <c r="C4900" t="s">
        <v>247</v>
      </c>
      <c r="D4900" t="s">
        <v>165</v>
      </c>
      <c r="E4900" t="s">
        <v>166</v>
      </c>
      <c r="F4900" t="s">
        <v>29688</v>
      </c>
      <c r="G4900" t="s">
        <v>29689</v>
      </c>
      <c r="H4900" t="s">
        <v>29690</v>
      </c>
      <c r="I4900" t="s">
        <v>29691</v>
      </c>
      <c r="J4900" s="1" t="s">
        <v>45</v>
      </c>
      <c r="K4900" t="s">
        <v>159</v>
      </c>
      <c r="L4900" t="s">
        <v>160</v>
      </c>
      <c r="M4900" t="s">
        <v>161</v>
      </c>
      <c r="N4900" s="1" t="s">
        <v>78</v>
      </c>
      <c r="O4900" s="1" t="s">
        <v>63</v>
      </c>
      <c r="P4900" s="1">
        <v>40</v>
      </c>
      <c r="Q4900" t="s">
        <v>18532</v>
      </c>
      <c r="R4900" s="1" t="s">
        <v>29692</v>
      </c>
      <c r="S4900" s="1" t="s">
        <v>29693</v>
      </c>
      <c r="T4900" s="1">
        <v>434</v>
      </c>
      <c r="U4900" s="1">
        <v>299</v>
      </c>
      <c r="V4900" s="1">
        <v>135</v>
      </c>
    </row>
    <row r="4901" spans="1:22" x14ac:dyDescent="0.35">
      <c r="A4901" s="2">
        <v>44794</v>
      </c>
      <c r="B4901" s="3" t="s">
        <v>344</v>
      </c>
      <c r="C4901" t="s">
        <v>141</v>
      </c>
      <c r="D4901" t="s">
        <v>345</v>
      </c>
      <c r="E4901" t="s">
        <v>346</v>
      </c>
      <c r="F4901" t="s">
        <v>29694</v>
      </c>
      <c r="G4901" t="s">
        <v>29695</v>
      </c>
      <c r="H4901" t="s">
        <v>29696</v>
      </c>
      <c r="I4901">
        <v>3088770543</v>
      </c>
      <c r="J4901" s="1" t="s">
        <v>170</v>
      </c>
      <c r="K4901" t="s">
        <v>566</v>
      </c>
      <c r="L4901" t="s">
        <v>567</v>
      </c>
      <c r="M4901" t="s">
        <v>568</v>
      </c>
      <c r="N4901" s="1" t="s">
        <v>86</v>
      </c>
      <c r="O4901" s="1" t="s">
        <v>63</v>
      </c>
      <c r="P4901" s="1">
        <v>47</v>
      </c>
      <c r="Q4901" t="s">
        <v>29697</v>
      </c>
      <c r="R4901" s="1" t="s">
        <v>29698</v>
      </c>
      <c r="S4901" s="1" t="s">
        <v>29699</v>
      </c>
      <c r="T4901" s="1">
        <v>301</v>
      </c>
      <c r="U4901" s="1">
        <v>55</v>
      </c>
      <c r="V4901" s="1">
        <v>246</v>
      </c>
    </row>
    <row r="4902" spans="1:22" x14ac:dyDescent="0.35">
      <c r="A4902" s="2">
        <v>44953</v>
      </c>
      <c r="B4902" s="3" t="s">
        <v>38</v>
      </c>
      <c r="C4902" t="s">
        <v>247</v>
      </c>
      <c r="D4902" t="s">
        <v>165</v>
      </c>
      <c r="E4902" t="s">
        <v>166</v>
      </c>
      <c r="F4902" t="s">
        <v>29700</v>
      </c>
      <c r="G4902" t="s">
        <v>29701</v>
      </c>
      <c r="H4902" t="s">
        <v>29702</v>
      </c>
      <c r="I4902">
        <f>1-365-309-4730</f>
        <v>-5403</v>
      </c>
      <c r="J4902" s="1" t="s">
        <v>30</v>
      </c>
      <c r="K4902" t="s">
        <v>46</v>
      </c>
      <c r="L4902" t="s">
        <v>47</v>
      </c>
      <c r="M4902" t="s">
        <v>261</v>
      </c>
      <c r="N4902" s="1" t="s">
        <v>78</v>
      </c>
      <c r="O4902" s="1" t="s">
        <v>49</v>
      </c>
      <c r="P4902" s="1">
        <v>35</v>
      </c>
      <c r="Q4902" t="s">
        <v>11737</v>
      </c>
      <c r="R4902" s="1" t="s">
        <v>29703</v>
      </c>
      <c r="S4902" s="1" t="s">
        <v>29704</v>
      </c>
      <c r="T4902" s="1">
        <v>478</v>
      </c>
      <c r="U4902" s="1">
        <v>321</v>
      </c>
      <c r="V4902" s="1">
        <v>157</v>
      </c>
    </row>
    <row r="4903" spans="1:22" x14ac:dyDescent="0.35">
      <c r="A4903" s="2">
        <v>44976</v>
      </c>
      <c r="B4903" s="3" t="s">
        <v>97</v>
      </c>
      <c r="C4903" t="s">
        <v>23</v>
      </c>
      <c r="D4903" t="s">
        <v>98</v>
      </c>
      <c r="E4903" t="s">
        <v>154</v>
      </c>
      <c r="F4903" t="s">
        <v>29705</v>
      </c>
      <c r="G4903" t="s">
        <v>29706</v>
      </c>
      <c r="H4903" t="s">
        <v>29707</v>
      </c>
      <c r="I4903" t="s">
        <v>29708</v>
      </c>
      <c r="J4903" s="1" t="s">
        <v>170</v>
      </c>
      <c r="K4903" t="s">
        <v>171</v>
      </c>
      <c r="L4903" t="s">
        <v>172</v>
      </c>
      <c r="M4903" t="s">
        <v>173</v>
      </c>
      <c r="N4903" s="1" t="s">
        <v>48</v>
      </c>
      <c r="O4903" s="1" t="s">
        <v>63</v>
      </c>
      <c r="P4903" s="1">
        <v>82</v>
      </c>
      <c r="Q4903" t="s">
        <v>3931</v>
      </c>
      <c r="R4903" s="1" t="s">
        <v>23912</v>
      </c>
      <c r="S4903" s="1" t="s">
        <v>29709</v>
      </c>
      <c r="T4903" s="1">
        <v>219</v>
      </c>
      <c r="U4903" s="1">
        <v>36</v>
      </c>
      <c r="V4903" s="1">
        <v>183</v>
      </c>
    </row>
    <row r="4904" spans="1:22" x14ac:dyDescent="0.35">
      <c r="A4904" s="2">
        <v>45143</v>
      </c>
      <c r="B4904" s="3" t="s">
        <v>38</v>
      </c>
      <c r="C4904" t="s">
        <v>276</v>
      </c>
      <c r="D4904" t="s">
        <v>277</v>
      </c>
      <c r="E4904" t="s">
        <v>278</v>
      </c>
      <c r="F4904" t="s">
        <v>29710</v>
      </c>
      <c r="G4904" t="s">
        <v>29711</v>
      </c>
      <c r="H4904" t="s">
        <v>29712</v>
      </c>
      <c r="I4904" t="s">
        <v>29713</v>
      </c>
      <c r="J4904" s="1" t="s">
        <v>170</v>
      </c>
      <c r="K4904" t="s">
        <v>133</v>
      </c>
      <c r="L4904" t="s">
        <v>134</v>
      </c>
      <c r="M4904" t="s">
        <v>135</v>
      </c>
      <c r="N4904" s="1" t="s">
        <v>114</v>
      </c>
      <c r="O4904" s="1" t="s">
        <v>34</v>
      </c>
      <c r="P4904" s="1">
        <v>10</v>
      </c>
      <c r="Q4904" t="s">
        <v>3138</v>
      </c>
      <c r="R4904" s="1" t="s">
        <v>29714</v>
      </c>
      <c r="S4904" s="1" t="s">
        <v>29715</v>
      </c>
      <c r="T4904" s="1">
        <v>106</v>
      </c>
      <c r="U4904" s="1">
        <v>12</v>
      </c>
      <c r="V4904" s="1">
        <v>94</v>
      </c>
    </row>
    <row r="4905" spans="1:22" x14ac:dyDescent="0.35">
      <c r="A4905" s="2">
        <v>45164</v>
      </c>
      <c r="B4905" s="3" t="s">
        <v>344</v>
      </c>
      <c r="C4905" t="s">
        <v>141</v>
      </c>
      <c r="D4905" t="s">
        <v>345</v>
      </c>
      <c r="E4905" t="s">
        <v>711</v>
      </c>
      <c r="F4905" t="s">
        <v>29716</v>
      </c>
      <c r="H4905" t="s">
        <v>29717</v>
      </c>
      <c r="I4905" t="s">
        <v>29718</v>
      </c>
      <c r="J4905" s="1" t="s">
        <v>45</v>
      </c>
      <c r="K4905" t="s">
        <v>330</v>
      </c>
      <c r="L4905" t="s">
        <v>331</v>
      </c>
      <c r="M4905" t="s">
        <v>332</v>
      </c>
      <c r="N4905" s="1" t="s">
        <v>114</v>
      </c>
      <c r="O4905" s="1" t="s">
        <v>34</v>
      </c>
      <c r="P4905" s="1">
        <v>47</v>
      </c>
      <c r="Q4905" t="s">
        <v>29697</v>
      </c>
      <c r="R4905" s="1" t="s">
        <v>29719</v>
      </c>
      <c r="S4905" s="1" t="s">
        <v>29720</v>
      </c>
      <c r="T4905" s="1">
        <v>284</v>
      </c>
      <c r="U4905" s="1">
        <v>59</v>
      </c>
      <c r="V4905" s="1">
        <v>225</v>
      </c>
    </row>
    <row r="4906" spans="1:22" x14ac:dyDescent="0.35">
      <c r="A4906" s="2">
        <v>45039</v>
      </c>
      <c r="B4906" s="3" t="s">
        <v>22</v>
      </c>
      <c r="C4906" t="s">
        <v>23</v>
      </c>
      <c r="D4906" t="s">
        <v>24</v>
      </c>
      <c r="E4906" t="s">
        <v>82</v>
      </c>
      <c r="F4906" t="s">
        <v>29721</v>
      </c>
      <c r="G4906" t="s">
        <v>29722</v>
      </c>
      <c r="H4906" t="s">
        <v>29723</v>
      </c>
      <c r="I4906" t="s">
        <v>29724</v>
      </c>
      <c r="J4906" s="1" t="s">
        <v>30</v>
      </c>
      <c r="K4906" t="s">
        <v>270</v>
      </c>
      <c r="L4906" t="s">
        <v>271</v>
      </c>
      <c r="M4906" t="s">
        <v>559</v>
      </c>
      <c r="N4906" s="1" t="s">
        <v>114</v>
      </c>
      <c r="O4906" s="1" t="s">
        <v>49</v>
      </c>
      <c r="P4906" s="1">
        <v>67</v>
      </c>
      <c r="Q4906" t="s">
        <v>10474</v>
      </c>
      <c r="R4906" s="1" t="s">
        <v>29725</v>
      </c>
      <c r="S4906" s="1" t="s">
        <v>29726</v>
      </c>
      <c r="T4906" s="1">
        <v>268</v>
      </c>
      <c r="U4906" s="1">
        <v>213</v>
      </c>
      <c r="V4906" s="1">
        <v>55</v>
      </c>
    </row>
    <row r="4907" spans="1:22" x14ac:dyDescent="0.35">
      <c r="A4907" s="1" t="s">
        <v>11194</v>
      </c>
      <c r="B4907" s="3" t="s">
        <v>68</v>
      </c>
      <c r="C4907" t="s">
        <v>54</v>
      </c>
      <c r="D4907" t="s">
        <v>70</v>
      </c>
      <c r="E4907" t="s">
        <v>189</v>
      </c>
      <c r="F4907" t="s">
        <v>29727</v>
      </c>
      <c r="G4907" t="s">
        <v>29728</v>
      </c>
      <c r="H4907" t="s">
        <v>29729</v>
      </c>
      <c r="I4907">
        <v>4816503867</v>
      </c>
      <c r="J4907" s="1" t="s">
        <v>30</v>
      </c>
      <c r="K4907" t="s">
        <v>303</v>
      </c>
      <c r="L4907" t="s">
        <v>304</v>
      </c>
      <c r="M4907" t="s">
        <v>305</v>
      </c>
      <c r="N4907" s="1" t="s">
        <v>114</v>
      </c>
      <c r="O4907" s="1" t="s">
        <v>63</v>
      </c>
      <c r="P4907" s="1">
        <v>79</v>
      </c>
      <c r="Q4907" t="s">
        <v>29730</v>
      </c>
      <c r="R4907" s="1" t="s">
        <v>29731</v>
      </c>
      <c r="S4907" s="1" t="s">
        <v>29732</v>
      </c>
      <c r="T4907" s="1">
        <v>144</v>
      </c>
      <c r="U4907" s="1">
        <v>38</v>
      </c>
      <c r="V4907" s="1">
        <v>106</v>
      </c>
    </row>
    <row r="4908" spans="1:22" x14ac:dyDescent="0.35">
      <c r="A4908" s="2">
        <v>44559</v>
      </c>
      <c r="B4908" s="3" t="s">
        <v>336</v>
      </c>
      <c r="C4908" t="s">
        <v>247</v>
      </c>
      <c r="D4908" t="s">
        <v>165</v>
      </c>
      <c r="E4908" t="s">
        <v>484</v>
      </c>
      <c r="F4908" t="s">
        <v>29733</v>
      </c>
      <c r="G4908" t="s">
        <v>29734</v>
      </c>
      <c r="H4908" t="s">
        <v>29735</v>
      </c>
      <c r="I4908">
        <f>1-471-745-4786</f>
        <v>-6001</v>
      </c>
      <c r="J4908" s="1" t="s">
        <v>45</v>
      </c>
      <c r="K4908" t="s">
        <v>424</v>
      </c>
      <c r="L4908" t="s">
        <v>425</v>
      </c>
      <c r="M4908">
        <v>7724600682</v>
      </c>
      <c r="N4908" s="1" t="s">
        <v>114</v>
      </c>
      <c r="O4908" s="1" t="s">
        <v>49</v>
      </c>
      <c r="P4908" s="1">
        <v>76</v>
      </c>
      <c r="Q4908" t="s">
        <v>4103</v>
      </c>
      <c r="R4908" s="1" t="s">
        <v>29736</v>
      </c>
      <c r="S4908" s="1" t="s">
        <v>29737</v>
      </c>
      <c r="T4908" s="1">
        <v>79</v>
      </c>
      <c r="U4908" s="1">
        <v>36</v>
      </c>
      <c r="V4908" s="1">
        <v>43</v>
      </c>
    </row>
    <row r="4909" spans="1:22" x14ac:dyDescent="0.35">
      <c r="A4909" s="2">
        <v>44824</v>
      </c>
      <c r="B4909" s="3" t="s">
        <v>257</v>
      </c>
      <c r="C4909" t="s">
        <v>141</v>
      </c>
      <c r="D4909" t="s">
        <v>223</v>
      </c>
      <c r="E4909" t="s">
        <v>309</v>
      </c>
      <c r="F4909" t="s">
        <v>29738</v>
      </c>
      <c r="G4909" t="s">
        <v>29739</v>
      </c>
      <c r="H4909" t="s">
        <v>29740</v>
      </c>
      <c r="I4909" t="s">
        <v>29741</v>
      </c>
      <c r="J4909" s="1" t="s">
        <v>30</v>
      </c>
      <c r="K4909" t="s">
        <v>75</v>
      </c>
      <c r="L4909" t="s">
        <v>76</v>
      </c>
      <c r="M4909" t="s">
        <v>77</v>
      </c>
      <c r="N4909" s="1" t="s">
        <v>48</v>
      </c>
      <c r="O4909" s="1" t="s">
        <v>49</v>
      </c>
      <c r="P4909" s="1">
        <v>73</v>
      </c>
      <c r="Q4909" t="s">
        <v>22834</v>
      </c>
      <c r="R4909" s="1" t="s">
        <v>29742</v>
      </c>
      <c r="S4909" s="1" t="s">
        <v>29743</v>
      </c>
      <c r="T4909" s="1">
        <v>224</v>
      </c>
      <c r="U4909" s="1">
        <v>214</v>
      </c>
      <c r="V4909" s="1">
        <v>10</v>
      </c>
    </row>
    <row r="4910" spans="1:22" x14ac:dyDescent="0.35">
      <c r="A4910" s="2">
        <v>44929</v>
      </c>
      <c r="B4910" s="3" t="s">
        <v>38</v>
      </c>
      <c r="C4910" t="s">
        <v>276</v>
      </c>
      <c r="D4910" t="s">
        <v>55</v>
      </c>
      <c r="E4910" t="s">
        <v>56</v>
      </c>
      <c r="F4910" t="s">
        <v>29744</v>
      </c>
      <c r="G4910" t="s">
        <v>29745</v>
      </c>
      <c r="H4910" t="s">
        <v>29746</v>
      </c>
      <c r="I4910" t="s">
        <v>29747</v>
      </c>
      <c r="J4910" s="1" t="s">
        <v>30</v>
      </c>
      <c r="K4910" t="s">
        <v>75</v>
      </c>
      <c r="L4910" t="s">
        <v>76</v>
      </c>
      <c r="M4910" t="s">
        <v>77</v>
      </c>
      <c r="N4910" s="1" t="s">
        <v>93</v>
      </c>
      <c r="O4910" s="1" t="s">
        <v>63</v>
      </c>
      <c r="P4910" s="1">
        <v>54</v>
      </c>
      <c r="Q4910" t="s">
        <v>4924</v>
      </c>
      <c r="R4910" s="1" t="s">
        <v>29748</v>
      </c>
      <c r="S4910" s="1" t="s">
        <v>29749</v>
      </c>
      <c r="T4910" s="1">
        <v>281</v>
      </c>
      <c r="U4910" s="1">
        <v>16</v>
      </c>
      <c r="V4910" s="1">
        <v>265</v>
      </c>
    </row>
    <row r="4911" spans="1:22" x14ac:dyDescent="0.35">
      <c r="A4911" s="1" t="s">
        <v>29750</v>
      </c>
      <c r="B4911" s="3" t="s">
        <v>529</v>
      </c>
      <c r="C4911" t="s">
        <v>23</v>
      </c>
      <c r="D4911" t="s">
        <v>98</v>
      </c>
      <c r="E4911" t="s">
        <v>530</v>
      </c>
      <c r="F4911" t="s">
        <v>29751</v>
      </c>
      <c r="G4911" t="s">
        <v>29752</v>
      </c>
      <c r="H4911" t="s">
        <v>29753</v>
      </c>
      <c r="I4911" t="s">
        <v>29754</v>
      </c>
      <c r="J4911" s="1" t="s">
        <v>30</v>
      </c>
      <c r="K4911" t="s">
        <v>534</v>
      </c>
      <c r="L4911" t="s">
        <v>535</v>
      </c>
      <c r="M4911" t="s">
        <v>536</v>
      </c>
      <c r="N4911" s="1" t="s">
        <v>48</v>
      </c>
      <c r="O4911" s="1" t="s">
        <v>34</v>
      </c>
      <c r="P4911" s="1">
        <v>63</v>
      </c>
      <c r="Q4911" t="s">
        <v>1377</v>
      </c>
      <c r="R4911" s="1" t="s">
        <v>20794</v>
      </c>
      <c r="S4911" s="1" t="s">
        <v>29755</v>
      </c>
      <c r="T4911" s="1">
        <v>388</v>
      </c>
      <c r="U4911" s="1">
        <v>94</v>
      </c>
      <c r="V4911" s="1">
        <v>294</v>
      </c>
    </row>
    <row r="4912" spans="1:22" x14ac:dyDescent="0.35">
      <c r="A4912" s="2">
        <v>44992</v>
      </c>
      <c r="B4912" s="3" t="s">
        <v>238</v>
      </c>
      <c r="C4912" t="s">
        <v>23</v>
      </c>
      <c r="D4912" t="s">
        <v>98</v>
      </c>
      <c r="E4912" t="s">
        <v>239</v>
      </c>
      <c r="F4912" t="s">
        <v>29756</v>
      </c>
      <c r="H4912" t="s">
        <v>29757</v>
      </c>
      <c r="I4912" t="s">
        <v>29758</v>
      </c>
      <c r="J4912" s="1" t="s">
        <v>30</v>
      </c>
      <c r="K4912" t="s">
        <v>534</v>
      </c>
      <c r="L4912" t="s">
        <v>535</v>
      </c>
      <c r="M4912" t="s">
        <v>536</v>
      </c>
      <c r="N4912" s="1" t="s">
        <v>86</v>
      </c>
      <c r="O4912" s="1" t="s">
        <v>34</v>
      </c>
      <c r="P4912" s="1">
        <v>30</v>
      </c>
      <c r="Q4912" t="s">
        <v>1502</v>
      </c>
      <c r="R4912" s="1" t="s">
        <v>29759</v>
      </c>
      <c r="S4912" s="1" t="s">
        <v>29760</v>
      </c>
      <c r="T4912" s="1">
        <v>480</v>
      </c>
      <c r="U4912" s="1">
        <v>287</v>
      </c>
      <c r="V4912" s="1">
        <v>193</v>
      </c>
    </row>
    <row r="4913" spans="1:22" x14ac:dyDescent="0.35">
      <c r="A4913" s="2">
        <v>44673</v>
      </c>
      <c r="B4913" s="3" t="s">
        <v>238</v>
      </c>
      <c r="C4913" t="s">
        <v>54</v>
      </c>
      <c r="D4913" t="s">
        <v>98</v>
      </c>
      <c r="E4913" t="s">
        <v>239</v>
      </c>
      <c r="F4913" t="s">
        <v>15431</v>
      </c>
      <c r="G4913" t="s">
        <v>29761</v>
      </c>
      <c r="H4913" t="s">
        <v>29762</v>
      </c>
      <c r="I4913" t="s">
        <v>29763</v>
      </c>
      <c r="J4913" s="1" t="s">
        <v>30</v>
      </c>
      <c r="K4913" t="s">
        <v>381</v>
      </c>
      <c r="L4913" t="s">
        <v>382</v>
      </c>
      <c r="M4913" t="s">
        <v>383</v>
      </c>
      <c r="N4913" s="1" t="s">
        <v>48</v>
      </c>
      <c r="O4913" s="1" t="s">
        <v>34</v>
      </c>
      <c r="P4913" s="1">
        <v>93</v>
      </c>
      <c r="Q4913" t="s">
        <v>29764</v>
      </c>
      <c r="R4913" s="1" t="s">
        <v>29765</v>
      </c>
      <c r="S4913" s="1" t="s">
        <v>29766</v>
      </c>
      <c r="T4913" s="1">
        <v>246</v>
      </c>
      <c r="U4913" s="1">
        <v>3</v>
      </c>
      <c r="V4913" s="1">
        <v>243</v>
      </c>
    </row>
    <row r="4914" spans="1:22" x14ac:dyDescent="0.35">
      <c r="A4914" s="2">
        <v>44787</v>
      </c>
      <c r="B4914" s="3" t="s">
        <v>529</v>
      </c>
      <c r="C4914" t="s">
        <v>54</v>
      </c>
      <c r="D4914" t="s">
        <v>98</v>
      </c>
      <c r="E4914" t="s">
        <v>265</v>
      </c>
      <c r="F4914" t="s">
        <v>29767</v>
      </c>
      <c r="G4914" t="s">
        <v>29768</v>
      </c>
      <c r="H4914" t="s">
        <v>29769</v>
      </c>
      <c r="I4914" t="s">
        <v>29770</v>
      </c>
      <c r="J4914" s="1" t="s">
        <v>30</v>
      </c>
      <c r="K4914" t="s">
        <v>330</v>
      </c>
      <c r="L4914" t="s">
        <v>331</v>
      </c>
      <c r="M4914" t="s">
        <v>332</v>
      </c>
      <c r="N4914" s="1" t="s">
        <v>114</v>
      </c>
      <c r="O4914" s="1" t="s">
        <v>34</v>
      </c>
      <c r="P4914" s="1">
        <v>90</v>
      </c>
      <c r="Q4914" t="s">
        <v>537</v>
      </c>
      <c r="R4914" s="1" t="s">
        <v>20555</v>
      </c>
      <c r="S4914" s="1" t="s">
        <v>29771</v>
      </c>
      <c r="T4914" s="1">
        <v>434</v>
      </c>
      <c r="U4914" s="1">
        <v>358</v>
      </c>
      <c r="V4914" s="1">
        <v>76</v>
      </c>
    </row>
    <row r="4915" spans="1:22" x14ac:dyDescent="0.35">
      <c r="A4915" s="2">
        <v>44886</v>
      </c>
      <c r="B4915" s="3" t="s">
        <v>68</v>
      </c>
      <c r="C4915" t="s">
        <v>69</v>
      </c>
      <c r="D4915" t="s">
        <v>70</v>
      </c>
      <c r="E4915" t="s">
        <v>71</v>
      </c>
      <c r="F4915" t="s">
        <v>29772</v>
      </c>
      <c r="G4915" t="s">
        <v>29773</v>
      </c>
      <c r="H4915" t="s">
        <v>29774</v>
      </c>
      <c r="I4915" t="s">
        <v>29775</v>
      </c>
      <c r="J4915" s="1" t="s">
        <v>170</v>
      </c>
      <c r="K4915" t="s">
        <v>75</v>
      </c>
      <c r="L4915" t="s">
        <v>76</v>
      </c>
      <c r="M4915" t="s">
        <v>77</v>
      </c>
      <c r="N4915" s="1" t="s">
        <v>78</v>
      </c>
      <c r="O4915" s="1" t="s">
        <v>49</v>
      </c>
      <c r="P4915" s="1">
        <v>13</v>
      </c>
      <c r="Q4915" t="s">
        <v>358</v>
      </c>
      <c r="R4915" s="1" t="s">
        <v>7057</v>
      </c>
      <c r="S4915" s="1" t="s">
        <v>29776</v>
      </c>
      <c r="T4915" s="1">
        <v>484</v>
      </c>
      <c r="U4915" s="1">
        <v>107</v>
      </c>
      <c r="V4915" s="1">
        <v>377</v>
      </c>
    </row>
    <row r="4916" spans="1:22" x14ac:dyDescent="0.35">
      <c r="A4916" s="2">
        <v>44895</v>
      </c>
      <c r="B4916" s="3" t="s">
        <v>140</v>
      </c>
      <c r="C4916" t="s">
        <v>141</v>
      </c>
      <c r="D4916" t="s">
        <v>142</v>
      </c>
      <c r="E4916" t="s">
        <v>25</v>
      </c>
      <c r="F4916" t="s">
        <v>29777</v>
      </c>
      <c r="G4916" t="s">
        <v>29778</v>
      </c>
      <c r="H4916" t="s">
        <v>29779</v>
      </c>
      <c r="I4916" t="s">
        <v>29780</v>
      </c>
      <c r="J4916" s="1" t="s">
        <v>45</v>
      </c>
      <c r="K4916" t="s">
        <v>381</v>
      </c>
      <c r="L4916" t="s">
        <v>382</v>
      </c>
      <c r="M4916" t="s">
        <v>383</v>
      </c>
      <c r="N4916" s="1" t="s">
        <v>114</v>
      </c>
      <c r="O4916" s="1" t="s">
        <v>34</v>
      </c>
      <c r="P4916" s="1">
        <v>67</v>
      </c>
      <c r="Q4916" t="s">
        <v>6801</v>
      </c>
      <c r="R4916" s="1" t="s">
        <v>29781</v>
      </c>
      <c r="S4916" s="1" t="s">
        <v>29782</v>
      </c>
      <c r="T4916" s="1">
        <v>366</v>
      </c>
      <c r="U4916" s="1">
        <v>92</v>
      </c>
      <c r="V4916" s="1">
        <v>274</v>
      </c>
    </row>
    <row r="4917" spans="1:22" x14ac:dyDescent="0.35">
      <c r="A4917" s="2">
        <v>44722</v>
      </c>
      <c r="B4917" s="3" t="s">
        <v>140</v>
      </c>
      <c r="C4917" t="s">
        <v>141</v>
      </c>
      <c r="D4917" t="s">
        <v>142</v>
      </c>
      <c r="E4917" t="s">
        <v>361</v>
      </c>
      <c r="F4917" t="s">
        <v>29783</v>
      </c>
      <c r="G4917" t="s">
        <v>29784</v>
      </c>
      <c r="H4917" t="s">
        <v>29785</v>
      </c>
      <c r="I4917">
        <f>1-901-703-98</f>
        <v>-1701</v>
      </c>
      <c r="J4917" s="1" t="s">
        <v>30</v>
      </c>
      <c r="K4917" t="s">
        <v>111</v>
      </c>
      <c r="L4917" t="s">
        <v>112</v>
      </c>
      <c r="M4917" t="s">
        <v>113</v>
      </c>
      <c r="N4917" s="1" t="s">
        <v>48</v>
      </c>
      <c r="O4917" s="1" t="s">
        <v>34</v>
      </c>
      <c r="P4917" s="1">
        <v>86</v>
      </c>
      <c r="Q4917" t="s">
        <v>7981</v>
      </c>
      <c r="R4917" s="1" t="s">
        <v>29786</v>
      </c>
      <c r="S4917" s="1" t="s">
        <v>29787</v>
      </c>
      <c r="T4917" s="1">
        <v>491</v>
      </c>
      <c r="U4917" s="1">
        <v>245</v>
      </c>
      <c r="V4917" s="1">
        <v>246</v>
      </c>
    </row>
    <row r="4918" spans="1:22" x14ac:dyDescent="0.35">
      <c r="A4918" s="2">
        <v>44724</v>
      </c>
      <c r="B4918" s="3" t="s">
        <v>336</v>
      </c>
      <c r="C4918" t="s">
        <v>247</v>
      </c>
      <c r="D4918" t="s">
        <v>165</v>
      </c>
      <c r="E4918" t="s">
        <v>807</v>
      </c>
      <c r="F4918" t="s">
        <v>29788</v>
      </c>
      <c r="G4918" t="s">
        <v>29789</v>
      </c>
      <c r="H4918" t="s">
        <v>29790</v>
      </c>
      <c r="I4918" t="s">
        <v>29791</v>
      </c>
      <c r="J4918" s="1" t="s">
        <v>30</v>
      </c>
      <c r="K4918" t="s">
        <v>303</v>
      </c>
      <c r="L4918" t="s">
        <v>304</v>
      </c>
      <c r="M4918" t="s">
        <v>305</v>
      </c>
      <c r="N4918" s="1" t="s">
        <v>33</v>
      </c>
      <c r="O4918" s="1" t="s">
        <v>63</v>
      </c>
      <c r="P4918" s="1">
        <v>82</v>
      </c>
      <c r="Q4918" t="s">
        <v>10279</v>
      </c>
      <c r="R4918" s="1" t="s">
        <v>29792</v>
      </c>
      <c r="S4918" s="1" t="s">
        <v>29793</v>
      </c>
      <c r="T4918" s="1">
        <v>258</v>
      </c>
      <c r="U4918" s="1">
        <v>144</v>
      </c>
      <c r="V4918" s="1">
        <v>114</v>
      </c>
    </row>
    <row r="4919" spans="1:22" x14ac:dyDescent="0.35">
      <c r="A4919" s="2">
        <v>44859</v>
      </c>
      <c r="B4919" s="3" t="s">
        <v>336</v>
      </c>
      <c r="C4919" t="s">
        <v>247</v>
      </c>
      <c r="D4919" t="s">
        <v>165</v>
      </c>
      <c r="E4919" t="s">
        <v>484</v>
      </c>
      <c r="F4919" t="s">
        <v>29794</v>
      </c>
      <c r="G4919" t="s">
        <v>29795</v>
      </c>
      <c r="H4919" t="s">
        <v>29796</v>
      </c>
      <c r="I4919">
        <v>6556975490</v>
      </c>
      <c r="J4919" s="1" t="s">
        <v>45</v>
      </c>
      <c r="K4919" t="s">
        <v>111</v>
      </c>
      <c r="L4919" t="s">
        <v>112</v>
      </c>
      <c r="M4919" t="s">
        <v>113</v>
      </c>
      <c r="N4919" s="1" t="s">
        <v>114</v>
      </c>
      <c r="O4919" s="1" t="s">
        <v>34</v>
      </c>
      <c r="P4919" s="1">
        <v>73</v>
      </c>
      <c r="Q4919" t="s">
        <v>4438</v>
      </c>
      <c r="R4919" s="1" t="s">
        <v>29797</v>
      </c>
      <c r="S4919" s="1" t="s">
        <v>29798</v>
      </c>
      <c r="T4919" s="1">
        <v>319</v>
      </c>
      <c r="U4919" s="1">
        <v>245</v>
      </c>
      <c r="V4919" s="1">
        <v>74</v>
      </c>
    </row>
    <row r="4920" spans="1:22" x14ac:dyDescent="0.35">
      <c r="A4920" s="2">
        <v>44722</v>
      </c>
      <c r="B4920" s="3" t="s">
        <v>207</v>
      </c>
      <c r="C4920" t="s">
        <v>23</v>
      </c>
      <c r="D4920" t="s">
        <v>39</v>
      </c>
      <c r="E4920" t="s">
        <v>40</v>
      </c>
      <c r="F4920" t="s">
        <v>29799</v>
      </c>
      <c r="G4920" t="s">
        <v>29800</v>
      </c>
      <c r="H4920" t="s">
        <v>29801</v>
      </c>
      <c r="I4920" t="s">
        <v>29802</v>
      </c>
      <c r="J4920" s="1" t="s">
        <v>30</v>
      </c>
      <c r="K4920" t="s">
        <v>75</v>
      </c>
      <c r="L4920" t="s">
        <v>76</v>
      </c>
      <c r="M4920" t="s">
        <v>77</v>
      </c>
      <c r="N4920" s="1" t="s">
        <v>86</v>
      </c>
      <c r="O4920" s="1" t="s">
        <v>49</v>
      </c>
      <c r="P4920" s="1">
        <v>17</v>
      </c>
      <c r="Q4920" t="s">
        <v>29803</v>
      </c>
      <c r="R4920" s="1" t="s">
        <v>29804</v>
      </c>
      <c r="S4920" s="1" t="s">
        <v>29805</v>
      </c>
      <c r="T4920" s="1">
        <v>68</v>
      </c>
      <c r="U4920" s="1">
        <v>58</v>
      </c>
      <c r="V4920" s="1">
        <v>10</v>
      </c>
    </row>
    <row r="4921" spans="1:22" x14ac:dyDescent="0.35">
      <c r="A4921" s="2">
        <v>45064</v>
      </c>
      <c r="B4921" s="3" t="s">
        <v>317</v>
      </c>
      <c r="C4921" t="s">
        <v>23</v>
      </c>
      <c r="D4921" t="s">
        <v>98</v>
      </c>
      <c r="E4921" t="s">
        <v>265</v>
      </c>
      <c r="F4921" t="s">
        <v>29806</v>
      </c>
      <c r="G4921" t="s">
        <v>29807</v>
      </c>
      <c r="H4921" t="s">
        <v>29808</v>
      </c>
      <c r="I4921" t="s">
        <v>29809</v>
      </c>
      <c r="J4921" s="1" t="s">
        <v>170</v>
      </c>
      <c r="K4921" t="s">
        <v>534</v>
      </c>
      <c r="L4921" t="s">
        <v>535</v>
      </c>
      <c r="M4921" t="s">
        <v>536</v>
      </c>
      <c r="N4921" s="1" t="s">
        <v>33</v>
      </c>
      <c r="O4921" s="1" t="s">
        <v>49</v>
      </c>
      <c r="P4921" s="1">
        <v>53</v>
      </c>
      <c r="Q4921" t="s">
        <v>1544</v>
      </c>
      <c r="R4921" s="1" t="s">
        <v>29810</v>
      </c>
      <c r="S4921" s="1" t="s">
        <v>29811</v>
      </c>
      <c r="T4921" s="1">
        <v>230</v>
      </c>
      <c r="U4921" s="1">
        <v>215</v>
      </c>
      <c r="V4921" s="1">
        <v>15</v>
      </c>
    </row>
    <row r="4922" spans="1:22" x14ac:dyDescent="0.35">
      <c r="A4922" s="2">
        <v>45136</v>
      </c>
      <c r="B4922" s="3" t="s">
        <v>418</v>
      </c>
      <c r="C4922" t="s">
        <v>69</v>
      </c>
      <c r="D4922" t="s">
        <v>419</v>
      </c>
      <c r="E4922" t="s">
        <v>521</v>
      </c>
      <c r="F4922" t="s">
        <v>29812</v>
      </c>
      <c r="G4922" t="s">
        <v>29813</v>
      </c>
      <c r="H4922" t="s">
        <v>29814</v>
      </c>
      <c r="I4922" t="s">
        <v>29815</v>
      </c>
      <c r="J4922" s="1" t="s">
        <v>45</v>
      </c>
      <c r="K4922" t="s">
        <v>148</v>
      </c>
      <c r="L4922" t="s">
        <v>149</v>
      </c>
      <c r="N4922" s="1" t="s">
        <v>48</v>
      </c>
      <c r="O4922" s="1" t="s">
        <v>63</v>
      </c>
      <c r="P4922" s="1">
        <v>4</v>
      </c>
      <c r="Q4922" t="s">
        <v>29816</v>
      </c>
      <c r="R4922" s="1" t="s">
        <v>29817</v>
      </c>
      <c r="S4922" s="1" t="s">
        <v>29818</v>
      </c>
      <c r="T4922" s="1">
        <v>407</v>
      </c>
      <c r="U4922" s="1">
        <v>397</v>
      </c>
      <c r="V4922" s="1">
        <v>10</v>
      </c>
    </row>
    <row r="4923" spans="1:22" x14ac:dyDescent="0.35">
      <c r="A4923" s="2">
        <v>45136</v>
      </c>
      <c r="B4923" s="3" t="s">
        <v>38</v>
      </c>
      <c r="C4923" t="s">
        <v>23</v>
      </c>
      <c r="D4923" t="s">
        <v>98</v>
      </c>
      <c r="E4923" t="s">
        <v>326</v>
      </c>
      <c r="F4923" t="s">
        <v>29819</v>
      </c>
      <c r="H4923" t="s">
        <v>29820</v>
      </c>
      <c r="I4923" t="s">
        <v>29821</v>
      </c>
      <c r="J4923" s="1" t="s">
        <v>170</v>
      </c>
      <c r="K4923" t="s">
        <v>133</v>
      </c>
      <c r="L4923" t="s">
        <v>134</v>
      </c>
      <c r="M4923" t="s">
        <v>135</v>
      </c>
      <c r="N4923" s="1" t="s">
        <v>48</v>
      </c>
      <c r="O4923" s="1" t="s">
        <v>34</v>
      </c>
      <c r="P4923" s="1">
        <v>86</v>
      </c>
      <c r="Q4923" t="s">
        <v>4055</v>
      </c>
      <c r="R4923" s="1" t="s">
        <v>29822</v>
      </c>
      <c r="S4923" s="1" t="s">
        <v>29823</v>
      </c>
      <c r="T4923" s="1">
        <v>143</v>
      </c>
      <c r="U4923" s="1">
        <v>25</v>
      </c>
      <c r="V4923" s="1">
        <v>118</v>
      </c>
    </row>
    <row r="4924" spans="1:22" x14ac:dyDescent="0.35">
      <c r="A4924" s="1" t="s">
        <v>22761</v>
      </c>
      <c r="B4924" s="3" t="s">
        <v>222</v>
      </c>
      <c r="C4924" t="s">
        <v>141</v>
      </c>
      <c r="D4924" t="s">
        <v>223</v>
      </c>
      <c r="E4924" t="s">
        <v>224</v>
      </c>
      <c r="F4924" t="s">
        <v>29824</v>
      </c>
      <c r="G4924" t="s">
        <v>29825</v>
      </c>
      <c r="H4924" t="s">
        <v>29826</v>
      </c>
      <c r="I4924" t="s">
        <v>29827</v>
      </c>
      <c r="J4924" s="1" t="s">
        <v>30</v>
      </c>
      <c r="K4924" t="s">
        <v>111</v>
      </c>
      <c r="L4924" t="s">
        <v>112</v>
      </c>
      <c r="M4924" t="s">
        <v>113</v>
      </c>
      <c r="N4924" s="1" t="s">
        <v>93</v>
      </c>
      <c r="O4924" s="1" t="s">
        <v>63</v>
      </c>
      <c r="P4924" s="1">
        <v>19</v>
      </c>
      <c r="Q4924" t="s">
        <v>11422</v>
      </c>
      <c r="R4924" s="1" t="s">
        <v>29828</v>
      </c>
      <c r="S4924" s="1" t="s">
        <v>29829</v>
      </c>
      <c r="T4924" s="1">
        <v>383</v>
      </c>
      <c r="U4924" s="1">
        <v>117</v>
      </c>
      <c r="V4924" s="1">
        <v>266</v>
      </c>
    </row>
    <row r="4925" spans="1:22" x14ac:dyDescent="0.35">
      <c r="A4925" s="2">
        <v>44988</v>
      </c>
      <c r="B4925" s="3" t="s">
        <v>257</v>
      </c>
      <c r="C4925" t="s">
        <v>141</v>
      </c>
      <c r="D4925" t="s">
        <v>223</v>
      </c>
      <c r="E4925" t="s">
        <v>309</v>
      </c>
      <c r="F4925" t="s">
        <v>29830</v>
      </c>
      <c r="G4925" t="s">
        <v>29831</v>
      </c>
      <c r="H4925" t="s">
        <v>29832</v>
      </c>
      <c r="I4925" t="s">
        <v>29833</v>
      </c>
      <c r="J4925" s="1" t="s">
        <v>30</v>
      </c>
      <c r="K4925" t="s">
        <v>171</v>
      </c>
      <c r="L4925" t="s">
        <v>172</v>
      </c>
      <c r="M4925" t="s">
        <v>173</v>
      </c>
      <c r="N4925" s="1" t="s">
        <v>48</v>
      </c>
      <c r="O4925" s="1" t="s">
        <v>49</v>
      </c>
      <c r="P4925" s="1">
        <v>84</v>
      </c>
      <c r="Q4925" t="s">
        <v>17165</v>
      </c>
      <c r="R4925" s="1" t="s">
        <v>29834</v>
      </c>
      <c r="S4925" s="1" t="s">
        <v>29835</v>
      </c>
      <c r="T4925" s="1">
        <v>455</v>
      </c>
      <c r="U4925" s="1">
        <v>166</v>
      </c>
      <c r="V4925" s="1">
        <v>289</v>
      </c>
    </row>
    <row r="4926" spans="1:22" x14ac:dyDescent="0.35">
      <c r="A4926" s="2">
        <v>44578</v>
      </c>
      <c r="B4926" s="3" t="s">
        <v>222</v>
      </c>
      <c r="C4926" t="s">
        <v>141</v>
      </c>
      <c r="D4926" t="s">
        <v>223</v>
      </c>
      <c r="E4926" t="s">
        <v>1332</v>
      </c>
      <c r="F4926" t="s">
        <v>29836</v>
      </c>
      <c r="G4926" t="s">
        <v>29837</v>
      </c>
      <c r="H4926" t="s">
        <v>29838</v>
      </c>
      <c r="I4926" t="s">
        <v>29839</v>
      </c>
      <c r="J4926" s="1" t="s">
        <v>45</v>
      </c>
      <c r="K4926" t="s">
        <v>46</v>
      </c>
      <c r="L4926" t="s">
        <v>47</v>
      </c>
      <c r="M4926" t="s">
        <v>261</v>
      </c>
      <c r="N4926" s="1" t="s">
        <v>86</v>
      </c>
      <c r="O4926" s="1" t="s">
        <v>63</v>
      </c>
      <c r="P4926" s="1">
        <v>84</v>
      </c>
      <c r="Q4926" t="s">
        <v>14794</v>
      </c>
      <c r="R4926" s="1" t="s">
        <v>29840</v>
      </c>
      <c r="S4926" s="1" t="s">
        <v>29841</v>
      </c>
      <c r="T4926" s="1">
        <v>328</v>
      </c>
      <c r="U4926" s="1">
        <v>89</v>
      </c>
      <c r="V4926" s="1">
        <v>239</v>
      </c>
    </row>
    <row r="4927" spans="1:22" x14ac:dyDescent="0.35">
      <c r="A4927" s="2">
        <v>44612</v>
      </c>
      <c r="B4927" s="3" t="s">
        <v>317</v>
      </c>
      <c r="C4927" t="s">
        <v>23</v>
      </c>
      <c r="D4927" t="s">
        <v>98</v>
      </c>
      <c r="E4927" t="s">
        <v>318</v>
      </c>
      <c r="F4927" t="s">
        <v>29842</v>
      </c>
      <c r="G4927" t="s">
        <v>29843</v>
      </c>
      <c r="H4927" t="s">
        <v>29844</v>
      </c>
      <c r="I4927" t="s">
        <v>29845</v>
      </c>
      <c r="J4927" s="1" t="s">
        <v>30</v>
      </c>
      <c r="K4927" t="s">
        <v>303</v>
      </c>
      <c r="L4927" t="s">
        <v>304</v>
      </c>
      <c r="M4927" t="s">
        <v>305</v>
      </c>
      <c r="N4927" s="1" t="s">
        <v>86</v>
      </c>
      <c r="O4927" s="1" t="s">
        <v>63</v>
      </c>
      <c r="P4927" s="1">
        <v>46</v>
      </c>
      <c r="Q4927" t="s">
        <v>3371</v>
      </c>
      <c r="R4927" s="1" t="s">
        <v>29846</v>
      </c>
      <c r="S4927" s="1" t="s">
        <v>29847</v>
      </c>
      <c r="T4927" s="1">
        <v>450</v>
      </c>
      <c r="U4927" s="1">
        <v>270</v>
      </c>
      <c r="V4927" s="1">
        <v>180</v>
      </c>
    </row>
    <row r="4928" spans="1:22" x14ac:dyDescent="0.35">
      <c r="A4928" s="2">
        <v>45093</v>
      </c>
      <c r="B4928" s="3" t="s">
        <v>317</v>
      </c>
      <c r="C4928" t="s">
        <v>23</v>
      </c>
      <c r="D4928" t="s">
        <v>98</v>
      </c>
      <c r="E4928" t="s">
        <v>25</v>
      </c>
      <c r="F4928" t="s">
        <v>22727</v>
      </c>
      <c r="G4928" t="s">
        <v>29848</v>
      </c>
      <c r="H4928" t="s">
        <v>29849</v>
      </c>
      <c r="I4928" t="s">
        <v>29850</v>
      </c>
      <c r="J4928" s="1" t="s">
        <v>30</v>
      </c>
      <c r="K4928" t="s">
        <v>61</v>
      </c>
      <c r="L4928" t="s">
        <v>62</v>
      </c>
      <c r="M4928">
        <f>1-588-750-7646</f>
        <v>-8983</v>
      </c>
      <c r="N4928" s="1" t="s">
        <v>93</v>
      </c>
      <c r="O4928" s="1" t="s">
        <v>63</v>
      </c>
      <c r="P4928" s="1">
        <v>45</v>
      </c>
      <c r="Q4928" t="s">
        <v>1102</v>
      </c>
      <c r="R4928" s="1" t="s">
        <v>29851</v>
      </c>
      <c r="S4928" s="1" t="s">
        <v>29852</v>
      </c>
      <c r="T4928" s="1">
        <v>477</v>
      </c>
      <c r="U4928" s="1">
        <v>176</v>
      </c>
      <c r="V4928" s="1">
        <v>301</v>
      </c>
    </row>
    <row r="4929" spans="1:22" x14ac:dyDescent="0.35">
      <c r="A4929" s="2">
        <v>44520</v>
      </c>
      <c r="B4929" s="3" t="s">
        <v>207</v>
      </c>
      <c r="C4929" t="s">
        <v>23</v>
      </c>
      <c r="D4929" t="s">
        <v>39</v>
      </c>
      <c r="E4929" t="s">
        <v>40</v>
      </c>
      <c r="F4929" t="s">
        <v>29853</v>
      </c>
      <c r="G4929" t="s">
        <v>29854</v>
      </c>
      <c r="H4929" t="s">
        <v>29855</v>
      </c>
      <c r="I4929" t="s">
        <v>29856</v>
      </c>
      <c r="J4929" s="1" t="s">
        <v>30</v>
      </c>
      <c r="K4929" t="s">
        <v>159</v>
      </c>
      <c r="L4929" t="s">
        <v>160</v>
      </c>
      <c r="M4929" t="s">
        <v>161</v>
      </c>
      <c r="N4929" s="1" t="s">
        <v>93</v>
      </c>
      <c r="O4929" s="1" t="s">
        <v>49</v>
      </c>
      <c r="P4929" s="1">
        <v>4</v>
      </c>
      <c r="Q4929" t="s">
        <v>2687</v>
      </c>
      <c r="R4929" s="1" t="s">
        <v>29857</v>
      </c>
      <c r="S4929" s="1" t="s">
        <v>29858</v>
      </c>
      <c r="T4929" s="1">
        <v>491</v>
      </c>
      <c r="U4929" s="1">
        <v>486</v>
      </c>
      <c r="V4929" s="1">
        <v>5</v>
      </c>
    </row>
    <row r="4930" spans="1:22" x14ac:dyDescent="0.35">
      <c r="A4930" s="2">
        <v>44794</v>
      </c>
      <c r="B4930" s="3" t="s">
        <v>207</v>
      </c>
      <c r="C4930" t="s">
        <v>23</v>
      </c>
      <c r="D4930" t="s">
        <v>39</v>
      </c>
      <c r="E4930" t="s">
        <v>40</v>
      </c>
      <c r="F4930" t="s">
        <v>29859</v>
      </c>
      <c r="G4930" t="s">
        <v>29860</v>
      </c>
      <c r="H4930" t="s">
        <v>29861</v>
      </c>
      <c r="I4930" t="s">
        <v>29862</v>
      </c>
      <c r="J4930" s="1" t="s">
        <v>170</v>
      </c>
      <c r="K4930" t="s">
        <v>61</v>
      </c>
      <c r="L4930" t="s">
        <v>62</v>
      </c>
      <c r="M4930">
        <f>1-588-750-7646</f>
        <v>-8983</v>
      </c>
      <c r="N4930" s="1" t="s">
        <v>93</v>
      </c>
      <c r="O4930" s="1" t="s">
        <v>63</v>
      </c>
      <c r="P4930" s="1">
        <v>47</v>
      </c>
      <c r="Q4930" t="s">
        <v>10481</v>
      </c>
      <c r="R4930" s="1" t="s">
        <v>29863</v>
      </c>
      <c r="S4930" s="1" t="s">
        <v>29864</v>
      </c>
      <c r="T4930" s="1">
        <v>208</v>
      </c>
      <c r="U4930" s="1">
        <v>193</v>
      </c>
      <c r="V4930" s="1">
        <v>15</v>
      </c>
    </row>
    <row r="4931" spans="1:22" x14ac:dyDescent="0.35">
      <c r="A4931" s="2">
        <v>44526</v>
      </c>
      <c r="B4931" s="3" t="s">
        <v>317</v>
      </c>
      <c r="C4931" t="s">
        <v>23</v>
      </c>
      <c r="D4931" t="s">
        <v>98</v>
      </c>
      <c r="E4931" t="s">
        <v>318</v>
      </c>
      <c r="F4931" t="s">
        <v>29865</v>
      </c>
      <c r="H4931" t="s">
        <v>29866</v>
      </c>
      <c r="I4931" t="s">
        <v>29867</v>
      </c>
      <c r="J4931" s="1" t="s">
        <v>45</v>
      </c>
      <c r="K4931" t="s">
        <v>159</v>
      </c>
      <c r="L4931" t="s">
        <v>160</v>
      </c>
      <c r="N4931" s="1" t="s">
        <v>93</v>
      </c>
      <c r="O4931" s="1" t="s">
        <v>49</v>
      </c>
      <c r="P4931" s="1">
        <v>26</v>
      </c>
      <c r="Q4931" t="s">
        <v>11404</v>
      </c>
      <c r="R4931" s="1" t="s">
        <v>16522</v>
      </c>
      <c r="S4931" s="1" t="s">
        <v>29868</v>
      </c>
      <c r="T4931" s="1">
        <v>98</v>
      </c>
      <c r="U4931" s="1">
        <v>71</v>
      </c>
      <c r="V4931" s="1">
        <v>27</v>
      </c>
    </row>
    <row r="4932" spans="1:22" x14ac:dyDescent="0.35">
      <c r="A4932" s="2">
        <v>45130</v>
      </c>
      <c r="B4932" s="3" t="s">
        <v>529</v>
      </c>
      <c r="C4932" t="s">
        <v>54</v>
      </c>
      <c r="D4932" t="s">
        <v>98</v>
      </c>
      <c r="E4932" t="s">
        <v>669</v>
      </c>
      <c r="F4932" t="s">
        <v>29869</v>
      </c>
      <c r="G4932" t="s">
        <v>29870</v>
      </c>
      <c r="H4932" t="s">
        <v>29871</v>
      </c>
      <c r="I4932" t="s">
        <v>29872</v>
      </c>
      <c r="J4932" s="1" t="s">
        <v>30</v>
      </c>
      <c r="K4932" t="s">
        <v>75</v>
      </c>
      <c r="L4932" t="s">
        <v>76</v>
      </c>
      <c r="M4932" t="s">
        <v>77</v>
      </c>
      <c r="N4932" s="1" t="s">
        <v>93</v>
      </c>
      <c r="O4932" s="1" t="s">
        <v>49</v>
      </c>
      <c r="P4932" s="1">
        <v>48</v>
      </c>
      <c r="Q4932" t="s">
        <v>13882</v>
      </c>
      <c r="R4932" s="1" t="s">
        <v>29873</v>
      </c>
      <c r="S4932" s="1" t="s">
        <v>29874</v>
      </c>
      <c r="T4932" s="1">
        <v>158</v>
      </c>
      <c r="U4932" s="1">
        <v>45</v>
      </c>
      <c r="V4932" s="1">
        <v>113</v>
      </c>
    </row>
    <row r="4933" spans="1:22" x14ac:dyDescent="0.35">
      <c r="A4933" s="2">
        <v>45152</v>
      </c>
      <c r="B4933" s="3" t="s">
        <v>38</v>
      </c>
      <c r="C4933" t="s">
        <v>141</v>
      </c>
      <c r="D4933" t="s">
        <v>345</v>
      </c>
      <c r="E4933" t="s">
        <v>346</v>
      </c>
      <c r="F4933" t="s">
        <v>29875</v>
      </c>
      <c r="G4933" t="s">
        <v>29876</v>
      </c>
      <c r="H4933" t="s">
        <v>29877</v>
      </c>
      <c r="I4933" t="s">
        <v>29878</v>
      </c>
      <c r="J4933" s="1" t="s">
        <v>170</v>
      </c>
      <c r="K4933" t="s">
        <v>303</v>
      </c>
      <c r="L4933" t="s">
        <v>304</v>
      </c>
      <c r="M4933" t="s">
        <v>305</v>
      </c>
      <c r="N4933" s="1" t="s">
        <v>86</v>
      </c>
      <c r="O4933" s="1" t="s">
        <v>49</v>
      </c>
      <c r="P4933" s="1">
        <v>56</v>
      </c>
      <c r="Q4933" t="s">
        <v>21694</v>
      </c>
      <c r="R4933" s="1" t="s">
        <v>29879</v>
      </c>
      <c r="S4933" s="1" t="s">
        <v>29880</v>
      </c>
      <c r="T4933" s="1">
        <v>336</v>
      </c>
      <c r="U4933" s="1">
        <v>140</v>
      </c>
      <c r="V4933" s="1">
        <v>196</v>
      </c>
    </row>
    <row r="4934" spans="1:22" x14ac:dyDescent="0.35">
      <c r="A4934" s="2">
        <v>44691</v>
      </c>
      <c r="B4934" s="3" t="s">
        <v>238</v>
      </c>
      <c r="C4934" t="s">
        <v>23</v>
      </c>
      <c r="D4934" t="s">
        <v>98</v>
      </c>
      <c r="E4934" t="s">
        <v>239</v>
      </c>
      <c r="F4934" t="s">
        <v>29881</v>
      </c>
      <c r="H4934" t="s">
        <v>29882</v>
      </c>
      <c r="I4934" t="s">
        <v>29883</v>
      </c>
      <c r="J4934" s="1" t="s">
        <v>30</v>
      </c>
      <c r="K4934" t="s">
        <v>194</v>
      </c>
      <c r="L4934" t="s">
        <v>195</v>
      </c>
      <c r="M4934" t="s">
        <v>196</v>
      </c>
      <c r="N4934" s="1" t="s">
        <v>114</v>
      </c>
      <c r="O4934" s="1" t="s">
        <v>63</v>
      </c>
      <c r="P4934" s="1">
        <v>9</v>
      </c>
      <c r="Q4934" t="s">
        <v>18345</v>
      </c>
      <c r="R4934" s="1" t="s">
        <v>12977</v>
      </c>
      <c r="S4934" s="1" t="s">
        <v>29884</v>
      </c>
      <c r="T4934" s="1">
        <v>193</v>
      </c>
      <c r="U4934" s="1">
        <v>103</v>
      </c>
      <c r="V4934" s="1">
        <v>90</v>
      </c>
    </row>
    <row r="4935" spans="1:22" x14ac:dyDescent="0.35">
      <c r="A4935" s="2">
        <v>44683</v>
      </c>
      <c r="B4935" s="3" t="s">
        <v>118</v>
      </c>
      <c r="C4935" t="s">
        <v>69</v>
      </c>
      <c r="D4935" t="s">
        <v>119</v>
      </c>
      <c r="E4935" t="s">
        <v>120</v>
      </c>
      <c r="F4935" t="s">
        <v>29885</v>
      </c>
      <c r="G4935" t="s">
        <v>29886</v>
      </c>
      <c r="H4935" t="s">
        <v>29887</v>
      </c>
      <c r="I4935">
        <f>1-816-778-9563</f>
        <v>-11156</v>
      </c>
      <c r="J4935" s="1" t="s">
        <v>30</v>
      </c>
      <c r="K4935" t="s">
        <v>534</v>
      </c>
      <c r="L4935" t="s">
        <v>535</v>
      </c>
      <c r="M4935" t="s">
        <v>536</v>
      </c>
      <c r="N4935" s="1" t="s">
        <v>86</v>
      </c>
      <c r="O4935" s="1" t="s">
        <v>63</v>
      </c>
      <c r="P4935" s="1">
        <v>35</v>
      </c>
      <c r="Q4935" t="s">
        <v>5538</v>
      </c>
      <c r="R4935" s="1" t="s">
        <v>29888</v>
      </c>
      <c r="S4935" s="1" t="s">
        <v>29889</v>
      </c>
      <c r="T4935" s="1">
        <v>296</v>
      </c>
      <c r="U4935" s="1">
        <v>131</v>
      </c>
      <c r="V4935" s="1">
        <v>165</v>
      </c>
    </row>
    <row r="4936" spans="1:22" x14ac:dyDescent="0.35">
      <c r="A4936" s="1" t="s">
        <v>26430</v>
      </c>
      <c r="B4936" s="3" t="s">
        <v>492</v>
      </c>
      <c r="C4936" t="s">
        <v>276</v>
      </c>
      <c r="D4936" t="s">
        <v>409</v>
      </c>
      <c r="E4936" t="s">
        <v>410</v>
      </c>
      <c r="F4936" t="s">
        <v>29890</v>
      </c>
      <c r="G4936" t="s">
        <v>29891</v>
      </c>
      <c r="H4936" t="s">
        <v>29892</v>
      </c>
      <c r="I4936" t="s">
        <v>29893</v>
      </c>
      <c r="J4936" s="1" t="s">
        <v>30</v>
      </c>
      <c r="K4936" t="s">
        <v>381</v>
      </c>
      <c r="L4936" t="s">
        <v>382</v>
      </c>
      <c r="M4936" t="s">
        <v>383</v>
      </c>
      <c r="N4936" s="1" t="s">
        <v>93</v>
      </c>
      <c r="O4936" s="1" t="s">
        <v>63</v>
      </c>
      <c r="P4936" s="1">
        <v>47</v>
      </c>
      <c r="Q4936" t="s">
        <v>1015</v>
      </c>
      <c r="R4936" s="1" t="s">
        <v>8604</v>
      </c>
      <c r="S4936" s="1" t="s">
        <v>29894</v>
      </c>
      <c r="T4936" s="1">
        <v>481</v>
      </c>
      <c r="U4936" s="1">
        <v>76</v>
      </c>
      <c r="V4936" s="1">
        <v>405</v>
      </c>
    </row>
    <row r="4937" spans="1:22" x14ac:dyDescent="0.35">
      <c r="A4937" s="2">
        <v>45078</v>
      </c>
      <c r="B4937" s="3" t="s">
        <v>38</v>
      </c>
      <c r="C4937" t="s">
        <v>54</v>
      </c>
      <c r="D4937" t="s">
        <v>345</v>
      </c>
      <c r="E4937" t="s">
        <v>346</v>
      </c>
      <c r="F4937" t="s">
        <v>29895</v>
      </c>
      <c r="G4937" t="s">
        <v>29896</v>
      </c>
      <c r="H4937" t="s">
        <v>29897</v>
      </c>
      <c r="I4937" t="s">
        <v>29898</v>
      </c>
      <c r="J4937" s="1" t="s">
        <v>30</v>
      </c>
      <c r="K4937" t="s">
        <v>252</v>
      </c>
      <c r="L4937" t="s">
        <v>253</v>
      </c>
      <c r="M4937">
        <f>1-838-976-6137</f>
        <v>-7950</v>
      </c>
      <c r="N4937" s="1" t="s">
        <v>48</v>
      </c>
      <c r="O4937" s="1" t="s">
        <v>34</v>
      </c>
      <c r="P4937" s="1">
        <v>8</v>
      </c>
      <c r="Q4937" t="s">
        <v>29899</v>
      </c>
      <c r="R4937" s="1" t="s">
        <v>29900</v>
      </c>
      <c r="S4937" s="1" t="s">
        <v>29901</v>
      </c>
      <c r="T4937" s="1">
        <v>464</v>
      </c>
      <c r="U4937" s="1">
        <v>373</v>
      </c>
      <c r="V4937" s="1">
        <v>91</v>
      </c>
    </row>
    <row r="4938" spans="1:22" x14ac:dyDescent="0.35">
      <c r="A4938" s="2">
        <v>44993</v>
      </c>
      <c r="B4938" s="3" t="s">
        <v>118</v>
      </c>
      <c r="C4938" t="s">
        <v>69</v>
      </c>
      <c r="D4938" t="s">
        <v>119</v>
      </c>
      <c r="E4938" t="s">
        <v>265</v>
      </c>
      <c r="F4938" t="s">
        <v>29902</v>
      </c>
      <c r="G4938" t="s">
        <v>29903</v>
      </c>
      <c r="H4938" t="s">
        <v>29904</v>
      </c>
      <c r="I4938">
        <v>5963658711</v>
      </c>
      <c r="J4938" s="1" t="s">
        <v>30</v>
      </c>
      <c r="K4938" t="s">
        <v>124</v>
      </c>
      <c r="L4938" t="s">
        <v>125</v>
      </c>
      <c r="M4938" t="s">
        <v>126</v>
      </c>
      <c r="N4938" s="1" t="s">
        <v>114</v>
      </c>
      <c r="O4938" s="1" t="s">
        <v>63</v>
      </c>
      <c r="P4938" s="1">
        <v>38</v>
      </c>
      <c r="Q4938" t="s">
        <v>9087</v>
      </c>
      <c r="R4938" s="1" t="s">
        <v>7101</v>
      </c>
      <c r="S4938" s="1" t="s">
        <v>29905</v>
      </c>
      <c r="T4938" s="1">
        <v>334</v>
      </c>
      <c r="U4938" s="1">
        <v>283</v>
      </c>
      <c r="V4938" s="1">
        <v>51</v>
      </c>
    </row>
    <row r="4939" spans="1:22" x14ac:dyDescent="0.35">
      <c r="A4939" s="2">
        <v>44813</v>
      </c>
      <c r="B4939" s="3" t="s">
        <v>140</v>
      </c>
      <c r="C4939" t="s">
        <v>141</v>
      </c>
      <c r="D4939" t="s">
        <v>142</v>
      </c>
      <c r="E4939" t="s">
        <v>361</v>
      </c>
      <c r="F4939" t="s">
        <v>29906</v>
      </c>
      <c r="G4939" t="s">
        <v>29907</v>
      </c>
      <c r="H4939" t="s">
        <v>29908</v>
      </c>
      <c r="I4939" t="s">
        <v>29909</v>
      </c>
      <c r="J4939" s="1" t="s">
        <v>45</v>
      </c>
      <c r="K4939" t="s">
        <v>381</v>
      </c>
      <c r="L4939" t="s">
        <v>382</v>
      </c>
      <c r="M4939" t="s">
        <v>383</v>
      </c>
      <c r="N4939" s="1" t="s">
        <v>86</v>
      </c>
      <c r="O4939" s="1" t="s">
        <v>63</v>
      </c>
      <c r="P4939" s="1">
        <v>60</v>
      </c>
      <c r="Q4939" t="s">
        <v>2720</v>
      </c>
      <c r="R4939" s="1" t="s">
        <v>2949</v>
      </c>
      <c r="S4939" s="1" t="s">
        <v>29910</v>
      </c>
      <c r="T4939" s="1">
        <v>354</v>
      </c>
      <c r="U4939" s="1">
        <v>211</v>
      </c>
      <c r="V4939" s="1">
        <v>143</v>
      </c>
    </row>
    <row r="4940" spans="1:22" x14ac:dyDescent="0.35">
      <c r="A4940" s="2">
        <v>44915</v>
      </c>
      <c r="B4940" s="3" t="s">
        <v>97</v>
      </c>
      <c r="C4940" t="s">
        <v>23</v>
      </c>
      <c r="D4940" t="s">
        <v>98</v>
      </c>
      <c r="E4940" t="s">
        <v>154</v>
      </c>
      <c r="F4940" t="s">
        <v>29911</v>
      </c>
      <c r="H4940" t="s">
        <v>29912</v>
      </c>
      <c r="I4940" t="s">
        <v>29913</v>
      </c>
      <c r="J4940" s="1" t="s">
        <v>45</v>
      </c>
      <c r="K4940" t="s">
        <v>381</v>
      </c>
      <c r="L4940" t="s">
        <v>382</v>
      </c>
      <c r="N4940" s="1" t="s">
        <v>86</v>
      </c>
      <c r="O4940" s="1" t="s">
        <v>63</v>
      </c>
      <c r="P4940" s="1">
        <v>39</v>
      </c>
      <c r="Q4940" t="s">
        <v>104</v>
      </c>
      <c r="R4940" s="1" t="s">
        <v>29914</v>
      </c>
      <c r="S4940" s="1" t="s">
        <v>29915</v>
      </c>
      <c r="T4940" s="1">
        <v>76</v>
      </c>
      <c r="U4940" s="1">
        <v>38</v>
      </c>
      <c r="V4940" s="1">
        <v>38</v>
      </c>
    </row>
    <row r="4941" spans="1:22" x14ac:dyDescent="0.35">
      <c r="A4941" s="2">
        <v>44808</v>
      </c>
      <c r="B4941" s="3" t="s">
        <v>53</v>
      </c>
      <c r="C4941" t="s">
        <v>276</v>
      </c>
      <c r="D4941" t="s">
        <v>55</v>
      </c>
      <c r="E4941" t="s">
        <v>56</v>
      </c>
      <c r="F4941" t="s">
        <v>29916</v>
      </c>
      <c r="G4941" t="s">
        <v>29917</v>
      </c>
      <c r="H4941" t="s">
        <v>29918</v>
      </c>
      <c r="I4941" t="s">
        <v>29919</v>
      </c>
      <c r="J4941" s="1" t="s">
        <v>30</v>
      </c>
      <c r="K4941" t="s">
        <v>381</v>
      </c>
      <c r="L4941" t="s">
        <v>382</v>
      </c>
      <c r="M4941" t="s">
        <v>383</v>
      </c>
      <c r="N4941" s="1" t="s">
        <v>93</v>
      </c>
      <c r="O4941" s="1" t="s">
        <v>34</v>
      </c>
      <c r="P4941" s="1">
        <v>9</v>
      </c>
      <c r="Q4941" t="s">
        <v>24156</v>
      </c>
      <c r="R4941" s="1" t="s">
        <v>29920</v>
      </c>
      <c r="S4941" s="1" t="s">
        <v>29921</v>
      </c>
      <c r="T4941" s="1">
        <v>467</v>
      </c>
      <c r="U4941" s="1">
        <v>415</v>
      </c>
      <c r="V4941" s="1">
        <v>52</v>
      </c>
    </row>
    <row r="4942" spans="1:22" x14ac:dyDescent="0.35">
      <c r="A4942" s="2">
        <v>44602</v>
      </c>
      <c r="B4942" s="3" t="s">
        <v>53</v>
      </c>
      <c r="C4942" t="s">
        <v>276</v>
      </c>
      <c r="D4942" t="s">
        <v>55</v>
      </c>
      <c r="E4942" t="s">
        <v>265</v>
      </c>
      <c r="F4942" t="s">
        <v>29922</v>
      </c>
      <c r="G4942" t="s">
        <v>29923</v>
      </c>
      <c r="H4942" t="s">
        <v>29924</v>
      </c>
      <c r="I4942">
        <f>1-517-221-7819</f>
        <v>-8556</v>
      </c>
      <c r="J4942" s="1" t="s">
        <v>30</v>
      </c>
      <c r="K4942" t="s">
        <v>381</v>
      </c>
      <c r="L4942" t="s">
        <v>382</v>
      </c>
      <c r="M4942" t="s">
        <v>383</v>
      </c>
      <c r="N4942" s="1" t="s">
        <v>78</v>
      </c>
      <c r="O4942" s="1" t="s">
        <v>34</v>
      </c>
      <c r="P4942" s="1">
        <v>85</v>
      </c>
      <c r="Q4942" t="s">
        <v>4275</v>
      </c>
      <c r="R4942" s="1" t="s">
        <v>29925</v>
      </c>
      <c r="S4942" s="1" t="s">
        <v>29926</v>
      </c>
      <c r="T4942" s="1">
        <v>65</v>
      </c>
      <c r="U4942" s="1">
        <v>39</v>
      </c>
      <c r="V4942" s="1">
        <v>26</v>
      </c>
    </row>
    <row r="4943" spans="1:22" x14ac:dyDescent="0.35">
      <c r="A4943" s="2">
        <v>45013</v>
      </c>
      <c r="B4943" s="3" t="s">
        <v>344</v>
      </c>
      <c r="C4943" t="s">
        <v>141</v>
      </c>
      <c r="D4943" t="s">
        <v>345</v>
      </c>
      <c r="E4943" t="s">
        <v>346</v>
      </c>
      <c r="F4943" t="s">
        <v>29927</v>
      </c>
      <c r="G4943" t="s">
        <v>29928</v>
      </c>
      <c r="H4943" t="s">
        <v>29929</v>
      </c>
      <c r="I4943" t="s">
        <v>29930</v>
      </c>
      <c r="J4943" s="1" t="s">
        <v>45</v>
      </c>
      <c r="K4943" t="s">
        <v>31</v>
      </c>
      <c r="L4943" t="s">
        <v>32</v>
      </c>
      <c r="M4943">
        <v>6538306661</v>
      </c>
      <c r="N4943" s="1" t="s">
        <v>86</v>
      </c>
      <c r="O4943" s="1" t="s">
        <v>49</v>
      </c>
      <c r="P4943" s="1">
        <v>62</v>
      </c>
      <c r="Q4943" t="s">
        <v>29931</v>
      </c>
      <c r="R4943" s="1" t="s">
        <v>9153</v>
      </c>
      <c r="S4943" s="1" t="s">
        <v>29932</v>
      </c>
      <c r="T4943" s="1">
        <v>356</v>
      </c>
      <c r="U4943" s="1">
        <v>279</v>
      </c>
      <c r="V4943" s="1">
        <v>77</v>
      </c>
    </row>
    <row r="4944" spans="1:22" x14ac:dyDescent="0.35">
      <c r="A4944" s="2">
        <v>45045</v>
      </c>
      <c r="B4944" s="3" t="s">
        <v>336</v>
      </c>
      <c r="C4944" t="s">
        <v>247</v>
      </c>
      <c r="D4944" t="s">
        <v>165</v>
      </c>
      <c r="E4944" t="s">
        <v>265</v>
      </c>
      <c r="F4944" t="s">
        <v>29933</v>
      </c>
      <c r="G4944" t="s">
        <v>29934</v>
      </c>
      <c r="H4944" t="s">
        <v>29935</v>
      </c>
      <c r="I4944" t="s">
        <v>29936</v>
      </c>
      <c r="J4944" s="1" t="s">
        <v>30</v>
      </c>
      <c r="K4944" t="s">
        <v>46</v>
      </c>
      <c r="L4944" t="s">
        <v>47</v>
      </c>
      <c r="M4944" t="s">
        <v>261</v>
      </c>
      <c r="N4944" s="1" t="s">
        <v>86</v>
      </c>
      <c r="O4944" s="1" t="s">
        <v>49</v>
      </c>
      <c r="P4944" s="1">
        <v>54</v>
      </c>
      <c r="Q4944" t="s">
        <v>11601</v>
      </c>
      <c r="R4944" s="1" t="s">
        <v>29937</v>
      </c>
      <c r="S4944" s="1" t="s">
        <v>29938</v>
      </c>
      <c r="T4944" s="1">
        <v>455</v>
      </c>
      <c r="U4944" s="1">
        <v>402</v>
      </c>
      <c r="V4944" s="1">
        <v>53</v>
      </c>
    </row>
    <row r="4945" spans="1:22" x14ac:dyDescent="0.35">
      <c r="A4945" s="2">
        <v>45187</v>
      </c>
      <c r="B4945" s="3" t="s">
        <v>118</v>
      </c>
      <c r="C4945" t="s">
        <v>54</v>
      </c>
      <c r="D4945" t="s">
        <v>119</v>
      </c>
      <c r="E4945" t="s">
        <v>120</v>
      </c>
      <c r="F4945" t="s">
        <v>29939</v>
      </c>
      <c r="G4945" t="s">
        <v>29940</v>
      </c>
      <c r="H4945" t="s">
        <v>29941</v>
      </c>
      <c r="I4945" t="s">
        <v>29942</v>
      </c>
      <c r="J4945" s="1" t="s">
        <v>170</v>
      </c>
      <c r="K4945" t="s">
        <v>61</v>
      </c>
      <c r="L4945" t="s">
        <v>62</v>
      </c>
      <c r="M4945">
        <f>1-588-750-7646</f>
        <v>-8983</v>
      </c>
      <c r="N4945" s="1" t="s">
        <v>78</v>
      </c>
      <c r="O4945" s="1" t="s">
        <v>49</v>
      </c>
      <c r="P4945" s="1">
        <v>32</v>
      </c>
      <c r="Q4945" t="s">
        <v>24524</v>
      </c>
      <c r="R4945" s="1" t="s">
        <v>27467</v>
      </c>
      <c r="S4945" s="1" t="s">
        <v>29943</v>
      </c>
      <c r="T4945" s="1">
        <v>324</v>
      </c>
      <c r="U4945" s="1">
        <v>66</v>
      </c>
      <c r="V4945" s="1">
        <v>258</v>
      </c>
    </row>
    <row r="4946" spans="1:22" x14ac:dyDescent="0.35">
      <c r="A4946" s="2">
        <v>45151</v>
      </c>
      <c r="B4946" s="3" t="s">
        <v>238</v>
      </c>
      <c r="C4946" t="s">
        <v>23</v>
      </c>
      <c r="D4946" t="s">
        <v>98</v>
      </c>
      <c r="E4946" t="s">
        <v>265</v>
      </c>
      <c r="F4946" t="s">
        <v>29944</v>
      </c>
      <c r="H4946" t="s">
        <v>29945</v>
      </c>
      <c r="I4946" t="s">
        <v>29946</v>
      </c>
      <c r="J4946" s="1" t="s">
        <v>170</v>
      </c>
      <c r="K4946" t="s">
        <v>534</v>
      </c>
      <c r="L4946" t="s">
        <v>535</v>
      </c>
      <c r="M4946" t="s">
        <v>536</v>
      </c>
      <c r="N4946" s="1" t="s">
        <v>48</v>
      </c>
      <c r="O4946" s="1" t="s">
        <v>34</v>
      </c>
      <c r="P4946" s="1">
        <v>89</v>
      </c>
      <c r="Q4946" t="s">
        <v>8348</v>
      </c>
      <c r="R4946" s="1" t="s">
        <v>29947</v>
      </c>
      <c r="S4946" s="1" t="s">
        <v>29948</v>
      </c>
      <c r="T4946" s="1">
        <v>357</v>
      </c>
      <c r="U4946" s="1">
        <v>144</v>
      </c>
      <c r="V4946" s="1">
        <v>213</v>
      </c>
    </row>
    <row r="4947" spans="1:22" x14ac:dyDescent="0.35">
      <c r="A4947" s="2">
        <v>44998</v>
      </c>
      <c r="B4947" s="3" t="s">
        <v>38</v>
      </c>
      <c r="C4947" t="s">
        <v>23</v>
      </c>
      <c r="D4947" t="s">
        <v>98</v>
      </c>
      <c r="E4947" t="s">
        <v>239</v>
      </c>
      <c r="F4947" t="s">
        <v>29949</v>
      </c>
      <c r="G4947" t="s">
        <v>29950</v>
      </c>
      <c r="H4947" t="s">
        <v>29951</v>
      </c>
      <c r="I4947">
        <f>1-218-551-9085</f>
        <v>-9853</v>
      </c>
      <c r="J4947" s="1" t="s">
        <v>170</v>
      </c>
      <c r="K4947" t="s">
        <v>330</v>
      </c>
      <c r="L4947" t="s">
        <v>331</v>
      </c>
      <c r="M4947" t="s">
        <v>332</v>
      </c>
      <c r="N4947" s="1" t="s">
        <v>93</v>
      </c>
      <c r="O4947" s="1" t="s">
        <v>34</v>
      </c>
      <c r="P4947" s="1">
        <v>48</v>
      </c>
      <c r="Q4947" t="s">
        <v>15566</v>
      </c>
      <c r="R4947" s="1" t="s">
        <v>29952</v>
      </c>
      <c r="S4947" s="1" t="s">
        <v>29953</v>
      </c>
      <c r="T4947" s="1">
        <v>165</v>
      </c>
      <c r="U4947" s="1">
        <v>90</v>
      </c>
      <c r="V4947" s="1">
        <v>75</v>
      </c>
    </row>
    <row r="4948" spans="1:22" x14ac:dyDescent="0.35">
      <c r="A4948" s="2">
        <v>44872</v>
      </c>
      <c r="B4948" s="3" t="s">
        <v>53</v>
      </c>
      <c r="C4948" t="s">
        <v>276</v>
      </c>
      <c r="D4948" t="s">
        <v>55</v>
      </c>
      <c r="E4948" t="s">
        <v>56</v>
      </c>
      <c r="F4948" t="s">
        <v>29954</v>
      </c>
      <c r="G4948" t="s">
        <v>29955</v>
      </c>
      <c r="H4948" t="s">
        <v>29956</v>
      </c>
      <c r="I4948" t="s">
        <v>29957</v>
      </c>
      <c r="J4948" s="1" t="s">
        <v>170</v>
      </c>
      <c r="K4948" t="s">
        <v>61</v>
      </c>
      <c r="L4948" t="s">
        <v>62</v>
      </c>
      <c r="M4948">
        <f>1-588-750-7646</f>
        <v>-8983</v>
      </c>
      <c r="N4948" s="1" t="s">
        <v>93</v>
      </c>
      <c r="O4948" s="1" t="s">
        <v>49</v>
      </c>
      <c r="P4948" s="1">
        <v>96</v>
      </c>
      <c r="Q4948" t="s">
        <v>12063</v>
      </c>
      <c r="R4948" s="1" t="s">
        <v>18965</v>
      </c>
      <c r="S4948" s="1" t="s">
        <v>29958</v>
      </c>
      <c r="T4948" s="1">
        <v>280</v>
      </c>
      <c r="U4948" s="1">
        <v>152</v>
      </c>
      <c r="V4948" s="1">
        <v>128</v>
      </c>
    </row>
    <row r="4949" spans="1:22" x14ac:dyDescent="0.35">
      <c r="A4949" s="2">
        <v>44539</v>
      </c>
      <c r="B4949" s="3" t="s">
        <v>336</v>
      </c>
      <c r="C4949" t="s">
        <v>247</v>
      </c>
      <c r="D4949" t="s">
        <v>165</v>
      </c>
      <c r="E4949" t="s">
        <v>484</v>
      </c>
      <c r="F4949" t="s">
        <v>13981</v>
      </c>
      <c r="G4949" t="s">
        <v>29959</v>
      </c>
      <c r="H4949" t="s">
        <v>29960</v>
      </c>
      <c r="I4949">
        <v>2848116119</v>
      </c>
      <c r="J4949" s="1" t="s">
        <v>30</v>
      </c>
      <c r="K4949" t="s">
        <v>124</v>
      </c>
      <c r="L4949" t="s">
        <v>125</v>
      </c>
      <c r="M4949" t="s">
        <v>126</v>
      </c>
      <c r="N4949" s="1" t="s">
        <v>86</v>
      </c>
      <c r="O4949" s="1" t="s">
        <v>49</v>
      </c>
      <c r="P4949" s="1">
        <v>66</v>
      </c>
      <c r="Q4949" t="s">
        <v>25075</v>
      </c>
      <c r="R4949" s="1" t="s">
        <v>29961</v>
      </c>
      <c r="S4949" s="1" t="s">
        <v>29962</v>
      </c>
      <c r="T4949" s="1">
        <v>386</v>
      </c>
      <c r="U4949" s="1">
        <v>157</v>
      </c>
      <c r="V4949" s="1">
        <v>229</v>
      </c>
    </row>
    <row r="4950" spans="1:22" x14ac:dyDescent="0.35">
      <c r="A4950" s="2">
        <v>44734</v>
      </c>
      <c r="B4950" s="3" t="s">
        <v>22</v>
      </c>
      <c r="C4950" t="s">
        <v>23</v>
      </c>
      <c r="D4950" t="s">
        <v>24</v>
      </c>
      <c r="E4950" t="s">
        <v>387</v>
      </c>
      <c r="F4950" t="s">
        <v>29963</v>
      </c>
      <c r="G4950" t="s">
        <v>29964</v>
      </c>
      <c r="H4950" t="s">
        <v>29965</v>
      </c>
      <c r="I4950" t="s">
        <v>29966</v>
      </c>
      <c r="J4950" s="1" t="s">
        <v>170</v>
      </c>
      <c r="K4950" t="s">
        <v>133</v>
      </c>
      <c r="L4950" t="s">
        <v>134</v>
      </c>
      <c r="M4950" t="s">
        <v>135</v>
      </c>
      <c r="N4950" s="1" t="s">
        <v>33</v>
      </c>
      <c r="O4950" s="1" t="s">
        <v>63</v>
      </c>
      <c r="P4950" s="1">
        <v>29</v>
      </c>
      <c r="Q4950" t="s">
        <v>18802</v>
      </c>
      <c r="R4950" s="1" t="s">
        <v>29967</v>
      </c>
      <c r="S4950" s="1" t="s">
        <v>29968</v>
      </c>
      <c r="T4950" s="1">
        <v>306</v>
      </c>
      <c r="U4950" s="1">
        <v>3</v>
      </c>
      <c r="V4950" s="1">
        <v>303</v>
      </c>
    </row>
    <row r="4951" spans="1:22" x14ac:dyDescent="0.35">
      <c r="A4951" s="2">
        <v>44643</v>
      </c>
      <c r="B4951" s="3" t="s">
        <v>492</v>
      </c>
      <c r="C4951" t="s">
        <v>276</v>
      </c>
      <c r="D4951" t="s">
        <v>409</v>
      </c>
      <c r="E4951" t="s">
        <v>410</v>
      </c>
      <c r="F4951" t="s">
        <v>29969</v>
      </c>
      <c r="G4951" t="s">
        <v>29970</v>
      </c>
      <c r="H4951" t="s">
        <v>29971</v>
      </c>
      <c r="I4951" t="s">
        <v>29972</v>
      </c>
      <c r="J4951" s="1" t="s">
        <v>30</v>
      </c>
      <c r="K4951" t="s">
        <v>303</v>
      </c>
      <c r="L4951" t="s">
        <v>304</v>
      </c>
      <c r="N4951" s="1" t="s">
        <v>86</v>
      </c>
      <c r="O4951" s="1" t="s">
        <v>49</v>
      </c>
      <c r="P4951" s="1">
        <v>98</v>
      </c>
      <c r="Q4951" t="s">
        <v>618</v>
      </c>
      <c r="R4951" s="1" t="s">
        <v>29973</v>
      </c>
      <c r="S4951" s="1" t="s">
        <v>29974</v>
      </c>
      <c r="T4951" s="1">
        <v>175</v>
      </c>
      <c r="U4951" s="1">
        <v>15</v>
      </c>
      <c r="V4951" s="1">
        <v>160</v>
      </c>
    </row>
    <row r="4952" spans="1:22" x14ac:dyDescent="0.35">
      <c r="A4952" s="2">
        <v>44888</v>
      </c>
      <c r="B4952" s="3" t="s">
        <v>529</v>
      </c>
      <c r="C4952" t="s">
        <v>54</v>
      </c>
      <c r="D4952" t="s">
        <v>98</v>
      </c>
      <c r="E4952" t="s">
        <v>669</v>
      </c>
      <c r="F4952" t="s">
        <v>3492</v>
      </c>
      <c r="G4952" t="s">
        <v>29975</v>
      </c>
      <c r="H4952" t="s">
        <v>29976</v>
      </c>
      <c r="I4952" t="s">
        <v>29977</v>
      </c>
      <c r="J4952" s="1" t="s">
        <v>45</v>
      </c>
      <c r="K4952" t="s">
        <v>148</v>
      </c>
      <c r="L4952" t="s">
        <v>149</v>
      </c>
      <c r="M4952" t="s">
        <v>150</v>
      </c>
      <c r="N4952" s="1" t="s">
        <v>93</v>
      </c>
      <c r="O4952" s="1" t="s">
        <v>34</v>
      </c>
      <c r="P4952" s="1">
        <v>48</v>
      </c>
      <c r="Q4952" t="s">
        <v>13882</v>
      </c>
      <c r="R4952" s="1" t="s">
        <v>29978</v>
      </c>
      <c r="S4952" s="1" t="s">
        <v>29979</v>
      </c>
      <c r="T4952" s="1">
        <v>226</v>
      </c>
      <c r="U4952" s="1">
        <v>87</v>
      </c>
      <c r="V4952" s="1">
        <v>139</v>
      </c>
    </row>
    <row r="4953" spans="1:22" x14ac:dyDescent="0.35">
      <c r="A4953" s="2">
        <v>45136</v>
      </c>
      <c r="B4953" s="3" t="s">
        <v>207</v>
      </c>
      <c r="C4953" t="s">
        <v>54</v>
      </c>
      <c r="D4953" t="s">
        <v>39</v>
      </c>
      <c r="E4953" t="s">
        <v>40</v>
      </c>
      <c r="F4953" t="s">
        <v>29980</v>
      </c>
      <c r="G4953" t="s">
        <v>29981</v>
      </c>
      <c r="H4953" t="s">
        <v>29982</v>
      </c>
      <c r="I4953" t="s">
        <v>29983</v>
      </c>
      <c r="J4953" s="1" t="s">
        <v>45</v>
      </c>
      <c r="K4953" t="s">
        <v>534</v>
      </c>
      <c r="L4953" t="s">
        <v>535</v>
      </c>
      <c r="M4953" t="s">
        <v>536</v>
      </c>
      <c r="N4953" s="1" t="s">
        <v>33</v>
      </c>
      <c r="O4953" s="1" t="s">
        <v>34</v>
      </c>
      <c r="P4953" s="1">
        <v>65</v>
      </c>
      <c r="Q4953" t="s">
        <v>7461</v>
      </c>
      <c r="R4953" s="1" t="s">
        <v>29984</v>
      </c>
      <c r="S4953" s="1" t="s">
        <v>29985</v>
      </c>
      <c r="T4953" s="1">
        <v>436</v>
      </c>
      <c r="U4953" s="1">
        <v>174</v>
      </c>
      <c r="V4953" s="1">
        <v>262</v>
      </c>
    </row>
    <row r="4954" spans="1:22" x14ac:dyDescent="0.35">
      <c r="A4954" s="2">
        <v>45122</v>
      </c>
      <c r="B4954" s="3" t="s">
        <v>529</v>
      </c>
      <c r="C4954" t="s">
        <v>54</v>
      </c>
      <c r="D4954" t="s">
        <v>98</v>
      </c>
      <c r="E4954" t="s">
        <v>669</v>
      </c>
      <c r="F4954" t="s">
        <v>29986</v>
      </c>
      <c r="G4954" t="s">
        <v>29987</v>
      </c>
      <c r="H4954" t="s">
        <v>29988</v>
      </c>
      <c r="I4954" t="s">
        <v>29989</v>
      </c>
      <c r="J4954" s="1" t="s">
        <v>30</v>
      </c>
      <c r="K4954" t="s">
        <v>303</v>
      </c>
      <c r="L4954" t="s">
        <v>304</v>
      </c>
      <c r="M4954" t="s">
        <v>305</v>
      </c>
      <c r="N4954" s="1" t="s">
        <v>48</v>
      </c>
      <c r="O4954" s="1" t="s">
        <v>49</v>
      </c>
      <c r="P4954" s="1">
        <v>31</v>
      </c>
      <c r="Q4954" t="s">
        <v>2005</v>
      </c>
      <c r="R4954" s="1" t="s">
        <v>29990</v>
      </c>
      <c r="S4954" s="1" t="s">
        <v>29991</v>
      </c>
      <c r="T4954" s="1">
        <v>326</v>
      </c>
      <c r="U4954" s="1">
        <v>302</v>
      </c>
      <c r="V4954" s="1">
        <v>24</v>
      </c>
    </row>
    <row r="4955" spans="1:22" x14ac:dyDescent="0.35">
      <c r="A4955" s="2">
        <v>44659</v>
      </c>
      <c r="B4955" s="3" t="s">
        <v>222</v>
      </c>
      <c r="C4955" t="s">
        <v>141</v>
      </c>
      <c r="D4955" t="s">
        <v>223</v>
      </c>
      <c r="E4955" t="s">
        <v>224</v>
      </c>
      <c r="F4955" t="s">
        <v>29992</v>
      </c>
      <c r="G4955" t="s">
        <v>29993</v>
      </c>
      <c r="H4955" t="s">
        <v>29994</v>
      </c>
      <c r="I4955" t="s">
        <v>29995</v>
      </c>
      <c r="J4955" s="1" t="s">
        <v>30</v>
      </c>
      <c r="K4955" t="s">
        <v>183</v>
      </c>
      <c r="L4955" t="s">
        <v>184</v>
      </c>
      <c r="M4955" t="s">
        <v>185</v>
      </c>
      <c r="N4955" s="1" t="s">
        <v>86</v>
      </c>
      <c r="O4955" s="1" t="s">
        <v>34</v>
      </c>
      <c r="P4955" s="1">
        <v>19</v>
      </c>
      <c r="Q4955" t="s">
        <v>11422</v>
      </c>
      <c r="R4955" s="1" t="s">
        <v>4349</v>
      </c>
      <c r="S4955" s="1" t="s">
        <v>29996</v>
      </c>
      <c r="T4955" s="1">
        <v>182</v>
      </c>
      <c r="U4955" s="1">
        <v>31</v>
      </c>
      <c r="V4955" s="1">
        <v>151</v>
      </c>
    </row>
    <row r="4956" spans="1:22" x14ac:dyDescent="0.35">
      <c r="A4956" s="2">
        <v>44820</v>
      </c>
      <c r="B4956" s="3" t="s">
        <v>140</v>
      </c>
      <c r="C4956" t="s">
        <v>141</v>
      </c>
      <c r="D4956" t="s">
        <v>142</v>
      </c>
      <c r="E4956" t="s">
        <v>361</v>
      </c>
      <c r="F4956" t="s">
        <v>29997</v>
      </c>
      <c r="G4956" t="s">
        <v>29998</v>
      </c>
      <c r="H4956" t="s">
        <v>29999</v>
      </c>
      <c r="I4956" t="s">
        <v>30000</v>
      </c>
      <c r="J4956" s="1" t="s">
        <v>45</v>
      </c>
      <c r="K4956" t="s">
        <v>566</v>
      </c>
      <c r="L4956" t="s">
        <v>567</v>
      </c>
      <c r="M4956" t="s">
        <v>568</v>
      </c>
      <c r="N4956" s="1" t="s">
        <v>86</v>
      </c>
      <c r="O4956" s="1" t="s">
        <v>34</v>
      </c>
      <c r="P4956" s="1">
        <v>42</v>
      </c>
      <c r="Q4956" t="s">
        <v>23629</v>
      </c>
      <c r="R4956" s="1" t="s">
        <v>6880</v>
      </c>
      <c r="S4956" s="1" t="s">
        <v>30001</v>
      </c>
      <c r="T4956" s="1">
        <v>419</v>
      </c>
      <c r="U4956" s="1">
        <v>392</v>
      </c>
      <c r="V4956" s="1">
        <v>27</v>
      </c>
    </row>
    <row r="4957" spans="1:22" x14ac:dyDescent="0.35">
      <c r="A4957" s="2">
        <v>44497</v>
      </c>
      <c r="B4957" s="3" t="s">
        <v>275</v>
      </c>
      <c r="C4957" t="s">
        <v>276</v>
      </c>
      <c r="D4957" t="s">
        <v>277</v>
      </c>
      <c r="E4957" t="s">
        <v>278</v>
      </c>
      <c r="F4957" t="s">
        <v>4058</v>
      </c>
      <c r="G4957" t="s">
        <v>30002</v>
      </c>
      <c r="H4957" t="s">
        <v>30003</v>
      </c>
      <c r="I4957" t="s">
        <v>30004</v>
      </c>
      <c r="J4957" s="1" t="s">
        <v>170</v>
      </c>
      <c r="K4957" t="s">
        <v>133</v>
      </c>
      <c r="L4957" t="s">
        <v>134</v>
      </c>
      <c r="M4957" t="s">
        <v>135</v>
      </c>
      <c r="N4957" s="1" t="s">
        <v>48</v>
      </c>
      <c r="O4957" s="1" t="s">
        <v>49</v>
      </c>
      <c r="P4957" s="1">
        <v>39</v>
      </c>
      <c r="Q4957" t="s">
        <v>5631</v>
      </c>
      <c r="R4957" s="1" t="s">
        <v>30005</v>
      </c>
      <c r="S4957" s="1" t="s">
        <v>30006</v>
      </c>
      <c r="T4957" s="1">
        <v>307</v>
      </c>
      <c r="U4957" s="1">
        <v>102</v>
      </c>
      <c r="V4957" s="1">
        <v>205</v>
      </c>
    </row>
    <row r="4958" spans="1:22" x14ac:dyDescent="0.35">
      <c r="A4958" s="2">
        <v>44749</v>
      </c>
      <c r="B4958" s="3" t="s">
        <v>68</v>
      </c>
      <c r="C4958" t="s">
        <v>69</v>
      </c>
      <c r="D4958" t="s">
        <v>70</v>
      </c>
      <c r="E4958" t="s">
        <v>265</v>
      </c>
      <c r="F4958" t="s">
        <v>30007</v>
      </c>
      <c r="G4958" t="s">
        <v>30008</v>
      </c>
      <c r="H4958" t="s">
        <v>30009</v>
      </c>
      <c r="I4958" t="s">
        <v>30010</v>
      </c>
      <c r="J4958" s="1" t="s">
        <v>170</v>
      </c>
      <c r="K4958" t="s">
        <v>424</v>
      </c>
      <c r="L4958" t="s">
        <v>425</v>
      </c>
      <c r="M4958">
        <v>7724600682</v>
      </c>
      <c r="N4958" s="1" t="s">
        <v>86</v>
      </c>
      <c r="O4958" s="1" t="s">
        <v>63</v>
      </c>
      <c r="P4958" s="1">
        <v>82</v>
      </c>
      <c r="Q4958" t="s">
        <v>1910</v>
      </c>
      <c r="R4958" s="1" t="s">
        <v>30011</v>
      </c>
      <c r="S4958" s="1" t="s">
        <v>30012</v>
      </c>
      <c r="T4958" s="1">
        <v>268</v>
      </c>
      <c r="U4958" s="1">
        <v>185</v>
      </c>
      <c r="V4958" s="1">
        <v>83</v>
      </c>
    </row>
    <row r="4959" spans="1:22" x14ac:dyDescent="0.35">
      <c r="A4959" s="2">
        <v>44779</v>
      </c>
      <c r="B4959" s="3" t="s">
        <v>164</v>
      </c>
      <c r="C4959" t="s">
        <v>247</v>
      </c>
      <c r="D4959" t="s">
        <v>165</v>
      </c>
      <c r="E4959" t="s">
        <v>2368</v>
      </c>
      <c r="F4959" t="s">
        <v>30013</v>
      </c>
      <c r="H4959" t="s">
        <v>30014</v>
      </c>
      <c r="I4959" t="s">
        <v>30015</v>
      </c>
      <c r="J4959" s="1" t="s">
        <v>170</v>
      </c>
      <c r="K4959" t="s">
        <v>534</v>
      </c>
      <c r="L4959" t="s">
        <v>535</v>
      </c>
      <c r="N4959" s="1" t="s">
        <v>86</v>
      </c>
      <c r="O4959" s="1" t="s">
        <v>49</v>
      </c>
      <c r="P4959" s="1">
        <v>68</v>
      </c>
      <c r="Q4959" t="s">
        <v>254</v>
      </c>
      <c r="R4959" s="1" t="s">
        <v>3194</v>
      </c>
      <c r="S4959" s="1" t="s">
        <v>30016</v>
      </c>
      <c r="T4959" s="1">
        <v>418</v>
      </c>
      <c r="U4959" s="1">
        <v>340</v>
      </c>
      <c r="V4959" s="1">
        <v>78</v>
      </c>
    </row>
    <row r="4960" spans="1:22" x14ac:dyDescent="0.35">
      <c r="A4960" s="2">
        <v>44678</v>
      </c>
      <c r="B4960" s="3" t="s">
        <v>177</v>
      </c>
      <c r="C4960" t="s">
        <v>141</v>
      </c>
      <c r="D4960" t="s">
        <v>142</v>
      </c>
      <c r="E4960" t="s">
        <v>178</v>
      </c>
      <c r="F4960" t="s">
        <v>30017</v>
      </c>
      <c r="G4960" t="s">
        <v>30018</v>
      </c>
      <c r="H4960" t="s">
        <v>30019</v>
      </c>
      <c r="I4960" t="s">
        <v>30020</v>
      </c>
      <c r="J4960" s="1" t="s">
        <v>45</v>
      </c>
      <c r="K4960" t="s">
        <v>424</v>
      </c>
      <c r="L4960" t="s">
        <v>425</v>
      </c>
      <c r="M4960">
        <v>7724600682</v>
      </c>
      <c r="N4960" s="1" t="s">
        <v>93</v>
      </c>
      <c r="O4960" s="1" t="s">
        <v>63</v>
      </c>
      <c r="P4960" s="1">
        <v>46</v>
      </c>
      <c r="Q4960" t="s">
        <v>1001</v>
      </c>
      <c r="R4960" s="1" t="s">
        <v>20584</v>
      </c>
      <c r="S4960" s="1" t="s">
        <v>30021</v>
      </c>
      <c r="T4960" s="1">
        <v>225</v>
      </c>
      <c r="U4960" s="1">
        <v>44</v>
      </c>
      <c r="V4960" s="1">
        <v>181</v>
      </c>
    </row>
    <row r="4961" spans="1:22" x14ac:dyDescent="0.35">
      <c r="A4961" s="2">
        <v>44770</v>
      </c>
      <c r="B4961" s="3" t="s">
        <v>336</v>
      </c>
      <c r="C4961" t="s">
        <v>54</v>
      </c>
      <c r="D4961" t="s">
        <v>165</v>
      </c>
      <c r="E4961" t="s">
        <v>484</v>
      </c>
      <c r="F4961" t="s">
        <v>30022</v>
      </c>
      <c r="G4961" t="s">
        <v>30023</v>
      </c>
      <c r="H4961" t="s">
        <v>30024</v>
      </c>
      <c r="I4961" t="s">
        <v>30025</v>
      </c>
      <c r="J4961" s="1" t="s">
        <v>30</v>
      </c>
      <c r="K4961" t="s">
        <v>330</v>
      </c>
      <c r="L4961" t="s">
        <v>331</v>
      </c>
      <c r="M4961" t="s">
        <v>332</v>
      </c>
      <c r="N4961" s="1" t="s">
        <v>78</v>
      </c>
      <c r="O4961" s="1" t="s">
        <v>49</v>
      </c>
      <c r="P4961" s="1">
        <v>24</v>
      </c>
      <c r="Q4961" t="s">
        <v>30026</v>
      </c>
      <c r="R4961" s="1" t="s">
        <v>30027</v>
      </c>
      <c r="S4961" s="1" t="s">
        <v>30028</v>
      </c>
      <c r="T4961" s="1">
        <v>480</v>
      </c>
      <c r="U4961" s="1">
        <v>251</v>
      </c>
      <c r="V4961" s="1">
        <v>229</v>
      </c>
    </row>
    <row r="4962" spans="1:22" x14ac:dyDescent="0.35">
      <c r="A4962" s="2">
        <v>44647</v>
      </c>
      <c r="B4962" s="3" t="s">
        <v>53</v>
      </c>
      <c r="C4962" t="s">
        <v>54</v>
      </c>
      <c r="D4962" t="s">
        <v>55</v>
      </c>
      <c r="E4962" t="s">
        <v>56</v>
      </c>
      <c r="F4962" t="s">
        <v>30029</v>
      </c>
      <c r="H4962" t="s">
        <v>30030</v>
      </c>
      <c r="I4962">
        <v>6345435145</v>
      </c>
      <c r="J4962" s="1" t="s">
        <v>45</v>
      </c>
      <c r="K4962" t="s">
        <v>381</v>
      </c>
      <c r="L4962" t="s">
        <v>382</v>
      </c>
      <c r="M4962" t="s">
        <v>383</v>
      </c>
      <c r="N4962" s="1" t="s">
        <v>78</v>
      </c>
      <c r="O4962" s="1" t="s">
        <v>34</v>
      </c>
      <c r="P4962" s="1">
        <v>36</v>
      </c>
      <c r="Q4962" t="s">
        <v>8283</v>
      </c>
      <c r="R4962" s="1" t="s">
        <v>30031</v>
      </c>
      <c r="S4962" s="1" t="s">
        <v>30032</v>
      </c>
      <c r="T4962" s="1">
        <v>431</v>
      </c>
      <c r="U4962" s="1">
        <v>72</v>
      </c>
      <c r="V4962" s="1">
        <v>359</v>
      </c>
    </row>
    <row r="4963" spans="1:22" x14ac:dyDescent="0.35">
      <c r="A4963" s="2">
        <v>44887</v>
      </c>
      <c r="B4963" s="3" t="s">
        <v>529</v>
      </c>
      <c r="C4963" t="s">
        <v>23</v>
      </c>
      <c r="D4963" t="s">
        <v>98</v>
      </c>
      <c r="E4963" t="s">
        <v>530</v>
      </c>
      <c r="F4963" t="s">
        <v>30033</v>
      </c>
      <c r="H4963" t="s">
        <v>30034</v>
      </c>
      <c r="I4963" t="s">
        <v>30035</v>
      </c>
      <c r="J4963" s="1" t="s">
        <v>170</v>
      </c>
      <c r="K4963" t="s">
        <v>75</v>
      </c>
      <c r="L4963" t="s">
        <v>76</v>
      </c>
      <c r="M4963" t="s">
        <v>77</v>
      </c>
      <c r="N4963" s="1" t="s">
        <v>86</v>
      </c>
      <c r="O4963" s="1" t="s">
        <v>63</v>
      </c>
      <c r="P4963" s="1">
        <v>36</v>
      </c>
      <c r="Q4963" t="s">
        <v>5688</v>
      </c>
      <c r="R4963" s="1" t="s">
        <v>30036</v>
      </c>
      <c r="S4963" s="1" t="s">
        <v>30037</v>
      </c>
      <c r="T4963" s="1">
        <v>157</v>
      </c>
      <c r="U4963" s="1">
        <v>43</v>
      </c>
      <c r="V4963" s="1">
        <v>114</v>
      </c>
    </row>
    <row r="4964" spans="1:22" x14ac:dyDescent="0.35">
      <c r="A4964" s="2">
        <v>44676</v>
      </c>
      <c r="B4964" s="3" t="s">
        <v>164</v>
      </c>
      <c r="C4964" t="s">
        <v>54</v>
      </c>
      <c r="D4964" t="s">
        <v>165</v>
      </c>
      <c r="E4964" t="s">
        <v>2368</v>
      </c>
      <c r="F4964" t="s">
        <v>30038</v>
      </c>
      <c r="G4964" t="s">
        <v>9867</v>
      </c>
      <c r="H4964" t="s">
        <v>30039</v>
      </c>
      <c r="I4964" t="s">
        <v>30040</v>
      </c>
      <c r="J4964" s="1" t="s">
        <v>45</v>
      </c>
      <c r="K4964" t="s">
        <v>111</v>
      </c>
      <c r="L4964" t="s">
        <v>112</v>
      </c>
      <c r="M4964" t="s">
        <v>113</v>
      </c>
      <c r="N4964" s="1" t="s">
        <v>93</v>
      </c>
      <c r="O4964" s="1" t="s">
        <v>63</v>
      </c>
      <c r="P4964" s="1">
        <v>18</v>
      </c>
      <c r="Q4964" t="s">
        <v>3317</v>
      </c>
      <c r="R4964" s="1" t="s">
        <v>30041</v>
      </c>
      <c r="S4964" s="1" t="s">
        <v>30042</v>
      </c>
      <c r="T4964" s="1">
        <v>294</v>
      </c>
      <c r="U4964" s="1">
        <v>168</v>
      </c>
      <c r="V4964" s="1">
        <v>126</v>
      </c>
    </row>
    <row r="4965" spans="1:22" x14ac:dyDescent="0.35">
      <c r="A4965" s="2">
        <v>45122</v>
      </c>
      <c r="B4965" s="3" t="s">
        <v>238</v>
      </c>
      <c r="C4965" t="s">
        <v>23</v>
      </c>
      <c r="D4965" t="s">
        <v>98</v>
      </c>
      <c r="E4965" t="s">
        <v>239</v>
      </c>
      <c r="F4965" t="s">
        <v>30043</v>
      </c>
      <c r="G4965" t="s">
        <v>30044</v>
      </c>
      <c r="H4965" t="s">
        <v>30045</v>
      </c>
      <c r="I4965" t="s">
        <v>30046</v>
      </c>
      <c r="J4965" s="1" t="s">
        <v>170</v>
      </c>
      <c r="K4965" t="s">
        <v>330</v>
      </c>
      <c r="L4965" t="s">
        <v>331</v>
      </c>
      <c r="M4965" t="s">
        <v>332</v>
      </c>
      <c r="N4965" s="1" t="s">
        <v>86</v>
      </c>
      <c r="O4965" s="1" t="s">
        <v>49</v>
      </c>
      <c r="P4965" s="1">
        <v>35</v>
      </c>
      <c r="Q4965" t="s">
        <v>28499</v>
      </c>
      <c r="R4965" s="1" t="s">
        <v>30047</v>
      </c>
      <c r="S4965" s="1" t="s">
        <v>30048</v>
      </c>
      <c r="T4965" s="1">
        <v>318</v>
      </c>
      <c r="U4965" s="1">
        <v>6</v>
      </c>
      <c r="V4965" s="1">
        <v>312</v>
      </c>
    </row>
    <row r="4966" spans="1:22" x14ac:dyDescent="0.35">
      <c r="A4966" s="2">
        <v>45171</v>
      </c>
      <c r="B4966" s="3" t="s">
        <v>317</v>
      </c>
      <c r="C4966" t="s">
        <v>23</v>
      </c>
      <c r="D4966" t="s">
        <v>98</v>
      </c>
      <c r="E4966" t="s">
        <v>318</v>
      </c>
      <c r="F4966" t="s">
        <v>30049</v>
      </c>
      <c r="H4966" t="s">
        <v>30050</v>
      </c>
      <c r="I4966" t="s">
        <v>30051</v>
      </c>
      <c r="J4966" s="1" t="s">
        <v>30</v>
      </c>
      <c r="K4966" t="s">
        <v>303</v>
      </c>
      <c r="L4966" t="s">
        <v>304</v>
      </c>
      <c r="M4966" t="s">
        <v>305</v>
      </c>
      <c r="N4966" s="1" t="s">
        <v>78</v>
      </c>
      <c r="O4966" s="1" t="s">
        <v>63</v>
      </c>
      <c r="P4966" s="1">
        <v>10</v>
      </c>
      <c r="Q4966" t="s">
        <v>23067</v>
      </c>
      <c r="R4966" s="1" t="s">
        <v>27581</v>
      </c>
      <c r="S4966" s="1" t="s">
        <v>30052</v>
      </c>
      <c r="T4966" s="1">
        <v>429</v>
      </c>
      <c r="U4966" s="1">
        <v>360</v>
      </c>
      <c r="V4966" s="1">
        <v>69</v>
      </c>
    </row>
    <row r="4967" spans="1:22" x14ac:dyDescent="0.35">
      <c r="A4967" s="2">
        <v>44522</v>
      </c>
      <c r="B4967" s="3" t="s">
        <v>38</v>
      </c>
      <c r="C4967" t="s">
        <v>23</v>
      </c>
      <c r="D4967" t="s">
        <v>98</v>
      </c>
      <c r="E4967" t="s">
        <v>239</v>
      </c>
      <c r="F4967" t="s">
        <v>30053</v>
      </c>
      <c r="G4967" t="s">
        <v>30054</v>
      </c>
      <c r="H4967" t="s">
        <v>30055</v>
      </c>
      <c r="I4967" t="s">
        <v>30056</v>
      </c>
      <c r="J4967" s="1" t="s">
        <v>30</v>
      </c>
      <c r="K4967" t="s">
        <v>159</v>
      </c>
      <c r="L4967" t="s">
        <v>160</v>
      </c>
      <c r="N4967" s="1" t="s">
        <v>78</v>
      </c>
      <c r="O4967" s="1" t="s">
        <v>49</v>
      </c>
      <c r="P4967" s="1">
        <v>3</v>
      </c>
      <c r="Q4967" t="s">
        <v>10259</v>
      </c>
      <c r="R4967" s="1" t="s">
        <v>30057</v>
      </c>
      <c r="S4967" s="1" t="s">
        <v>30058</v>
      </c>
      <c r="T4967" s="1">
        <v>196</v>
      </c>
      <c r="U4967" s="1">
        <v>127</v>
      </c>
      <c r="V4967" s="1">
        <v>69</v>
      </c>
    </row>
    <row r="4968" spans="1:22" x14ac:dyDescent="0.35">
      <c r="A4968" s="2">
        <v>44691</v>
      </c>
      <c r="B4968" s="3" t="s">
        <v>317</v>
      </c>
      <c r="C4968" t="s">
        <v>23</v>
      </c>
      <c r="D4968" t="s">
        <v>98</v>
      </c>
      <c r="E4968" t="s">
        <v>265</v>
      </c>
      <c r="F4968" t="s">
        <v>30059</v>
      </c>
      <c r="G4968" t="s">
        <v>30060</v>
      </c>
      <c r="H4968" t="s">
        <v>30061</v>
      </c>
      <c r="I4968" t="s">
        <v>30062</v>
      </c>
      <c r="J4968" s="1" t="s">
        <v>30</v>
      </c>
      <c r="K4968" t="s">
        <v>534</v>
      </c>
      <c r="L4968" t="s">
        <v>535</v>
      </c>
      <c r="M4968" t="s">
        <v>536</v>
      </c>
      <c r="N4968" s="1" t="s">
        <v>33</v>
      </c>
      <c r="O4968" s="1" t="s">
        <v>34</v>
      </c>
      <c r="P4968" s="1">
        <v>29</v>
      </c>
      <c r="Q4968" t="s">
        <v>1604</v>
      </c>
      <c r="R4968" s="1" t="s">
        <v>20544</v>
      </c>
      <c r="S4968" s="1" t="s">
        <v>30063</v>
      </c>
      <c r="T4968" s="1">
        <v>384</v>
      </c>
      <c r="U4968" s="1">
        <v>297</v>
      </c>
      <c r="V4968" s="1">
        <v>87</v>
      </c>
    </row>
    <row r="4969" spans="1:22" x14ac:dyDescent="0.35">
      <c r="A4969" s="2">
        <v>45080</v>
      </c>
      <c r="B4969" s="3" t="s">
        <v>529</v>
      </c>
      <c r="C4969" t="s">
        <v>54</v>
      </c>
      <c r="D4969" t="s">
        <v>98</v>
      </c>
      <c r="E4969" t="s">
        <v>530</v>
      </c>
      <c r="F4969" t="s">
        <v>30064</v>
      </c>
      <c r="G4969" t="s">
        <v>30065</v>
      </c>
      <c r="H4969" t="s">
        <v>30066</v>
      </c>
      <c r="I4969" t="s">
        <v>30067</v>
      </c>
      <c r="J4969" s="1" t="s">
        <v>170</v>
      </c>
      <c r="K4969" t="s">
        <v>133</v>
      </c>
      <c r="L4969" t="s">
        <v>134</v>
      </c>
      <c r="M4969" t="s">
        <v>135</v>
      </c>
      <c r="N4969" s="1" t="s">
        <v>48</v>
      </c>
      <c r="O4969" s="1" t="s">
        <v>63</v>
      </c>
      <c r="P4969" s="1">
        <v>92</v>
      </c>
      <c r="Q4969" t="s">
        <v>2046</v>
      </c>
      <c r="R4969" s="1" t="s">
        <v>30068</v>
      </c>
      <c r="S4969" s="1" t="s">
        <v>30069</v>
      </c>
      <c r="T4969" s="1">
        <v>158</v>
      </c>
      <c r="U4969" s="1">
        <v>125</v>
      </c>
      <c r="V4969" s="1">
        <v>33</v>
      </c>
    </row>
    <row r="4970" spans="1:22" x14ac:dyDescent="0.35">
      <c r="A4970" s="2">
        <v>45103</v>
      </c>
      <c r="B4970" s="3" t="s">
        <v>344</v>
      </c>
      <c r="C4970" t="s">
        <v>141</v>
      </c>
      <c r="D4970" t="s">
        <v>345</v>
      </c>
      <c r="E4970" t="s">
        <v>346</v>
      </c>
      <c r="F4970" t="s">
        <v>30070</v>
      </c>
      <c r="G4970" t="s">
        <v>30071</v>
      </c>
      <c r="H4970" t="s">
        <v>30072</v>
      </c>
      <c r="I4970">
        <v>7149609844</v>
      </c>
      <c r="J4970" s="1" t="s">
        <v>30</v>
      </c>
      <c r="K4970" t="s">
        <v>133</v>
      </c>
      <c r="L4970" t="s">
        <v>134</v>
      </c>
      <c r="M4970" t="s">
        <v>135</v>
      </c>
      <c r="N4970" s="1" t="s">
        <v>33</v>
      </c>
      <c r="O4970" s="1" t="s">
        <v>34</v>
      </c>
      <c r="P4970" s="1">
        <v>95</v>
      </c>
      <c r="Q4970" t="s">
        <v>12069</v>
      </c>
      <c r="R4970" s="1" t="s">
        <v>30073</v>
      </c>
      <c r="S4970" s="1" t="s">
        <v>30074</v>
      </c>
      <c r="T4970" s="1">
        <v>200</v>
      </c>
      <c r="U4970" s="1">
        <v>191</v>
      </c>
      <c r="V4970" s="1">
        <v>9</v>
      </c>
    </row>
    <row r="4971" spans="1:22" x14ac:dyDescent="0.35">
      <c r="A4971" s="1" t="s">
        <v>25457</v>
      </c>
      <c r="B4971" s="3" t="s">
        <v>336</v>
      </c>
      <c r="C4971" t="s">
        <v>247</v>
      </c>
      <c r="D4971" t="s">
        <v>165</v>
      </c>
      <c r="E4971" t="s">
        <v>484</v>
      </c>
      <c r="F4971" t="s">
        <v>30075</v>
      </c>
      <c r="G4971" t="s">
        <v>30076</v>
      </c>
      <c r="H4971" t="s">
        <v>30077</v>
      </c>
      <c r="I4971" t="s">
        <v>30078</v>
      </c>
      <c r="J4971" s="1" t="s">
        <v>45</v>
      </c>
      <c r="K4971" t="s">
        <v>148</v>
      </c>
      <c r="L4971" t="s">
        <v>149</v>
      </c>
      <c r="M4971" t="s">
        <v>150</v>
      </c>
      <c r="N4971" s="1" t="s">
        <v>48</v>
      </c>
      <c r="O4971" s="1" t="s">
        <v>63</v>
      </c>
      <c r="P4971" s="1">
        <v>82</v>
      </c>
      <c r="Q4971" t="s">
        <v>10279</v>
      </c>
      <c r="R4971" s="1" t="s">
        <v>30079</v>
      </c>
      <c r="S4971" s="1" t="s">
        <v>30080</v>
      </c>
      <c r="T4971" s="1">
        <v>70</v>
      </c>
      <c r="U4971" s="1">
        <v>55</v>
      </c>
      <c r="V4971" s="1">
        <v>15</v>
      </c>
    </row>
    <row r="4972" spans="1:22" x14ac:dyDescent="0.35">
      <c r="A4972" s="2">
        <v>44675</v>
      </c>
      <c r="B4972" s="3" t="s">
        <v>275</v>
      </c>
      <c r="C4972" t="s">
        <v>54</v>
      </c>
      <c r="D4972" t="s">
        <v>277</v>
      </c>
      <c r="E4972" t="s">
        <v>265</v>
      </c>
      <c r="F4972" t="s">
        <v>30081</v>
      </c>
      <c r="H4972" t="s">
        <v>30082</v>
      </c>
      <c r="I4972" t="s">
        <v>30083</v>
      </c>
      <c r="J4972" s="1" t="s">
        <v>30</v>
      </c>
      <c r="K4972" t="s">
        <v>534</v>
      </c>
      <c r="L4972" t="s">
        <v>535</v>
      </c>
      <c r="M4972" t="s">
        <v>536</v>
      </c>
      <c r="N4972" s="1" t="s">
        <v>93</v>
      </c>
      <c r="O4972" s="1" t="s">
        <v>34</v>
      </c>
      <c r="P4972" s="1">
        <v>14</v>
      </c>
      <c r="Q4972" t="s">
        <v>1645</v>
      </c>
      <c r="R4972" s="1" t="s">
        <v>29167</v>
      </c>
      <c r="S4972" s="1" t="s">
        <v>30084</v>
      </c>
      <c r="T4972" s="1">
        <v>462</v>
      </c>
      <c r="U4972" s="1">
        <v>443</v>
      </c>
      <c r="V4972" s="1">
        <v>19</v>
      </c>
    </row>
    <row r="4973" spans="1:22" x14ac:dyDescent="0.35">
      <c r="A4973" s="2">
        <v>44964</v>
      </c>
      <c r="B4973" s="3" t="s">
        <v>38</v>
      </c>
      <c r="C4973" t="s">
        <v>69</v>
      </c>
      <c r="D4973" t="s">
        <v>70</v>
      </c>
      <c r="E4973" t="s">
        <v>71</v>
      </c>
      <c r="F4973" t="s">
        <v>30085</v>
      </c>
      <c r="G4973" t="s">
        <v>30086</v>
      </c>
      <c r="H4973" t="s">
        <v>30087</v>
      </c>
      <c r="I4973" t="s">
        <v>30088</v>
      </c>
      <c r="J4973" s="1" t="s">
        <v>170</v>
      </c>
      <c r="K4973" t="s">
        <v>381</v>
      </c>
      <c r="L4973" t="s">
        <v>382</v>
      </c>
      <c r="M4973" t="s">
        <v>383</v>
      </c>
      <c r="N4973" s="1" t="s">
        <v>33</v>
      </c>
      <c r="O4973" s="1" t="s">
        <v>49</v>
      </c>
      <c r="P4973" s="1">
        <v>31</v>
      </c>
      <c r="Q4973" t="s">
        <v>5759</v>
      </c>
      <c r="R4973" s="1" t="s">
        <v>30089</v>
      </c>
      <c r="S4973" s="1" t="s">
        <v>30090</v>
      </c>
      <c r="T4973" s="1">
        <v>444</v>
      </c>
      <c r="U4973" s="1">
        <v>211</v>
      </c>
      <c r="V4973" s="1">
        <v>233</v>
      </c>
    </row>
    <row r="4974" spans="1:22" x14ac:dyDescent="0.35">
      <c r="A4974" s="2">
        <v>45077</v>
      </c>
      <c r="B4974" s="3" t="s">
        <v>207</v>
      </c>
      <c r="C4974" t="s">
        <v>23</v>
      </c>
      <c r="D4974" t="s">
        <v>39</v>
      </c>
      <c r="E4974" t="s">
        <v>40</v>
      </c>
      <c r="F4974" t="s">
        <v>30091</v>
      </c>
      <c r="G4974" t="s">
        <v>30092</v>
      </c>
      <c r="H4974" t="s">
        <v>30093</v>
      </c>
      <c r="I4974" t="s">
        <v>30094</v>
      </c>
      <c r="J4974" s="1" t="s">
        <v>170</v>
      </c>
      <c r="K4974" t="s">
        <v>148</v>
      </c>
      <c r="L4974" t="s">
        <v>149</v>
      </c>
      <c r="M4974" t="s">
        <v>150</v>
      </c>
      <c r="N4974" s="1" t="s">
        <v>114</v>
      </c>
      <c r="O4974" s="1" t="s">
        <v>34</v>
      </c>
      <c r="P4974" s="1">
        <v>59</v>
      </c>
      <c r="Q4974" t="s">
        <v>681</v>
      </c>
      <c r="R4974" s="1" t="s">
        <v>30095</v>
      </c>
      <c r="S4974" s="1" t="s">
        <v>30096</v>
      </c>
      <c r="T4974" s="1">
        <v>476</v>
      </c>
      <c r="U4974" s="1">
        <v>105</v>
      </c>
      <c r="V4974" s="1">
        <v>371</v>
      </c>
    </row>
    <row r="4975" spans="1:22" x14ac:dyDescent="0.35">
      <c r="A4975" s="2">
        <v>45015</v>
      </c>
      <c r="B4975" s="3" t="s">
        <v>336</v>
      </c>
      <c r="C4975" t="s">
        <v>247</v>
      </c>
      <c r="D4975" t="s">
        <v>165</v>
      </c>
      <c r="E4975" t="s">
        <v>484</v>
      </c>
      <c r="F4975" t="s">
        <v>30097</v>
      </c>
      <c r="G4975" t="s">
        <v>30098</v>
      </c>
      <c r="H4975" t="s">
        <v>30099</v>
      </c>
      <c r="I4975" t="s">
        <v>30100</v>
      </c>
      <c r="J4975" s="1" t="s">
        <v>45</v>
      </c>
      <c r="K4975" t="s">
        <v>171</v>
      </c>
      <c r="L4975" t="s">
        <v>172</v>
      </c>
      <c r="M4975" t="s">
        <v>173</v>
      </c>
      <c r="N4975" s="1" t="s">
        <v>93</v>
      </c>
      <c r="O4975" s="1" t="s">
        <v>63</v>
      </c>
      <c r="P4975" s="1">
        <v>78</v>
      </c>
      <c r="Q4975" t="s">
        <v>9309</v>
      </c>
      <c r="R4975" s="1" t="s">
        <v>30101</v>
      </c>
      <c r="S4975" s="1" t="s">
        <v>30102</v>
      </c>
      <c r="T4975" s="1">
        <v>371</v>
      </c>
      <c r="U4975" s="1">
        <v>189</v>
      </c>
      <c r="V4975" s="1">
        <v>182</v>
      </c>
    </row>
    <row r="4976" spans="1:22" x14ac:dyDescent="0.35">
      <c r="A4976" s="2">
        <v>44769</v>
      </c>
      <c r="B4976" s="3" t="s">
        <v>118</v>
      </c>
      <c r="C4976" t="s">
        <v>69</v>
      </c>
      <c r="D4976" t="s">
        <v>119</v>
      </c>
      <c r="E4976" t="s">
        <v>25</v>
      </c>
      <c r="F4976" t="s">
        <v>30103</v>
      </c>
      <c r="G4976" t="s">
        <v>30104</v>
      </c>
      <c r="H4976" t="s">
        <v>30105</v>
      </c>
      <c r="I4976" t="s">
        <v>30106</v>
      </c>
      <c r="J4976" s="1" t="s">
        <v>170</v>
      </c>
      <c r="K4976" t="s">
        <v>61</v>
      </c>
      <c r="L4976" t="s">
        <v>62</v>
      </c>
      <c r="M4976">
        <f>1-588-750-7646</f>
        <v>-8983</v>
      </c>
      <c r="N4976" s="1" t="s">
        <v>48</v>
      </c>
      <c r="O4976" s="1" t="s">
        <v>63</v>
      </c>
      <c r="P4976" s="1">
        <v>29</v>
      </c>
      <c r="Q4976" t="s">
        <v>2873</v>
      </c>
      <c r="R4976" s="1" t="s">
        <v>26160</v>
      </c>
      <c r="S4976" s="1" t="s">
        <v>30107</v>
      </c>
      <c r="T4976" s="1">
        <v>378</v>
      </c>
      <c r="U4976" s="1">
        <v>240</v>
      </c>
      <c r="V4976" s="1">
        <v>138</v>
      </c>
    </row>
    <row r="4977" spans="1:22" x14ac:dyDescent="0.35">
      <c r="A4977" s="1" t="s">
        <v>30108</v>
      </c>
      <c r="B4977" s="3" t="s">
        <v>53</v>
      </c>
      <c r="C4977" t="s">
        <v>276</v>
      </c>
      <c r="D4977" t="s">
        <v>55</v>
      </c>
      <c r="E4977" t="s">
        <v>189</v>
      </c>
      <c r="F4977" t="s">
        <v>30109</v>
      </c>
      <c r="G4977" t="s">
        <v>30110</v>
      </c>
      <c r="H4977" t="s">
        <v>30111</v>
      </c>
      <c r="I4977" t="s">
        <v>30112</v>
      </c>
      <c r="J4977" s="1" t="s">
        <v>45</v>
      </c>
      <c r="K4977" t="s">
        <v>303</v>
      </c>
      <c r="L4977" t="s">
        <v>304</v>
      </c>
      <c r="M4977" t="s">
        <v>305</v>
      </c>
      <c r="N4977" s="1" t="s">
        <v>86</v>
      </c>
      <c r="O4977" s="1" t="s">
        <v>34</v>
      </c>
      <c r="P4977" s="1">
        <v>51</v>
      </c>
      <c r="Q4977" t="s">
        <v>8265</v>
      </c>
      <c r="R4977" s="1" t="s">
        <v>30113</v>
      </c>
      <c r="S4977" s="1" t="s">
        <v>30114</v>
      </c>
      <c r="T4977" s="1">
        <v>248</v>
      </c>
      <c r="U4977" s="1">
        <v>4</v>
      </c>
      <c r="V4977" s="1">
        <v>244</v>
      </c>
    </row>
    <row r="4978" spans="1:22" x14ac:dyDescent="0.35">
      <c r="A4978" s="2">
        <v>44606</v>
      </c>
      <c r="B4978" s="3" t="s">
        <v>164</v>
      </c>
      <c r="C4978" t="s">
        <v>247</v>
      </c>
      <c r="D4978" t="s">
        <v>165</v>
      </c>
      <c r="E4978" t="s">
        <v>166</v>
      </c>
      <c r="F4978" t="s">
        <v>30115</v>
      </c>
      <c r="G4978" t="s">
        <v>30116</v>
      </c>
      <c r="H4978" t="s">
        <v>30117</v>
      </c>
      <c r="I4978" t="s">
        <v>30118</v>
      </c>
      <c r="J4978" s="1" t="s">
        <v>30</v>
      </c>
      <c r="K4978" t="s">
        <v>534</v>
      </c>
      <c r="L4978" t="s">
        <v>535</v>
      </c>
      <c r="M4978" t="s">
        <v>536</v>
      </c>
      <c r="N4978" s="1" t="s">
        <v>33</v>
      </c>
      <c r="O4978" s="1" t="s">
        <v>49</v>
      </c>
      <c r="P4978" s="1">
        <v>30</v>
      </c>
      <c r="Q4978" t="s">
        <v>15920</v>
      </c>
      <c r="R4978" s="1" t="s">
        <v>30119</v>
      </c>
      <c r="S4978" s="1" t="s">
        <v>30120</v>
      </c>
      <c r="T4978" s="1">
        <v>415</v>
      </c>
      <c r="U4978" s="1">
        <v>412</v>
      </c>
      <c r="V4978" s="1">
        <v>3</v>
      </c>
    </row>
    <row r="4979" spans="1:22" x14ac:dyDescent="0.35">
      <c r="A4979" s="2">
        <v>45144</v>
      </c>
      <c r="B4979" s="3" t="s">
        <v>214</v>
      </c>
      <c r="C4979" t="s">
        <v>23</v>
      </c>
      <c r="D4979" t="s">
        <v>98</v>
      </c>
      <c r="E4979" t="s">
        <v>215</v>
      </c>
      <c r="F4979" t="s">
        <v>30121</v>
      </c>
      <c r="G4979" t="s">
        <v>30122</v>
      </c>
      <c r="H4979" t="s">
        <v>30123</v>
      </c>
      <c r="I4979" t="s">
        <v>30124</v>
      </c>
      <c r="J4979" s="1" t="s">
        <v>30</v>
      </c>
      <c r="K4979" t="s">
        <v>424</v>
      </c>
      <c r="L4979" t="s">
        <v>425</v>
      </c>
      <c r="M4979">
        <v>7724600682</v>
      </c>
      <c r="N4979" s="1" t="s">
        <v>93</v>
      </c>
      <c r="O4979" s="1" t="s">
        <v>63</v>
      </c>
      <c r="P4979" s="1">
        <v>94</v>
      </c>
      <c r="Q4979" t="s">
        <v>5258</v>
      </c>
      <c r="R4979" s="1" t="s">
        <v>30125</v>
      </c>
      <c r="S4979" s="1" t="s">
        <v>30126</v>
      </c>
      <c r="T4979" s="1">
        <v>450</v>
      </c>
      <c r="U4979" s="1">
        <v>99</v>
      </c>
      <c r="V4979" s="1">
        <v>351</v>
      </c>
    </row>
    <row r="4980" spans="1:22" x14ac:dyDescent="0.35">
      <c r="A4980" s="1" t="s">
        <v>20568</v>
      </c>
      <c r="B4980" s="3" t="s">
        <v>207</v>
      </c>
      <c r="C4980" t="s">
        <v>23</v>
      </c>
      <c r="D4980" t="s">
        <v>39</v>
      </c>
      <c r="E4980" t="s">
        <v>40</v>
      </c>
      <c r="F4980" t="s">
        <v>30127</v>
      </c>
      <c r="H4980" t="s">
        <v>30128</v>
      </c>
      <c r="I4980" t="s">
        <v>30129</v>
      </c>
      <c r="J4980" s="1" t="s">
        <v>30</v>
      </c>
      <c r="K4980" t="s">
        <v>381</v>
      </c>
      <c r="L4980" t="s">
        <v>382</v>
      </c>
      <c r="M4980" t="s">
        <v>383</v>
      </c>
      <c r="N4980" s="1" t="s">
        <v>33</v>
      </c>
      <c r="O4980" s="1" t="s">
        <v>34</v>
      </c>
      <c r="P4980" s="1">
        <v>55</v>
      </c>
      <c r="Q4980" t="s">
        <v>14618</v>
      </c>
      <c r="R4980" s="1" t="s">
        <v>30130</v>
      </c>
      <c r="S4980" s="1" t="s">
        <v>30131</v>
      </c>
      <c r="T4980" s="1">
        <v>61</v>
      </c>
      <c r="U4980" s="1">
        <v>57</v>
      </c>
      <c r="V4980" s="1">
        <v>4</v>
      </c>
    </row>
    <row r="4981" spans="1:22" x14ac:dyDescent="0.35">
      <c r="A4981" s="2">
        <v>44681</v>
      </c>
      <c r="B4981" s="3" t="s">
        <v>418</v>
      </c>
      <c r="C4981" t="s">
        <v>54</v>
      </c>
      <c r="D4981" t="s">
        <v>419</v>
      </c>
      <c r="E4981" t="s">
        <v>521</v>
      </c>
      <c r="F4981" t="s">
        <v>30132</v>
      </c>
      <c r="G4981" t="s">
        <v>30133</v>
      </c>
      <c r="H4981" t="s">
        <v>30134</v>
      </c>
      <c r="I4981" t="s">
        <v>30135</v>
      </c>
      <c r="J4981" s="1" t="s">
        <v>30</v>
      </c>
      <c r="K4981" t="s">
        <v>566</v>
      </c>
      <c r="L4981" t="s">
        <v>567</v>
      </c>
      <c r="M4981" t="s">
        <v>568</v>
      </c>
      <c r="N4981" s="1" t="s">
        <v>33</v>
      </c>
      <c r="O4981" s="1" t="s">
        <v>34</v>
      </c>
      <c r="P4981" s="1">
        <v>12</v>
      </c>
      <c r="Q4981" t="s">
        <v>17373</v>
      </c>
      <c r="R4981" s="1" t="s">
        <v>30136</v>
      </c>
      <c r="S4981" s="1" t="s">
        <v>30137</v>
      </c>
      <c r="T4981" s="1">
        <v>126</v>
      </c>
      <c r="U4981" s="1">
        <v>45</v>
      </c>
      <c r="V4981" s="1">
        <v>81</v>
      </c>
    </row>
    <row r="4982" spans="1:22" x14ac:dyDescent="0.35">
      <c r="A4982" s="2">
        <v>44958</v>
      </c>
      <c r="B4982" s="3" t="s">
        <v>38</v>
      </c>
      <c r="C4982" t="s">
        <v>23</v>
      </c>
      <c r="D4982" t="s">
        <v>98</v>
      </c>
      <c r="E4982" t="s">
        <v>669</v>
      </c>
      <c r="F4982" t="s">
        <v>30138</v>
      </c>
      <c r="G4982" t="s">
        <v>30139</v>
      </c>
      <c r="H4982" t="s">
        <v>30140</v>
      </c>
      <c r="I4982" t="s">
        <v>30141</v>
      </c>
      <c r="J4982" s="1" t="s">
        <v>170</v>
      </c>
      <c r="K4982" t="s">
        <v>270</v>
      </c>
      <c r="L4982" t="s">
        <v>271</v>
      </c>
      <c r="M4982" t="s">
        <v>559</v>
      </c>
      <c r="N4982" s="1" t="s">
        <v>93</v>
      </c>
      <c r="O4982" s="1" t="s">
        <v>49</v>
      </c>
      <c r="P4982" s="1">
        <v>12</v>
      </c>
      <c r="Q4982" t="s">
        <v>5531</v>
      </c>
      <c r="R4982" s="1" t="s">
        <v>30142</v>
      </c>
      <c r="S4982" s="1" t="s">
        <v>30143</v>
      </c>
      <c r="T4982" s="1">
        <v>427</v>
      </c>
      <c r="U4982" s="1">
        <v>272</v>
      </c>
      <c r="V4982" s="1">
        <v>155</v>
      </c>
    </row>
    <row r="4983" spans="1:22" x14ac:dyDescent="0.35">
      <c r="A4983" s="2">
        <v>44749</v>
      </c>
      <c r="B4983" s="3" t="s">
        <v>38</v>
      </c>
      <c r="C4983" t="s">
        <v>23</v>
      </c>
      <c r="D4983" t="s">
        <v>98</v>
      </c>
      <c r="E4983" t="s">
        <v>265</v>
      </c>
      <c r="F4983" t="s">
        <v>30144</v>
      </c>
      <c r="G4983" t="s">
        <v>30145</v>
      </c>
      <c r="H4983" t="s">
        <v>30146</v>
      </c>
      <c r="I4983" t="s">
        <v>30147</v>
      </c>
      <c r="J4983" s="1" t="s">
        <v>30</v>
      </c>
      <c r="K4983" t="s">
        <v>194</v>
      </c>
      <c r="L4983" t="s">
        <v>195</v>
      </c>
      <c r="M4983" t="s">
        <v>196</v>
      </c>
      <c r="N4983" s="1" t="s">
        <v>114</v>
      </c>
      <c r="O4983" s="1" t="s">
        <v>63</v>
      </c>
      <c r="P4983" s="1">
        <v>81</v>
      </c>
      <c r="Q4983" t="s">
        <v>1216</v>
      </c>
      <c r="R4983" s="1" t="s">
        <v>30148</v>
      </c>
      <c r="S4983" s="1" t="s">
        <v>30149</v>
      </c>
      <c r="T4983" s="1">
        <v>389</v>
      </c>
      <c r="U4983" s="1">
        <v>221</v>
      </c>
      <c r="V4983" s="1">
        <v>168</v>
      </c>
    </row>
    <row r="4984" spans="1:22" x14ac:dyDescent="0.35">
      <c r="A4984" s="2">
        <v>44524</v>
      </c>
      <c r="B4984" s="3" t="s">
        <v>418</v>
      </c>
      <c r="C4984" t="s">
        <v>54</v>
      </c>
      <c r="D4984" t="s">
        <v>419</v>
      </c>
      <c r="E4984" t="s">
        <v>521</v>
      </c>
      <c r="F4984" t="s">
        <v>30150</v>
      </c>
      <c r="G4984" t="s">
        <v>30151</v>
      </c>
      <c r="H4984" t="s">
        <v>30152</v>
      </c>
      <c r="I4984" t="s">
        <v>30153</v>
      </c>
      <c r="J4984" s="1" t="s">
        <v>170</v>
      </c>
      <c r="K4984" t="s">
        <v>330</v>
      </c>
      <c r="L4984" t="s">
        <v>331</v>
      </c>
      <c r="M4984" t="s">
        <v>332</v>
      </c>
      <c r="N4984" s="1" t="s">
        <v>48</v>
      </c>
      <c r="O4984" s="1" t="s">
        <v>63</v>
      </c>
      <c r="P4984" s="1">
        <v>19</v>
      </c>
      <c r="Q4984" t="s">
        <v>11916</v>
      </c>
      <c r="R4984" s="1" t="s">
        <v>30154</v>
      </c>
      <c r="S4984" s="1" t="s">
        <v>30155</v>
      </c>
      <c r="T4984" s="1">
        <v>397</v>
      </c>
      <c r="U4984" s="1">
        <v>106</v>
      </c>
      <c r="V4984" s="1">
        <v>291</v>
      </c>
    </row>
    <row r="4985" spans="1:22" x14ac:dyDescent="0.35">
      <c r="A4985" s="2">
        <v>45235</v>
      </c>
      <c r="B4985" s="3" t="s">
        <v>53</v>
      </c>
      <c r="C4985" t="s">
        <v>276</v>
      </c>
      <c r="D4985" t="s">
        <v>55</v>
      </c>
      <c r="E4985" t="s">
        <v>56</v>
      </c>
      <c r="F4985" t="s">
        <v>30156</v>
      </c>
      <c r="G4985" t="s">
        <v>30157</v>
      </c>
      <c r="H4985" t="s">
        <v>30158</v>
      </c>
      <c r="I4985" t="s">
        <v>30159</v>
      </c>
      <c r="J4985" s="1" t="s">
        <v>170</v>
      </c>
      <c r="K4985" t="s">
        <v>424</v>
      </c>
      <c r="L4985" t="s">
        <v>425</v>
      </c>
      <c r="M4985">
        <v>7724600682</v>
      </c>
      <c r="N4985" s="1" t="s">
        <v>93</v>
      </c>
      <c r="O4985" s="1" t="s">
        <v>49</v>
      </c>
      <c r="P4985" s="1">
        <v>63</v>
      </c>
      <c r="Q4985" t="s">
        <v>4503</v>
      </c>
      <c r="R4985" s="1" t="s">
        <v>30160</v>
      </c>
      <c r="S4985" s="1" t="s">
        <v>30161</v>
      </c>
      <c r="T4985" s="1">
        <v>164</v>
      </c>
      <c r="U4985" s="1">
        <v>73</v>
      </c>
      <c r="V4985" s="1">
        <v>91</v>
      </c>
    </row>
    <row r="4986" spans="1:22" x14ac:dyDescent="0.35">
      <c r="A4986" s="2">
        <v>44539</v>
      </c>
      <c r="B4986" s="3" t="s">
        <v>22</v>
      </c>
      <c r="C4986" t="s">
        <v>23</v>
      </c>
      <c r="D4986" t="s">
        <v>24</v>
      </c>
      <c r="E4986" t="s">
        <v>82</v>
      </c>
      <c r="F4986" t="s">
        <v>30162</v>
      </c>
      <c r="H4986" t="s">
        <v>30163</v>
      </c>
      <c r="I4986" t="s">
        <v>30164</v>
      </c>
      <c r="J4986" s="1" t="s">
        <v>30</v>
      </c>
      <c r="K4986" t="s">
        <v>330</v>
      </c>
      <c r="L4986" t="s">
        <v>331</v>
      </c>
      <c r="M4986" t="s">
        <v>332</v>
      </c>
      <c r="N4986" s="1" t="s">
        <v>93</v>
      </c>
      <c r="O4986" s="1" t="s">
        <v>34</v>
      </c>
      <c r="P4986" s="1">
        <v>10</v>
      </c>
      <c r="Q4986" t="s">
        <v>17442</v>
      </c>
      <c r="R4986" s="1" t="s">
        <v>30165</v>
      </c>
      <c r="S4986" s="1" t="s">
        <v>30166</v>
      </c>
      <c r="T4986" s="1">
        <v>139</v>
      </c>
      <c r="U4986" s="1">
        <v>32</v>
      </c>
      <c r="V4986" s="1">
        <v>107</v>
      </c>
    </row>
    <row r="4987" spans="1:22" x14ac:dyDescent="0.35">
      <c r="A4987" s="2">
        <v>44676</v>
      </c>
      <c r="B4987" s="3" t="s">
        <v>177</v>
      </c>
      <c r="C4987" t="s">
        <v>141</v>
      </c>
      <c r="D4987" t="s">
        <v>142</v>
      </c>
      <c r="E4987" t="s">
        <v>178</v>
      </c>
      <c r="F4987" t="s">
        <v>30167</v>
      </c>
      <c r="G4987" t="s">
        <v>30168</v>
      </c>
      <c r="H4987" t="s">
        <v>30169</v>
      </c>
      <c r="I4987" t="s">
        <v>30170</v>
      </c>
      <c r="J4987" s="1" t="s">
        <v>170</v>
      </c>
      <c r="K4987" t="s">
        <v>171</v>
      </c>
      <c r="L4987" t="s">
        <v>172</v>
      </c>
      <c r="M4987" t="s">
        <v>173</v>
      </c>
      <c r="N4987" s="1" t="s">
        <v>78</v>
      </c>
      <c r="O4987" s="1" t="s">
        <v>49</v>
      </c>
      <c r="P4987" s="1">
        <v>46</v>
      </c>
      <c r="Q4987" t="s">
        <v>1001</v>
      </c>
      <c r="R4987" s="1" t="s">
        <v>30171</v>
      </c>
      <c r="S4987" s="1" t="s">
        <v>30172</v>
      </c>
      <c r="T4987" s="1">
        <v>339</v>
      </c>
      <c r="U4987" s="1">
        <v>39</v>
      </c>
      <c r="V4987" s="1">
        <v>300</v>
      </c>
    </row>
    <row r="4988" spans="1:22" x14ac:dyDescent="0.35">
      <c r="A4988" s="2">
        <v>44907</v>
      </c>
      <c r="B4988" s="3" t="s">
        <v>97</v>
      </c>
      <c r="C4988" t="s">
        <v>23</v>
      </c>
      <c r="D4988" t="s">
        <v>98</v>
      </c>
      <c r="E4988" t="s">
        <v>154</v>
      </c>
      <c r="F4988" t="s">
        <v>30173</v>
      </c>
      <c r="G4988" t="s">
        <v>30174</v>
      </c>
      <c r="H4988" t="s">
        <v>30175</v>
      </c>
      <c r="I4988">
        <v>8187675329</v>
      </c>
      <c r="J4988" s="1" t="s">
        <v>170</v>
      </c>
      <c r="K4988" t="s">
        <v>270</v>
      </c>
      <c r="L4988" t="s">
        <v>271</v>
      </c>
      <c r="M4988" t="s">
        <v>559</v>
      </c>
      <c r="N4988" s="1" t="s">
        <v>48</v>
      </c>
      <c r="O4988" s="1" t="s">
        <v>34</v>
      </c>
      <c r="P4988" s="1">
        <v>35</v>
      </c>
      <c r="Q4988" t="s">
        <v>25600</v>
      </c>
      <c r="R4988" s="1" t="s">
        <v>30176</v>
      </c>
      <c r="S4988" s="1" t="s">
        <v>30177</v>
      </c>
      <c r="T4988" s="1">
        <v>70</v>
      </c>
      <c r="U4988" s="1">
        <v>62</v>
      </c>
      <c r="V4988" s="1">
        <v>8</v>
      </c>
    </row>
    <row r="4989" spans="1:22" x14ac:dyDescent="0.35">
      <c r="A4989" s="2">
        <v>45128</v>
      </c>
      <c r="B4989" s="3" t="s">
        <v>207</v>
      </c>
      <c r="C4989" t="s">
        <v>23</v>
      </c>
      <c r="D4989" t="s">
        <v>39</v>
      </c>
      <c r="E4989" t="s">
        <v>40</v>
      </c>
      <c r="F4989" t="s">
        <v>30178</v>
      </c>
      <c r="G4989" t="s">
        <v>30179</v>
      </c>
      <c r="H4989" t="s">
        <v>30180</v>
      </c>
      <c r="I4989" t="s">
        <v>30181</v>
      </c>
      <c r="J4989" s="1" t="s">
        <v>30</v>
      </c>
      <c r="K4989" t="s">
        <v>424</v>
      </c>
      <c r="L4989" t="s">
        <v>425</v>
      </c>
      <c r="M4989">
        <v>7724600682</v>
      </c>
      <c r="N4989" s="1" t="s">
        <v>93</v>
      </c>
      <c r="O4989" s="1" t="s">
        <v>49</v>
      </c>
      <c r="P4989" s="1">
        <v>18</v>
      </c>
      <c r="Q4989" t="s">
        <v>26780</v>
      </c>
      <c r="R4989" s="1" t="s">
        <v>30182</v>
      </c>
      <c r="S4989" s="1" t="s">
        <v>30183</v>
      </c>
      <c r="T4989" s="1">
        <v>182</v>
      </c>
      <c r="U4989" s="1">
        <v>61</v>
      </c>
      <c r="V4989" s="1">
        <v>121</v>
      </c>
    </row>
    <row r="4990" spans="1:22" x14ac:dyDescent="0.35">
      <c r="A4990" s="2">
        <v>44869</v>
      </c>
      <c r="B4990" s="3" t="s">
        <v>275</v>
      </c>
      <c r="C4990" t="s">
        <v>54</v>
      </c>
      <c r="D4990" t="s">
        <v>277</v>
      </c>
      <c r="E4990" t="s">
        <v>278</v>
      </c>
      <c r="F4990" t="s">
        <v>30184</v>
      </c>
      <c r="G4990" t="s">
        <v>30185</v>
      </c>
      <c r="H4990" t="s">
        <v>30186</v>
      </c>
      <c r="I4990" t="s">
        <v>30187</v>
      </c>
      <c r="J4990" s="1" t="s">
        <v>170</v>
      </c>
      <c r="K4990" t="s">
        <v>31</v>
      </c>
      <c r="L4990" t="s">
        <v>32</v>
      </c>
      <c r="M4990">
        <v>6538306661</v>
      </c>
      <c r="N4990" s="1" t="s">
        <v>33</v>
      </c>
      <c r="O4990" s="1" t="s">
        <v>63</v>
      </c>
      <c r="P4990" s="1">
        <v>19</v>
      </c>
      <c r="Q4990" t="s">
        <v>2680</v>
      </c>
      <c r="R4990" s="1" t="s">
        <v>25302</v>
      </c>
      <c r="S4990" s="1" t="s">
        <v>30188</v>
      </c>
      <c r="T4990" s="1">
        <v>302</v>
      </c>
      <c r="U4990" s="1">
        <v>103</v>
      </c>
      <c r="V4990" s="1">
        <v>199</v>
      </c>
    </row>
    <row r="4991" spans="1:22" x14ac:dyDescent="0.35">
      <c r="A4991" s="2">
        <v>45125</v>
      </c>
      <c r="B4991" s="3" t="s">
        <v>22</v>
      </c>
      <c r="C4991" t="s">
        <v>23</v>
      </c>
      <c r="D4991" t="s">
        <v>24</v>
      </c>
      <c r="E4991" t="s">
        <v>82</v>
      </c>
      <c r="F4991" t="s">
        <v>30189</v>
      </c>
      <c r="G4991" t="s">
        <v>30190</v>
      </c>
      <c r="H4991" t="s">
        <v>30191</v>
      </c>
      <c r="I4991" t="s">
        <v>30192</v>
      </c>
      <c r="J4991" s="1" t="s">
        <v>45</v>
      </c>
      <c r="K4991" t="s">
        <v>111</v>
      </c>
      <c r="L4991" t="s">
        <v>112</v>
      </c>
      <c r="N4991" s="1" t="s">
        <v>33</v>
      </c>
      <c r="O4991" s="1" t="s">
        <v>49</v>
      </c>
      <c r="P4991" s="1">
        <v>33</v>
      </c>
      <c r="Q4991" t="s">
        <v>1815</v>
      </c>
      <c r="R4991" s="1" t="s">
        <v>30193</v>
      </c>
      <c r="S4991" s="1" t="s">
        <v>30194</v>
      </c>
      <c r="T4991" s="1">
        <v>406</v>
      </c>
      <c r="U4991" s="1">
        <v>305</v>
      </c>
      <c r="V4991" s="1">
        <v>101</v>
      </c>
    </row>
    <row r="4992" spans="1:22" x14ac:dyDescent="0.35">
      <c r="A4992" s="2">
        <v>44815</v>
      </c>
      <c r="B4992" s="3" t="s">
        <v>222</v>
      </c>
      <c r="C4992" t="s">
        <v>141</v>
      </c>
      <c r="D4992" t="s">
        <v>223</v>
      </c>
      <c r="E4992" t="s">
        <v>189</v>
      </c>
      <c r="F4992" t="s">
        <v>30195</v>
      </c>
      <c r="G4992" t="s">
        <v>30196</v>
      </c>
      <c r="H4992" t="s">
        <v>30197</v>
      </c>
      <c r="I4992" t="s">
        <v>30198</v>
      </c>
      <c r="J4992" s="1" t="s">
        <v>170</v>
      </c>
      <c r="K4992" t="s">
        <v>171</v>
      </c>
      <c r="L4992" t="s">
        <v>172</v>
      </c>
      <c r="M4992" t="s">
        <v>173</v>
      </c>
      <c r="N4992" s="1" t="s">
        <v>78</v>
      </c>
      <c r="O4992" s="1" t="s">
        <v>34</v>
      </c>
      <c r="P4992" s="1">
        <v>93</v>
      </c>
      <c r="Q4992" t="s">
        <v>847</v>
      </c>
      <c r="R4992" s="1" t="s">
        <v>30199</v>
      </c>
      <c r="S4992" s="1" t="s">
        <v>30200</v>
      </c>
      <c r="T4992" s="1">
        <v>93</v>
      </c>
      <c r="U4992" s="1">
        <v>18</v>
      </c>
      <c r="V4992" s="1">
        <v>75</v>
      </c>
    </row>
    <row r="4993" spans="1:22" x14ac:dyDescent="0.35">
      <c r="A4993" s="2">
        <v>44610</v>
      </c>
      <c r="B4993" s="3" t="s">
        <v>275</v>
      </c>
      <c r="C4993" t="s">
        <v>276</v>
      </c>
      <c r="D4993" t="s">
        <v>277</v>
      </c>
      <c r="E4993" t="s">
        <v>25</v>
      </c>
      <c r="F4993" t="s">
        <v>30201</v>
      </c>
      <c r="G4993" t="s">
        <v>30202</v>
      </c>
      <c r="H4993" t="s">
        <v>30203</v>
      </c>
      <c r="I4993" t="s">
        <v>30204</v>
      </c>
      <c r="J4993" s="1" t="s">
        <v>45</v>
      </c>
      <c r="K4993" t="s">
        <v>148</v>
      </c>
      <c r="L4993" t="s">
        <v>149</v>
      </c>
      <c r="M4993" t="s">
        <v>150</v>
      </c>
      <c r="N4993" s="1" t="s">
        <v>48</v>
      </c>
      <c r="O4993" s="1" t="s">
        <v>34</v>
      </c>
      <c r="P4993" s="1">
        <v>23</v>
      </c>
      <c r="Q4993" t="s">
        <v>11163</v>
      </c>
      <c r="R4993" s="1" t="s">
        <v>8414</v>
      </c>
      <c r="S4993" s="1" t="s">
        <v>30205</v>
      </c>
      <c r="T4993" s="1">
        <v>367</v>
      </c>
      <c r="U4993" s="1">
        <v>39</v>
      </c>
      <c r="V4993" s="1">
        <v>328</v>
      </c>
    </row>
    <row r="4994" spans="1:22" x14ac:dyDescent="0.35">
      <c r="A4994" s="2">
        <v>44468</v>
      </c>
      <c r="B4994" s="3" t="s">
        <v>53</v>
      </c>
      <c r="C4994" t="s">
        <v>276</v>
      </c>
      <c r="D4994" t="s">
        <v>55</v>
      </c>
      <c r="E4994" t="s">
        <v>2513</v>
      </c>
      <c r="F4994" t="s">
        <v>30206</v>
      </c>
      <c r="G4994" t="s">
        <v>30207</v>
      </c>
      <c r="H4994" t="s">
        <v>30208</v>
      </c>
      <c r="I4994" t="s">
        <v>30209</v>
      </c>
      <c r="J4994" s="1" t="s">
        <v>170</v>
      </c>
      <c r="K4994" t="s">
        <v>183</v>
      </c>
      <c r="L4994" t="s">
        <v>184</v>
      </c>
      <c r="M4994" t="s">
        <v>185</v>
      </c>
      <c r="N4994" s="1" t="s">
        <v>86</v>
      </c>
      <c r="O4994" s="1" t="s">
        <v>63</v>
      </c>
      <c r="P4994" s="1">
        <v>56</v>
      </c>
      <c r="Q4994" t="s">
        <v>3562</v>
      </c>
      <c r="R4994" s="1" t="s">
        <v>30210</v>
      </c>
      <c r="S4994" s="1" t="s">
        <v>30211</v>
      </c>
      <c r="T4994" s="1">
        <v>113</v>
      </c>
      <c r="U4994" s="1">
        <v>90</v>
      </c>
      <c r="V4994" s="1">
        <v>23</v>
      </c>
    </row>
    <row r="4995" spans="1:22" x14ac:dyDescent="0.35">
      <c r="A4995" s="2">
        <v>44515</v>
      </c>
      <c r="B4995" s="3" t="s">
        <v>53</v>
      </c>
      <c r="C4995" t="s">
        <v>54</v>
      </c>
      <c r="D4995" t="s">
        <v>55</v>
      </c>
      <c r="E4995" t="s">
        <v>56</v>
      </c>
      <c r="F4995" t="s">
        <v>30212</v>
      </c>
      <c r="G4995" t="s">
        <v>30213</v>
      </c>
      <c r="H4995" t="s">
        <v>30214</v>
      </c>
      <c r="I4995" t="s">
        <v>30215</v>
      </c>
      <c r="J4995" s="1" t="s">
        <v>30</v>
      </c>
      <c r="K4995" t="s">
        <v>159</v>
      </c>
      <c r="L4995" t="s">
        <v>160</v>
      </c>
      <c r="M4995" t="s">
        <v>161</v>
      </c>
      <c r="N4995" s="1" t="s">
        <v>33</v>
      </c>
      <c r="O4995" s="1" t="s">
        <v>49</v>
      </c>
      <c r="P4995" s="1">
        <v>57</v>
      </c>
      <c r="Q4995" t="s">
        <v>2789</v>
      </c>
      <c r="R4995" s="1" t="s">
        <v>30216</v>
      </c>
      <c r="S4995" s="1" t="s">
        <v>30217</v>
      </c>
      <c r="T4995" s="1">
        <v>109</v>
      </c>
      <c r="U4995" s="1">
        <v>80</v>
      </c>
      <c r="V4995" s="1">
        <v>29</v>
      </c>
    </row>
    <row r="4996" spans="1:22" x14ac:dyDescent="0.35">
      <c r="A4996" s="2">
        <v>45010</v>
      </c>
      <c r="B4996" s="3" t="s">
        <v>207</v>
      </c>
      <c r="C4996" t="s">
        <v>23</v>
      </c>
      <c r="D4996" t="s">
        <v>39</v>
      </c>
      <c r="E4996" t="s">
        <v>40</v>
      </c>
      <c r="F4996" t="s">
        <v>30218</v>
      </c>
      <c r="G4996" t="s">
        <v>30219</v>
      </c>
      <c r="H4996" t="s">
        <v>30220</v>
      </c>
      <c r="I4996" t="s">
        <v>30221</v>
      </c>
      <c r="J4996" s="1" t="s">
        <v>45</v>
      </c>
      <c r="K4996" t="s">
        <v>31</v>
      </c>
      <c r="L4996" t="s">
        <v>32</v>
      </c>
      <c r="M4996">
        <v>6538306661</v>
      </c>
      <c r="N4996" s="1" t="s">
        <v>33</v>
      </c>
      <c r="O4996" s="1" t="s">
        <v>49</v>
      </c>
      <c r="P4996" s="1">
        <v>56</v>
      </c>
      <c r="Q4996" t="s">
        <v>18198</v>
      </c>
      <c r="R4996" s="1" t="s">
        <v>30222</v>
      </c>
      <c r="S4996" s="1" t="s">
        <v>30223</v>
      </c>
      <c r="T4996" s="1">
        <v>287</v>
      </c>
      <c r="U4996" s="1">
        <v>260</v>
      </c>
      <c r="V4996" s="1">
        <v>27</v>
      </c>
    </row>
    <row r="4997" spans="1:22" x14ac:dyDescent="0.35">
      <c r="A4997" s="2">
        <v>45062</v>
      </c>
      <c r="B4997" s="3" t="s">
        <v>38</v>
      </c>
      <c r="C4997" t="s">
        <v>141</v>
      </c>
      <c r="D4997" t="s">
        <v>345</v>
      </c>
      <c r="E4997" t="s">
        <v>346</v>
      </c>
      <c r="F4997" t="s">
        <v>30224</v>
      </c>
      <c r="G4997" t="s">
        <v>30225</v>
      </c>
      <c r="H4997" t="s">
        <v>30226</v>
      </c>
      <c r="I4997" t="s">
        <v>30227</v>
      </c>
      <c r="J4997" s="1" t="s">
        <v>30</v>
      </c>
      <c r="K4997" t="s">
        <v>270</v>
      </c>
      <c r="L4997" t="s">
        <v>271</v>
      </c>
      <c r="M4997" t="s">
        <v>559</v>
      </c>
      <c r="N4997" s="1" t="s">
        <v>33</v>
      </c>
      <c r="O4997" s="1" t="s">
        <v>49</v>
      </c>
      <c r="P4997" s="1">
        <v>36</v>
      </c>
      <c r="Q4997" t="s">
        <v>29083</v>
      </c>
      <c r="R4997" s="1" t="s">
        <v>30228</v>
      </c>
      <c r="S4997" s="1" t="s">
        <v>30229</v>
      </c>
      <c r="T4997" s="1">
        <v>113</v>
      </c>
      <c r="U4997" s="1">
        <v>2</v>
      </c>
      <c r="V4997" s="1">
        <v>111</v>
      </c>
    </row>
    <row r="4998" spans="1:22" x14ac:dyDescent="0.35">
      <c r="A4998" s="2">
        <v>45178</v>
      </c>
      <c r="B4998" s="3" t="s">
        <v>97</v>
      </c>
      <c r="C4998" t="s">
        <v>23</v>
      </c>
      <c r="D4998" t="s">
        <v>98</v>
      </c>
      <c r="E4998" t="s">
        <v>154</v>
      </c>
      <c r="F4998" t="s">
        <v>30230</v>
      </c>
      <c r="G4998" t="s">
        <v>30231</v>
      </c>
      <c r="H4998" t="s">
        <v>30232</v>
      </c>
      <c r="I4998" t="s">
        <v>30233</v>
      </c>
      <c r="J4998" s="1" t="s">
        <v>170</v>
      </c>
      <c r="K4998" t="s">
        <v>148</v>
      </c>
      <c r="L4998" t="s">
        <v>149</v>
      </c>
      <c r="M4998" t="s">
        <v>150</v>
      </c>
      <c r="N4998" s="1" t="s">
        <v>48</v>
      </c>
      <c r="O4998" s="1" t="s">
        <v>34</v>
      </c>
      <c r="P4998" s="1">
        <v>26</v>
      </c>
      <c r="Q4998" t="s">
        <v>6428</v>
      </c>
      <c r="R4998" s="1" t="s">
        <v>30234</v>
      </c>
      <c r="S4998" s="1" t="s">
        <v>30235</v>
      </c>
      <c r="T4998" s="1">
        <v>373</v>
      </c>
      <c r="U4998" s="1">
        <v>192</v>
      </c>
      <c r="V4998" s="1">
        <v>181</v>
      </c>
    </row>
    <row r="4999" spans="1:22" x14ac:dyDescent="0.35">
      <c r="A4999" s="2">
        <v>44898</v>
      </c>
      <c r="B4999" s="3" t="s">
        <v>344</v>
      </c>
      <c r="C4999" t="s">
        <v>141</v>
      </c>
      <c r="D4999" t="s">
        <v>345</v>
      </c>
      <c r="E4999" t="s">
        <v>346</v>
      </c>
      <c r="F4999" t="s">
        <v>30236</v>
      </c>
      <c r="G4999" t="s">
        <v>30237</v>
      </c>
      <c r="H4999" t="s">
        <v>30238</v>
      </c>
      <c r="I4999" t="s">
        <v>30239</v>
      </c>
      <c r="J4999" s="1" t="s">
        <v>30</v>
      </c>
      <c r="K4999" t="s">
        <v>381</v>
      </c>
      <c r="L4999" t="s">
        <v>382</v>
      </c>
      <c r="M4999" t="s">
        <v>383</v>
      </c>
      <c r="N4999" s="1" t="s">
        <v>86</v>
      </c>
      <c r="O4999" s="1" t="s">
        <v>49</v>
      </c>
      <c r="P4999" s="1">
        <v>30</v>
      </c>
      <c r="Q4999" t="s">
        <v>21653</v>
      </c>
      <c r="R4999" s="1" t="s">
        <v>17529</v>
      </c>
      <c r="S4999" s="1" t="s">
        <v>30240</v>
      </c>
      <c r="T4999" s="1">
        <v>133</v>
      </c>
      <c r="U4999" s="1">
        <v>38</v>
      </c>
      <c r="V4999" s="1">
        <v>95</v>
      </c>
    </row>
    <row r="5000" spans="1:22" x14ac:dyDescent="0.35">
      <c r="A5000" s="2">
        <v>44840</v>
      </c>
      <c r="B5000" s="3" t="s">
        <v>177</v>
      </c>
      <c r="C5000" t="s">
        <v>141</v>
      </c>
      <c r="D5000" t="s">
        <v>142</v>
      </c>
      <c r="E5000" t="s">
        <v>178</v>
      </c>
      <c r="F5000" t="s">
        <v>10025</v>
      </c>
      <c r="G5000" t="s">
        <v>30241</v>
      </c>
      <c r="H5000" t="s">
        <v>30242</v>
      </c>
      <c r="I5000" t="s">
        <v>30243</v>
      </c>
      <c r="J5000" s="1" t="s">
        <v>30</v>
      </c>
      <c r="K5000" t="s">
        <v>61</v>
      </c>
      <c r="L5000" t="s">
        <v>62</v>
      </c>
      <c r="M5000">
        <f>1-588-750-7646</f>
        <v>-8983</v>
      </c>
      <c r="N5000" s="1" t="s">
        <v>33</v>
      </c>
      <c r="O5000" s="1" t="s">
        <v>49</v>
      </c>
      <c r="P5000" s="1">
        <v>59</v>
      </c>
      <c r="Q5000" t="s">
        <v>9619</v>
      </c>
      <c r="R5000" s="1" t="s">
        <v>30244</v>
      </c>
      <c r="S5000" s="1" t="s">
        <v>30245</v>
      </c>
      <c r="T5000" s="1">
        <v>181</v>
      </c>
      <c r="U5000" s="1">
        <v>49</v>
      </c>
      <c r="V5000" s="1">
        <v>132</v>
      </c>
    </row>
    <row r="5001" spans="1:22" x14ac:dyDescent="0.35">
      <c r="A5001" s="2">
        <v>45162</v>
      </c>
      <c r="B5001" s="3" t="s">
        <v>53</v>
      </c>
      <c r="C5001" t="s">
        <v>276</v>
      </c>
      <c r="D5001" t="s">
        <v>55</v>
      </c>
      <c r="E5001" t="s">
        <v>56</v>
      </c>
      <c r="F5001" t="s">
        <v>30246</v>
      </c>
      <c r="G5001" t="s">
        <v>30247</v>
      </c>
      <c r="H5001" t="s">
        <v>30248</v>
      </c>
      <c r="I5001" t="s">
        <v>30249</v>
      </c>
      <c r="J5001" s="1" t="s">
        <v>45</v>
      </c>
      <c r="K5001" t="s">
        <v>183</v>
      </c>
      <c r="L5001" t="s">
        <v>184</v>
      </c>
      <c r="M5001" t="s">
        <v>185</v>
      </c>
      <c r="N5001" s="1" t="s">
        <v>78</v>
      </c>
      <c r="O5001" s="1" t="s">
        <v>34</v>
      </c>
      <c r="P5001" s="1">
        <v>87</v>
      </c>
      <c r="Q5001" t="s">
        <v>5043</v>
      </c>
      <c r="R5001" s="1" t="s">
        <v>30250</v>
      </c>
      <c r="S5001" s="1" t="s">
        <v>30251</v>
      </c>
      <c r="T5001" s="1">
        <v>401</v>
      </c>
      <c r="U5001" s="1">
        <v>359</v>
      </c>
      <c r="V5001" s="1">
        <v>42</v>
      </c>
    </row>
    <row r="5002" spans="1:22" x14ac:dyDescent="0.35">
      <c r="A5002" s="2">
        <v>45162</v>
      </c>
      <c r="B5002" s="3" t="s">
        <v>53</v>
      </c>
      <c r="C5002" t="s">
        <v>276</v>
      </c>
      <c r="D5002" t="s">
        <v>55</v>
      </c>
      <c r="E5002" t="s">
        <v>56</v>
      </c>
      <c r="F5002" t="s">
        <v>30246</v>
      </c>
      <c r="G5002" t="s">
        <v>30247</v>
      </c>
      <c r="H5002" t="s">
        <v>30248</v>
      </c>
      <c r="I5002" t="s">
        <v>30249</v>
      </c>
      <c r="J5002" s="1" t="s">
        <v>45</v>
      </c>
      <c r="K5002" t="s">
        <v>183</v>
      </c>
      <c r="L5002" t="s">
        <v>184</v>
      </c>
      <c r="M5002" t="s">
        <v>185</v>
      </c>
      <c r="N5002" s="1" t="s">
        <v>78</v>
      </c>
      <c r="O5002" s="1" t="s">
        <v>34</v>
      </c>
      <c r="P5002" s="1">
        <v>87</v>
      </c>
      <c r="Q5002" t="s">
        <v>5043</v>
      </c>
      <c r="R5002" s="1" t="s">
        <v>30250</v>
      </c>
      <c r="S5002" s="1" t="s">
        <v>30251</v>
      </c>
      <c r="T5002" s="1">
        <v>401</v>
      </c>
      <c r="U5002" s="1">
        <v>359</v>
      </c>
      <c r="V5002" s="1">
        <v>42</v>
      </c>
    </row>
    <row r="5003" spans="1:22" x14ac:dyDescent="0.35">
      <c r="A5003" s="2">
        <v>45162</v>
      </c>
      <c r="B5003" s="3" t="s">
        <v>53</v>
      </c>
      <c r="C5003" t="s">
        <v>276</v>
      </c>
      <c r="D5003" t="s">
        <v>55</v>
      </c>
      <c r="E5003" t="s">
        <v>56</v>
      </c>
      <c r="F5003" t="s">
        <v>30246</v>
      </c>
      <c r="G5003" t="s">
        <v>30247</v>
      </c>
      <c r="H5003" t="s">
        <v>30248</v>
      </c>
      <c r="I5003" t="s">
        <v>30249</v>
      </c>
      <c r="J5003" s="1" t="s">
        <v>45</v>
      </c>
      <c r="K5003" t="s">
        <v>183</v>
      </c>
      <c r="L5003" t="s">
        <v>184</v>
      </c>
      <c r="M5003" t="s">
        <v>185</v>
      </c>
      <c r="N5003" s="1" t="s">
        <v>78</v>
      </c>
      <c r="O5003" s="1" t="s">
        <v>34</v>
      </c>
      <c r="P5003" s="1">
        <v>87</v>
      </c>
      <c r="Q5003" t="s">
        <v>5043</v>
      </c>
      <c r="R5003" s="1" t="s">
        <v>30250</v>
      </c>
      <c r="S5003" s="1" t="s">
        <v>30251</v>
      </c>
      <c r="T5003" s="1">
        <v>401</v>
      </c>
      <c r="U5003" s="1">
        <v>359</v>
      </c>
      <c r="V5003" s="1">
        <v>42</v>
      </c>
    </row>
    <row r="5004" spans="1:22" x14ac:dyDescent="0.35">
      <c r="A5004" s="2">
        <v>45162</v>
      </c>
      <c r="B5004" s="3" t="s">
        <v>53</v>
      </c>
      <c r="C5004" t="s">
        <v>276</v>
      </c>
      <c r="D5004" t="s">
        <v>55</v>
      </c>
      <c r="E5004" t="s">
        <v>56</v>
      </c>
      <c r="F5004" t="s">
        <v>30246</v>
      </c>
      <c r="G5004" t="s">
        <v>30247</v>
      </c>
      <c r="H5004" t="s">
        <v>30248</v>
      </c>
      <c r="I5004" t="s">
        <v>30249</v>
      </c>
      <c r="J5004" s="1" t="s">
        <v>45</v>
      </c>
      <c r="K5004" t="s">
        <v>183</v>
      </c>
      <c r="L5004" t="s">
        <v>184</v>
      </c>
      <c r="M5004" t="s">
        <v>185</v>
      </c>
      <c r="N5004" s="1" t="s">
        <v>78</v>
      </c>
      <c r="O5004" s="1" t="s">
        <v>34</v>
      </c>
      <c r="P5004" s="1">
        <v>87</v>
      </c>
      <c r="Q5004" t="s">
        <v>5043</v>
      </c>
      <c r="R5004" s="1" t="s">
        <v>30250</v>
      </c>
      <c r="S5004" s="1" t="s">
        <v>30251</v>
      </c>
      <c r="T5004" s="1">
        <v>401</v>
      </c>
      <c r="U5004" s="1">
        <v>359</v>
      </c>
      <c r="V5004" s="1">
        <v>42</v>
      </c>
    </row>
    <row r="5005" spans="1:22" x14ac:dyDescent="0.35">
      <c r="A5005" s="2">
        <v>45162</v>
      </c>
      <c r="B5005" s="3" t="s">
        <v>53</v>
      </c>
      <c r="C5005" t="s">
        <v>276</v>
      </c>
      <c r="D5005" t="s">
        <v>55</v>
      </c>
      <c r="E5005" t="s">
        <v>56</v>
      </c>
      <c r="F5005" t="s">
        <v>30246</v>
      </c>
      <c r="G5005" t="s">
        <v>30247</v>
      </c>
      <c r="H5005" t="s">
        <v>30248</v>
      </c>
      <c r="I5005" t="s">
        <v>30249</v>
      </c>
      <c r="J5005" s="1" t="s">
        <v>45</v>
      </c>
      <c r="K5005" t="s">
        <v>183</v>
      </c>
      <c r="L5005" t="s">
        <v>184</v>
      </c>
      <c r="M5005" t="s">
        <v>185</v>
      </c>
      <c r="N5005" s="1" t="s">
        <v>78</v>
      </c>
      <c r="O5005" s="1" t="s">
        <v>34</v>
      </c>
      <c r="P5005" s="1">
        <v>87</v>
      </c>
      <c r="Q5005" t="s">
        <v>5043</v>
      </c>
      <c r="R5005" s="1" t="s">
        <v>30250</v>
      </c>
      <c r="S5005" s="1" t="s">
        <v>30251</v>
      </c>
      <c r="T5005" s="1">
        <v>401</v>
      </c>
      <c r="U5005" s="1">
        <v>359</v>
      </c>
      <c r="V5005" s="1">
        <v>42</v>
      </c>
    </row>
    <row r="5006" spans="1:22" x14ac:dyDescent="0.35">
      <c r="A5006" s="2">
        <v>45162</v>
      </c>
      <c r="B5006" s="3" t="s">
        <v>53</v>
      </c>
      <c r="C5006" t="s">
        <v>276</v>
      </c>
      <c r="D5006" t="s">
        <v>55</v>
      </c>
      <c r="E5006" t="s">
        <v>56</v>
      </c>
      <c r="F5006" t="s">
        <v>30246</v>
      </c>
      <c r="G5006" t="s">
        <v>30247</v>
      </c>
      <c r="H5006" t="s">
        <v>30248</v>
      </c>
      <c r="I5006" t="s">
        <v>30249</v>
      </c>
      <c r="J5006" s="1" t="s">
        <v>45</v>
      </c>
      <c r="K5006" t="s">
        <v>183</v>
      </c>
      <c r="L5006" t="s">
        <v>184</v>
      </c>
      <c r="M5006" t="s">
        <v>185</v>
      </c>
      <c r="N5006" s="1" t="s">
        <v>78</v>
      </c>
      <c r="O5006" s="1" t="s">
        <v>34</v>
      </c>
      <c r="P5006" s="1">
        <v>87</v>
      </c>
      <c r="Q5006" t="s">
        <v>5043</v>
      </c>
      <c r="R5006" s="1" t="s">
        <v>30250</v>
      </c>
      <c r="S5006" s="1" t="s">
        <v>30251</v>
      </c>
      <c r="T5006" s="1">
        <v>401</v>
      </c>
      <c r="U5006" s="1">
        <v>359</v>
      </c>
      <c r="V5006" s="1">
        <v>42</v>
      </c>
    </row>
    <row r="5007" spans="1:22" x14ac:dyDescent="0.35">
      <c r="A5007" s="2">
        <v>45162</v>
      </c>
      <c r="B5007" s="3" t="s">
        <v>53</v>
      </c>
      <c r="C5007" t="s">
        <v>276</v>
      </c>
      <c r="D5007" t="s">
        <v>55</v>
      </c>
      <c r="E5007" t="s">
        <v>56</v>
      </c>
      <c r="F5007" t="s">
        <v>30246</v>
      </c>
      <c r="G5007" t="s">
        <v>30247</v>
      </c>
      <c r="H5007" t="s">
        <v>30248</v>
      </c>
      <c r="I5007" t="s">
        <v>30249</v>
      </c>
      <c r="J5007" s="1" t="s">
        <v>45</v>
      </c>
      <c r="K5007" t="s">
        <v>183</v>
      </c>
      <c r="L5007" t="s">
        <v>184</v>
      </c>
      <c r="M5007" t="s">
        <v>185</v>
      </c>
      <c r="N5007" s="1" t="s">
        <v>78</v>
      </c>
      <c r="O5007" s="1" t="s">
        <v>34</v>
      </c>
      <c r="P5007" s="1">
        <v>87</v>
      </c>
      <c r="Q5007" t="s">
        <v>5043</v>
      </c>
      <c r="R5007" s="1" t="s">
        <v>30250</v>
      </c>
      <c r="S5007" s="1" t="s">
        <v>30251</v>
      </c>
      <c r="T5007" s="1">
        <v>401</v>
      </c>
      <c r="U5007" s="1">
        <v>359</v>
      </c>
      <c r="V5007" s="1">
        <v>42</v>
      </c>
    </row>
    <row r="5008" spans="1:22" x14ac:dyDescent="0.35">
      <c r="A5008" s="2">
        <v>45162</v>
      </c>
      <c r="B5008" s="3" t="s">
        <v>53</v>
      </c>
      <c r="C5008" t="s">
        <v>276</v>
      </c>
      <c r="D5008" t="s">
        <v>55</v>
      </c>
      <c r="E5008" t="s">
        <v>56</v>
      </c>
      <c r="F5008" t="s">
        <v>30246</v>
      </c>
      <c r="G5008" t="s">
        <v>30247</v>
      </c>
      <c r="H5008" t="s">
        <v>30248</v>
      </c>
      <c r="I5008" t="s">
        <v>30249</v>
      </c>
      <c r="J5008" s="1" t="s">
        <v>45</v>
      </c>
      <c r="K5008" t="s">
        <v>183</v>
      </c>
      <c r="L5008" t="s">
        <v>184</v>
      </c>
      <c r="M5008" t="s">
        <v>185</v>
      </c>
      <c r="N5008" s="1" t="s">
        <v>78</v>
      </c>
      <c r="O5008" s="1" t="s">
        <v>34</v>
      </c>
      <c r="P5008" s="1">
        <v>87</v>
      </c>
      <c r="Q5008" t="s">
        <v>5043</v>
      </c>
      <c r="R5008" s="1" t="s">
        <v>30250</v>
      </c>
      <c r="S5008" s="1" t="s">
        <v>30251</v>
      </c>
      <c r="T5008" s="1">
        <v>401</v>
      </c>
      <c r="U5008" s="1">
        <v>359</v>
      </c>
      <c r="V5008" s="1">
        <v>42</v>
      </c>
    </row>
    <row r="5009" spans="1:22" x14ac:dyDescent="0.35">
      <c r="A5009" s="2">
        <v>45162</v>
      </c>
      <c r="B5009" s="3" t="s">
        <v>53</v>
      </c>
      <c r="C5009" t="s">
        <v>276</v>
      </c>
      <c r="D5009" t="s">
        <v>55</v>
      </c>
      <c r="E5009" t="s">
        <v>56</v>
      </c>
      <c r="F5009" t="s">
        <v>30246</v>
      </c>
      <c r="G5009" t="s">
        <v>30247</v>
      </c>
      <c r="H5009" t="s">
        <v>30248</v>
      </c>
      <c r="I5009" t="s">
        <v>30249</v>
      </c>
      <c r="J5009" s="1" t="s">
        <v>45</v>
      </c>
      <c r="K5009" t="s">
        <v>183</v>
      </c>
      <c r="L5009" t="s">
        <v>184</v>
      </c>
      <c r="M5009" t="s">
        <v>185</v>
      </c>
      <c r="N5009" s="1" t="s">
        <v>78</v>
      </c>
      <c r="O5009" s="1" t="s">
        <v>34</v>
      </c>
      <c r="P5009" s="1">
        <v>87</v>
      </c>
      <c r="Q5009" t="s">
        <v>5043</v>
      </c>
      <c r="R5009" s="1" t="s">
        <v>30250</v>
      </c>
      <c r="S5009" s="1" t="s">
        <v>30251</v>
      </c>
      <c r="T5009" s="1">
        <v>401</v>
      </c>
      <c r="U5009" s="1">
        <v>359</v>
      </c>
      <c r="V5009" s="1">
        <v>42</v>
      </c>
    </row>
    <row r="5010" spans="1:22" x14ac:dyDescent="0.35">
      <c r="A5010" s="2">
        <v>45162</v>
      </c>
      <c r="B5010" s="3" t="s">
        <v>53</v>
      </c>
      <c r="C5010" t="s">
        <v>276</v>
      </c>
      <c r="D5010" t="s">
        <v>55</v>
      </c>
      <c r="E5010" t="s">
        <v>56</v>
      </c>
      <c r="F5010" t="s">
        <v>30246</v>
      </c>
      <c r="G5010" t="s">
        <v>30247</v>
      </c>
      <c r="H5010" t="s">
        <v>30248</v>
      </c>
      <c r="I5010" t="s">
        <v>30249</v>
      </c>
      <c r="J5010" s="1" t="s">
        <v>45</v>
      </c>
      <c r="K5010" t="s">
        <v>183</v>
      </c>
      <c r="L5010" t="s">
        <v>184</v>
      </c>
      <c r="M5010" t="s">
        <v>185</v>
      </c>
      <c r="N5010" s="1" t="s">
        <v>78</v>
      </c>
      <c r="O5010" s="1" t="s">
        <v>34</v>
      </c>
      <c r="P5010" s="1">
        <v>87</v>
      </c>
      <c r="Q5010" t="s">
        <v>5043</v>
      </c>
      <c r="R5010" s="1" t="s">
        <v>30250</v>
      </c>
      <c r="S5010" s="1" t="s">
        <v>30251</v>
      </c>
      <c r="T5010" s="1">
        <v>401</v>
      </c>
      <c r="U5010" s="1">
        <v>359</v>
      </c>
      <c r="V5010" s="1">
        <v>42</v>
      </c>
    </row>
    <row r="5011" spans="1:22" x14ac:dyDescent="0.35">
      <c r="A5011" s="2">
        <v>45162</v>
      </c>
      <c r="B5011" s="3" t="s">
        <v>53</v>
      </c>
      <c r="C5011" t="s">
        <v>276</v>
      </c>
      <c r="D5011" t="s">
        <v>55</v>
      </c>
      <c r="E5011" t="s">
        <v>56</v>
      </c>
      <c r="F5011" t="s">
        <v>30246</v>
      </c>
      <c r="G5011" t="s">
        <v>30247</v>
      </c>
      <c r="H5011" t="s">
        <v>30248</v>
      </c>
      <c r="I5011" t="s">
        <v>30249</v>
      </c>
      <c r="J5011" s="1" t="s">
        <v>45</v>
      </c>
      <c r="K5011" t="s">
        <v>183</v>
      </c>
      <c r="L5011" t="s">
        <v>184</v>
      </c>
      <c r="M5011" t="s">
        <v>185</v>
      </c>
      <c r="N5011" s="1" t="s">
        <v>78</v>
      </c>
      <c r="O5011" s="1" t="s">
        <v>34</v>
      </c>
      <c r="P5011" s="1">
        <v>87</v>
      </c>
      <c r="Q5011" t="s">
        <v>5043</v>
      </c>
      <c r="R5011" s="1" t="s">
        <v>30250</v>
      </c>
      <c r="S5011" s="1" t="s">
        <v>30251</v>
      </c>
      <c r="T5011" s="1">
        <v>401</v>
      </c>
      <c r="U5011" s="1">
        <v>359</v>
      </c>
      <c r="V5011" s="1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Youcode</dc:creator>
  <cp:lastModifiedBy>Youcode</cp:lastModifiedBy>
  <dcterms:created xsi:type="dcterms:W3CDTF">2023-10-06T14:45:28Z</dcterms:created>
  <dcterms:modified xsi:type="dcterms:W3CDTF">2023-10-06T14:45:29Z</dcterms:modified>
</cp:coreProperties>
</file>