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-row" sheetId="1" r:id="rId4"/>
    <sheet state="visible" name="user-row" sheetId="2" r:id="rId5"/>
    <sheet state="visible" name="correlations" sheetId="3" r:id="rId6"/>
    <sheet state="visible" name="Top 5 CORR" sheetId="4" r:id="rId7"/>
    <sheet state="visible" name="Pred" sheetId="5" r:id="rId8"/>
    <sheet state="visible" name="Normalized Pred" sheetId="6" r:id="rId9"/>
  </sheets>
  <definedNames/>
  <calcPr/>
  <extLst>
    <ext uri="GoogleSheetsCustomDataVersion1">
      <go:sheetsCustomData xmlns:go="http://customooxmlschemas.google.com/" r:id="rId10" roundtripDataSignature="AMtx7mjia08PJoqOjlGaO7En6x9+uL2xog=="/>
    </ext>
  </extLst>
</workbook>
</file>

<file path=xl/sharedStrings.xml><?xml version="1.0" encoding="utf-8"?>
<sst xmlns="http://schemas.openxmlformats.org/spreadsheetml/2006/main" count="527" uniqueCount="117">
  <si>
    <t>11: Star Wars: Episode IV - A New Hope (1977)</t>
  </si>
  <si>
    <t>12: Finding Nemo (2003)</t>
  </si>
  <si>
    <t>13: Forrest Gump (1994)</t>
  </si>
  <si>
    <t>14: American Beauty (1999)</t>
  </si>
  <si>
    <t>22: Pirates of the Caribbean: The Curse of the Black Pearl (2003)</t>
  </si>
  <si>
    <t>24: Kill Bill: Vol. 1 (2003)</t>
  </si>
  <si>
    <t>38: Eternal Sunshine of the Spotless Mind (2004)</t>
  </si>
  <si>
    <t>63: Twelve Monkeys (a.k.a. 12 Monkeys) (1995)</t>
  </si>
  <si>
    <t>77: Memento (2000)</t>
  </si>
  <si>
    <t>85: Raiders of the Lost Ark (Indiana Jones and the Raiders of the Lost Ark) (1981)</t>
  </si>
  <si>
    <t>98: Gladiator (2000)</t>
  </si>
  <si>
    <t>105: Back to the Future (1985)</t>
  </si>
  <si>
    <t>107: Snatch (2000)</t>
  </si>
  <si>
    <t>114: Pretty Woman (1990)</t>
  </si>
  <si>
    <t>120: The Lord of the Rings: The Fellowship of the Ring (2001)</t>
  </si>
  <si>
    <t>121: The Lord of the Rings: The Two Towers (2002)</t>
  </si>
  <si>
    <t>122: The Lord of the Rings: The Return of the King (2003)</t>
  </si>
  <si>
    <t>134: O Brother Where Art Thou? (2000)</t>
  </si>
  <si>
    <t>141: Donnie Darko (2001)</t>
  </si>
  <si>
    <t>146: Crouching Tiger Hidden Dragon (Wo hu cang long) (2000)</t>
  </si>
  <si>
    <t>153: Lost in Translation (2003)</t>
  </si>
  <si>
    <t>155: The Dark Knight (2008)</t>
  </si>
  <si>
    <t>161: Ocean's Eleven (2001)</t>
  </si>
  <si>
    <t>180: Minority Report (2002)</t>
  </si>
  <si>
    <t>187: Sin City (2005)</t>
  </si>
  <si>
    <t>194: Amelie (2001)</t>
  </si>
  <si>
    <t>197: Braveheart (1995)</t>
  </si>
  <si>
    <t>238: The Godfather (1972)</t>
  </si>
  <si>
    <t>243: High Fidelity (2000)</t>
  </si>
  <si>
    <t>268: Batman (1989)</t>
  </si>
  <si>
    <t>272: Batman Begins (2005)</t>
  </si>
  <si>
    <t>274: The Silence of the Lambs (1991)</t>
  </si>
  <si>
    <t>275: Fargo (1996)</t>
  </si>
  <si>
    <t>278: The Shawshank Redemption (1994)</t>
  </si>
  <si>
    <t>280: Terminator 2: Judgment Day (1991)</t>
  </si>
  <si>
    <t>329: Jurassic Park (1993)</t>
  </si>
  <si>
    <t>393: Kill Bill: Vol. 2 (2004)</t>
  </si>
  <si>
    <t>414: Batman Forever (1995)</t>
  </si>
  <si>
    <t>424: Schindler's List (1993)</t>
  </si>
  <si>
    <t>453: A Beautiful Mind (2001)</t>
  </si>
  <si>
    <t>462: Erin Brockovich (2000)</t>
  </si>
  <si>
    <t>550: Fight Club (1999)</t>
  </si>
  <si>
    <t>557: Spider-Man (2002)</t>
  </si>
  <si>
    <t>558: Spider-Man 2 (2004)</t>
  </si>
  <si>
    <t>568: Apollo 13 (1995)</t>
  </si>
  <si>
    <t>581: Dances with Wolves (1990)</t>
  </si>
  <si>
    <t>585: Monsters Inc. (2001)</t>
  </si>
  <si>
    <t>597: Titanic (1997)</t>
  </si>
  <si>
    <t>601: E.T. the Extra-Terrestrial (1982)</t>
  </si>
  <si>
    <t>602: Independence Day (a.k.a. ID4) (1996)</t>
  </si>
  <si>
    <t>603: The Matrix (1999)</t>
  </si>
  <si>
    <t>604: The Matrix Reloaded (2003)</t>
  </si>
  <si>
    <t>607: Men in Black (a.k.a. MIB) (1997)</t>
  </si>
  <si>
    <t>629: The Usual Suspects (1995)</t>
  </si>
  <si>
    <t>640: Catch Me If You Can (2002)</t>
  </si>
  <si>
    <t>641: Requiem for a Dream (2000)</t>
  </si>
  <si>
    <t>664: Twister (1996)</t>
  </si>
  <si>
    <t>671: Harry Potter and the Sorcerer's Stone (a.k.a. Harry Potter and the Philosopher's Stone) (2001)</t>
  </si>
  <si>
    <t>672: Harry Potter and the Chamber of Secrets (2002)</t>
  </si>
  <si>
    <t>680: Pulp Fiction (1994)</t>
  </si>
  <si>
    <t>745: The Sixth Sense (1999)</t>
  </si>
  <si>
    <t>752: V for Vendetta (2006)</t>
  </si>
  <si>
    <t>786: Almost Famous (2000)</t>
  </si>
  <si>
    <t>788: Mrs. Doubtfire (1993)</t>
  </si>
  <si>
    <t>807: Seven (a.k.a. Se7en) (1995)</t>
  </si>
  <si>
    <t>808: Shrek (2001)</t>
  </si>
  <si>
    <t>809: Shrek 2 (2004)</t>
  </si>
  <si>
    <t>812: Aladdin (1992)</t>
  </si>
  <si>
    <t>854: The Mask (1994)</t>
  </si>
  <si>
    <t>857: Saving Private Ryan (1998)</t>
  </si>
  <si>
    <t>862: Toy Story (1995)</t>
  </si>
  <si>
    <t>954: Mission: Impossible (1996)</t>
  </si>
  <si>
    <t>955: Mission: Impossible II (2000)</t>
  </si>
  <si>
    <t>1422: The Departed (2006)</t>
  </si>
  <si>
    <t>1572: Die Hard: With a Vengeance (1995)</t>
  </si>
  <si>
    <t>1597: Meet the Parents (2000)</t>
  </si>
  <si>
    <t>1637: Speed (1994)</t>
  </si>
  <si>
    <t>1891: Star Wars: Episode V - The Empire Strikes Back (1980)</t>
  </si>
  <si>
    <t>1892: Star Wars: Episode VI - Return of the Jedi (1983)</t>
  </si>
  <si>
    <t>1894: Star Wars: Episode II - Attack of the Clones (2002)</t>
  </si>
  <si>
    <t>1900: Traffic (2000)</t>
  </si>
  <si>
    <t>2024: The Patriot (2000)</t>
  </si>
  <si>
    <t>2164: Stargate (1994)</t>
  </si>
  <si>
    <t>2501: The Bourne Identity (2002)</t>
  </si>
  <si>
    <t>2502: The Bourne Supremacy (2004)</t>
  </si>
  <si>
    <t>3049: Ace Ventura: Pet Detective (1994)</t>
  </si>
  <si>
    <t>4327: Charlie's Angels (2000)</t>
  </si>
  <si>
    <t>5503: The Fugitive (1993)</t>
  </si>
  <si>
    <t>7443: Chicken Run (2000)</t>
  </si>
  <si>
    <t>8358: Cast Away (2000)</t>
  </si>
  <si>
    <t>8467: Dumb &amp; Dumber (1994)</t>
  </si>
  <si>
    <t>8587: The Lion King (1994)</t>
  </si>
  <si>
    <t>9331: Clear and Present Danger (1994)</t>
  </si>
  <si>
    <t>9741: Unbreakable (2000)</t>
  </si>
  <si>
    <t>9802: The Rock (1996)</t>
  </si>
  <si>
    <t>9806: The Incredibles (2004)</t>
  </si>
  <si>
    <t>10020: Beauty and the Beast (1991)</t>
  </si>
  <si>
    <t>36657: X-Men (2000)</t>
  </si>
  <si>
    <t>36658: X2: X-Men United (2003)</t>
  </si>
  <si>
    <t>36955: True Lies (1994)</t>
  </si>
  <si>
    <t>Users</t>
  </si>
  <si>
    <t>Movies</t>
  </si>
  <si>
    <t>Pred</t>
  </si>
  <si>
    <t>Dev-2492</t>
  </si>
  <si>
    <t>Dev-3853</t>
  </si>
  <si>
    <t>Dev-2486</t>
  </si>
  <si>
    <t>Dev-3712</t>
  </si>
  <si>
    <t>Dev-2288</t>
  </si>
  <si>
    <t>NormPred</t>
  </si>
  <si>
    <t>Dev-4809</t>
  </si>
  <si>
    <t>Dev-5136</t>
  </si>
  <si>
    <t>Dev-860</t>
  </si>
  <si>
    <t>Dev-5062</t>
  </si>
  <si>
    <t>Dev-3525</t>
  </si>
  <si>
    <t>Dev-2824</t>
  </si>
  <si>
    <t>Dev-3867</t>
  </si>
  <si>
    <t>Dev-442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</si>
</sst>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color theme="1"/>
      <name val="Calibri"/>
    </font>
    <font>
      <sz val="11.0"/>
      <color rgb="FF1F1F1F"/>
      <name val="OpenSans"/>
    </font>
    <font>
      <sz val="11.0"/>
      <color rgb="FF000000"/>
      <name val="Docs-Calibri"/>
    </font>
    <font>
      <sz val="11.0"/>
      <color rgb="FF000000"/>
      <name val="Inconsolata"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4" fontId="1" numFmtId="0" xfId="0" applyFill="1" applyFont="1"/>
    <xf borderId="0" fillId="5" fontId="1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6" fontId="1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4" numFmtId="0" xfId="0" applyFont="1"/>
    <xf borderId="0" fillId="7" fontId="1" numFmtId="0" xfId="0" applyFill="1" applyFont="1"/>
    <xf borderId="0" fillId="7" fontId="1" numFmtId="0" xfId="0" applyAlignment="1" applyFont="1">
      <alignment readingOrder="0"/>
    </xf>
    <xf borderId="0" fillId="8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Fill="1" applyFont="1"/>
    <xf borderId="0" fillId="9" fontId="1" numFmtId="0" xfId="0" applyAlignment="1" applyFont="1">
      <alignment readingOrder="0"/>
    </xf>
    <xf borderId="0" fillId="10" fontId="1" numFmtId="0" xfId="0" applyFill="1" applyFont="1"/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57"/>
    <col customWidth="1" min="2" max="3" width="5.43"/>
    <col customWidth="1" min="4" max="4" width="4.29"/>
    <col customWidth="1" min="5" max="6" width="5.43"/>
    <col customWidth="1" min="7" max="7" width="4.29"/>
    <col customWidth="1" min="8" max="14" width="5.43"/>
    <col customWidth="1" min="15" max="15" width="3.86"/>
    <col customWidth="1" min="16" max="16" width="4.29"/>
    <col customWidth="1" min="17" max="26" width="5.43"/>
  </cols>
  <sheetData>
    <row r="1" ht="13.5" customHeight="1">
      <c r="B1" s="1">
        <v>1648.0</v>
      </c>
      <c r="C1" s="1">
        <v>5136.0</v>
      </c>
      <c r="D1" s="1">
        <v>918.0</v>
      </c>
      <c r="E1" s="1">
        <v>2824.0</v>
      </c>
      <c r="F1" s="1">
        <v>3867.0</v>
      </c>
      <c r="G1" s="1">
        <v>860.0</v>
      </c>
      <c r="H1" s="1">
        <v>3712.0</v>
      </c>
      <c r="I1" s="1">
        <v>2968.0</v>
      </c>
      <c r="J1" s="1">
        <v>3525.0</v>
      </c>
      <c r="K1" s="1">
        <v>4323.0</v>
      </c>
      <c r="L1" s="1">
        <v>3617.0</v>
      </c>
      <c r="M1" s="1">
        <v>4360.0</v>
      </c>
      <c r="N1" s="1">
        <v>2756.0</v>
      </c>
      <c r="O1" s="1">
        <v>89.0</v>
      </c>
      <c r="P1" s="1">
        <v>442.0</v>
      </c>
      <c r="Q1" s="1">
        <v>3556.0</v>
      </c>
      <c r="R1" s="1">
        <v>5261.0</v>
      </c>
      <c r="S1" s="1">
        <v>2492.0</v>
      </c>
      <c r="T1" s="1">
        <v>5062.0</v>
      </c>
      <c r="U1" s="1">
        <v>2486.0</v>
      </c>
      <c r="V1" s="1">
        <v>4942.0</v>
      </c>
      <c r="W1" s="1">
        <v>2267.0</v>
      </c>
      <c r="X1" s="1">
        <v>4809.0</v>
      </c>
      <c r="Y1" s="1">
        <v>3853.0</v>
      </c>
      <c r="Z1" s="1">
        <v>2288.0</v>
      </c>
    </row>
    <row r="2" ht="13.5" customHeight="1">
      <c r="A2" s="1" t="s">
        <v>0</v>
      </c>
      <c r="C2" s="1">
        <v>4.5</v>
      </c>
      <c r="D2" s="1">
        <v>5.0</v>
      </c>
      <c r="E2" s="1">
        <v>4.5</v>
      </c>
      <c r="F2" s="1">
        <v>4.0</v>
      </c>
      <c r="G2" s="1">
        <v>4.0</v>
      </c>
      <c r="I2" s="1">
        <v>5.0</v>
      </c>
      <c r="J2" s="1">
        <v>4.0</v>
      </c>
      <c r="K2" s="1">
        <v>5.0</v>
      </c>
      <c r="M2" s="1">
        <v>4.0</v>
      </c>
      <c r="O2" s="1">
        <v>4.0</v>
      </c>
      <c r="P2" s="1">
        <v>3.0</v>
      </c>
      <c r="Q2" s="1">
        <v>4.0</v>
      </c>
      <c r="S2" s="1">
        <v>4.5</v>
      </c>
      <c r="T2" s="1">
        <v>4.0</v>
      </c>
      <c r="U2" s="1">
        <v>3.5</v>
      </c>
    </row>
    <row r="3" ht="13.5" customHeight="1">
      <c r="A3" s="1" t="s">
        <v>1</v>
      </c>
      <c r="C3" s="1">
        <v>5.0</v>
      </c>
      <c r="D3" s="1">
        <v>5.0</v>
      </c>
      <c r="F3" s="1">
        <v>4.0</v>
      </c>
      <c r="G3" s="1">
        <v>4.0</v>
      </c>
      <c r="H3" s="1">
        <v>4.5</v>
      </c>
      <c r="I3" s="1">
        <v>4.5</v>
      </c>
      <c r="J3" s="1">
        <v>4.0</v>
      </c>
      <c r="K3" s="1">
        <v>5.0</v>
      </c>
      <c r="M3" s="1">
        <v>4.0</v>
      </c>
      <c r="N3" s="1">
        <v>5.0</v>
      </c>
      <c r="O3" s="1">
        <v>4.5</v>
      </c>
      <c r="Q3" s="1">
        <v>4.0</v>
      </c>
      <c r="S3" s="1">
        <v>3.5</v>
      </c>
      <c r="T3" s="1">
        <v>4.0</v>
      </c>
      <c r="U3" s="1">
        <v>2.0</v>
      </c>
      <c r="V3" s="1">
        <v>3.5</v>
      </c>
      <c r="Z3" s="1">
        <v>3.5</v>
      </c>
    </row>
    <row r="4" ht="13.5" customHeight="1">
      <c r="A4" s="1" t="s">
        <v>2</v>
      </c>
      <c r="C4" s="1">
        <v>5.0</v>
      </c>
      <c r="D4" s="1">
        <v>4.5</v>
      </c>
      <c r="E4" s="1">
        <v>5.0</v>
      </c>
      <c r="F4" s="1">
        <v>4.5</v>
      </c>
      <c r="G4" s="1">
        <v>4.5</v>
      </c>
      <c r="I4" s="1">
        <v>5.0</v>
      </c>
      <c r="J4" s="1">
        <v>4.5</v>
      </c>
      <c r="K4" s="1">
        <v>5.0</v>
      </c>
      <c r="L4" s="1">
        <v>5.0</v>
      </c>
      <c r="M4" s="1">
        <v>4.5</v>
      </c>
      <c r="N4" s="1">
        <v>4.5</v>
      </c>
      <c r="O4" s="1">
        <v>5.0</v>
      </c>
      <c r="P4" s="1">
        <v>3.0</v>
      </c>
      <c r="Q4" s="1">
        <v>4.0</v>
      </c>
      <c r="R4" s="1">
        <v>5.0</v>
      </c>
      <c r="S4" s="1">
        <v>3.5</v>
      </c>
      <c r="T4" s="1">
        <v>4.5</v>
      </c>
      <c r="U4" s="1">
        <v>4.5</v>
      </c>
      <c r="V4" s="1">
        <v>4.0</v>
      </c>
      <c r="W4" s="1">
        <v>3.5</v>
      </c>
      <c r="X4" s="1">
        <v>4.5</v>
      </c>
      <c r="Y4" s="1">
        <v>3.5</v>
      </c>
      <c r="Z4" s="1">
        <v>3.5</v>
      </c>
    </row>
    <row r="5" ht="13.5" customHeight="1">
      <c r="A5" s="1" t="s">
        <v>3</v>
      </c>
      <c r="C5" s="1">
        <v>4.0</v>
      </c>
      <c r="H5" s="1">
        <v>4.5</v>
      </c>
      <c r="I5" s="1">
        <v>2.0</v>
      </c>
      <c r="J5" s="1">
        <v>3.5</v>
      </c>
      <c r="K5" s="1">
        <v>5.0</v>
      </c>
      <c r="L5" s="1">
        <v>3.5</v>
      </c>
      <c r="M5" s="1">
        <v>5.0</v>
      </c>
      <c r="N5" s="1">
        <v>3.5</v>
      </c>
      <c r="P5" s="1">
        <v>4.0</v>
      </c>
      <c r="Q5" s="1">
        <v>4.0</v>
      </c>
      <c r="S5" s="1">
        <v>3.5</v>
      </c>
      <c r="T5" s="1">
        <v>4.5</v>
      </c>
      <c r="U5" s="1">
        <v>3.5</v>
      </c>
      <c r="V5" s="1">
        <v>4.0</v>
      </c>
      <c r="X5" s="1">
        <v>3.5</v>
      </c>
    </row>
    <row r="6" ht="13.5" customHeight="1">
      <c r="A6" s="1" t="s">
        <v>4</v>
      </c>
      <c r="B6" s="1">
        <v>4.0</v>
      </c>
      <c r="C6" s="1">
        <v>5.0</v>
      </c>
      <c r="D6" s="1">
        <v>3.0</v>
      </c>
      <c r="E6" s="1">
        <v>4.5</v>
      </c>
      <c r="F6" s="1">
        <v>4.0</v>
      </c>
      <c r="G6" s="1">
        <v>2.5</v>
      </c>
      <c r="I6" s="1">
        <v>5.0</v>
      </c>
      <c r="J6" s="1">
        <v>3.0</v>
      </c>
      <c r="K6" s="1">
        <v>4.0</v>
      </c>
      <c r="L6" s="1">
        <v>4.0</v>
      </c>
      <c r="M6" s="1">
        <v>4.5</v>
      </c>
      <c r="N6" s="1">
        <v>4.0</v>
      </c>
      <c r="P6" s="1">
        <v>1.0</v>
      </c>
      <c r="Q6" s="1">
        <v>3.0</v>
      </c>
      <c r="R6" s="1">
        <v>1.5</v>
      </c>
      <c r="S6" s="1">
        <v>4.0</v>
      </c>
      <c r="T6" s="1">
        <v>4.0</v>
      </c>
      <c r="U6" s="1">
        <v>2.5</v>
      </c>
      <c r="V6" s="1">
        <v>3.5</v>
      </c>
      <c r="X6" s="1">
        <v>5.0</v>
      </c>
      <c r="Z6" s="1">
        <v>3.5</v>
      </c>
    </row>
    <row r="7" ht="13.5" customHeight="1">
      <c r="A7" s="1" t="s">
        <v>5</v>
      </c>
      <c r="B7" s="1">
        <v>3.0</v>
      </c>
      <c r="C7" s="1">
        <v>5.0</v>
      </c>
      <c r="E7" s="1">
        <v>4.0</v>
      </c>
      <c r="F7" s="1">
        <v>3.0</v>
      </c>
      <c r="G7" s="1">
        <v>3.0</v>
      </c>
      <c r="I7" s="1">
        <v>0.5</v>
      </c>
      <c r="J7" s="1">
        <v>3.5</v>
      </c>
      <c r="K7" s="1">
        <v>5.0</v>
      </c>
      <c r="L7" s="1">
        <v>4.0</v>
      </c>
      <c r="M7" s="1">
        <v>4.0</v>
      </c>
      <c r="N7" s="1">
        <v>4.0</v>
      </c>
      <c r="O7" s="1">
        <v>5.0</v>
      </c>
      <c r="P7" s="1">
        <v>5.0</v>
      </c>
      <c r="Q7" s="1">
        <v>5.0</v>
      </c>
      <c r="R7" s="1">
        <v>0.5</v>
      </c>
      <c r="S7" s="1">
        <v>4.0</v>
      </c>
      <c r="T7" s="1">
        <v>4.0</v>
      </c>
      <c r="U7" s="1">
        <v>4.5</v>
      </c>
      <c r="V7" s="1">
        <v>4.0</v>
      </c>
      <c r="W7" s="1">
        <v>5.0</v>
      </c>
      <c r="Y7" s="1">
        <v>5.0</v>
      </c>
      <c r="Z7" s="1">
        <v>3.0</v>
      </c>
    </row>
    <row r="8" ht="13.5" customHeight="1">
      <c r="A8" s="1" t="s">
        <v>6</v>
      </c>
      <c r="C8" s="1">
        <v>5.0</v>
      </c>
      <c r="D8" s="1">
        <v>5.0</v>
      </c>
      <c r="I8" s="1">
        <v>0.5</v>
      </c>
      <c r="J8" s="1">
        <v>4.0</v>
      </c>
      <c r="K8" s="1">
        <v>5.0</v>
      </c>
      <c r="M8" s="1">
        <v>3.0</v>
      </c>
      <c r="O8" s="1">
        <v>5.0</v>
      </c>
      <c r="P8" s="1">
        <v>3.0</v>
      </c>
      <c r="T8" s="1">
        <v>4.0</v>
      </c>
      <c r="U8" s="1">
        <v>3.0</v>
      </c>
      <c r="V8" s="1">
        <v>5.0</v>
      </c>
      <c r="W8" s="1">
        <v>1.5</v>
      </c>
      <c r="X8" s="1">
        <v>5.0</v>
      </c>
      <c r="Y8" s="1">
        <v>5.0</v>
      </c>
    </row>
    <row r="9" ht="13.5" customHeight="1">
      <c r="A9" s="1" t="s">
        <v>7</v>
      </c>
      <c r="C9" s="1">
        <v>3.0</v>
      </c>
      <c r="G9" s="1">
        <v>4.0</v>
      </c>
      <c r="I9" s="1">
        <v>2.5</v>
      </c>
      <c r="J9" s="1">
        <v>3.5</v>
      </c>
      <c r="K9" s="1">
        <v>2.0</v>
      </c>
      <c r="P9" s="1">
        <v>2.0</v>
      </c>
      <c r="R9" s="1">
        <v>4.0</v>
      </c>
      <c r="S9" s="1">
        <v>4.0</v>
      </c>
      <c r="U9" s="1">
        <v>3.5</v>
      </c>
      <c r="Y9" s="1">
        <v>4.0</v>
      </c>
      <c r="Z9" s="1">
        <v>5.0</v>
      </c>
    </row>
    <row r="10" ht="13.5" customHeight="1">
      <c r="A10" s="1" t="s">
        <v>8</v>
      </c>
      <c r="D10" s="1">
        <v>5.0</v>
      </c>
      <c r="E10" s="1">
        <v>5.0</v>
      </c>
      <c r="G10" s="1">
        <v>4.5</v>
      </c>
      <c r="I10" s="1">
        <v>3.0</v>
      </c>
      <c r="J10" s="1">
        <v>4.5</v>
      </c>
      <c r="K10" s="1">
        <v>3.5</v>
      </c>
      <c r="L10" s="1">
        <v>3.5</v>
      </c>
      <c r="M10" s="1">
        <v>4.0</v>
      </c>
      <c r="N10" s="1">
        <v>4.0</v>
      </c>
      <c r="P10" s="1">
        <v>4.0</v>
      </c>
      <c r="R10" s="1">
        <v>5.0</v>
      </c>
      <c r="S10" s="1">
        <v>4.0</v>
      </c>
      <c r="T10" s="1">
        <v>4.0</v>
      </c>
      <c r="U10" s="1">
        <v>4.5</v>
      </c>
      <c r="V10" s="1">
        <v>5.0</v>
      </c>
      <c r="W10" s="1">
        <v>4.0</v>
      </c>
      <c r="Y10" s="1">
        <v>4.5</v>
      </c>
      <c r="Z10" s="1">
        <v>5.0</v>
      </c>
    </row>
    <row r="11" ht="13.5" customHeight="1">
      <c r="A11" s="1" t="s">
        <v>9</v>
      </c>
      <c r="C11" s="1">
        <v>5.0</v>
      </c>
      <c r="F11" s="1">
        <v>4.5</v>
      </c>
      <c r="I11" s="1">
        <v>3.0</v>
      </c>
      <c r="J11" s="1">
        <v>4.0</v>
      </c>
      <c r="K11" s="1">
        <v>5.0</v>
      </c>
      <c r="M11" s="1">
        <v>4.5</v>
      </c>
      <c r="P11" s="1">
        <v>5.0</v>
      </c>
      <c r="Q11" s="1">
        <v>4.0</v>
      </c>
      <c r="S11" s="1">
        <v>5.0</v>
      </c>
      <c r="T11" s="1">
        <v>4.0</v>
      </c>
      <c r="U11" s="1">
        <v>4.5</v>
      </c>
      <c r="V11" s="1">
        <v>3.5</v>
      </c>
      <c r="Y11" s="1">
        <v>4.0</v>
      </c>
      <c r="Z11" s="1">
        <v>3.0</v>
      </c>
    </row>
    <row r="12" ht="13.5" customHeight="1">
      <c r="A12" s="1" t="s">
        <v>10</v>
      </c>
      <c r="C12" s="1">
        <v>3.5</v>
      </c>
      <c r="E12" s="1">
        <v>5.0</v>
      </c>
      <c r="F12" s="1">
        <v>4.0</v>
      </c>
      <c r="G12" s="1">
        <v>4.0</v>
      </c>
      <c r="I12" s="1">
        <v>4.5</v>
      </c>
      <c r="J12" s="1">
        <v>3.5</v>
      </c>
      <c r="K12" s="1">
        <v>4.0</v>
      </c>
      <c r="L12" s="1">
        <v>5.0</v>
      </c>
      <c r="M12" s="1">
        <v>3.0</v>
      </c>
      <c r="N12" s="1">
        <v>5.0</v>
      </c>
      <c r="P12" s="1">
        <v>4.0</v>
      </c>
      <c r="Q12" s="1">
        <v>3.5</v>
      </c>
      <c r="R12" s="1">
        <v>3.5</v>
      </c>
      <c r="S12" s="1">
        <v>5.0</v>
      </c>
      <c r="T12" s="1">
        <v>4.0</v>
      </c>
      <c r="U12" s="1">
        <v>2.0</v>
      </c>
      <c r="V12" s="1">
        <v>4.5</v>
      </c>
      <c r="W12" s="1">
        <v>3.0</v>
      </c>
      <c r="X12" s="1">
        <v>4.5</v>
      </c>
      <c r="Y12" s="1">
        <v>3.0</v>
      </c>
      <c r="Z12" s="1">
        <v>4.0</v>
      </c>
    </row>
    <row r="13" ht="13.5" customHeight="1">
      <c r="A13" s="1" t="s">
        <v>11</v>
      </c>
      <c r="B13" s="1">
        <v>4.5</v>
      </c>
      <c r="C13" s="1">
        <v>5.0</v>
      </c>
      <c r="D13" s="1">
        <v>5.0</v>
      </c>
      <c r="G13" s="1">
        <v>4.5</v>
      </c>
      <c r="I13" s="1">
        <v>5.0</v>
      </c>
      <c r="J13" s="1">
        <v>4.0</v>
      </c>
      <c r="K13" s="1">
        <v>5.0</v>
      </c>
      <c r="M13" s="1">
        <v>3.5</v>
      </c>
      <c r="N13" s="1">
        <v>4.0</v>
      </c>
      <c r="O13" s="1">
        <v>5.0</v>
      </c>
      <c r="P13" s="1">
        <v>5.0</v>
      </c>
      <c r="Q13" s="1">
        <v>4.0</v>
      </c>
      <c r="R13" s="1">
        <v>5.0</v>
      </c>
      <c r="S13" s="1">
        <v>3.5</v>
      </c>
      <c r="T13" s="1">
        <v>4.5</v>
      </c>
      <c r="U13" s="1">
        <v>4.5</v>
      </c>
      <c r="V13" s="1">
        <v>4.5</v>
      </c>
      <c r="Z13" s="1">
        <v>2.0</v>
      </c>
    </row>
    <row r="14" ht="13.5" customHeight="1">
      <c r="A14" s="1" t="s">
        <v>12</v>
      </c>
      <c r="E14" s="1">
        <v>5.0</v>
      </c>
      <c r="G14" s="1">
        <v>3.5</v>
      </c>
      <c r="I14" s="1">
        <v>4.5</v>
      </c>
      <c r="J14" s="1">
        <v>4.0</v>
      </c>
      <c r="N14" s="1">
        <v>4.0</v>
      </c>
      <c r="R14" s="1">
        <v>3.5</v>
      </c>
      <c r="T14" s="1">
        <v>4.0</v>
      </c>
      <c r="U14" s="1">
        <v>3.0</v>
      </c>
      <c r="V14" s="1">
        <v>2.5</v>
      </c>
      <c r="Z14" s="1">
        <v>3.0</v>
      </c>
    </row>
    <row r="15" ht="13.5" customHeight="1">
      <c r="A15" s="1" t="s">
        <v>13</v>
      </c>
      <c r="C15" s="1">
        <v>3.5</v>
      </c>
      <c r="F15" s="1">
        <v>4.0</v>
      </c>
      <c r="H15" s="1">
        <v>4.0</v>
      </c>
      <c r="I15" s="1">
        <v>2.5</v>
      </c>
      <c r="J15" s="1">
        <v>3.5</v>
      </c>
      <c r="K15" s="1">
        <v>5.0</v>
      </c>
      <c r="M15" s="1">
        <v>4.5</v>
      </c>
      <c r="N15" s="1">
        <v>3.0</v>
      </c>
      <c r="O15" s="1">
        <v>3.5</v>
      </c>
      <c r="Q15" s="1">
        <v>3.5</v>
      </c>
      <c r="S15" s="1">
        <v>4.0</v>
      </c>
      <c r="U15" s="1">
        <v>2.5</v>
      </c>
      <c r="V15" s="1">
        <v>3.0</v>
      </c>
      <c r="Z15" s="1">
        <v>2.0</v>
      </c>
    </row>
    <row r="16" ht="13.5" customHeight="1">
      <c r="A16" s="1" t="s">
        <v>14</v>
      </c>
      <c r="C16" s="1">
        <v>5.0</v>
      </c>
      <c r="E16" s="1">
        <v>4.0</v>
      </c>
      <c r="F16" s="1">
        <v>5.0</v>
      </c>
      <c r="H16" s="1">
        <v>5.0</v>
      </c>
      <c r="I16" s="1">
        <v>5.0</v>
      </c>
      <c r="J16" s="1">
        <v>4.0</v>
      </c>
      <c r="K16" s="1">
        <v>0.5</v>
      </c>
      <c r="M16" s="1">
        <v>3.0</v>
      </c>
      <c r="N16" s="1">
        <v>4.0</v>
      </c>
      <c r="P16" s="1">
        <v>5.0</v>
      </c>
      <c r="Q16" s="1">
        <v>3.5</v>
      </c>
      <c r="S16" s="1">
        <v>3.5</v>
      </c>
      <c r="T16" s="1">
        <v>4.5</v>
      </c>
      <c r="U16" s="1">
        <v>4.0</v>
      </c>
      <c r="V16" s="1">
        <v>4.5</v>
      </c>
      <c r="W16" s="1">
        <v>2.5</v>
      </c>
      <c r="Y16" s="1">
        <v>5.0</v>
      </c>
      <c r="Z16" s="1">
        <v>4.0</v>
      </c>
    </row>
    <row r="17" ht="13.5" customHeight="1">
      <c r="A17" s="1" t="s">
        <v>15</v>
      </c>
      <c r="C17" s="1">
        <v>5.0</v>
      </c>
      <c r="D17" s="1">
        <v>4.5</v>
      </c>
      <c r="E17" s="1">
        <v>4.0</v>
      </c>
      <c r="F17" s="1">
        <v>5.0</v>
      </c>
      <c r="H17" s="1">
        <v>5.0</v>
      </c>
      <c r="I17" s="1">
        <v>4.5</v>
      </c>
      <c r="J17" s="1">
        <v>4.0</v>
      </c>
      <c r="K17" s="1">
        <v>1.0</v>
      </c>
      <c r="M17" s="1">
        <v>4.0</v>
      </c>
      <c r="N17" s="1">
        <v>5.0</v>
      </c>
      <c r="P17" s="1">
        <v>5.0</v>
      </c>
      <c r="Q17" s="1">
        <v>3.0</v>
      </c>
      <c r="R17" s="1">
        <v>1.0</v>
      </c>
      <c r="S17" s="1">
        <v>4.0</v>
      </c>
      <c r="T17" s="1">
        <v>4.5</v>
      </c>
      <c r="U17" s="1">
        <v>4.0</v>
      </c>
      <c r="V17" s="1">
        <v>4.5</v>
      </c>
      <c r="Y17" s="1">
        <v>5.0</v>
      </c>
      <c r="Z17" s="1">
        <v>4.0</v>
      </c>
    </row>
    <row r="18" ht="13.5" customHeight="1">
      <c r="A18" s="1" t="s">
        <v>16</v>
      </c>
      <c r="C18" s="1">
        <v>5.0</v>
      </c>
      <c r="E18" s="1">
        <v>4.0</v>
      </c>
      <c r="F18" s="1">
        <v>5.0</v>
      </c>
      <c r="H18" s="1">
        <v>5.0</v>
      </c>
      <c r="I18" s="1">
        <v>5.0</v>
      </c>
      <c r="J18" s="1">
        <v>4.0</v>
      </c>
      <c r="K18" s="1">
        <v>0.5</v>
      </c>
      <c r="M18" s="1">
        <v>3.0</v>
      </c>
      <c r="N18" s="1">
        <v>4.0</v>
      </c>
      <c r="P18" s="1">
        <v>5.0</v>
      </c>
      <c r="Q18" s="1">
        <v>3.5</v>
      </c>
      <c r="S18" s="1">
        <v>5.0</v>
      </c>
      <c r="T18" s="1">
        <v>5.0</v>
      </c>
      <c r="U18" s="1">
        <v>4.5</v>
      </c>
      <c r="V18" s="1">
        <v>4.5</v>
      </c>
      <c r="W18" s="1">
        <v>2.5</v>
      </c>
      <c r="Y18" s="1">
        <v>4.0</v>
      </c>
      <c r="Z18" s="1">
        <v>4.0</v>
      </c>
    </row>
    <row r="19" ht="13.5" customHeight="1">
      <c r="A19" s="1" t="s">
        <v>17</v>
      </c>
      <c r="I19" s="1">
        <v>2.0</v>
      </c>
      <c r="Q19" s="1">
        <v>4.5</v>
      </c>
      <c r="T19" s="1">
        <v>4.0</v>
      </c>
      <c r="U19" s="1">
        <v>2.0</v>
      </c>
      <c r="W19" s="1">
        <v>2.5</v>
      </c>
    </row>
    <row r="20" ht="13.5" customHeight="1">
      <c r="A20" s="1" t="s">
        <v>18</v>
      </c>
      <c r="C20" s="1">
        <v>3.0</v>
      </c>
      <c r="G20" s="1">
        <v>2.5</v>
      </c>
      <c r="I20" s="1">
        <v>2.5</v>
      </c>
      <c r="J20" s="1">
        <v>4.5</v>
      </c>
      <c r="O20" s="1">
        <v>4.5</v>
      </c>
      <c r="P20" s="1">
        <v>3.0</v>
      </c>
      <c r="R20" s="1">
        <v>3.5</v>
      </c>
      <c r="T20" s="1">
        <v>4.5</v>
      </c>
      <c r="U20" s="1">
        <v>2.0</v>
      </c>
      <c r="V20" s="1">
        <v>4.0</v>
      </c>
      <c r="Y20" s="1">
        <v>4.0</v>
      </c>
    </row>
    <row r="21" ht="13.5" customHeight="1">
      <c r="A21" s="1" t="s">
        <v>19</v>
      </c>
      <c r="B21" s="1">
        <v>2.5</v>
      </c>
      <c r="C21" s="1">
        <v>4.0</v>
      </c>
      <c r="G21" s="1">
        <v>3.5</v>
      </c>
      <c r="H21" s="1">
        <v>5.0</v>
      </c>
      <c r="I21" s="1">
        <v>5.0</v>
      </c>
      <c r="J21" s="1">
        <v>2.5</v>
      </c>
      <c r="K21" s="1">
        <v>0.5</v>
      </c>
      <c r="L21" s="1">
        <v>3.5</v>
      </c>
      <c r="N21" s="1">
        <v>3.5</v>
      </c>
      <c r="Q21" s="1">
        <v>4.5</v>
      </c>
      <c r="S21" s="1">
        <v>3.5</v>
      </c>
      <c r="T21" s="1">
        <v>3.5</v>
      </c>
      <c r="U21" s="1">
        <v>4.0</v>
      </c>
      <c r="W21" s="1">
        <v>4.0</v>
      </c>
      <c r="X21" s="1">
        <v>4.0</v>
      </c>
      <c r="Z21" s="1">
        <v>4.0</v>
      </c>
    </row>
    <row r="22" ht="13.5" customHeight="1">
      <c r="A22" s="1" t="s">
        <v>20</v>
      </c>
      <c r="C22" s="1">
        <v>4.5</v>
      </c>
      <c r="H22" s="1">
        <v>4.0</v>
      </c>
      <c r="I22" s="1">
        <v>5.0</v>
      </c>
      <c r="J22" s="1">
        <v>3.5</v>
      </c>
      <c r="K22" s="1">
        <v>4.0</v>
      </c>
      <c r="P22" s="1">
        <v>3.0</v>
      </c>
      <c r="Q22" s="1">
        <v>4.0</v>
      </c>
      <c r="S22" s="1">
        <v>4.0</v>
      </c>
      <c r="T22" s="1">
        <v>4.5</v>
      </c>
      <c r="U22" s="1">
        <v>4.0</v>
      </c>
      <c r="Y22" s="1">
        <v>4.5</v>
      </c>
      <c r="Z22" s="1">
        <v>1.5</v>
      </c>
    </row>
    <row r="23" ht="13.5" customHeight="1">
      <c r="A23" s="1" t="s">
        <v>21</v>
      </c>
      <c r="B23" s="1">
        <v>5.0</v>
      </c>
      <c r="C23" s="1">
        <v>5.0</v>
      </c>
      <c r="E23" s="1">
        <v>5.0</v>
      </c>
      <c r="F23" s="1">
        <v>5.0</v>
      </c>
      <c r="G23" s="1">
        <v>4.0</v>
      </c>
      <c r="I23" s="1">
        <v>5.0</v>
      </c>
      <c r="J23" s="1">
        <v>3.5</v>
      </c>
      <c r="K23" s="1">
        <v>5.0</v>
      </c>
      <c r="L23" s="1">
        <v>4.0</v>
      </c>
      <c r="M23" s="1">
        <v>5.0</v>
      </c>
      <c r="N23" s="1">
        <v>4.0</v>
      </c>
      <c r="O23" s="1">
        <v>5.0</v>
      </c>
      <c r="P23" s="1">
        <v>3.0</v>
      </c>
      <c r="R23" s="1">
        <v>4.5</v>
      </c>
      <c r="S23" s="1">
        <v>5.0</v>
      </c>
      <c r="T23" s="1">
        <v>4.5</v>
      </c>
      <c r="U23" s="1">
        <v>4.5</v>
      </c>
      <c r="V23" s="1">
        <v>4.5</v>
      </c>
      <c r="W23" s="1">
        <v>3.0</v>
      </c>
      <c r="X23" s="1">
        <v>4.5</v>
      </c>
      <c r="Y23" s="1">
        <v>5.0</v>
      </c>
      <c r="Z23" s="1">
        <v>3.5</v>
      </c>
    </row>
    <row r="24" ht="13.5" customHeight="1">
      <c r="A24" s="1" t="s">
        <v>22</v>
      </c>
      <c r="B24" s="1">
        <v>4.0</v>
      </c>
      <c r="C24" s="1">
        <v>4.5</v>
      </c>
      <c r="F24" s="1">
        <v>4.0</v>
      </c>
      <c r="G24" s="1">
        <v>3.5</v>
      </c>
      <c r="H24" s="1">
        <v>4.0</v>
      </c>
      <c r="I24" s="1">
        <v>5.0</v>
      </c>
      <c r="J24" s="1">
        <v>4.0</v>
      </c>
      <c r="K24" s="1">
        <v>5.0</v>
      </c>
      <c r="L24" s="1">
        <v>4.5</v>
      </c>
      <c r="M24" s="1">
        <v>5.0</v>
      </c>
      <c r="N24" s="1">
        <v>4.5</v>
      </c>
      <c r="O24" s="1">
        <v>5.0</v>
      </c>
      <c r="Q24" s="1">
        <v>3.5</v>
      </c>
      <c r="R24" s="1">
        <v>3.5</v>
      </c>
      <c r="S24" s="1">
        <v>3.5</v>
      </c>
      <c r="T24" s="1">
        <v>4.5</v>
      </c>
      <c r="U24" s="1">
        <v>2.5</v>
      </c>
      <c r="V24" s="1">
        <v>4.5</v>
      </c>
      <c r="W24" s="1">
        <v>3.0</v>
      </c>
      <c r="X24" s="1">
        <v>4.5</v>
      </c>
      <c r="Y24" s="1">
        <v>3.5</v>
      </c>
      <c r="Z24" s="1">
        <v>4.0</v>
      </c>
    </row>
    <row r="25" ht="13.5" customHeight="1">
      <c r="A25" s="1" t="s">
        <v>23</v>
      </c>
      <c r="B25" s="1">
        <v>3.0</v>
      </c>
      <c r="C25" s="1">
        <v>4.5</v>
      </c>
      <c r="E25" s="1">
        <v>4.5</v>
      </c>
      <c r="F25" s="1">
        <v>3.5</v>
      </c>
      <c r="I25" s="1">
        <v>5.0</v>
      </c>
      <c r="J25" s="1">
        <v>2.5</v>
      </c>
      <c r="K25" s="1">
        <v>4.0</v>
      </c>
      <c r="N25" s="1">
        <v>2.5</v>
      </c>
      <c r="P25" s="1">
        <v>5.0</v>
      </c>
      <c r="Q25" s="1">
        <v>3.5</v>
      </c>
      <c r="R25" s="1">
        <v>3.0</v>
      </c>
      <c r="S25" s="1">
        <v>4.0</v>
      </c>
      <c r="T25" s="1">
        <v>4.0</v>
      </c>
      <c r="U25" s="1">
        <v>3.0</v>
      </c>
      <c r="V25" s="1">
        <v>5.0</v>
      </c>
      <c r="W25" s="1">
        <v>3.0</v>
      </c>
      <c r="Y25" s="1">
        <v>3.5</v>
      </c>
      <c r="Z25" s="1">
        <v>4.0</v>
      </c>
    </row>
    <row r="26" ht="13.5" customHeight="1">
      <c r="A26" s="1" t="s">
        <v>24</v>
      </c>
      <c r="C26" s="1">
        <v>3.0</v>
      </c>
      <c r="D26" s="1">
        <v>4.0</v>
      </c>
      <c r="I26" s="1">
        <v>1.5</v>
      </c>
      <c r="J26" s="1">
        <v>3.5</v>
      </c>
      <c r="M26" s="1">
        <v>4.5</v>
      </c>
      <c r="N26" s="1">
        <v>2.5</v>
      </c>
      <c r="O26" s="1">
        <v>3.0</v>
      </c>
      <c r="P26" s="1">
        <v>3.0</v>
      </c>
      <c r="R26" s="1">
        <v>3.0</v>
      </c>
      <c r="S26" s="1">
        <v>1.5</v>
      </c>
      <c r="T26" s="1">
        <v>4.0</v>
      </c>
      <c r="U26" s="1">
        <v>4.0</v>
      </c>
      <c r="V26" s="1">
        <v>4.5</v>
      </c>
      <c r="Z26" s="1">
        <v>4.5</v>
      </c>
    </row>
    <row r="27" ht="13.5" customHeight="1">
      <c r="A27" s="1" t="s">
        <v>25</v>
      </c>
      <c r="C27" s="1">
        <v>5.0</v>
      </c>
      <c r="I27" s="1">
        <v>1.0</v>
      </c>
      <c r="K27" s="1">
        <v>5.0</v>
      </c>
      <c r="O27" s="1">
        <v>5.0</v>
      </c>
      <c r="P27" s="1">
        <v>4.0</v>
      </c>
      <c r="R27" s="1">
        <v>4.0</v>
      </c>
      <c r="S27" s="1">
        <v>3.0</v>
      </c>
      <c r="T27" s="1">
        <v>4.0</v>
      </c>
      <c r="U27" s="1">
        <v>5.0</v>
      </c>
      <c r="V27" s="1">
        <v>2.5</v>
      </c>
      <c r="W27" s="1">
        <v>4.0</v>
      </c>
      <c r="X27" s="1">
        <v>4.5</v>
      </c>
      <c r="Y27" s="1">
        <v>4.5</v>
      </c>
    </row>
    <row r="28" ht="13.5" customHeight="1">
      <c r="A28" s="1" t="s">
        <v>26</v>
      </c>
      <c r="C28" s="1">
        <v>4.0</v>
      </c>
      <c r="G28" s="1">
        <v>4.0</v>
      </c>
      <c r="H28" s="1">
        <v>5.0</v>
      </c>
      <c r="I28" s="1">
        <v>4.5</v>
      </c>
      <c r="J28" s="1">
        <v>4.0</v>
      </c>
      <c r="M28" s="1">
        <v>1.0</v>
      </c>
      <c r="N28" s="1">
        <v>4.0</v>
      </c>
      <c r="P28" s="1">
        <v>4.0</v>
      </c>
      <c r="Q28" s="1">
        <v>3.5</v>
      </c>
      <c r="S28" s="1">
        <v>4.5</v>
      </c>
      <c r="U28" s="1">
        <v>1.5</v>
      </c>
      <c r="V28" s="1">
        <v>4.5</v>
      </c>
      <c r="W28" s="1">
        <v>3.0</v>
      </c>
      <c r="X28" s="1">
        <v>4.0</v>
      </c>
      <c r="Y28" s="1">
        <v>2.5</v>
      </c>
      <c r="Z28" s="1">
        <v>5.0</v>
      </c>
    </row>
    <row r="29" ht="13.5" customHeight="1">
      <c r="A29" s="1" t="s">
        <v>27</v>
      </c>
      <c r="C29" s="1">
        <v>5.0</v>
      </c>
      <c r="F29" s="1">
        <v>3.0</v>
      </c>
      <c r="G29" s="1">
        <v>5.0</v>
      </c>
      <c r="H29" s="1">
        <v>4.0</v>
      </c>
      <c r="I29" s="1">
        <v>4.5</v>
      </c>
      <c r="J29" s="1">
        <v>4.5</v>
      </c>
      <c r="K29" s="1">
        <v>5.0</v>
      </c>
      <c r="L29" s="1">
        <v>5.0</v>
      </c>
      <c r="M29" s="1">
        <v>4.0</v>
      </c>
      <c r="N29" s="1">
        <v>3.0</v>
      </c>
      <c r="O29" s="1">
        <v>5.0</v>
      </c>
      <c r="P29" s="1">
        <v>4.0</v>
      </c>
      <c r="Q29" s="1">
        <v>5.0</v>
      </c>
      <c r="U29" s="1">
        <v>3.0</v>
      </c>
      <c r="V29" s="1">
        <v>4.0</v>
      </c>
      <c r="W29" s="1">
        <v>5.0</v>
      </c>
      <c r="X29" s="1">
        <v>5.0</v>
      </c>
      <c r="Y29" s="1">
        <v>5.0</v>
      </c>
      <c r="Z29" s="1">
        <v>5.0</v>
      </c>
    </row>
    <row r="30" ht="13.5" customHeight="1">
      <c r="A30" s="1" t="s">
        <v>28</v>
      </c>
      <c r="C30" s="1">
        <v>4.0</v>
      </c>
      <c r="I30" s="1">
        <v>2.0</v>
      </c>
      <c r="T30" s="1">
        <v>3.5</v>
      </c>
      <c r="U30" s="1">
        <v>2.5</v>
      </c>
    </row>
    <row r="31" ht="13.5" customHeight="1">
      <c r="A31" s="1" t="s">
        <v>29</v>
      </c>
      <c r="F31" s="1">
        <v>2.5</v>
      </c>
      <c r="I31" s="1">
        <v>5.0</v>
      </c>
      <c r="J31" s="1">
        <v>2.5</v>
      </c>
      <c r="K31" s="1">
        <v>5.0</v>
      </c>
      <c r="L31" s="1">
        <v>4.5</v>
      </c>
      <c r="M31" s="1">
        <v>4.0</v>
      </c>
      <c r="N31" s="1">
        <v>3.0</v>
      </c>
      <c r="P31" s="1">
        <v>3.0</v>
      </c>
      <c r="Q31" s="1">
        <v>2.5</v>
      </c>
      <c r="R31" s="1">
        <v>4.0</v>
      </c>
      <c r="S31" s="1">
        <v>2.5</v>
      </c>
      <c r="U31" s="1">
        <v>2.0</v>
      </c>
      <c r="V31" s="1">
        <v>4.0</v>
      </c>
      <c r="Z31" s="1">
        <v>3.5</v>
      </c>
    </row>
    <row r="32" ht="13.5" customHeight="1">
      <c r="A32" s="1" t="s">
        <v>30</v>
      </c>
      <c r="B32" s="1">
        <v>5.0</v>
      </c>
      <c r="C32" s="1">
        <v>5.0</v>
      </c>
      <c r="E32" s="1">
        <v>4.0</v>
      </c>
      <c r="F32" s="1">
        <v>4.0</v>
      </c>
      <c r="G32" s="1">
        <v>3.5</v>
      </c>
      <c r="I32" s="1">
        <v>5.0</v>
      </c>
      <c r="J32" s="1">
        <v>3.5</v>
      </c>
      <c r="K32" s="1">
        <v>4.0</v>
      </c>
      <c r="L32" s="1">
        <v>3.0</v>
      </c>
      <c r="M32" s="1">
        <v>5.0</v>
      </c>
      <c r="N32" s="1">
        <v>4.0</v>
      </c>
      <c r="O32" s="1">
        <v>4.0</v>
      </c>
      <c r="P32" s="1">
        <v>3.0</v>
      </c>
      <c r="Q32" s="1">
        <v>3.5</v>
      </c>
      <c r="R32" s="1">
        <v>4.5</v>
      </c>
      <c r="S32" s="1">
        <v>4.0</v>
      </c>
      <c r="U32" s="1">
        <v>4.0</v>
      </c>
      <c r="V32" s="1">
        <v>4.5</v>
      </c>
      <c r="Y32" s="1">
        <v>4.0</v>
      </c>
      <c r="Z32" s="1">
        <v>3.5</v>
      </c>
    </row>
    <row r="33" ht="13.5" customHeight="1">
      <c r="A33" s="1" t="s">
        <v>31</v>
      </c>
      <c r="C33" s="1">
        <v>5.0</v>
      </c>
      <c r="G33" s="1">
        <v>4.5</v>
      </c>
      <c r="H33" s="1">
        <v>4.5</v>
      </c>
      <c r="I33" s="1">
        <v>4.5</v>
      </c>
      <c r="J33" s="1">
        <v>4.5</v>
      </c>
      <c r="K33" s="1">
        <v>5.0</v>
      </c>
      <c r="M33" s="1">
        <v>3.0</v>
      </c>
      <c r="N33" s="1">
        <v>4.0</v>
      </c>
      <c r="P33" s="1">
        <v>4.0</v>
      </c>
      <c r="Q33" s="1">
        <v>4.0</v>
      </c>
      <c r="R33" s="1">
        <v>4.5</v>
      </c>
      <c r="S33" s="1">
        <v>1.5</v>
      </c>
      <c r="U33" s="1">
        <v>4.5</v>
      </c>
      <c r="V33" s="1">
        <v>4.5</v>
      </c>
      <c r="X33" s="1">
        <v>4.0</v>
      </c>
      <c r="Y33" s="1">
        <v>4.0</v>
      </c>
      <c r="Z33" s="1">
        <v>5.0</v>
      </c>
    </row>
    <row r="34" ht="13.5" customHeight="1">
      <c r="A34" s="1" t="s">
        <v>32</v>
      </c>
      <c r="C34" s="1">
        <v>5.0</v>
      </c>
      <c r="I34" s="1">
        <v>4.5</v>
      </c>
      <c r="J34" s="1">
        <v>4.5</v>
      </c>
      <c r="K34" s="1">
        <v>5.0</v>
      </c>
      <c r="O34" s="1">
        <v>4.5</v>
      </c>
      <c r="Q34" s="1">
        <v>5.0</v>
      </c>
      <c r="U34" s="1">
        <v>4.0</v>
      </c>
      <c r="W34" s="1">
        <v>5.0</v>
      </c>
    </row>
    <row r="35" ht="13.5" customHeight="1">
      <c r="A35" s="1" t="s">
        <v>33</v>
      </c>
      <c r="C35" s="1">
        <v>5.0</v>
      </c>
      <c r="D35" s="1">
        <v>4.5</v>
      </c>
      <c r="E35" s="1">
        <v>5.0</v>
      </c>
      <c r="F35" s="1">
        <v>3.0</v>
      </c>
      <c r="I35" s="1">
        <v>1.0</v>
      </c>
      <c r="J35" s="1">
        <v>5.0</v>
      </c>
      <c r="K35" s="1">
        <v>3.5</v>
      </c>
      <c r="L35" s="1">
        <v>5.0</v>
      </c>
      <c r="N35" s="1">
        <v>3.5</v>
      </c>
      <c r="O35" s="1">
        <v>4.5</v>
      </c>
      <c r="R35" s="1">
        <v>4.0</v>
      </c>
      <c r="S35" s="1">
        <v>3.0</v>
      </c>
      <c r="T35" s="1">
        <v>4.5</v>
      </c>
      <c r="U35" s="1">
        <v>0.5</v>
      </c>
      <c r="V35" s="1">
        <v>4.5</v>
      </c>
      <c r="X35" s="1">
        <v>5.0</v>
      </c>
      <c r="Y35" s="1">
        <v>4.0</v>
      </c>
    </row>
    <row r="36" ht="13.5" customHeight="1">
      <c r="A36" s="1" t="s">
        <v>34</v>
      </c>
      <c r="B36" s="1">
        <v>3.5</v>
      </c>
      <c r="C36" s="1">
        <v>3.5</v>
      </c>
      <c r="D36" s="1">
        <v>4.5</v>
      </c>
      <c r="F36" s="1">
        <v>3.5</v>
      </c>
      <c r="H36" s="1">
        <v>4.5</v>
      </c>
      <c r="I36" s="1">
        <v>4.5</v>
      </c>
      <c r="J36" s="1">
        <v>3.0</v>
      </c>
      <c r="K36" s="1">
        <v>5.0</v>
      </c>
      <c r="L36" s="1">
        <v>4.0</v>
      </c>
      <c r="P36" s="1">
        <v>4.0</v>
      </c>
      <c r="Q36" s="1">
        <v>1.5</v>
      </c>
      <c r="R36" s="1">
        <v>3.5</v>
      </c>
      <c r="S36" s="1">
        <v>2.5</v>
      </c>
      <c r="T36" s="1">
        <v>3.5</v>
      </c>
      <c r="U36" s="1">
        <v>4.0</v>
      </c>
      <c r="V36" s="1">
        <v>3.5</v>
      </c>
      <c r="Y36" s="1">
        <v>3.0</v>
      </c>
      <c r="Z36" s="1">
        <v>3.0</v>
      </c>
    </row>
    <row r="37" ht="13.5" customHeight="1">
      <c r="A37" s="1" t="s">
        <v>35</v>
      </c>
      <c r="B37" s="1">
        <v>4.5</v>
      </c>
      <c r="C37" s="1">
        <v>5.0</v>
      </c>
      <c r="F37" s="1">
        <v>3.5</v>
      </c>
      <c r="G37" s="1">
        <v>4.5</v>
      </c>
      <c r="H37" s="1">
        <v>5.0</v>
      </c>
      <c r="I37" s="1">
        <v>5.0</v>
      </c>
      <c r="J37" s="1">
        <v>4.0</v>
      </c>
      <c r="K37" s="1">
        <v>5.0</v>
      </c>
      <c r="L37" s="1">
        <v>4.5</v>
      </c>
      <c r="N37" s="1">
        <v>3.0</v>
      </c>
      <c r="O37" s="1">
        <v>5.0</v>
      </c>
      <c r="P37" s="1">
        <v>4.0</v>
      </c>
      <c r="Q37" s="1">
        <v>3.5</v>
      </c>
      <c r="R37" s="1">
        <v>3.5</v>
      </c>
      <c r="S37" s="1">
        <v>3.0</v>
      </c>
      <c r="T37" s="1">
        <v>4.0</v>
      </c>
      <c r="U37" s="1">
        <v>4.0</v>
      </c>
      <c r="V37" s="1">
        <v>4.5</v>
      </c>
      <c r="Y37" s="1">
        <v>2.0</v>
      </c>
      <c r="Z37" s="1">
        <v>3.0</v>
      </c>
    </row>
    <row r="38" ht="13.5" customHeight="1">
      <c r="A38" s="1" t="s">
        <v>36</v>
      </c>
      <c r="B38" s="1">
        <v>3.0</v>
      </c>
      <c r="C38" s="1">
        <v>5.0</v>
      </c>
      <c r="E38" s="1">
        <v>4.0</v>
      </c>
      <c r="F38" s="1">
        <v>3.0</v>
      </c>
      <c r="G38" s="1">
        <v>3.5</v>
      </c>
      <c r="I38" s="1">
        <v>4.5</v>
      </c>
      <c r="J38" s="1">
        <v>2.5</v>
      </c>
      <c r="K38" s="1">
        <v>5.0</v>
      </c>
      <c r="L38" s="1">
        <v>3.5</v>
      </c>
      <c r="M38" s="1">
        <v>5.0</v>
      </c>
      <c r="N38" s="1">
        <v>4.0</v>
      </c>
      <c r="O38" s="1">
        <v>4.0</v>
      </c>
      <c r="P38" s="1">
        <v>5.0</v>
      </c>
      <c r="Q38" s="1">
        <v>4.5</v>
      </c>
      <c r="R38" s="1">
        <v>0.5</v>
      </c>
      <c r="S38" s="1">
        <v>3.0</v>
      </c>
      <c r="T38" s="1">
        <v>3.5</v>
      </c>
      <c r="U38" s="1">
        <v>4.5</v>
      </c>
      <c r="V38" s="1">
        <v>4.0</v>
      </c>
      <c r="W38" s="1">
        <v>5.0</v>
      </c>
      <c r="Y38" s="1">
        <v>5.0</v>
      </c>
      <c r="Z38" s="1">
        <v>3.0</v>
      </c>
    </row>
    <row r="39" ht="13.5" customHeight="1">
      <c r="A39" s="1" t="s">
        <v>37</v>
      </c>
      <c r="B39" s="1">
        <v>1.5</v>
      </c>
      <c r="C39" s="1">
        <v>3.5</v>
      </c>
      <c r="F39" s="1">
        <v>2.5</v>
      </c>
      <c r="G39" s="1">
        <v>1.5</v>
      </c>
      <c r="I39" s="1">
        <v>3.0</v>
      </c>
      <c r="J39" s="1">
        <v>3.5</v>
      </c>
      <c r="K39" s="1">
        <v>5.0</v>
      </c>
      <c r="M39" s="1">
        <v>4.0</v>
      </c>
      <c r="N39" s="1">
        <v>3.0</v>
      </c>
      <c r="P39" s="1">
        <v>3.0</v>
      </c>
      <c r="Q39" s="1">
        <v>3.0</v>
      </c>
      <c r="R39" s="1">
        <v>2.0</v>
      </c>
      <c r="S39" s="1">
        <v>1.5</v>
      </c>
      <c r="U39" s="1">
        <v>4.0</v>
      </c>
      <c r="V39" s="1">
        <v>4.0</v>
      </c>
    </row>
    <row r="40" ht="13.5" customHeight="1">
      <c r="A40" s="1" t="s">
        <v>38</v>
      </c>
      <c r="B40" s="1">
        <v>2.5</v>
      </c>
      <c r="C40" s="1">
        <v>4.5</v>
      </c>
      <c r="H40" s="1">
        <v>5.0</v>
      </c>
      <c r="I40" s="1">
        <v>5.0</v>
      </c>
      <c r="J40" s="1">
        <v>5.0</v>
      </c>
      <c r="K40" s="1">
        <v>5.0</v>
      </c>
      <c r="L40" s="1">
        <v>4.5</v>
      </c>
      <c r="M40" s="1">
        <v>4.5</v>
      </c>
      <c r="N40" s="1">
        <v>3.0</v>
      </c>
      <c r="P40" s="1">
        <v>4.0</v>
      </c>
      <c r="Q40" s="1">
        <v>5.0</v>
      </c>
      <c r="R40" s="1">
        <v>2.5</v>
      </c>
      <c r="U40" s="1">
        <v>3.5</v>
      </c>
      <c r="V40" s="1">
        <v>5.0</v>
      </c>
      <c r="Y40" s="1">
        <v>4.5</v>
      </c>
      <c r="Z40" s="1">
        <v>3.0</v>
      </c>
    </row>
    <row r="41" ht="13.5" customHeight="1">
      <c r="A41" s="1" t="s">
        <v>39</v>
      </c>
      <c r="B41" s="1">
        <v>4.0</v>
      </c>
      <c r="C41" s="1">
        <v>4.5</v>
      </c>
      <c r="D41" s="1">
        <v>5.0</v>
      </c>
      <c r="E41" s="1">
        <v>4.0</v>
      </c>
      <c r="F41" s="1">
        <v>3.0</v>
      </c>
      <c r="H41" s="1">
        <v>4.5</v>
      </c>
      <c r="I41" s="1">
        <v>4.5</v>
      </c>
      <c r="J41" s="1">
        <v>4.0</v>
      </c>
      <c r="K41" s="1">
        <v>5.0</v>
      </c>
      <c r="L41" s="1">
        <v>5.0</v>
      </c>
      <c r="M41" s="1">
        <v>4.0</v>
      </c>
      <c r="N41" s="1">
        <v>3.0</v>
      </c>
      <c r="O41" s="1">
        <v>5.0</v>
      </c>
      <c r="P41" s="1">
        <v>4.0</v>
      </c>
      <c r="Q41" s="1">
        <v>3.5</v>
      </c>
      <c r="T41" s="1">
        <v>4.5</v>
      </c>
      <c r="U41" s="1">
        <v>1.0</v>
      </c>
      <c r="V41" s="1">
        <v>4.5</v>
      </c>
      <c r="W41" s="1">
        <v>3.0</v>
      </c>
      <c r="X41" s="1">
        <v>5.0</v>
      </c>
      <c r="Y41" s="1">
        <v>3.5</v>
      </c>
      <c r="Z41" s="1">
        <v>4.0</v>
      </c>
    </row>
    <row r="42" ht="13.5" customHeight="1">
      <c r="A42" s="1" t="s">
        <v>40</v>
      </c>
      <c r="C42" s="1">
        <v>2.5</v>
      </c>
      <c r="F42" s="1">
        <v>3.5</v>
      </c>
      <c r="I42" s="1">
        <v>1.5</v>
      </c>
      <c r="J42" s="1">
        <v>4.0</v>
      </c>
      <c r="K42" s="1">
        <v>2.5</v>
      </c>
      <c r="L42" s="1">
        <v>3.0</v>
      </c>
      <c r="N42" s="1">
        <v>4.0</v>
      </c>
      <c r="Q42" s="1">
        <v>4.5</v>
      </c>
      <c r="U42" s="1">
        <v>3.0</v>
      </c>
      <c r="V42" s="1">
        <v>4.0</v>
      </c>
      <c r="W42" s="1">
        <v>3.0</v>
      </c>
      <c r="Z42" s="1">
        <v>3.0</v>
      </c>
    </row>
    <row r="43" ht="13.5" customHeight="1">
      <c r="A43" s="1" t="s">
        <v>41</v>
      </c>
      <c r="C43" s="1">
        <v>5.0</v>
      </c>
      <c r="E43" s="1">
        <v>3.5</v>
      </c>
      <c r="F43" s="1">
        <v>4.5</v>
      </c>
      <c r="G43" s="1">
        <v>4.0</v>
      </c>
      <c r="I43" s="1">
        <v>4.5</v>
      </c>
      <c r="J43" s="1">
        <v>4.0</v>
      </c>
      <c r="K43" s="1">
        <v>5.0</v>
      </c>
      <c r="L43" s="1">
        <v>3.0</v>
      </c>
      <c r="M43" s="1">
        <v>4.5</v>
      </c>
      <c r="N43" s="1">
        <v>3.5</v>
      </c>
      <c r="O43" s="1">
        <v>5.0</v>
      </c>
      <c r="P43" s="1">
        <v>4.0</v>
      </c>
      <c r="Q43" s="1">
        <v>3.5</v>
      </c>
      <c r="R43" s="1">
        <v>4.5</v>
      </c>
      <c r="T43" s="1">
        <v>5.0</v>
      </c>
      <c r="U43" s="1">
        <v>2.0</v>
      </c>
      <c r="V43" s="1">
        <v>4.5</v>
      </c>
      <c r="W43" s="1">
        <v>5.0</v>
      </c>
      <c r="Z43" s="1">
        <v>5.0</v>
      </c>
    </row>
    <row r="44" ht="13.5" customHeight="1">
      <c r="A44" s="1" t="s">
        <v>42</v>
      </c>
      <c r="B44" s="1">
        <v>4.0</v>
      </c>
      <c r="C44" s="1">
        <v>3.0</v>
      </c>
      <c r="F44" s="1">
        <v>4.0</v>
      </c>
      <c r="G44" s="1">
        <v>3.0</v>
      </c>
      <c r="I44" s="1">
        <v>5.0</v>
      </c>
      <c r="J44" s="1">
        <v>3.0</v>
      </c>
      <c r="K44" s="1">
        <v>5.0</v>
      </c>
      <c r="L44" s="1">
        <v>4.5</v>
      </c>
      <c r="M44" s="1">
        <v>3.0</v>
      </c>
      <c r="N44" s="1">
        <v>4.0</v>
      </c>
      <c r="O44" s="1">
        <v>3.5</v>
      </c>
      <c r="P44" s="1">
        <v>3.0</v>
      </c>
      <c r="Q44" s="1">
        <v>2.5</v>
      </c>
      <c r="R44" s="1">
        <v>1.0</v>
      </c>
      <c r="S44" s="1">
        <v>3.0</v>
      </c>
      <c r="U44" s="1">
        <v>3.5</v>
      </c>
      <c r="X44" s="1">
        <v>3.5</v>
      </c>
      <c r="Z44" s="1">
        <v>1.5</v>
      </c>
    </row>
    <row r="45" ht="13.5" customHeight="1">
      <c r="A45" s="1" t="s">
        <v>43</v>
      </c>
      <c r="B45" s="1">
        <v>2.5</v>
      </c>
      <c r="C45" s="1">
        <v>2.0</v>
      </c>
      <c r="F45" s="1">
        <v>4.0</v>
      </c>
      <c r="H45" s="1">
        <v>4.5</v>
      </c>
      <c r="I45" s="1">
        <v>4.5</v>
      </c>
      <c r="J45" s="1">
        <v>3.0</v>
      </c>
      <c r="K45" s="1">
        <v>4.0</v>
      </c>
      <c r="L45" s="1">
        <v>4.5</v>
      </c>
      <c r="M45" s="1">
        <v>3.0</v>
      </c>
      <c r="N45" s="1">
        <v>3.5</v>
      </c>
      <c r="P45" s="1">
        <v>2.0</v>
      </c>
      <c r="Q45" s="1">
        <v>3.0</v>
      </c>
      <c r="R45" s="1">
        <v>1.0</v>
      </c>
      <c r="S45" s="1">
        <v>3.5</v>
      </c>
      <c r="T45" s="1">
        <v>3.5</v>
      </c>
      <c r="U45" s="1">
        <v>3.0</v>
      </c>
      <c r="V45" s="1">
        <v>4.5</v>
      </c>
      <c r="W45" s="1">
        <v>2.5</v>
      </c>
      <c r="X45" s="1">
        <v>4.0</v>
      </c>
      <c r="Z45" s="1">
        <v>1.5</v>
      </c>
    </row>
    <row r="46" ht="13.5" customHeight="1">
      <c r="A46" s="1" t="s">
        <v>44</v>
      </c>
      <c r="B46" s="1">
        <v>3.5</v>
      </c>
      <c r="C46" s="1">
        <v>5.0</v>
      </c>
      <c r="G46" s="1">
        <v>4.5</v>
      </c>
      <c r="H46" s="1">
        <v>5.0</v>
      </c>
      <c r="I46" s="1">
        <v>5.0</v>
      </c>
      <c r="J46" s="1">
        <v>4.5</v>
      </c>
      <c r="K46" s="1">
        <v>5.0</v>
      </c>
      <c r="M46" s="1">
        <v>4.0</v>
      </c>
      <c r="N46" s="1">
        <v>4.0</v>
      </c>
      <c r="P46" s="1">
        <v>4.0</v>
      </c>
      <c r="Q46" s="1">
        <v>4.0</v>
      </c>
      <c r="S46" s="1">
        <v>4.0</v>
      </c>
      <c r="T46" s="1">
        <v>3.5</v>
      </c>
      <c r="U46" s="1">
        <v>1.5</v>
      </c>
      <c r="V46" s="1">
        <v>5.0</v>
      </c>
      <c r="Z46" s="1">
        <v>3.0</v>
      </c>
    </row>
    <row r="47" ht="13.5" customHeight="1">
      <c r="A47" s="1" t="s">
        <v>45</v>
      </c>
      <c r="G47" s="1">
        <v>2.5</v>
      </c>
      <c r="H47" s="1">
        <v>4.0</v>
      </c>
      <c r="I47" s="1">
        <v>5.0</v>
      </c>
      <c r="J47" s="1">
        <v>4.5</v>
      </c>
      <c r="K47" s="1">
        <v>4.0</v>
      </c>
      <c r="M47" s="1">
        <v>2.0</v>
      </c>
      <c r="Q47" s="1">
        <v>4.5</v>
      </c>
      <c r="S47" s="1">
        <v>4.0</v>
      </c>
      <c r="U47" s="1">
        <v>2.5</v>
      </c>
      <c r="Z47" s="1">
        <v>3.0</v>
      </c>
    </row>
    <row r="48" ht="13.5" customHeight="1">
      <c r="A48" s="1" t="s">
        <v>46</v>
      </c>
      <c r="C48" s="1">
        <v>5.0</v>
      </c>
      <c r="D48" s="1">
        <v>5.0</v>
      </c>
      <c r="F48" s="1">
        <v>3.5</v>
      </c>
      <c r="G48" s="1">
        <v>4.0</v>
      </c>
      <c r="H48" s="1">
        <v>5.0</v>
      </c>
      <c r="I48" s="1">
        <v>1.0</v>
      </c>
      <c r="J48" s="1">
        <v>3.5</v>
      </c>
      <c r="M48" s="1">
        <v>3.5</v>
      </c>
      <c r="O48" s="1">
        <v>5.0</v>
      </c>
      <c r="R48" s="1">
        <v>3.5</v>
      </c>
      <c r="S48" s="1">
        <v>4.0</v>
      </c>
      <c r="T48" s="1">
        <v>4.0</v>
      </c>
      <c r="U48" s="1">
        <v>3.5</v>
      </c>
      <c r="Z48" s="1">
        <v>5.0</v>
      </c>
    </row>
    <row r="49" ht="13.5" customHeight="1">
      <c r="A49" s="1" t="s">
        <v>47</v>
      </c>
      <c r="B49" s="1">
        <v>4.0</v>
      </c>
      <c r="C49" s="1">
        <v>4.0</v>
      </c>
      <c r="D49" s="1">
        <v>4.5</v>
      </c>
      <c r="F49" s="1">
        <v>2.0</v>
      </c>
      <c r="G49" s="1">
        <v>3.5</v>
      </c>
      <c r="H49" s="1">
        <v>3.5</v>
      </c>
      <c r="I49" s="1">
        <v>3.0</v>
      </c>
      <c r="J49" s="1">
        <v>4.0</v>
      </c>
      <c r="K49" s="1">
        <v>5.0</v>
      </c>
      <c r="L49" s="1">
        <v>3.5</v>
      </c>
      <c r="M49" s="1">
        <v>4.5</v>
      </c>
      <c r="N49" s="1">
        <v>4.0</v>
      </c>
      <c r="P49" s="1">
        <v>4.0</v>
      </c>
      <c r="Q49" s="1">
        <v>4.5</v>
      </c>
      <c r="S49" s="1">
        <v>3.0</v>
      </c>
      <c r="T49" s="1">
        <v>3.5</v>
      </c>
      <c r="U49" s="1">
        <v>3.5</v>
      </c>
      <c r="V49" s="1">
        <v>4.5</v>
      </c>
      <c r="W49" s="1">
        <v>3.0</v>
      </c>
      <c r="X49" s="1">
        <v>5.0</v>
      </c>
      <c r="Z49" s="1">
        <v>4.0</v>
      </c>
    </row>
    <row r="50" ht="13.5" customHeight="1">
      <c r="A50" s="1" t="s">
        <v>48</v>
      </c>
      <c r="C50" s="1">
        <v>4.5</v>
      </c>
      <c r="F50" s="1">
        <v>3.0</v>
      </c>
      <c r="H50" s="1">
        <v>4.5</v>
      </c>
      <c r="I50" s="1">
        <v>1.5</v>
      </c>
      <c r="J50" s="1">
        <v>4.0</v>
      </c>
      <c r="K50" s="1">
        <v>5.0</v>
      </c>
      <c r="N50" s="1">
        <v>3.5</v>
      </c>
      <c r="O50" s="1">
        <v>5.0</v>
      </c>
      <c r="Q50" s="1">
        <v>4.5</v>
      </c>
      <c r="R50" s="1">
        <v>2.0</v>
      </c>
      <c r="S50" s="1">
        <v>3.5</v>
      </c>
      <c r="T50" s="1">
        <v>3.5</v>
      </c>
      <c r="U50" s="1">
        <v>3.0</v>
      </c>
      <c r="V50" s="1">
        <v>4.5</v>
      </c>
      <c r="Z50" s="1">
        <v>0.5</v>
      </c>
    </row>
    <row r="51" ht="13.5" customHeight="1">
      <c r="A51" s="1" t="s">
        <v>49</v>
      </c>
      <c r="B51" s="1">
        <v>4.0</v>
      </c>
      <c r="C51" s="1">
        <v>4.5</v>
      </c>
      <c r="F51" s="1">
        <v>3.0</v>
      </c>
      <c r="G51" s="1">
        <v>2.5</v>
      </c>
      <c r="H51" s="1">
        <v>3.5</v>
      </c>
      <c r="J51" s="1">
        <v>3.5</v>
      </c>
      <c r="K51" s="1">
        <v>5.0</v>
      </c>
      <c r="M51" s="1">
        <v>4.5</v>
      </c>
      <c r="N51" s="1">
        <v>4.0</v>
      </c>
      <c r="O51" s="1">
        <v>4.0</v>
      </c>
      <c r="P51" s="1">
        <v>4.0</v>
      </c>
      <c r="Q51" s="1">
        <v>3.0</v>
      </c>
      <c r="R51" s="1">
        <v>1.5</v>
      </c>
      <c r="S51" s="1">
        <v>3.0</v>
      </c>
      <c r="T51" s="1">
        <v>3.5</v>
      </c>
      <c r="U51" s="1">
        <v>1.5</v>
      </c>
      <c r="V51" s="1">
        <v>3.5</v>
      </c>
      <c r="Y51" s="1">
        <v>2.0</v>
      </c>
      <c r="Z51" s="1">
        <v>3.0</v>
      </c>
    </row>
    <row r="52" ht="13.5" customHeight="1">
      <c r="A52" s="1" t="s">
        <v>50</v>
      </c>
      <c r="B52" s="1">
        <v>4.5</v>
      </c>
      <c r="C52" s="1">
        <v>5.0</v>
      </c>
      <c r="D52" s="1">
        <v>5.0</v>
      </c>
      <c r="E52" s="1">
        <v>5.0</v>
      </c>
      <c r="F52" s="1">
        <v>5.0</v>
      </c>
      <c r="G52" s="1">
        <v>4.0</v>
      </c>
      <c r="H52" s="1">
        <v>5.0</v>
      </c>
      <c r="I52" s="1">
        <v>5.0</v>
      </c>
      <c r="J52" s="1">
        <v>3.5</v>
      </c>
      <c r="K52" s="1">
        <v>3.5</v>
      </c>
      <c r="L52" s="1">
        <v>4.0</v>
      </c>
      <c r="N52" s="1">
        <v>4.0</v>
      </c>
      <c r="O52" s="1">
        <v>4.5</v>
      </c>
      <c r="P52" s="1">
        <v>5.0</v>
      </c>
      <c r="Q52" s="1">
        <v>3.5</v>
      </c>
      <c r="R52" s="1">
        <v>5.0</v>
      </c>
      <c r="S52" s="1">
        <v>4.0</v>
      </c>
      <c r="T52" s="1">
        <v>4.5</v>
      </c>
      <c r="U52" s="1">
        <v>4.5</v>
      </c>
      <c r="V52" s="1">
        <v>4.0</v>
      </c>
      <c r="W52" s="1">
        <v>3.0</v>
      </c>
      <c r="X52" s="1">
        <v>5.0</v>
      </c>
      <c r="Y52" s="1">
        <v>4.5</v>
      </c>
      <c r="Z52" s="1">
        <v>4.0</v>
      </c>
    </row>
    <row r="53" ht="13.5" customHeight="1">
      <c r="A53" s="1" t="s">
        <v>51</v>
      </c>
      <c r="B53" s="1">
        <v>4.0</v>
      </c>
      <c r="C53" s="1">
        <v>4.0</v>
      </c>
      <c r="D53" s="1">
        <v>4.5</v>
      </c>
      <c r="E53" s="1">
        <v>5.0</v>
      </c>
      <c r="F53" s="1">
        <v>2.5</v>
      </c>
      <c r="G53" s="1">
        <v>2.5</v>
      </c>
      <c r="H53" s="1">
        <v>5.0</v>
      </c>
      <c r="I53" s="1">
        <v>5.0</v>
      </c>
      <c r="J53" s="1">
        <v>4.0</v>
      </c>
      <c r="K53" s="1">
        <v>3.0</v>
      </c>
      <c r="L53" s="1">
        <v>4.0</v>
      </c>
      <c r="N53" s="1">
        <v>2.5</v>
      </c>
      <c r="O53" s="1">
        <v>3.5</v>
      </c>
      <c r="P53" s="1">
        <v>5.0</v>
      </c>
      <c r="Q53" s="1">
        <v>4.0</v>
      </c>
      <c r="R53" s="1">
        <v>3.0</v>
      </c>
      <c r="S53" s="1">
        <v>2.0</v>
      </c>
      <c r="T53" s="1">
        <v>3.0</v>
      </c>
      <c r="U53" s="1">
        <v>2.5</v>
      </c>
      <c r="V53" s="1">
        <v>5.0</v>
      </c>
      <c r="W53" s="1">
        <v>3.0</v>
      </c>
      <c r="X53" s="1">
        <v>4.0</v>
      </c>
      <c r="Y53" s="1">
        <v>1.5</v>
      </c>
      <c r="Z53" s="1">
        <v>3.5</v>
      </c>
    </row>
    <row r="54" ht="13.5" customHeight="1">
      <c r="A54" s="1" t="s">
        <v>52</v>
      </c>
      <c r="B54" s="1">
        <v>3.0</v>
      </c>
      <c r="C54" s="1">
        <v>4.5</v>
      </c>
      <c r="D54" s="1">
        <v>5.0</v>
      </c>
      <c r="E54" s="1">
        <v>3.0</v>
      </c>
      <c r="F54" s="1">
        <v>4.0</v>
      </c>
      <c r="G54" s="1">
        <v>3.0</v>
      </c>
      <c r="H54" s="1">
        <v>4.5</v>
      </c>
      <c r="I54" s="1">
        <v>1.5</v>
      </c>
      <c r="J54" s="1">
        <v>3.5</v>
      </c>
      <c r="K54" s="1">
        <v>5.0</v>
      </c>
      <c r="L54" s="1">
        <v>3.5</v>
      </c>
      <c r="M54" s="1">
        <v>4.0</v>
      </c>
      <c r="N54" s="1">
        <v>2.5</v>
      </c>
      <c r="O54" s="1">
        <v>3.0</v>
      </c>
      <c r="P54" s="1">
        <v>2.0</v>
      </c>
      <c r="Q54" s="1">
        <v>3.0</v>
      </c>
      <c r="R54" s="1">
        <v>4.5</v>
      </c>
      <c r="S54" s="1">
        <v>4.0</v>
      </c>
      <c r="T54" s="1">
        <v>3.5</v>
      </c>
      <c r="U54" s="1">
        <v>2.0</v>
      </c>
      <c r="V54" s="1">
        <v>4.5</v>
      </c>
      <c r="X54" s="1">
        <v>4.0</v>
      </c>
      <c r="Y54" s="1">
        <v>4.5</v>
      </c>
      <c r="Z54" s="1">
        <v>2.5</v>
      </c>
    </row>
    <row r="55" ht="13.5" customHeight="1">
      <c r="A55" s="1" t="s">
        <v>53</v>
      </c>
      <c r="C55" s="1">
        <v>4.0</v>
      </c>
      <c r="D55" s="1">
        <v>5.0</v>
      </c>
      <c r="G55" s="1">
        <v>4.0</v>
      </c>
      <c r="H55" s="1">
        <v>4.5</v>
      </c>
      <c r="I55" s="1">
        <v>2.5</v>
      </c>
      <c r="J55" s="1">
        <v>4.5</v>
      </c>
      <c r="K55" s="1">
        <v>5.0</v>
      </c>
      <c r="L55" s="1">
        <v>4.0</v>
      </c>
      <c r="N55" s="1">
        <v>4.0</v>
      </c>
      <c r="T55" s="1">
        <v>3.5</v>
      </c>
      <c r="U55" s="1">
        <v>4.0</v>
      </c>
      <c r="V55" s="1">
        <v>5.0</v>
      </c>
      <c r="Y55" s="1">
        <v>5.0</v>
      </c>
      <c r="Z55" s="1">
        <v>3.0</v>
      </c>
    </row>
    <row r="56" ht="13.5" customHeight="1">
      <c r="A56" s="1" t="s">
        <v>54</v>
      </c>
      <c r="B56" s="1">
        <v>3.5</v>
      </c>
      <c r="C56" s="1">
        <v>4.5</v>
      </c>
      <c r="E56" s="1">
        <v>3.0</v>
      </c>
      <c r="F56" s="1">
        <v>4.0</v>
      </c>
      <c r="G56" s="1">
        <v>4.0</v>
      </c>
      <c r="I56" s="1">
        <v>5.0</v>
      </c>
      <c r="J56" s="1">
        <v>3.5</v>
      </c>
      <c r="K56" s="1">
        <v>5.0</v>
      </c>
      <c r="M56" s="1">
        <v>5.0</v>
      </c>
      <c r="N56" s="1">
        <v>4.5</v>
      </c>
      <c r="Q56" s="1">
        <v>4.0</v>
      </c>
      <c r="R56" s="1">
        <v>4.0</v>
      </c>
      <c r="T56" s="1">
        <v>4.0</v>
      </c>
      <c r="U56" s="1">
        <v>3.0</v>
      </c>
      <c r="V56" s="1">
        <v>3.5</v>
      </c>
    </row>
    <row r="57" ht="13.5" customHeight="1">
      <c r="A57" s="1" t="s">
        <v>55</v>
      </c>
      <c r="C57" s="1">
        <v>4.5</v>
      </c>
      <c r="G57" s="1">
        <v>3.0</v>
      </c>
      <c r="I57" s="1">
        <v>3.0</v>
      </c>
      <c r="K57" s="1">
        <v>5.0</v>
      </c>
      <c r="O57" s="1">
        <v>5.0</v>
      </c>
      <c r="P57" s="1">
        <v>5.0</v>
      </c>
      <c r="R57" s="1">
        <v>3.5</v>
      </c>
      <c r="U57" s="1">
        <v>2.5</v>
      </c>
      <c r="V57" s="1">
        <v>4.0</v>
      </c>
      <c r="W57" s="1">
        <v>4.0</v>
      </c>
    </row>
    <row r="58" ht="13.5" customHeight="1">
      <c r="A58" s="1" t="s">
        <v>56</v>
      </c>
      <c r="C58" s="1">
        <v>4.0</v>
      </c>
      <c r="G58" s="1">
        <v>2.5</v>
      </c>
      <c r="H58" s="1">
        <v>4.5</v>
      </c>
      <c r="I58" s="1">
        <v>3.0</v>
      </c>
      <c r="J58" s="1">
        <v>4.0</v>
      </c>
      <c r="K58" s="1">
        <v>2.5</v>
      </c>
      <c r="N58" s="1">
        <v>3.0</v>
      </c>
      <c r="Q58" s="1">
        <v>3.5</v>
      </c>
      <c r="S58" s="1">
        <v>4.5</v>
      </c>
      <c r="T58" s="1">
        <v>3.5</v>
      </c>
      <c r="U58" s="1">
        <v>0.5</v>
      </c>
    </row>
    <row r="59" ht="13.5" customHeight="1">
      <c r="A59" s="1" t="s">
        <v>57</v>
      </c>
      <c r="C59" s="1">
        <v>4.0</v>
      </c>
      <c r="D59" s="1">
        <v>5.0</v>
      </c>
      <c r="E59" s="1">
        <v>4.0</v>
      </c>
      <c r="F59" s="1">
        <v>4.0</v>
      </c>
      <c r="G59" s="1">
        <v>3.0</v>
      </c>
      <c r="I59" s="1">
        <v>5.0</v>
      </c>
      <c r="J59" s="1">
        <v>3.5</v>
      </c>
      <c r="K59" s="1">
        <v>0.5</v>
      </c>
      <c r="L59" s="1">
        <v>4.0</v>
      </c>
      <c r="M59" s="1">
        <v>4.5</v>
      </c>
      <c r="N59" s="1">
        <v>5.0</v>
      </c>
      <c r="P59" s="1">
        <v>4.0</v>
      </c>
      <c r="Q59" s="1">
        <v>3.0</v>
      </c>
      <c r="S59" s="1">
        <v>3.5</v>
      </c>
      <c r="T59" s="1">
        <v>2.0</v>
      </c>
      <c r="U59" s="1">
        <v>0.5</v>
      </c>
      <c r="V59" s="1">
        <v>5.0</v>
      </c>
      <c r="W59" s="1">
        <v>3.0</v>
      </c>
    </row>
    <row r="60" ht="13.5" customHeight="1">
      <c r="A60" s="1" t="s">
        <v>58</v>
      </c>
      <c r="B60" s="1">
        <v>3.0</v>
      </c>
      <c r="C60" s="1">
        <v>3.5</v>
      </c>
      <c r="D60" s="1">
        <v>5.0</v>
      </c>
      <c r="E60" s="1">
        <v>3.0</v>
      </c>
      <c r="F60" s="1">
        <v>4.5</v>
      </c>
      <c r="G60" s="1">
        <v>3.5</v>
      </c>
      <c r="I60" s="1">
        <v>5.0</v>
      </c>
      <c r="J60" s="1">
        <v>3.0</v>
      </c>
      <c r="K60" s="1">
        <v>0.5</v>
      </c>
      <c r="L60" s="1">
        <v>4.5</v>
      </c>
      <c r="M60" s="1">
        <v>4.0</v>
      </c>
      <c r="N60" s="1">
        <v>5.0</v>
      </c>
      <c r="O60" s="1">
        <v>4.0</v>
      </c>
      <c r="P60" s="1">
        <v>3.0</v>
      </c>
      <c r="Q60" s="1">
        <v>4.0</v>
      </c>
      <c r="R60" s="1">
        <v>0.5</v>
      </c>
      <c r="S60" s="1">
        <v>3.0</v>
      </c>
      <c r="T60" s="1">
        <v>2.0</v>
      </c>
      <c r="U60" s="1">
        <v>0.5</v>
      </c>
      <c r="V60" s="1">
        <v>2.5</v>
      </c>
    </row>
    <row r="61" ht="13.5" customHeight="1">
      <c r="A61" s="1" t="s">
        <v>59</v>
      </c>
      <c r="C61" s="1">
        <v>4.0</v>
      </c>
      <c r="E61" s="1">
        <v>3.0</v>
      </c>
      <c r="F61" s="1">
        <v>5.0</v>
      </c>
      <c r="G61" s="1">
        <v>5.0</v>
      </c>
      <c r="H61" s="1">
        <v>4.5</v>
      </c>
      <c r="I61" s="1">
        <v>1.0</v>
      </c>
      <c r="J61" s="1">
        <v>4.5</v>
      </c>
      <c r="K61" s="1">
        <v>5.0</v>
      </c>
      <c r="L61" s="1">
        <v>3.5</v>
      </c>
      <c r="M61" s="1">
        <v>4.0</v>
      </c>
      <c r="N61" s="1">
        <v>4.5</v>
      </c>
      <c r="O61" s="1">
        <v>5.0</v>
      </c>
      <c r="P61" s="1">
        <v>5.0</v>
      </c>
      <c r="Q61" s="1">
        <v>4.5</v>
      </c>
      <c r="R61" s="1">
        <v>3.0</v>
      </c>
      <c r="S61" s="1">
        <v>3.0</v>
      </c>
      <c r="T61" s="1">
        <v>4.5</v>
      </c>
      <c r="U61" s="1">
        <v>4.5</v>
      </c>
      <c r="V61" s="1">
        <v>3.5</v>
      </c>
      <c r="W61" s="1">
        <v>5.0</v>
      </c>
      <c r="Y61" s="1">
        <v>4.0</v>
      </c>
      <c r="Z61" s="1">
        <v>3.0</v>
      </c>
    </row>
    <row r="62" ht="13.5" customHeight="1">
      <c r="A62" s="1" t="s">
        <v>60</v>
      </c>
      <c r="C62" s="1">
        <v>4.0</v>
      </c>
      <c r="F62" s="1">
        <v>4.0</v>
      </c>
      <c r="G62" s="1">
        <v>4.0</v>
      </c>
      <c r="I62" s="1">
        <v>3.0</v>
      </c>
      <c r="J62" s="1">
        <v>4.5</v>
      </c>
      <c r="K62" s="1">
        <v>5.0</v>
      </c>
      <c r="M62" s="1">
        <v>3.5</v>
      </c>
      <c r="N62" s="1">
        <v>3.0</v>
      </c>
      <c r="P62" s="1">
        <v>4.0</v>
      </c>
      <c r="Q62" s="1">
        <v>3.5</v>
      </c>
      <c r="R62" s="1">
        <v>4.0</v>
      </c>
      <c r="S62" s="1">
        <v>4.0</v>
      </c>
      <c r="U62" s="1">
        <v>3.0</v>
      </c>
      <c r="Y62" s="1">
        <v>3.0</v>
      </c>
      <c r="Z62" s="1">
        <v>4.5</v>
      </c>
    </row>
    <row r="63" ht="13.5" customHeight="1">
      <c r="A63" s="1" t="s">
        <v>61</v>
      </c>
      <c r="C63" s="1">
        <v>4.0</v>
      </c>
      <c r="D63" s="1">
        <v>5.0</v>
      </c>
      <c r="E63" s="1">
        <v>4.0</v>
      </c>
      <c r="F63" s="1">
        <v>5.0</v>
      </c>
      <c r="G63" s="1">
        <v>4.0</v>
      </c>
      <c r="H63" s="1">
        <v>4.5</v>
      </c>
      <c r="I63" s="1">
        <v>2.0</v>
      </c>
      <c r="J63" s="1">
        <v>3.5</v>
      </c>
      <c r="K63" s="1">
        <v>3.5</v>
      </c>
      <c r="L63" s="1">
        <v>3.0</v>
      </c>
      <c r="M63" s="1">
        <v>2.5</v>
      </c>
      <c r="N63" s="1">
        <v>3.0</v>
      </c>
      <c r="O63" s="1">
        <v>4.5</v>
      </c>
      <c r="P63" s="1">
        <v>3.0</v>
      </c>
      <c r="R63" s="1">
        <v>4.5</v>
      </c>
      <c r="U63" s="1">
        <v>4.5</v>
      </c>
      <c r="V63" s="1">
        <v>3.5</v>
      </c>
      <c r="W63" s="1">
        <v>2.5</v>
      </c>
      <c r="Y63" s="1">
        <v>3.5</v>
      </c>
      <c r="Z63" s="1">
        <v>3.5</v>
      </c>
    </row>
    <row r="64" ht="13.5" customHeight="1">
      <c r="A64" s="1" t="s">
        <v>62</v>
      </c>
      <c r="C64" s="1">
        <v>3.5</v>
      </c>
      <c r="I64" s="1">
        <v>5.0</v>
      </c>
      <c r="J64" s="1">
        <v>4.0</v>
      </c>
      <c r="M64" s="1">
        <v>1.5</v>
      </c>
      <c r="N64" s="1">
        <v>2.5</v>
      </c>
      <c r="U64" s="1">
        <v>3.0</v>
      </c>
      <c r="V64" s="1">
        <v>5.0</v>
      </c>
    </row>
    <row r="65" ht="13.5" customHeight="1">
      <c r="A65" s="1" t="s">
        <v>63</v>
      </c>
      <c r="C65" s="1">
        <v>5.0</v>
      </c>
      <c r="F65" s="1">
        <v>2.5</v>
      </c>
      <c r="G65" s="1">
        <v>4.0</v>
      </c>
      <c r="I65" s="1">
        <v>2.0</v>
      </c>
      <c r="J65" s="1">
        <v>3.5</v>
      </c>
      <c r="K65" s="1">
        <v>5.0</v>
      </c>
      <c r="M65" s="1">
        <v>3.0</v>
      </c>
      <c r="N65" s="1">
        <v>4.0</v>
      </c>
      <c r="Q65" s="1">
        <v>3.5</v>
      </c>
      <c r="S65" s="1">
        <v>2.5</v>
      </c>
      <c r="T65" s="1">
        <v>3.5</v>
      </c>
      <c r="U65" s="1">
        <v>2.0</v>
      </c>
      <c r="Y65" s="1">
        <v>1.5</v>
      </c>
      <c r="Z65" s="1">
        <v>2.0</v>
      </c>
    </row>
    <row r="66" ht="13.5" customHeight="1">
      <c r="A66" s="1" t="s">
        <v>64</v>
      </c>
      <c r="C66" s="1">
        <v>5.0</v>
      </c>
      <c r="D66" s="1">
        <v>5.0</v>
      </c>
      <c r="E66" s="1">
        <v>4.0</v>
      </c>
      <c r="G66" s="1">
        <v>4.5</v>
      </c>
      <c r="I66" s="1">
        <v>1.0</v>
      </c>
      <c r="J66" s="1">
        <v>4.5</v>
      </c>
      <c r="K66" s="1">
        <v>5.0</v>
      </c>
      <c r="N66" s="1">
        <v>4.0</v>
      </c>
      <c r="P66" s="1">
        <v>3.0</v>
      </c>
      <c r="R66" s="1">
        <v>5.0</v>
      </c>
      <c r="U66" s="1">
        <v>4.5</v>
      </c>
      <c r="W66" s="1">
        <v>2.0</v>
      </c>
      <c r="X66" s="1">
        <v>5.0</v>
      </c>
      <c r="Y66" s="1">
        <v>4.0</v>
      </c>
      <c r="Z66" s="1">
        <v>4.5</v>
      </c>
    </row>
    <row r="67" ht="13.5" customHeight="1">
      <c r="A67" s="1" t="s">
        <v>65</v>
      </c>
      <c r="C67" s="1">
        <v>4.5</v>
      </c>
      <c r="D67" s="1">
        <v>5.0</v>
      </c>
      <c r="E67" s="1">
        <v>3.0</v>
      </c>
      <c r="F67" s="1">
        <v>5.0</v>
      </c>
      <c r="G67" s="1">
        <v>4.0</v>
      </c>
      <c r="H67" s="1">
        <v>5.0</v>
      </c>
      <c r="I67" s="1">
        <v>5.0</v>
      </c>
      <c r="J67" s="1">
        <v>3.5</v>
      </c>
      <c r="K67" s="1">
        <v>1.5</v>
      </c>
      <c r="L67" s="1">
        <v>4.5</v>
      </c>
      <c r="M67" s="1">
        <v>3.0</v>
      </c>
      <c r="N67" s="1">
        <v>5.0</v>
      </c>
      <c r="O67" s="1">
        <v>3.5</v>
      </c>
      <c r="P67" s="1">
        <v>3.0</v>
      </c>
      <c r="Q67" s="1">
        <v>4.5</v>
      </c>
      <c r="R67" s="1">
        <v>2.0</v>
      </c>
      <c r="S67" s="1">
        <v>3.5</v>
      </c>
      <c r="T67" s="1">
        <v>3.5</v>
      </c>
      <c r="U67" s="1">
        <v>3.0</v>
      </c>
      <c r="V67" s="1">
        <v>3.0</v>
      </c>
      <c r="X67" s="1">
        <v>4.0</v>
      </c>
      <c r="Y67" s="1">
        <v>4.0</v>
      </c>
      <c r="Z67" s="1">
        <v>4.0</v>
      </c>
    </row>
    <row r="68" ht="13.5" customHeight="1">
      <c r="A68" s="1" t="s">
        <v>66</v>
      </c>
      <c r="C68" s="1">
        <v>4.0</v>
      </c>
      <c r="D68" s="1">
        <v>5.0</v>
      </c>
      <c r="E68" s="1">
        <v>4.0</v>
      </c>
      <c r="F68" s="1">
        <v>3.5</v>
      </c>
      <c r="G68" s="1">
        <v>3.5</v>
      </c>
      <c r="H68" s="1">
        <v>5.0</v>
      </c>
      <c r="I68" s="1">
        <v>4.5</v>
      </c>
      <c r="J68" s="1">
        <v>3.5</v>
      </c>
      <c r="L68" s="1">
        <v>4.5</v>
      </c>
      <c r="M68" s="1">
        <v>3.0</v>
      </c>
      <c r="N68" s="1">
        <v>4.0</v>
      </c>
      <c r="P68" s="1">
        <v>3.0</v>
      </c>
      <c r="Q68" s="1">
        <v>4.0</v>
      </c>
      <c r="R68" s="1">
        <v>1.5</v>
      </c>
      <c r="S68" s="1">
        <v>1.5</v>
      </c>
      <c r="U68" s="1">
        <v>3.0</v>
      </c>
      <c r="X68" s="1">
        <v>3.5</v>
      </c>
      <c r="Z68" s="1">
        <v>3.5</v>
      </c>
    </row>
    <row r="69" ht="13.5" customHeight="1">
      <c r="A69" s="1" t="s">
        <v>67</v>
      </c>
      <c r="C69" s="1">
        <v>5.0</v>
      </c>
      <c r="E69" s="1">
        <v>2.5</v>
      </c>
      <c r="F69" s="1">
        <v>3.0</v>
      </c>
      <c r="G69" s="1">
        <v>3.0</v>
      </c>
      <c r="I69" s="1">
        <v>1.5</v>
      </c>
      <c r="J69" s="1">
        <v>3.5</v>
      </c>
      <c r="K69" s="1">
        <v>3.0</v>
      </c>
      <c r="M69" s="1">
        <v>4.0</v>
      </c>
      <c r="N69" s="1">
        <v>3.0</v>
      </c>
      <c r="Q69" s="1">
        <v>3.5</v>
      </c>
      <c r="S69" s="1">
        <v>2.5</v>
      </c>
      <c r="T69" s="1">
        <v>3.5</v>
      </c>
      <c r="U69" s="1">
        <v>2.0</v>
      </c>
      <c r="V69" s="1">
        <v>5.0</v>
      </c>
      <c r="X69" s="1">
        <v>4.0</v>
      </c>
    </row>
    <row r="70" ht="13.5" customHeight="1">
      <c r="A70" s="1" t="s">
        <v>68</v>
      </c>
      <c r="C70" s="1">
        <v>2.5</v>
      </c>
      <c r="F70" s="1">
        <v>3.5</v>
      </c>
      <c r="G70" s="1">
        <v>3.0</v>
      </c>
      <c r="H70" s="1">
        <v>4.5</v>
      </c>
      <c r="I70" s="1">
        <v>2.0</v>
      </c>
      <c r="J70" s="1">
        <v>3.0</v>
      </c>
      <c r="K70" s="1">
        <v>4.0</v>
      </c>
      <c r="M70" s="1">
        <v>2.0</v>
      </c>
      <c r="P70" s="1">
        <v>1.0</v>
      </c>
      <c r="Q70" s="1">
        <v>2.5</v>
      </c>
      <c r="R70" s="1">
        <v>2.5</v>
      </c>
      <c r="S70" s="1">
        <v>2.5</v>
      </c>
      <c r="T70" s="1">
        <v>4.0</v>
      </c>
      <c r="U70" s="1">
        <v>2.5</v>
      </c>
      <c r="V70" s="1">
        <v>4.5</v>
      </c>
      <c r="X70" s="1">
        <v>5.0</v>
      </c>
      <c r="Y70" s="1">
        <v>3.5</v>
      </c>
      <c r="Z70" s="1">
        <v>2.5</v>
      </c>
    </row>
    <row r="71" ht="13.5" customHeight="1">
      <c r="A71" s="1" t="s">
        <v>69</v>
      </c>
      <c r="C71" s="1">
        <v>4.0</v>
      </c>
      <c r="F71" s="1">
        <v>3.5</v>
      </c>
      <c r="G71" s="1">
        <v>5.0</v>
      </c>
      <c r="H71" s="1">
        <v>4.5</v>
      </c>
      <c r="I71" s="1">
        <v>4.5</v>
      </c>
      <c r="J71" s="1">
        <v>4.5</v>
      </c>
      <c r="K71" s="1">
        <v>3.5</v>
      </c>
      <c r="L71" s="1">
        <v>5.0</v>
      </c>
      <c r="M71" s="1">
        <v>3.5</v>
      </c>
      <c r="N71" s="1">
        <v>5.0</v>
      </c>
      <c r="O71" s="1">
        <v>5.0</v>
      </c>
      <c r="P71" s="1">
        <v>2.0</v>
      </c>
      <c r="Q71" s="1">
        <v>4.0</v>
      </c>
      <c r="R71" s="1">
        <v>2.0</v>
      </c>
      <c r="U71" s="1">
        <v>3.5</v>
      </c>
      <c r="V71" s="1">
        <v>4.0</v>
      </c>
      <c r="W71" s="1">
        <v>5.0</v>
      </c>
      <c r="X71" s="1">
        <v>4.0</v>
      </c>
      <c r="Y71" s="1">
        <v>3.0</v>
      </c>
      <c r="Z71" s="1">
        <v>3.5</v>
      </c>
    </row>
    <row r="72" ht="13.5" customHeight="1">
      <c r="A72" s="1" t="s">
        <v>70</v>
      </c>
      <c r="B72" s="1">
        <v>4.0</v>
      </c>
      <c r="C72" s="1">
        <v>5.0</v>
      </c>
      <c r="D72" s="1">
        <v>5.0</v>
      </c>
      <c r="F72" s="1">
        <v>3.0</v>
      </c>
      <c r="G72" s="1">
        <v>4.0</v>
      </c>
      <c r="H72" s="1">
        <v>3.5</v>
      </c>
      <c r="I72" s="1">
        <v>5.0</v>
      </c>
      <c r="J72" s="1">
        <v>4.5</v>
      </c>
      <c r="K72" s="1">
        <v>4.0</v>
      </c>
      <c r="L72" s="1">
        <v>4.0</v>
      </c>
      <c r="O72" s="1">
        <v>4.5</v>
      </c>
      <c r="Q72" s="1">
        <v>4.5</v>
      </c>
      <c r="R72" s="1">
        <v>5.0</v>
      </c>
      <c r="S72" s="1">
        <v>4.0</v>
      </c>
      <c r="T72" s="1">
        <v>3.5</v>
      </c>
      <c r="U72" s="1">
        <v>3.5</v>
      </c>
      <c r="W72" s="1">
        <v>3.0</v>
      </c>
      <c r="Z72" s="1">
        <v>3.0</v>
      </c>
    </row>
    <row r="73" ht="13.5" customHeight="1">
      <c r="A73" s="1" t="s">
        <v>71</v>
      </c>
      <c r="B73" s="1">
        <v>4.5</v>
      </c>
      <c r="C73" s="1">
        <v>4.0</v>
      </c>
      <c r="D73" s="1">
        <v>4.0</v>
      </c>
      <c r="H73" s="1">
        <v>4.5</v>
      </c>
      <c r="I73" s="1">
        <v>4.5</v>
      </c>
      <c r="J73" s="1">
        <v>3.5</v>
      </c>
      <c r="K73" s="1">
        <v>3.5</v>
      </c>
      <c r="L73" s="1">
        <v>3.5</v>
      </c>
      <c r="P73" s="1">
        <v>4.0</v>
      </c>
      <c r="Q73" s="1">
        <v>2.5</v>
      </c>
      <c r="R73" s="1">
        <v>2.0</v>
      </c>
      <c r="S73" s="1">
        <v>4.0</v>
      </c>
      <c r="T73" s="1">
        <v>4.0</v>
      </c>
      <c r="U73" s="1">
        <v>2.5</v>
      </c>
      <c r="V73" s="1">
        <v>4.0</v>
      </c>
      <c r="X73" s="1">
        <v>4.0</v>
      </c>
      <c r="Y73" s="1">
        <v>2.0</v>
      </c>
      <c r="Z73" s="1">
        <v>4.0</v>
      </c>
    </row>
    <row r="74" ht="13.5" customHeight="1">
      <c r="A74" s="1" t="s">
        <v>72</v>
      </c>
      <c r="B74" s="1">
        <v>4.0</v>
      </c>
      <c r="C74" s="1">
        <v>3.5</v>
      </c>
      <c r="D74" s="1">
        <v>4.0</v>
      </c>
      <c r="H74" s="1">
        <v>4.0</v>
      </c>
      <c r="I74" s="1">
        <v>4.5</v>
      </c>
      <c r="J74" s="1">
        <v>3.0</v>
      </c>
      <c r="K74" s="1">
        <v>5.0</v>
      </c>
      <c r="L74" s="1">
        <v>4.5</v>
      </c>
      <c r="N74" s="1">
        <v>3.5</v>
      </c>
      <c r="P74" s="1">
        <v>4.0</v>
      </c>
      <c r="Q74" s="1">
        <v>3.0</v>
      </c>
      <c r="S74" s="1">
        <v>3.0</v>
      </c>
      <c r="T74" s="1">
        <v>3.5</v>
      </c>
      <c r="U74" s="1">
        <v>2.0</v>
      </c>
      <c r="V74" s="1">
        <v>4.0</v>
      </c>
      <c r="X74" s="1">
        <v>4.0</v>
      </c>
      <c r="Y74" s="1">
        <v>2.5</v>
      </c>
      <c r="Z74" s="1">
        <v>3.5</v>
      </c>
    </row>
    <row r="75" ht="13.5" customHeight="1">
      <c r="A75" s="1" t="s">
        <v>73</v>
      </c>
      <c r="C75" s="1">
        <v>5.0</v>
      </c>
      <c r="E75" s="1">
        <v>3.5</v>
      </c>
      <c r="F75" s="1">
        <v>3.0</v>
      </c>
      <c r="G75" s="1">
        <v>4.0</v>
      </c>
      <c r="I75" s="1">
        <v>5.0</v>
      </c>
      <c r="J75" s="1">
        <v>4.0</v>
      </c>
      <c r="K75" s="1">
        <v>5.0</v>
      </c>
      <c r="L75" s="1">
        <v>3.5</v>
      </c>
      <c r="M75" s="1">
        <v>5.0</v>
      </c>
      <c r="N75" s="1">
        <v>5.0</v>
      </c>
      <c r="P75" s="1">
        <v>4.0</v>
      </c>
      <c r="R75" s="1">
        <v>5.0</v>
      </c>
      <c r="U75" s="1">
        <v>2.0</v>
      </c>
      <c r="V75" s="1">
        <v>5.0</v>
      </c>
      <c r="W75" s="1">
        <v>4.5</v>
      </c>
      <c r="X75" s="1">
        <v>4.0</v>
      </c>
    </row>
    <row r="76" ht="13.5" customHeight="1">
      <c r="A76" s="1" t="s">
        <v>74</v>
      </c>
      <c r="F76" s="1">
        <v>5.0</v>
      </c>
      <c r="I76" s="1">
        <v>2.0</v>
      </c>
      <c r="J76" s="1">
        <v>3.0</v>
      </c>
      <c r="K76" s="1">
        <v>3.0</v>
      </c>
      <c r="L76" s="1">
        <v>4.0</v>
      </c>
      <c r="N76" s="1">
        <v>4.0</v>
      </c>
      <c r="P76" s="1">
        <v>4.0</v>
      </c>
      <c r="Q76" s="1">
        <v>3.5</v>
      </c>
      <c r="R76" s="1">
        <v>5.0</v>
      </c>
      <c r="S76" s="1">
        <v>5.0</v>
      </c>
      <c r="T76" s="1">
        <v>4.0</v>
      </c>
      <c r="U76" s="1">
        <v>3.5</v>
      </c>
      <c r="V76" s="1">
        <v>5.0</v>
      </c>
      <c r="W76" s="1">
        <v>2.0</v>
      </c>
      <c r="Z76" s="1">
        <v>3.5</v>
      </c>
    </row>
    <row r="77" ht="13.5" customHeight="1">
      <c r="A77" s="1" t="s">
        <v>75</v>
      </c>
      <c r="C77" s="1">
        <v>2.0</v>
      </c>
      <c r="F77" s="1">
        <v>3.5</v>
      </c>
      <c r="G77" s="1">
        <v>3.5</v>
      </c>
      <c r="H77" s="1">
        <v>5.0</v>
      </c>
      <c r="I77" s="1">
        <v>1.0</v>
      </c>
      <c r="J77" s="1">
        <v>3.0</v>
      </c>
      <c r="K77" s="1">
        <v>5.0</v>
      </c>
      <c r="M77" s="1">
        <v>4.0</v>
      </c>
      <c r="N77" s="1">
        <v>4.0</v>
      </c>
      <c r="Q77" s="1">
        <v>3.0</v>
      </c>
      <c r="T77" s="1">
        <v>4.0</v>
      </c>
      <c r="U77" s="1">
        <v>2.0</v>
      </c>
      <c r="Z77" s="1">
        <v>2.0</v>
      </c>
    </row>
    <row r="78" ht="13.5" customHeight="1">
      <c r="A78" s="1" t="s">
        <v>76</v>
      </c>
      <c r="C78" s="1">
        <v>3.0</v>
      </c>
      <c r="F78" s="1">
        <v>2.0</v>
      </c>
      <c r="H78" s="1">
        <v>4.0</v>
      </c>
      <c r="I78" s="1">
        <v>4.5</v>
      </c>
      <c r="J78" s="1">
        <v>2.5</v>
      </c>
      <c r="K78" s="1">
        <v>3.0</v>
      </c>
      <c r="L78" s="1">
        <v>4.0</v>
      </c>
      <c r="N78" s="1">
        <v>3.5</v>
      </c>
      <c r="Q78" s="1">
        <v>3.0</v>
      </c>
      <c r="S78" s="1">
        <v>4.5</v>
      </c>
      <c r="T78" s="1">
        <v>3.5</v>
      </c>
      <c r="U78" s="1">
        <v>2.0</v>
      </c>
      <c r="V78" s="1">
        <v>4.5</v>
      </c>
      <c r="Z78" s="1">
        <v>3.0</v>
      </c>
    </row>
    <row r="79" ht="13.5" customHeight="1">
      <c r="A79" s="1" t="s">
        <v>77</v>
      </c>
      <c r="C79" s="1">
        <v>4.5</v>
      </c>
      <c r="D79" s="1">
        <v>5.0</v>
      </c>
      <c r="E79" s="1">
        <v>4.0</v>
      </c>
      <c r="F79" s="1">
        <v>4.5</v>
      </c>
      <c r="G79" s="1">
        <v>4.0</v>
      </c>
      <c r="I79" s="1">
        <v>5.0</v>
      </c>
      <c r="J79" s="1">
        <v>4.0</v>
      </c>
      <c r="K79" s="1">
        <v>5.0</v>
      </c>
      <c r="M79" s="1">
        <v>4.0</v>
      </c>
      <c r="O79" s="1">
        <v>4.0</v>
      </c>
      <c r="P79" s="1">
        <v>3.0</v>
      </c>
      <c r="Q79" s="1">
        <v>3.5</v>
      </c>
      <c r="R79" s="1">
        <v>1.0</v>
      </c>
      <c r="S79" s="1">
        <v>5.0</v>
      </c>
      <c r="T79" s="1">
        <v>4.5</v>
      </c>
      <c r="U79" s="1">
        <v>4.5</v>
      </c>
      <c r="V79" s="1">
        <v>4.5</v>
      </c>
    </row>
    <row r="80" ht="13.5" customHeight="1">
      <c r="A80" s="1" t="s">
        <v>78</v>
      </c>
      <c r="C80" s="1">
        <v>4.5</v>
      </c>
      <c r="D80" s="1">
        <v>5.0</v>
      </c>
      <c r="E80" s="1">
        <v>4.5</v>
      </c>
      <c r="F80" s="1">
        <v>4.0</v>
      </c>
      <c r="G80" s="1">
        <v>3.0</v>
      </c>
      <c r="I80" s="1">
        <v>4.5</v>
      </c>
      <c r="J80" s="1">
        <v>4.0</v>
      </c>
      <c r="K80" s="1">
        <v>5.0</v>
      </c>
      <c r="M80" s="1">
        <v>4.0</v>
      </c>
      <c r="O80" s="1">
        <v>4.0</v>
      </c>
      <c r="P80" s="1">
        <v>3.0</v>
      </c>
      <c r="Q80" s="1">
        <v>3.0</v>
      </c>
      <c r="S80" s="1">
        <v>3.5</v>
      </c>
      <c r="T80" s="1">
        <v>4.5</v>
      </c>
      <c r="U80" s="1">
        <v>4.0</v>
      </c>
      <c r="V80" s="1">
        <v>2.5</v>
      </c>
    </row>
    <row r="81" ht="13.5" customHeight="1">
      <c r="A81" s="1" t="s">
        <v>79</v>
      </c>
      <c r="B81" s="1">
        <v>3.0</v>
      </c>
      <c r="C81" s="1">
        <v>2.5</v>
      </c>
      <c r="D81" s="1">
        <v>5.0</v>
      </c>
      <c r="E81" s="1">
        <v>4.0</v>
      </c>
      <c r="F81" s="1">
        <v>3.5</v>
      </c>
      <c r="I81" s="1">
        <v>4.5</v>
      </c>
      <c r="J81" s="1">
        <v>3.5</v>
      </c>
      <c r="K81" s="1">
        <v>5.0</v>
      </c>
      <c r="M81" s="1">
        <v>5.0</v>
      </c>
      <c r="O81" s="1">
        <v>3.0</v>
      </c>
      <c r="P81" s="1">
        <v>3.0</v>
      </c>
      <c r="Q81" s="1">
        <v>4.0</v>
      </c>
      <c r="S81" s="1">
        <v>1.5</v>
      </c>
      <c r="T81" s="1">
        <v>3.0</v>
      </c>
      <c r="U81" s="1">
        <v>3.0</v>
      </c>
    </row>
    <row r="82" ht="13.5" customHeight="1">
      <c r="A82" s="1" t="s">
        <v>80</v>
      </c>
      <c r="C82" s="1">
        <v>1.0</v>
      </c>
      <c r="I82" s="1">
        <v>5.0</v>
      </c>
      <c r="J82" s="1">
        <v>4.0</v>
      </c>
      <c r="K82" s="1">
        <v>3.5</v>
      </c>
      <c r="N82" s="1">
        <v>3.0</v>
      </c>
      <c r="P82" s="1">
        <v>3.0</v>
      </c>
      <c r="Q82" s="1">
        <v>3.5</v>
      </c>
      <c r="U82" s="1">
        <v>3.0</v>
      </c>
      <c r="V82" s="1">
        <v>4.0</v>
      </c>
      <c r="Y82" s="1">
        <v>4.5</v>
      </c>
    </row>
    <row r="83" ht="13.5" customHeight="1">
      <c r="A83" s="1" t="s">
        <v>81</v>
      </c>
      <c r="G83" s="1">
        <v>4.0</v>
      </c>
      <c r="H83" s="1">
        <v>4.5</v>
      </c>
      <c r="I83" s="1">
        <v>0.5</v>
      </c>
      <c r="J83" s="1">
        <v>3.0</v>
      </c>
      <c r="K83" s="1">
        <v>1.0</v>
      </c>
      <c r="N83" s="1">
        <v>4.5</v>
      </c>
      <c r="P83" s="1">
        <v>3.0</v>
      </c>
      <c r="Q83" s="1">
        <v>4.0</v>
      </c>
      <c r="S83" s="1">
        <v>2.5</v>
      </c>
      <c r="U83" s="1">
        <v>0.5</v>
      </c>
      <c r="V83" s="1">
        <v>5.0</v>
      </c>
      <c r="W83" s="1">
        <v>3.0</v>
      </c>
      <c r="Z83" s="1">
        <v>3.0</v>
      </c>
    </row>
    <row r="84" ht="13.5" customHeight="1">
      <c r="A84" s="1" t="s">
        <v>82</v>
      </c>
      <c r="I84" s="1">
        <v>1.5</v>
      </c>
      <c r="J84" s="1">
        <v>3.5</v>
      </c>
      <c r="P84" s="1">
        <v>5.0</v>
      </c>
      <c r="Q84" s="1">
        <v>3.0</v>
      </c>
      <c r="S84" s="1">
        <v>4.0</v>
      </c>
      <c r="U84" s="1">
        <v>3.0</v>
      </c>
      <c r="Y84" s="1">
        <v>3.0</v>
      </c>
      <c r="Z84" s="1">
        <v>2.5</v>
      </c>
    </row>
    <row r="85" ht="13.5" customHeight="1">
      <c r="A85" s="1" t="s">
        <v>83</v>
      </c>
      <c r="C85" s="1">
        <v>4.5</v>
      </c>
      <c r="F85" s="1">
        <v>3.5</v>
      </c>
      <c r="H85" s="1">
        <v>5.0</v>
      </c>
      <c r="I85" s="1">
        <v>2.0</v>
      </c>
      <c r="J85" s="1">
        <v>4.0</v>
      </c>
      <c r="L85" s="1">
        <v>4.0</v>
      </c>
      <c r="N85" s="1">
        <v>4.0</v>
      </c>
      <c r="O85" s="1">
        <v>4.0</v>
      </c>
      <c r="P85" s="1">
        <v>5.0</v>
      </c>
      <c r="Q85" s="1">
        <v>4.0</v>
      </c>
      <c r="R85" s="1">
        <v>0.5</v>
      </c>
      <c r="S85" s="1">
        <v>3.5</v>
      </c>
      <c r="T85" s="1">
        <v>4.0</v>
      </c>
      <c r="U85" s="1">
        <v>4.0</v>
      </c>
      <c r="V85" s="1">
        <v>2.5</v>
      </c>
      <c r="W85" s="1">
        <v>4.0</v>
      </c>
      <c r="Z85" s="1">
        <v>4.0</v>
      </c>
    </row>
    <row r="86" ht="13.5" customHeight="1">
      <c r="A86" s="1" t="s">
        <v>84</v>
      </c>
      <c r="C86" s="1">
        <v>4.0</v>
      </c>
      <c r="F86" s="1">
        <v>4.0</v>
      </c>
      <c r="H86" s="1">
        <v>5.0</v>
      </c>
      <c r="I86" s="1">
        <v>5.0</v>
      </c>
      <c r="J86" s="1">
        <v>3.5</v>
      </c>
      <c r="L86" s="1">
        <v>3.5</v>
      </c>
      <c r="N86" s="1">
        <v>4.0</v>
      </c>
      <c r="P86" s="1">
        <v>5.0</v>
      </c>
      <c r="Q86" s="1">
        <v>3.5</v>
      </c>
      <c r="R86" s="1">
        <v>0.5</v>
      </c>
      <c r="S86" s="1">
        <v>3.5</v>
      </c>
      <c r="T86" s="1">
        <v>4.0</v>
      </c>
      <c r="U86" s="1">
        <v>3.0</v>
      </c>
      <c r="V86" s="1">
        <v>4.0</v>
      </c>
      <c r="W86" s="1">
        <v>4.0</v>
      </c>
      <c r="Z86" s="1">
        <v>4.5</v>
      </c>
    </row>
    <row r="87" ht="13.5" customHeight="1">
      <c r="A87" s="1" t="s">
        <v>85</v>
      </c>
      <c r="C87" s="1">
        <v>3.0</v>
      </c>
      <c r="D87" s="1">
        <v>4.0</v>
      </c>
      <c r="F87" s="1">
        <v>2.5</v>
      </c>
      <c r="G87" s="1">
        <v>3.5</v>
      </c>
      <c r="H87" s="1">
        <v>5.0</v>
      </c>
      <c r="I87" s="1">
        <v>1.0</v>
      </c>
      <c r="J87" s="1">
        <v>3.5</v>
      </c>
      <c r="K87" s="1">
        <v>5.0</v>
      </c>
      <c r="M87" s="1">
        <v>2.5</v>
      </c>
      <c r="N87" s="1">
        <v>4.0</v>
      </c>
      <c r="P87" s="1">
        <v>1.0</v>
      </c>
      <c r="R87" s="1">
        <v>1.0</v>
      </c>
      <c r="S87" s="1">
        <v>1.0</v>
      </c>
      <c r="U87" s="1">
        <v>0.5</v>
      </c>
      <c r="X87" s="1">
        <v>3.0</v>
      </c>
      <c r="Z87" s="1">
        <v>1.0</v>
      </c>
    </row>
    <row r="88" ht="13.5" customHeight="1">
      <c r="A88" s="1" t="s">
        <v>86</v>
      </c>
      <c r="C88" s="1">
        <v>1.5</v>
      </c>
      <c r="F88" s="1">
        <v>3.0</v>
      </c>
      <c r="I88" s="1">
        <v>1.0</v>
      </c>
      <c r="J88" s="1">
        <v>2.5</v>
      </c>
      <c r="K88" s="1">
        <v>5.0</v>
      </c>
      <c r="L88" s="1">
        <v>3.0</v>
      </c>
      <c r="M88" s="1">
        <v>5.0</v>
      </c>
      <c r="N88" s="1">
        <v>4.0</v>
      </c>
      <c r="Q88" s="1">
        <v>2.0</v>
      </c>
      <c r="S88" s="1">
        <v>1.0</v>
      </c>
      <c r="T88" s="1">
        <v>3.5</v>
      </c>
      <c r="U88" s="1">
        <v>1.0</v>
      </c>
      <c r="V88" s="1">
        <v>4.0</v>
      </c>
      <c r="Z88" s="1">
        <v>2.5</v>
      </c>
    </row>
    <row r="89" ht="13.5" customHeight="1">
      <c r="A89" s="1" t="s">
        <v>87</v>
      </c>
      <c r="C89" s="1">
        <v>4.0</v>
      </c>
      <c r="H89" s="1">
        <v>4.0</v>
      </c>
      <c r="I89" s="1">
        <v>1.0</v>
      </c>
      <c r="J89" s="1">
        <v>3.5</v>
      </c>
      <c r="K89" s="1">
        <v>3.5</v>
      </c>
      <c r="M89" s="1">
        <v>4.0</v>
      </c>
      <c r="N89" s="1">
        <v>3.0</v>
      </c>
      <c r="S89" s="1">
        <v>4.0</v>
      </c>
      <c r="U89" s="1">
        <v>2.5</v>
      </c>
      <c r="V89" s="1">
        <v>3.0</v>
      </c>
      <c r="Y89" s="1">
        <v>2.0</v>
      </c>
      <c r="Z89" s="1">
        <v>4.0</v>
      </c>
    </row>
    <row r="90" ht="13.5" customHeight="1">
      <c r="A90" s="1" t="s">
        <v>88</v>
      </c>
      <c r="C90" s="1">
        <v>1.0</v>
      </c>
      <c r="H90" s="1">
        <v>4.0</v>
      </c>
      <c r="I90" s="1">
        <v>2.5</v>
      </c>
      <c r="J90" s="1">
        <v>3.0</v>
      </c>
      <c r="P90" s="1">
        <v>3.0</v>
      </c>
      <c r="Q90" s="1">
        <v>3.0</v>
      </c>
      <c r="R90" s="1">
        <v>3.0</v>
      </c>
      <c r="T90" s="1">
        <v>3.5</v>
      </c>
      <c r="U90" s="1">
        <v>2.5</v>
      </c>
      <c r="W90" s="1">
        <v>2.5</v>
      </c>
      <c r="Z90" s="1">
        <v>3.0</v>
      </c>
    </row>
    <row r="91" ht="13.5" customHeight="1">
      <c r="A91" s="1" t="s">
        <v>89</v>
      </c>
      <c r="C91" s="1">
        <v>4.0</v>
      </c>
      <c r="I91" s="1">
        <v>2.5</v>
      </c>
      <c r="J91" s="1">
        <v>4.5</v>
      </c>
      <c r="L91" s="1">
        <v>5.0</v>
      </c>
      <c r="M91" s="1">
        <v>4.0</v>
      </c>
      <c r="N91" s="1">
        <v>4.0</v>
      </c>
      <c r="O91" s="1">
        <v>5.0</v>
      </c>
      <c r="P91" s="1">
        <v>3.0</v>
      </c>
      <c r="Q91" s="1">
        <v>3.5</v>
      </c>
      <c r="U91" s="1">
        <v>2.5</v>
      </c>
      <c r="W91" s="1">
        <v>4.0</v>
      </c>
      <c r="Z91" s="1">
        <v>4.0</v>
      </c>
    </row>
    <row r="92" ht="13.5" customHeight="1">
      <c r="A92" s="1" t="s">
        <v>90</v>
      </c>
      <c r="C92" s="1">
        <v>1.0</v>
      </c>
      <c r="F92" s="1">
        <v>1.0</v>
      </c>
      <c r="G92" s="1">
        <v>4.0</v>
      </c>
      <c r="H92" s="1">
        <v>4.5</v>
      </c>
      <c r="I92" s="1">
        <v>2.0</v>
      </c>
      <c r="J92" s="1">
        <v>4.0</v>
      </c>
      <c r="K92" s="1">
        <v>5.0</v>
      </c>
      <c r="M92" s="1">
        <v>4.0</v>
      </c>
      <c r="Q92" s="1">
        <v>1.5</v>
      </c>
      <c r="R92" s="1">
        <v>0.5</v>
      </c>
      <c r="T92" s="1">
        <v>4.0</v>
      </c>
      <c r="U92" s="1">
        <v>0.5</v>
      </c>
      <c r="V92" s="1">
        <v>4.0</v>
      </c>
      <c r="Z92" s="1">
        <v>0.5</v>
      </c>
    </row>
    <row r="93" ht="13.5" customHeight="1">
      <c r="A93" s="1" t="s">
        <v>91</v>
      </c>
      <c r="B93" s="1">
        <v>4.0</v>
      </c>
      <c r="C93" s="1">
        <v>5.0</v>
      </c>
      <c r="D93" s="1">
        <v>5.0</v>
      </c>
      <c r="E93" s="1">
        <v>3.5</v>
      </c>
      <c r="F93" s="1">
        <v>4.0</v>
      </c>
      <c r="G93" s="1">
        <v>4.0</v>
      </c>
      <c r="I93" s="1">
        <v>5.0</v>
      </c>
      <c r="J93" s="1">
        <v>4.5</v>
      </c>
      <c r="K93" s="1">
        <v>4.0</v>
      </c>
      <c r="L93" s="1">
        <v>4.5</v>
      </c>
      <c r="M93" s="1">
        <v>4.5</v>
      </c>
      <c r="N93" s="1">
        <v>4.0</v>
      </c>
      <c r="P93" s="1">
        <v>3.0</v>
      </c>
      <c r="Q93" s="1">
        <v>5.0</v>
      </c>
      <c r="R93" s="1">
        <v>4.0</v>
      </c>
      <c r="S93" s="1">
        <v>4.0</v>
      </c>
      <c r="U93" s="1">
        <v>0.5</v>
      </c>
      <c r="V93" s="1">
        <v>3.0</v>
      </c>
      <c r="W93" s="1">
        <v>3.0</v>
      </c>
      <c r="X93" s="1">
        <v>4.5</v>
      </c>
    </row>
    <row r="94" ht="13.5" customHeight="1">
      <c r="A94" s="1" t="s">
        <v>92</v>
      </c>
      <c r="I94" s="1">
        <v>2.5</v>
      </c>
      <c r="J94" s="1">
        <v>3.5</v>
      </c>
      <c r="K94" s="1">
        <v>3.5</v>
      </c>
      <c r="N94" s="1">
        <v>3.5</v>
      </c>
      <c r="S94" s="1">
        <v>3.0</v>
      </c>
      <c r="U94" s="1">
        <v>0.5</v>
      </c>
    </row>
    <row r="95" ht="13.5" customHeight="1">
      <c r="A95" s="1" t="s">
        <v>93</v>
      </c>
      <c r="I95" s="1">
        <v>3.5</v>
      </c>
      <c r="J95" s="1">
        <v>3.5</v>
      </c>
      <c r="N95" s="1">
        <v>2.5</v>
      </c>
      <c r="U95" s="1">
        <v>3.0</v>
      </c>
      <c r="V95" s="1">
        <v>3.0</v>
      </c>
    </row>
    <row r="96" ht="13.5" customHeight="1">
      <c r="A96" s="1" t="s">
        <v>94</v>
      </c>
      <c r="B96" s="1">
        <v>5.0</v>
      </c>
      <c r="G96" s="1">
        <v>3.5</v>
      </c>
      <c r="H96" s="1">
        <v>4.0</v>
      </c>
      <c r="I96" s="1">
        <v>5.0</v>
      </c>
      <c r="J96" s="1">
        <v>2.5</v>
      </c>
      <c r="K96" s="1">
        <v>3.0</v>
      </c>
      <c r="L96" s="1">
        <v>4.5</v>
      </c>
      <c r="N96" s="1">
        <v>3.5</v>
      </c>
      <c r="P96" s="1">
        <v>2.0</v>
      </c>
      <c r="Q96" s="1">
        <v>3.0</v>
      </c>
      <c r="S96" s="1">
        <v>3.5</v>
      </c>
      <c r="U96" s="1">
        <v>2.5</v>
      </c>
      <c r="V96" s="1">
        <v>5.0</v>
      </c>
      <c r="Z96" s="1">
        <v>4.0</v>
      </c>
    </row>
    <row r="97" ht="13.5" customHeight="1">
      <c r="A97" s="1" t="s">
        <v>95</v>
      </c>
      <c r="B97" s="1">
        <v>3.5</v>
      </c>
      <c r="C97" s="1">
        <v>5.0</v>
      </c>
      <c r="D97" s="1">
        <v>3.5</v>
      </c>
      <c r="F97" s="1">
        <v>3.0</v>
      </c>
      <c r="G97" s="1">
        <v>3.5</v>
      </c>
      <c r="H97" s="1">
        <v>4.5</v>
      </c>
      <c r="I97" s="1">
        <v>5.0</v>
      </c>
      <c r="J97" s="1">
        <v>3.5</v>
      </c>
      <c r="K97" s="1">
        <v>4.0</v>
      </c>
      <c r="M97" s="1">
        <v>4.5</v>
      </c>
      <c r="N97" s="1">
        <v>4.0</v>
      </c>
      <c r="Q97" s="1">
        <v>3.5</v>
      </c>
      <c r="R97" s="1">
        <v>0.5</v>
      </c>
      <c r="S97" s="1">
        <v>5.0</v>
      </c>
      <c r="T97" s="1">
        <v>3.5</v>
      </c>
      <c r="U97" s="1">
        <v>3.0</v>
      </c>
      <c r="X97" s="1">
        <v>4.5</v>
      </c>
      <c r="Z97" s="1">
        <v>3.5</v>
      </c>
    </row>
    <row r="98" ht="13.5" customHeight="1">
      <c r="A98" s="1" t="s">
        <v>96</v>
      </c>
      <c r="B98" s="1">
        <v>3.0</v>
      </c>
      <c r="C98" s="1">
        <v>5.0</v>
      </c>
      <c r="F98" s="1">
        <v>4.0</v>
      </c>
      <c r="G98" s="1">
        <v>3.5</v>
      </c>
      <c r="I98" s="1">
        <v>2.0</v>
      </c>
      <c r="J98" s="1">
        <v>4.0</v>
      </c>
      <c r="K98" s="1">
        <v>3.0</v>
      </c>
      <c r="M98" s="1">
        <v>4.0</v>
      </c>
      <c r="N98" s="1">
        <v>3.0</v>
      </c>
      <c r="Q98" s="1">
        <v>4.0</v>
      </c>
      <c r="S98" s="1">
        <v>4.0</v>
      </c>
      <c r="T98" s="1">
        <v>2.0</v>
      </c>
      <c r="U98" s="1">
        <v>2.5</v>
      </c>
      <c r="X98" s="1">
        <v>4.0</v>
      </c>
    </row>
    <row r="99" ht="13.5" customHeight="1">
      <c r="A99" s="1" t="s">
        <v>97</v>
      </c>
      <c r="C99" s="1">
        <v>4.5</v>
      </c>
      <c r="F99" s="1">
        <v>4.0</v>
      </c>
      <c r="H99" s="1">
        <v>4.5</v>
      </c>
      <c r="I99" s="1">
        <v>5.0</v>
      </c>
      <c r="J99" s="1">
        <v>4.0</v>
      </c>
      <c r="K99" s="1">
        <v>5.0</v>
      </c>
      <c r="M99" s="1">
        <v>4.0</v>
      </c>
      <c r="N99" s="1">
        <v>3.5</v>
      </c>
      <c r="P99" s="1">
        <v>4.0</v>
      </c>
      <c r="Q99" s="1">
        <v>3.5</v>
      </c>
      <c r="S99" s="1">
        <v>3.0</v>
      </c>
      <c r="T99" s="1">
        <v>4.0</v>
      </c>
      <c r="U99" s="1">
        <v>3.5</v>
      </c>
      <c r="Y99" s="1">
        <v>3.0</v>
      </c>
      <c r="Z99" s="1">
        <v>4.0</v>
      </c>
    </row>
    <row r="100" ht="13.5" customHeight="1">
      <c r="A100" s="1" t="s">
        <v>98</v>
      </c>
      <c r="B100" s="1">
        <v>3.5</v>
      </c>
      <c r="C100" s="1">
        <v>4.0</v>
      </c>
      <c r="F100" s="1">
        <v>3.5</v>
      </c>
      <c r="H100" s="1">
        <v>4.5</v>
      </c>
      <c r="I100" s="1">
        <v>4.5</v>
      </c>
      <c r="J100" s="1">
        <v>4.0</v>
      </c>
      <c r="K100" s="1">
        <v>5.0</v>
      </c>
      <c r="M100" s="1">
        <v>4.5</v>
      </c>
      <c r="N100" s="1">
        <v>3.5</v>
      </c>
      <c r="P100" s="1">
        <v>4.0</v>
      </c>
      <c r="Q100" s="1">
        <v>3.5</v>
      </c>
      <c r="S100" s="1">
        <v>2.0</v>
      </c>
      <c r="U100" s="1">
        <v>3.0</v>
      </c>
      <c r="V100" s="1">
        <v>4.0</v>
      </c>
      <c r="X100" s="1">
        <v>3.5</v>
      </c>
      <c r="Z100" s="1">
        <v>4.0</v>
      </c>
    </row>
    <row r="101" ht="13.5" customHeight="1">
      <c r="A101" s="1" t="s">
        <v>99</v>
      </c>
      <c r="F101" s="1">
        <v>3.0</v>
      </c>
      <c r="G101" s="1">
        <v>3.5</v>
      </c>
      <c r="H101" s="1">
        <v>4.0</v>
      </c>
      <c r="I101" s="1">
        <v>1.5</v>
      </c>
      <c r="J101" s="1">
        <v>3.0</v>
      </c>
      <c r="K101" s="1">
        <v>2.0</v>
      </c>
      <c r="N101" s="1">
        <v>4.0</v>
      </c>
      <c r="S101" s="1">
        <v>4.0</v>
      </c>
      <c r="U101" s="1">
        <v>1.5</v>
      </c>
      <c r="V101" s="1">
        <v>4.0</v>
      </c>
    </row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1" width="8.86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ht="13.5" customHeight="1">
      <c r="A2" s="1">
        <v>1648.0</v>
      </c>
      <c r="F2" s="1">
        <v>4.0</v>
      </c>
      <c r="G2" s="1">
        <v>3.0</v>
      </c>
      <c r="M2" s="1">
        <v>4.5</v>
      </c>
      <c r="U2" s="1">
        <v>2.5</v>
      </c>
      <c r="W2" s="1">
        <v>5.0</v>
      </c>
      <c r="X2" s="1">
        <v>4.0</v>
      </c>
      <c r="Y2" s="1">
        <v>3.0</v>
      </c>
      <c r="AF2" s="1">
        <v>5.0</v>
      </c>
      <c r="AJ2" s="1">
        <v>3.5</v>
      </c>
      <c r="AK2" s="1">
        <v>4.5</v>
      </c>
      <c r="AL2" s="1">
        <v>3.0</v>
      </c>
      <c r="AM2" s="1">
        <v>1.5</v>
      </c>
      <c r="AN2" s="1">
        <v>2.5</v>
      </c>
      <c r="AO2" s="1">
        <v>4.0</v>
      </c>
      <c r="AR2" s="1">
        <v>4.0</v>
      </c>
      <c r="AS2" s="1">
        <v>2.5</v>
      </c>
      <c r="AT2" s="1">
        <v>3.5</v>
      </c>
      <c r="AW2" s="1">
        <v>4.0</v>
      </c>
      <c r="AY2" s="1">
        <v>4.0</v>
      </c>
      <c r="AZ2" s="1">
        <v>4.5</v>
      </c>
      <c r="BA2" s="1">
        <v>4.0</v>
      </c>
      <c r="BB2" s="1">
        <v>3.0</v>
      </c>
      <c r="BD2" s="1">
        <v>3.5</v>
      </c>
      <c r="BH2" s="1">
        <v>3.0</v>
      </c>
      <c r="BT2" s="1">
        <v>4.0</v>
      </c>
      <c r="BU2" s="1">
        <v>4.5</v>
      </c>
      <c r="BV2" s="1">
        <v>4.0</v>
      </c>
      <c r="CC2" s="1">
        <v>3.0</v>
      </c>
      <c r="CO2" s="1">
        <v>4.0</v>
      </c>
      <c r="CR2" s="1">
        <v>5.0</v>
      </c>
      <c r="CS2" s="1">
        <v>3.5</v>
      </c>
      <c r="CT2" s="1">
        <v>3.0</v>
      </c>
      <c r="CV2" s="1">
        <v>3.5</v>
      </c>
    </row>
    <row r="3" ht="13.5" customHeight="1">
      <c r="A3" s="1">
        <v>5136.0</v>
      </c>
      <c r="B3" s="1">
        <v>4.5</v>
      </c>
      <c r="C3" s="1">
        <v>5.0</v>
      </c>
      <c r="D3" s="1">
        <v>5.0</v>
      </c>
      <c r="E3" s="1">
        <v>4.0</v>
      </c>
      <c r="F3" s="1">
        <v>5.0</v>
      </c>
      <c r="G3" s="1">
        <v>5.0</v>
      </c>
      <c r="H3" s="1">
        <v>5.0</v>
      </c>
      <c r="I3" s="1">
        <v>3.0</v>
      </c>
      <c r="K3" s="1">
        <v>5.0</v>
      </c>
      <c r="L3" s="1">
        <v>3.5</v>
      </c>
      <c r="M3" s="1">
        <v>5.0</v>
      </c>
      <c r="O3" s="1">
        <v>3.5</v>
      </c>
      <c r="P3" s="1">
        <v>5.0</v>
      </c>
      <c r="Q3" s="1">
        <v>5.0</v>
      </c>
      <c r="R3" s="1">
        <v>5.0</v>
      </c>
      <c r="T3" s="1">
        <v>3.0</v>
      </c>
      <c r="U3" s="1">
        <v>4.0</v>
      </c>
      <c r="V3" s="1">
        <v>4.5</v>
      </c>
      <c r="W3" s="1">
        <v>5.0</v>
      </c>
      <c r="X3" s="1">
        <v>4.5</v>
      </c>
      <c r="Y3" s="1">
        <v>4.5</v>
      </c>
      <c r="Z3" s="1">
        <v>3.0</v>
      </c>
      <c r="AA3" s="1">
        <v>5.0</v>
      </c>
      <c r="AB3" s="1">
        <v>4.0</v>
      </c>
      <c r="AC3" s="1">
        <v>5.0</v>
      </c>
      <c r="AD3" s="1">
        <v>4.0</v>
      </c>
      <c r="AF3" s="1">
        <v>5.0</v>
      </c>
      <c r="AG3" s="1">
        <v>5.0</v>
      </c>
      <c r="AH3" s="1">
        <v>5.0</v>
      </c>
      <c r="AI3" s="1">
        <v>5.0</v>
      </c>
      <c r="AJ3" s="1">
        <v>3.5</v>
      </c>
      <c r="AK3" s="1">
        <v>5.0</v>
      </c>
      <c r="AL3" s="1">
        <v>5.0</v>
      </c>
      <c r="AM3" s="1">
        <v>3.5</v>
      </c>
      <c r="AN3" s="1">
        <v>4.5</v>
      </c>
      <c r="AO3" s="1">
        <v>4.5</v>
      </c>
      <c r="AP3" s="1">
        <v>2.5</v>
      </c>
      <c r="AQ3" s="1">
        <v>5.0</v>
      </c>
      <c r="AR3" s="1">
        <v>3.0</v>
      </c>
      <c r="AS3" s="1">
        <v>2.0</v>
      </c>
      <c r="AT3" s="1">
        <v>5.0</v>
      </c>
      <c r="AV3" s="1">
        <v>5.0</v>
      </c>
      <c r="AW3" s="1">
        <v>4.0</v>
      </c>
      <c r="AX3" s="1">
        <v>4.5</v>
      </c>
      <c r="AY3" s="1">
        <v>4.5</v>
      </c>
      <c r="AZ3" s="1">
        <v>5.0</v>
      </c>
      <c r="BA3" s="1">
        <v>4.0</v>
      </c>
      <c r="BB3" s="1">
        <v>4.5</v>
      </c>
      <c r="BC3" s="1">
        <v>4.0</v>
      </c>
      <c r="BD3" s="1">
        <v>4.5</v>
      </c>
      <c r="BE3" s="1">
        <v>4.5</v>
      </c>
      <c r="BF3" s="1">
        <v>4.0</v>
      </c>
      <c r="BG3" s="1">
        <v>4.0</v>
      </c>
      <c r="BH3" s="1">
        <v>3.5</v>
      </c>
      <c r="BI3" s="1">
        <v>4.0</v>
      </c>
      <c r="BJ3" s="1">
        <v>4.0</v>
      </c>
      <c r="BK3" s="1">
        <v>4.0</v>
      </c>
      <c r="BL3" s="1">
        <v>3.5</v>
      </c>
      <c r="BM3" s="1">
        <v>5.0</v>
      </c>
      <c r="BN3" s="1">
        <v>5.0</v>
      </c>
      <c r="BO3" s="1">
        <v>4.5</v>
      </c>
      <c r="BP3" s="1">
        <v>4.0</v>
      </c>
      <c r="BQ3" s="1">
        <v>5.0</v>
      </c>
      <c r="BR3" s="1">
        <v>2.5</v>
      </c>
      <c r="BS3" s="1">
        <v>4.0</v>
      </c>
      <c r="BT3" s="1">
        <v>5.0</v>
      </c>
      <c r="BU3" s="1">
        <v>4.0</v>
      </c>
      <c r="BV3" s="1">
        <v>3.5</v>
      </c>
      <c r="BW3" s="1">
        <v>5.0</v>
      </c>
      <c r="BY3" s="1">
        <v>2.0</v>
      </c>
      <c r="BZ3" s="1">
        <v>3.0</v>
      </c>
      <c r="CA3" s="1">
        <v>4.5</v>
      </c>
      <c r="CB3" s="1">
        <v>4.5</v>
      </c>
      <c r="CC3" s="1">
        <v>2.5</v>
      </c>
      <c r="CD3" s="1">
        <v>1.0</v>
      </c>
      <c r="CG3" s="1">
        <v>4.5</v>
      </c>
      <c r="CH3" s="1">
        <v>4.0</v>
      </c>
      <c r="CI3" s="1">
        <v>3.0</v>
      </c>
      <c r="CJ3" s="1">
        <v>1.5</v>
      </c>
      <c r="CK3" s="1">
        <v>4.0</v>
      </c>
      <c r="CL3" s="1">
        <v>1.0</v>
      </c>
      <c r="CM3" s="1">
        <v>4.0</v>
      </c>
      <c r="CN3" s="1">
        <v>1.0</v>
      </c>
      <c r="CO3" s="1">
        <v>5.0</v>
      </c>
      <c r="CS3" s="1">
        <v>5.0</v>
      </c>
      <c r="CT3" s="1">
        <v>5.0</v>
      </c>
      <c r="CU3" s="1">
        <v>4.5</v>
      </c>
      <c r="CV3" s="1">
        <v>4.0</v>
      </c>
    </row>
    <row r="4" ht="13.5" customHeight="1">
      <c r="A4" s="1">
        <v>918.0</v>
      </c>
      <c r="B4" s="1">
        <v>5.0</v>
      </c>
      <c r="C4" s="1">
        <v>5.0</v>
      </c>
      <c r="D4" s="1">
        <v>4.5</v>
      </c>
      <c r="F4" s="1">
        <v>3.0</v>
      </c>
      <c r="H4" s="1">
        <v>5.0</v>
      </c>
      <c r="J4" s="1">
        <v>5.0</v>
      </c>
      <c r="M4" s="1">
        <v>5.0</v>
      </c>
      <c r="Q4" s="1">
        <v>4.5</v>
      </c>
      <c r="Z4" s="1">
        <v>4.0</v>
      </c>
      <c r="AI4" s="1">
        <v>4.5</v>
      </c>
      <c r="AJ4" s="1">
        <v>4.5</v>
      </c>
      <c r="AO4" s="1">
        <v>5.0</v>
      </c>
      <c r="AV4" s="1">
        <v>5.0</v>
      </c>
      <c r="AW4" s="1">
        <v>4.5</v>
      </c>
      <c r="AZ4" s="1">
        <v>5.0</v>
      </c>
      <c r="BA4" s="1">
        <v>4.5</v>
      </c>
      <c r="BB4" s="1">
        <v>5.0</v>
      </c>
      <c r="BC4" s="1">
        <v>5.0</v>
      </c>
      <c r="BG4" s="1">
        <v>5.0</v>
      </c>
      <c r="BH4" s="1">
        <v>5.0</v>
      </c>
      <c r="BK4" s="1">
        <v>5.0</v>
      </c>
      <c r="BN4" s="1">
        <v>5.0</v>
      </c>
      <c r="BO4" s="1">
        <v>5.0</v>
      </c>
      <c r="BP4" s="1">
        <v>5.0</v>
      </c>
      <c r="BT4" s="1">
        <v>5.0</v>
      </c>
      <c r="BU4" s="1">
        <v>4.0</v>
      </c>
      <c r="BV4" s="1">
        <v>4.0</v>
      </c>
      <c r="CA4" s="1">
        <v>5.0</v>
      </c>
      <c r="CB4" s="1">
        <v>5.0</v>
      </c>
      <c r="CC4" s="1">
        <v>5.0</v>
      </c>
      <c r="CI4" s="1">
        <v>4.0</v>
      </c>
      <c r="CO4" s="1">
        <v>5.0</v>
      </c>
      <c r="CS4" s="1">
        <v>3.5</v>
      </c>
    </row>
    <row r="5" ht="13.5" customHeight="1">
      <c r="A5" s="1">
        <v>2824.0</v>
      </c>
      <c r="B5" s="1">
        <v>4.5</v>
      </c>
      <c r="D5" s="1">
        <v>5.0</v>
      </c>
      <c r="F5" s="1">
        <v>4.5</v>
      </c>
      <c r="G5" s="1">
        <v>4.0</v>
      </c>
      <c r="J5" s="1">
        <v>5.0</v>
      </c>
      <c r="L5" s="1">
        <v>5.0</v>
      </c>
      <c r="N5" s="1">
        <v>5.0</v>
      </c>
      <c r="P5" s="1">
        <v>4.0</v>
      </c>
      <c r="Q5" s="1">
        <v>4.0</v>
      </c>
      <c r="R5" s="1">
        <v>4.0</v>
      </c>
      <c r="W5" s="1">
        <v>5.0</v>
      </c>
      <c r="Y5" s="1">
        <v>4.5</v>
      </c>
      <c r="AF5" s="1">
        <v>4.0</v>
      </c>
      <c r="AI5" s="1">
        <v>5.0</v>
      </c>
      <c r="AL5" s="1">
        <v>4.0</v>
      </c>
      <c r="AO5" s="1">
        <v>4.0</v>
      </c>
      <c r="AQ5" s="1">
        <v>3.5</v>
      </c>
      <c r="AZ5" s="1">
        <v>5.0</v>
      </c>
      <c r="BA5" s="1">
        <v>5.0</v>
      </c>
      <c r="BB5" s="1">
        <v>3.0</v>
      </c>
      <c r="BD5" s="1">
        <v>3.0</v>
      </c>
      <c r="BG5" s="1">
        <v>4.0</v>
      </c>
      <c r="BH5" s="1">
        <v>3.0</v>
      </c>
      <c r="BI5" s="1">
        <v>3.0</v>
      </c>
      <c r="BK5" s="1">
        <v>4.0</v>
      </c>
      <c r="BN5" s="1">
        <v>4.0</v>
      </c>
      <c r="BO5" s="1">
        <v>3.0</v>
      </c>
      <c r="BP5" s="1">
        <v>4.0</v>
      </c>
      <c r="BQ5" s="1">
        <v>2.5</v>
      </c>
      <c r="BW5" s="1">
        <v>3.5</v>
      </c>
      <c r="CA5" s="1">
        <v>4.0</v>
      </c>
      <c r="CB5" s="1">
        <v>4.5</v>
      </c>
      <c r="CC5" s="1">
        <v>4.0</v>
      </c>
      <c r="CO5" s="1">
        <v>3.5</v>
      </c>
    </row>
    <row r="6" ht="13.5" customHeight="1">
      <c r="A6" s="1">
        <v>3867.0</v>
      </c>
      <c r="B6" s="1">
        <v>4.0</v>
      </c>
      <c r="C6" s="1">
        <v>4.0</v>
      </c>
      <c r="D6" s="1">
        <v>4.5</v>
      </c>
      <c r="F6" s="1">
        <v>4.0</v>
      </c>
      <c r="G6" s="1">
        <v>3.0</v>
      </c>
      <c r="K6" s="1">
        <v>4.5</v>
      </c>
      <c r="L6" s="1">
        <v>4.0</v>
      </c>
      <c r="O6" s="1">
        <v>4.0</v>
      </c>
      <c r="P6" s="1">
        <v>5.0</v>
      </c>
      <c r="Q6" s="1">
        <v>5.0</v>
      </c>
      <c r="R6" s="1">
        <v>5.0</v>
      </c>
      <c r="W6" s="1">
        <v>5.0</v>
      </c>
      <c r="X6" s="1">
        <v>4.0</v>
      </c>
      <c r="Y6" s="1">
        <v>3.5</v>
      </c>
      <c r="AC6" s="1">
        <v>3.0</v>
      </c>
      <c r="AE6" s="1">
        <v>2.5</v>
      </c>
      <c r="AF6" s="1">
        <v>4.0</v>
      </c>
      <c r="AI6" s="1">
        <v>3.0</v>
      </c>
      <c r="AJ6" s="1">
        <v>3.5</v>
      </c>
      <c r="AK6" s="1">
        <v>3.5</v>
      </c>
      <c r="AL6" s="1">
        <v>3.0</v>
      </c>
      <c r="AM6" s="1">
        <v>2.5</v>
      </c>
      <c r="AO6" s="1">
        <v>3.0</v>
      </c>
      <c r="AP6" s="1">
        <v>3.5</v>
      </c>
      <c r="AQ6" s="1">
        <v>4.5</v>
      </c>
      <c r="AR6" s="1">
        <v>4.0</v>
      </c>
      <c r="AS6" s="1">
        <v>4.0</v>
      </c>
      <c r="AV6" s="1">
        <v>3.5</v>
      </c>
      <c r="AW6" s="1">
        <v>2.0</v>
      </c>
      <c r="AX6" s="1">
        <v>3.0</v>
      </c>
      <c r="AY6" s="1">
        <v>3.0</v>
      </c>
      <c r="AZ6" s="1">
        <v>5.0</v>
      </c>
      <c r="BA6" s="1">
        <v>2.5</v>
      </c>
      <c r="BB6" s="1">
        <v>4.0</v>
      </c>
      <c r="BD6" s="1">
        <v>4.0</v>
      </c>
      <c r="BG6" s="1">
        <v>4.0</v>
      </c>
      <c r="BH6" s="1">
        <v>4.5</v>
      </c>
      <c r="BI6" s="1">
        <v>5.0</v>
      </c>
      <c r="BJ6" s="1">
        <v>4.0</v>
      </c>
      <c r="BK6" s="1">
        <v>5.0</v>
      </c>
      <c r="BM6" s="1">
        <v>2.5</v>
      </c>
      <c r="BO6" s="1">
        <v>5.0</v>
      </c>
      <c r="BP6" s="1">
        <v>3.5</v>
      </c>
      <c r="BQ6" s="1">
        <v>3.0</v>
      </c>
      <c r="BR6" s="1">
        <v>3.5</v>
      </c>
      <c r="BS6" s="1">
        <v>3.5</v>
      </c>
      <c r="BT6" s="1">
        <v>3.0</v>
      </c>
      <c r="BW6" s="1">
        <v>3.0</v>
      </c>
      <c r="BX6" s="1">
        <v>5.0</v>
      </c>
      <c r="BY6" s="1">
        <v>3.5</v>
      </c>
      <c r="BZ6" s="1">
        <v>2.0</v>
      </c>
      <c r="CA6" s="1">
        <v>4.5</v>
      </c>
      <c r="CB6" s="1">
        <v>4.0</v>
      </c>
      <c r="CC6" s="1">
        <v>3.5</v>
      </c>
      <c r="CG6" s="1">
        <v>3.5</v>
      </c>
      <c r="CH6" s="1">
        <v>4.0</v>
      </c>
      <c r="CI6" s="1">
        <v>2.5</v>
      </c>
      <c r="CJ6" s="1">
        <v>3.0</v>
      </c>
      <c r="CN6" s="1">
        <v>1.0</v>
      </c>
      <c r="CO6" s="1">
        <v>4.0</v>
      </c>
      <c r="CS6" s="1">
        <v>3.0</v>
      </c>
      <c r="CT6" s="1">
        <v>4.0</v>
      </c>
      <c r="CU6" s="1">
        <v>4.0</v>
      </c>
      <c r="CV6" s="1">
        <v>3.5</v>
      </c>
      <c r="CW6" s="1">
        <v>3.0</v>
      </c>
    </row>
    <row r="7" ht="13.5" customHeight="1">
      <c r="A7" s="1">
        <v>860.0</v>
      </c>
      <c r="B7" s="1">
        <v>4.0</v>
      </c>
      <c r="C7" s="1">
        <v>4.0</v>
      </c>
      <c r="D7" s="1">
        <v>4.5</v>
      </c>
      <c r="F7" s="1">
        <v>2.5</v>
      </c>
      <c r="G7" s="1">
        <v>3.0</v>
      </c>
      <c r="I7" s="1">
        <v>4.0</v>
      </c>
      <c r="J7" s="1">
        <v>4.5</v>
      </c>
      <c r="L7" s="1">
        <v>4.0</v>
      </c>
      <c r="M7" s="1">
        <v>4.5</v>
      </c>
      <c r="N7" s="1">
        <v>3.5</v>
      </c>
      <c r="T7" s="1">
        <v>2.5</v>
      </c>
      <c r="U7" s="1">
        <v>3.5</v>
      </c>
      <c r="W7" s="1">
        <v>4.0</v>
      </c>
      <c r="X7" s="1">
        <v>3.5</v>
      </c>
      <c r="AB7" s="1">
        <v>4.0</v>
      </c>
      <c r="AC7" s="1">
        <v>5.0</v>
      </c>
      <c r="AF7" s="1">
        <v>3.5</v>
      </c>
      <c r="AG7" s="1">
        <v>4.5</v>
      </c>
      <c r="AK7" s="1">
        <v>4.5</v>
      </c>
      <c r="AL7" s="1">
        <v>3.5</v>
      </c>
      <c r="AM7" s="1">
        <v>1.5</v>
      </c>
      <c r="AQ7" s="1">
        <v>4.0</v>
      </c>
      <c r="AR7" s="1">
        <v>3.0</v>
      </c>
      <c r="AT7" s="1">
        <v>4.5</v>
      </c>
      <c r="AU7" s="1">
        <v>2.5</v>
      </c>
      <c r="AV7" s="1">
        <v>4.0</v>
      </c>
      <c r="AW7" s="1">
        <v>3.5</v>
      </c>
      <c r="AY7" s="1">
        <v>2.5</v>
      </c>
      <c r="AZ7" s="1">
        <v>4.0</v>
      </c>
      <c r="BA7" s="1">
        <v>2.5</v>
      </c>
      <c r="BB7" s="1">
        <v>3.0</v>
      </c>
      <c r="BC7" s="1">
        <v>4.0</v>
      </c>
      <c r="BD7" s="1">
        <v>4.0</v>
      </c>
      <c r="BE7" s="1">
        <v>3.0</v>
      </c>
      <c r="BF7" s="1">
        <v>2.5</v>
      </c>
      <c r="BG7" s="1">
        <v>3.0</v>
      </c>
      <c r="BH7" s="1">
        <v>3.5</v>
      </c>
      <c r="BI7" s="1">
        <v>5.0</v>
      </c>
      <c r="BJ7" s="1">
        <v>4.0</v>
      </c>
      <c r="BK7" s="1">
        <v>4.0</v>
      </c>
      <c r="BM7" s="1">
        <v>4.0</v>
      </c>
      <c r="BN7" s="1">
        <v>4.5</v>
      </c>
      <c r="BO7" s="1">
        <v>4.0</v>
      </c>
      <c r="BP7" s="1">
        <v>3.5</v>
      </c>
      <c r="BQ7" s="1">
        <v>3.0</v>
      </c>
      <c r="BR7" s="1">
        <v>3.0</v>
      </c>
      <c r="BS7" s="1">
        <v>5.0</v>
      </c>
      <c r="BT7" s="1">
        <v>4.0</v>
      </c>
      <c r="BW7" s="1">
        <v>4.0</v>
      </c>
      <c r="BY7" s="1">
        <v>3.5</v>
      </c>
      <c r="CA7" s="1">
        <v>4.0</v>
      </c>
      <c r="CB7" s="1">
        <v>3.0</v>
      </c>
      <c r="CE7" s="1">
        <v>4.0</v>
      </c>
      <c r="CI7" s="1">
        <v>3.5</v>
      </c>
      <c r="CN7" s="1">
        <v>4.0</v>
      </c>
      <c r="CO7" s="1">
        <v>4.0</v>
      </c>
      <c r="CR7" s="1">
        <v>3.5</v>
      </c>
      <c r="CS7" s="1">
        <v>3.5</v>
      </c>
      <c r="CT7" s="1">
        <v>3.5</v>
      </c>
      <c r="CW7" s="1">
        <v>3.5</v>
      </c>
    </row>
    <row r="8" ht="13.5" customHeight="1">
      <c r="A8" s="1">
        <v>3712.0</v>
      </c>
      <c r="C8" s="1">
        <v>4.5</v>
      </c>
      <c r="E8" s="1">
        <v>4.5</v>
      </c>
      <c r="O8" s="1">
        <v>4.0</v>
      </c>
      <c r="P8" s="1">
        <v>5.0</v>
      </c>
      <c r="Q8" s="1">
        <v>5.0</v>
      </c>
      <c r="R8" s="1">
        <v>5.0</v>
      </c>
      <c r="U8" s="1">
        <v>5.0</v>
      </c>
      <c r="V8" s="1">
        <v>4.0</v>
      </c>
      <c r="X8" s="1">
        <v>4.0</v>
      </c>
      <c r="AB8" s="1">
        <v>5.0</v>
      </c>
      <c r="AC8" s="1">
        <v>4.0</v>
      </c>
      <c r="AG8" s="1">
        <v>4.5</v>
      </c>
      <c r="AJ8" s="1">
        <v>4.5</v>
      </c>
      <c r="AK8" s="1">
        <v>5.0</v>
      </c>
      <c r="AN8" s="1">
        <v>5.0</v>
      </c>
      <c r="AO8" s="1">
        <v>4.5</v>
      </c>
      <c r="AS8" s="1">
        <v>4.5</v>
      </c>
      <c r="AT8" s="1">
        <v>5.0</v>
      </c>
      <c r="AU8" s="1">
        <v>4.0</v>
      </c>
      <c r="AV8" s="1">
        <v>5.0</v>
      </c>
      <c r="AW8" s="1">
        <v>3.5</v>
      </c>
      <c r="AX8" s="1">
        <v>4.5</v>
      </c>
      <c r="AY8" s="1">
        <v>3.5</v>
      </c>
      <c r="AZ8" s="1">
        <v>5.0</v>
      </c>
      <c r="BA8" s="1">
        <v>5.0</v>
      </c>
      <c r="BB8" s="1">
        <v>4.5</v>
      </c>
      <c r="BC8" s="1">
        <v>4.5</v>
      </c>
      <c r="BF8" s="1">
        <v>4.5</v>
      </c>
      <c r="BI8" s="1">
        <v>4.5</v>
      </c>
      <c r="BK8" s="1">
        <v>4.5</v>
      </c>
      <c r="BO8" s="1">
        <v>5.0</v>
      </c>
      <c r="BP8" s="1">
        <v>5.0</v>
      </c>
      <c r="BR8" s="1">
        <v>4.5</v>
      </c>
      <c r="BS8" s="1">
        <v>4.5</v>
      </c>
      <c r="BT8" s="1">
        <v>3.5</v>
      </c>
      <c r="BU8" s="1">
        <v>4.5</v>
      </c>
      <c r="BV8" s="1">
        <v>4.0</v>
      </c>
      <c r="BY8" s="1">
        <v>5.0</v>
      </c>
      <c r="BZ8" s="1">
        <v>4.0</v>
      </c>
      <c r="CE8" s="1">
        <v>4.5</v>
      </c>
      <c r="CG8" s="1">
        <v>5.0</v>
      </c>
      <c r="CH8" s="1">
        <v>5.0</v>
      </c>
      <c r="CI8" s="1">
        <v>5.0</v>
      </c>
      <c r="CK8" s="1">
        <v>4.0</v>
      </c>
      <c r="CL8" s="1">
        <v>4.0</v>
      </c>
      <c r="CN8" s="1">
        <v>4.5</v>
      </c>
      <c r="CR8" s="1">
        <v>4.0</v>
      </c>
      <c r="CS8" s="1">
        <v>4.5</v>
      </c>
      <c r="CU8" s="1">
        <v>4.5</v>
      </c>
      <c r="CV8" s="1">
        <v>4.5</v>
      </c>
      <c r="CW8" s="1">
        <v>4.0</v>
      </c>
    </row>
    <row r="9" ht="13.5" customHeight="1">
      <c r="A9" s="1">
        <v>2968.0</v>
      </c>
      <c r="B9" s="1">
        <v>5.0</v>
      </c>
      <c r="C9" s="1">
        <v>4.5</v>
      </c>
      <c r="D9" s="1">
        <v>5.0</v>
      </c>
      <c r="E9" s="1">
        <v>2.0</v>
      </c>
      <c r="F9" s="1">
        <v>5.0</v>
      </c>
      <c r="G9" s="1">
        <v>0.5</v>
      </c>
      <c r="H9" s="1">
        <v>0.5</v>
      </c>
      <c r="I9" s="1">
        <v>2.5</v>
      </c>
      <c r="J9" s="1">
        <v>3.0</v>
      </c>
      <c r="K9" s="1">
        <v>3.0</v>
      </c>
      <c r="L9" s="1">
        <v>4.5</v>
      </c>
      <c r="M9" s="1">
        <v>5.0</v>
      </c>
      <c r="N9" s="1">
        <v>4.5</v>
      </c>
      <c r="O9" s="1">
        <v>2.5</v>
      </c>
      <c r="P9" s="1">
        <v>5.0</v>
      </c>
      <c r="Q9" s="1">
        <v>4.5</v>
      </c>
      <c r="R9" s="1">
        <v>5.0</v>
      </c>
      <c r="S9" s="1">
        <v>2.0</v>
      </c>
      <c r="T9" s="1">
        <v>2.5</v>
      </c>
      <c r="U9" s="1">
        <v>5.0</v>
      </c>
      <c r="V9" s="1">
        <v>5.0</v>
      </c>
      <c r="W9" s="1">
        <v>5.0</v>
      </c>
      <c r="X9" s="1">
        <v>5.0</v>
      </c>
      <c r="Y9" s="1">
        <v>5.0</v>
      </c>
      <c r="Z9" s="1">
        <v>1.5</v>
      </c>
      <c r="AA9" s="1">
        <v>1.0</v>
      </c>
      <c r="AB9" s="1">
        <v>4.5</v>
      </c>
      <c r="AC9" s="1">
        <v>4.5</v>
      </c>
      <c r="AD9" s="1">
        <v>2.0</v>
      </c>
      <c r="AE9" s="1">
        <v>5.0</v>
      </c>
      <c r="AF9" s="1">
        <v>5.0</v>
      </c>
      <c r="AG9" s="1">
        <v>4.5</v>
      </c>
      <c r="AH9" s="1">
        <v>4.5</v>
      </c>
      <c r="AI9" s="1">
        <v>1.0</v>
      </c>
      <c r="AJ9" s="1">
        <v>4.5</v>
      </c>
      <c r="AK9" s="1">
        <v>5.0</v>
      </c>
      <c r="AL9" s="1">
        <v>4.5</v>
      </c>
      <c r="AM9" s="1">
        <v>3.0</v>
      </c>
      <c r="AN9" s="1">
        <v>5.0</v>
      </c>
      <c r="AO9" s="1">
        <v>4.5</v>
      </c>
      <c r="AP9" s="1">
        <v>1.5</v>
      </c>
      <c r="AQ9" s="1">
        <v>4.5</v>
      </c>
      <c r="AR9" s="1">
        <v>5.0</v>
      </c>
      <c r="AS9" s="1">
        <v>4.5</v>
      </c>
      <c r="AT9" s="1">
        <v>5.0</v>
      </c>
      <c r="AU9" s="1">
        <v>5.0</v>
      </c>
      <c r="AV9" s="1">
        <v>1.0</v>
      </c>
      <c r="AW9" s="1">
        <v>3.0</v>
      </c>
      <c r="AX9" s="1">
        <v>1.5</v>
      </c>
      <c r="AZ9" s="1">
        <v>5.0</v>
      </c>
      <c r="BA9" s="1">
        <v>5.0</v>
      </c>
      <c r="BB9" s="1">
        <v>1.5</v>
      </c>
      <c r="BC9" s="1">
        <v>2.5</v>
      </c>
      <c r="BD9" s="1">
        <v>5.0</v>
      </c>
      <c r="BE9" s="1">
        <v>3.0</v>
      </c>
      <c r="BF9" s="1">
        <v>3.0</v>
      </c>
      <c r="BG9" s="1">
        <v>5.0</v>
      </c>
      <c r="BH9" s="1">
        <v>5.0</v>
      </c>
      <c r="BI9" s="1">
        <v>1.0</v>
      </c>
      <c r="BJ9" s="1">
        <v>3.0</v>
      </c>
      <c r="BK9" s="1">
        <v>2.0</v>
      </c>
      <c r="BL9" s="1">
        <v>5.0</v>
      </c>
      <c r="BM9" s="1">
        <v>2.0</v>
      </c>
      <c r="BN9" s="1">
        <v>1.0</v>
      </c>
      <c r="BO9" s="1">
        <v>5.0</v>
      </c>
      <c r="BP9" s="1">
        <v>4.5</v>
      </c>
      <c r="BQ9" s="1">
        <v>1.5</v>
      </c>
      <c r="BR9" s="1">
        <v>2.0</v>
      </c>
      <c r="BS9" s="1">
        <v>4.5</v>
      </c>
      <c r="BT9" s="1">
        <v>5.0</v>
      </c>
      <c r="BU9" s="1">
        <v>4.5</v>
      </c>
      <c r="BV9" s="1">
        <v>4.5</v>
      </c>
      <c r="BW9" s="1">
        <v>5.0</v>
      </c>
      <c r="BX9" s="1">
        <v>2.0</v>
      </c>
      <c r="BY9" s="1">
        <v>1.0</v>
      </c>
      <c r="BZ9" s="1">
        <v>4.5</v>
      </c>
      <c r="CA9" s="1">
        <v>5.0</v>
      </c>
      <c r="CB9" s="1">
        <v>4.5</v>
      </c>
      <c r="CC9" s="1">
        <v>4.5</v>
      </c>
      <c r="CD9" s="1">
        <v>5.0</v>
      </c>
      <c r="CE9" s="1">
        <v>0.5</v>
      </c>
      <c r="CF9" s="1">
        <v>1.5</v>
      </c>
      <c r="CG9" s="1">
        <v>2.0</v>
      </c>
      <c r="CH9" s="1">
        <v>5.0</v>
      </c>
      <c r="CI9" s="1">
        <v>1.0</v>
      </c>
      <c r="CJ9" s="1">
        <v>1.0</v>
      </c>
      <c r="CK9" s="1">
        <v>1.0</v>
      </c>
      <c r="CL9" s="1">
        <v>2.5</v>
      </c>
      <c r="CM9" s="1">
        <v>2.5</v>
      </c>
      <c r="CN9" s="1">
        <v>2.0</v>
      </c>
      <c r="CO9" s="1">
        <v>5.0</v>
      </c>
      <c r="CP9" s="1">
        <v>2.5</v>
      </c>
      <c r="CQ9" s="1">
        <v>3.5</v>
      </c>
      <c r="CR9" s="1">
        <v>5.0</v>
      </c>
      <c r="CS9" s="1">
        <v>5.0</v>
      </c>
      <c r="CT9" s="1">
        <v>2.0</v>
      </c>
      <c r="CU9" s="1">
        <v>5.0</v>
      </c>
      <c r="CV9" s="1">
        <v>4.5</v>
      </c>
      <c r="CW9" s="1">
        <v>1.5</v>
      </c>
    </row>
    <row r="10" ht="13.5" customHeight="1">
      <c r="A10" s="1">
        <v>3525.0</v>
      </c>
      <c r="B10" s="1">
        <v>4.0</v>
      </c>
      <c r="C10" s="1">
        <v>4.0</v>
      </c>
      <c r="D10" s="1">
        <v>4.5</v>
      </c>
      <c r="E10" s="1">
        <v>3.5</v>
      </c>
      <c r="F10" s="1">
        <v>3.0</v>
      </c>
      <c r="G10" s="1">
        <v>3.5</v>
      </c>
      <c r="H10" s="1">
        <v>4.0</v>
      </c>
      <c r="I10" s="1">
        <v>3.5</v>
      </c>
      <c r="J10" s="1">
        <v>4.5</v>
      </c>
      <c r="K10" s="1">
        <v>4.0</v>
      </c>
      <c r="L10" s="1">
        <v>3.5</v>
      </c>
      <c r="M10" s="1">
        <v>4.0</v>
      </c>
      <c r="N10" s="1">
        <v>4.0</v>
      </c>
      <c r="O10" s="1">
        <v>3.5</v>
      </c>
      <c r="P10" s="1">
        <v>4.0</v>
      </c>
      <c r="Q10" s="1">
        <v>4.0</v>
      </c>
      <c r="R10" s="1">
        <v>4.0</v>
      </c>
      <c r="T10" s="1">
        <v>4.5</v>
      </c>
      <c r="U10" s="1">
        <v>2.5</v>
      </c>
      <c r="V10" s="1">
        <v>3.5</v>
      </c>
      <c r="W10" s="1">
        <v>3.5</v>
      </c>
      <c r="X10" s="1">
        <v>4.0</v>
      </c>
      <c r="Y10" s="1">
        <v>2.5</v>
      </c>
      <c r="Z10" s="1">
        <v>3.5</v>
      </c>
      <c r="AB10" s="1">
        <v>4.0</v>
      </c>
      <c r="AC10" s="1">
        <v>4.5</v>
      </c>
      <c r="AE10" s="1">
        <v>2.5</v>
      </c>
      <c r="AF10" s="1">
        <v>3.5</v>
      </c>
      <c r="AG10" s="1">
        <v>4.5</v>
      </c>
      <c r="AH10" s="1">
        <v>4.5</v>
      </c>
      <c r="AI10" s="1">
        <v>5.0</v>
      </c>
      <c r="AJ10" s="1">
        <v>3.0</v>
      </c>
      <c r="AK10" s="1">
        <v>4.0</v>
      </c>
      <c r="AL10" s="1">
        <v>2.5</v>
      </c>
      <c r="AM10" s="1">
        <v>3.5</v>
      </c>
      <c r="AN10" s="1">
        <v>5.0</v>
      </c>
      <c r="AO10" s="1">
        <v>4.0</v>
      </c>
      <c r="AP10" s="1">
        <v>4.0</v>
      </c>
      <c r="AQ10" s="1">
        <v>4.0</v>
      </c>
      <c r="AR10" s="1">
        <v>3.0</v>
      </c>
      <c r="AS10" s="1">
        <v>3.0</v>
      </c>
      <c r="AT10" s="1">
        <v>4.5</v>
      </c>
      <c r="AU10" s="1">
        <v>4.5</v>
      </c>
      <c r="AV10" s="1">
        <v>3.5</v>
      </c>
      <c r="AW10" s="1">
        <v>4.0</v>
      </c>
      <c r="AX10" s="1">
        <v>4.0</v>
      </c>
      <c r="AY10" s="1">
        <v>3.5</v>
      </c>
      <c r="AZ10" s="1">
        <v>3.5</v>
      </c>
      <c r="BA10" s="1">
        <v>4.0</v>
      </c>
      <c r="BB10" s="1">
        <v>3.5</v>
      </c>
      <c r="BC10" s="1">
        <v>4.5</v>
      </c>
      <c r="BD10" s="1">
        <v>3.5</v>
      </c>
      <c r="BF10" s="1">
        <v>4.0</v>
      </c>
      <c r="BG10" s="1">
        <v>3.5</v>
      </c>
      <c r="BH10" s="1">
        <v>3.0</v>
      </c>
      <c r="BI10" s="1">
        <v>4.5</v>
      </c>
      <c r="BJ10" s="1">
        <v>4.5</v>
      </c>
      <c r="BK10" s="1">
        <v>3.5</v>
      </c>
      <c r="BL10" s="1">
        <v>4.0</v>
      </c>
      <c r="BM10" s="1">
        <v>3.5</v>
      </c>
      <c r="BN10" s="1">
        <v>4.5</v>
      </c>
      <c r="BO10" s="1">
        <v>3.5</v>
      </c>
      <c r="BP10" s="1">
        <v>3.5</v>
      </c>
      <c r="BQ10" s="1">
        <v>3.5</v>
      </c>
      <c r="BR10" s="1">
        <v>3.0</v>
      </c>
      <c r="BS10" s="1">
        <v>4.5</v>
      </c>
      <c r="BT10" s="1">
        <v>4.5</v>
      </c>
      <c r="BU10" s="1">
        <v>3.5</v>
      </c>
      <c r="BV10" s="1">
        <v>3.0</v>
      </c>
      <c r="BW10" s="1">
        <v>4.0</v>
      </c>
      <c r="BX10" s="1">
        <v>3.0</v>
      </c>
      <c r="BY10" s="1">
        <v>3.0</v>
      </c>
      <c r="BZ10" s="1">
        <v>2.5</v>
      </c>
      <c r="CA10" s="1">
        <v>4.0</v>
      </c>
      <c r="CB10" s="1">
        <v>4.0</v>
      </c>
      <c r="CC10" s="1">
        <v>3.5</v>
      </c>
      <c r="CD10" s="1">
        <v>4.0</v>
      </c>
      <c r="CE10" s="1">
        <v>3.0</v>
      </c>
      <c r="CF10" s="1">
        <v>3.5</v>
      </c>
      <c r="CG10" s="1">
        <v>4.0</v>
      </c>
      <c r="CH10" s="1">
        <v>3.5</v>
      </c>
      <c r="CI10" s="1">
        <v>3.5</v>
      </c>
      <c r="CJ10" s="1">
        <v>2.5</v>
      </c>
      <c r="CK10" s="1">
        <v>3.5</v>
      </c>
      <c r="CL10" s="1">
        <v>3.0</v>
      </c>
      <c r="CM10" s="1">
        <v>4.5</v>
      </c>
      <c r="CN10" s="1">
        <v>4.0</v>
      </c>
      <c r="CO10" s="1">
        <v>4.5</v>
      </c>
      <c r="CP10" s="1">
        <v>3.5</v>
      </c>
      <c r="CQ10" s="1">
        <v>3.5</v>
      </c>
      <c r="CR10" s="1">
        <v>2.5</v>
      </c>
      <c r="CS10" s="1">
        <v>3.5</v>
      </c>
      <c r="CT10" s="1">
        <v>4.0</v>
      </c>
      <c r="CU10" s="1">
        <v>4.0</v>
      </c>
      <c r="CV10" s="1">
        <v>4.0</v>
      </c>
      <c r="CW10" s="1">
        <v>3.0</v>
      </c>
    </row>
    <row r="11" ht="13.5" customHeight="1">
      <c r="A11" s="1">
        <v>4323.0</v>
      </c>
      <c r="B11" s="1">
        <v>5.0</v>
      </c>
      <c r="C11" s="1">
        <v>5.0</v>
      </c>
      <c r="D11" s="1">
        <v>5.0</v>
      </c>
      <c r="E11" s="1">
        <v>5.0</v>
      </c>
      <c r="F11" s="1">
        <v>4.0</v>
      </c>
      <c r="G11" s="1">
        <v>5.0</v>
      </c>
      <c r="H11" s="1">
        <v>5.0</v>
      </c>
      <c r="I11" s="1">
        <v>2.0</v>
      </c>
      <c r="J11" s="1">
        <v>3.5</v>
      </c>
      <c r="K11" s="1">
        <v>5.0</v>
      </c>
      <c r="L11" s="1">
        <v>4.0</v>
      </c>
      <c r="M11" s="1">
        <v>5.0</v>
      </c>
      <c r="O11" s="1">
        <v>5.0</v>
      </c>
      <c r="P11" s="1">
        <v>0.5</v>
      </c>
      <c r="Q11" s="1">
        <v>1.0</v>
      </c>
      <c r="R11" s="1">
        <v>0.5</v>
      </c>
      <c r="U11" s="1">
        <v>0.5</v>
      </c>
      <c r="V11" s="1">
        <v>4.0</v>
      </c>
      <c r="W11" s="1">
        <v>5.0</v>
      </c>
      <c r="X11" s="1">
        <v>5.0</v>
      </c>
      <c r="Y11" s="1">
        <v>4.0</v>
      </c>
      <c r="AA11" s="1">
        <v>5.0</v>
      </c>
      <c r="AC11" s="1">
        <v>5.0</v>
      </c>
      <c r="AE11" s="1">
        <v>5.0</v>
      </c>
      <c r="AF11" s="1">
        <v>4.0</v>
      </c>
      <c r="AG11" s="1">
        <v>5.0</v>
      </c>
      <c r="AH11" s="1">
        <v>5.0</v>
      </c>
      <c r="AI11" s="1">
        <v>3.5</v>
      </c>
      <c r="AJ11" s="1">
        <v>5.0</v>
      </c>
      <c r="AK11" s="1">
        <v>5.0</v>
      </c>
      <c r="AL11" s="1">
        <v>5.0</v>
      </c>
      <c r="AM11" s="1">
        <v>5.0</v>
      </c>
      <c r="AN11" s="1">
        <v>5.0</v>
      </c>
      <c r="AO11" s="1">
        <v>5.0</v>
      </c>
      <c r="AP11" s="1">
        <v>2.5</v>
      </c>
      <c r="AQ11" s="1">
        <v>5.0</v>
      </c>
      <c r="AR11" s="1">
        <v>5.0</v>
      </c>
      <c r="AS11" s="1">
        <v>4.0</v>
      </c>
      <c r="AT11" s="1">
        <v>5.0</v>
      </c>
      <c r="AU11" s="1">
        <v>4.0</v>
      </c>
      <c r="AW11" s="1">
        <v>5.0</v>
      </c>
      <c r="AX11" s="1">
        <v>5.0</v>
      </c>
      <c r="AY11" s="1">
        <v>5.0</v>
      </c>
      <c r="AZ11" s="1">
        <v>3.5</v>
      </c>
      <c r="BA11" s="1">
        <v>3.0</v>
      </c>
      <c r="BB11" s="1">
        <v>5.0</v>
      </c>
      <c r="BC11" s="1">
        <v>5.0</v>
      </c>
      <c r="BD11" s="1">
        <v>5.0</v>
      </c>
      <c r="BE11" s="1">
        <v>5.0</v>
      </c>
      <c r="BF11" s="1">
        <v>2.5</v>
      </c>
      <c r="BG11" s="1">
        <v>0.5</v>
      </c>
      <c r="BH11" s="1">
        <v>0.5</v>
      </c>
      <c r="BI11" s="1">
        <v>5.0</v>
      </c>
      <c r="BJ11" s="1">
        <v>5.0</v>
      </c>
      <c r="BK11" s="1">
        <v>3.5</v>
      </c>
      <c r="BM11" s="1">
        <v>5.0</v>
      </c>
      <c r="BN11" s="1">
        <v>5.0</v>
      </c>
      <c r="BO11" s="1">
        <v>1.5</v>
      </c>
      <c r="BQ11" s="1">
        <v>3.0</v>
      </c>
      <c r="BR11" s="1">
        <v>4.0</v>
      </c>
      <c r="BS11" s="1">
        <v>3.5</v>
      </c>
      <c r="BT11" s="1">
        <v>4.0</v>
      </c>
      <c r="BU11" s="1">
        <v>3.5</v>
      </c>
      <c r="BV11" s="1">
        <v>5.0</v>
      </c>
      <c r="BW11" s="1">
        <v>5.0</v>
      </c>
      <c r="BX11" s="1">
        <v>3.0</v>
      </c>
      <c r="BY11" s="1">
        <v>5.0</v>
      </c>
      <c r="BZ11" s="1">
        <v>3.0</v>
      </c>
      <c r="CA11" s="1">
        <v>5.0</v>
      </c>
      <c r="CB11" s="1">
        <v>5.0</v>
      </c>
      <c r="CC11" s="1">
        <v>5.0</v>
      </c>
      <c r="CD11" s="1">
        <v>3.5</v>
      </c>
      <c r="CE11" s="1">
        <v>1.0</v>
      </c>
      <c r="CI11" s="1">
        <v>5.0</v>
      </c>
      <c r="CJ11" s="1">
        <v>5.0</v>
      </c>
      <c r="CK11" s="1">
        <v>3.5</v>
      </c>
      <c r="CN11" s="1">
        <v>5.0</v>
      </c>
      <c r="CO11" s="1">
        <v>4.0</v>
      </c>
      <c r="CP11" s="1">
        <v>3.5</v>
      </c>
      <c r="CR11" s="1">
        <v>3.0</v>
      </c>
      <c r="CS11" s="1">
        <v>4.0</v>
      </c>
      <c r="CT11" s="1">
        <v>3.0</v>
      </c>
      <c r="CU11" s="1">
        <v>5.0</v>
      </c>
      <c r="CV11" s="1">
        <v>5.0</v>
      </c>
      <c r="CW11" s="1">
        <v>2.0</v>
      </c>
    </row>
    <row r="12" ht="13.5" customHeight="1">
      <c r="A12" s="1">
        <v>3617.0</v>
      </c>
      <c r="D12" s="1">
        <v>5.0</v>
      </c>
      <c r="E12" s="1">
        <v>3.5</v>
      </c>
      <c r="F12" s="1">
        <v>4.0</v>
      </c>
      <c r="G12" s="1">
        <v>4.0</v>
      </c>
      <c r="J12" s="1">
        <v>3.5</v>
      </c>
      <c r="L12" s="1">
        <v>5.0</v>
      </c>
      <c r="U12" s="1">
        <v>3.5</v>
      </c>
      <c r="W12" s="1">
        <v>4.0</v>
      </c>
      <c r="X12" s="1">
        <v>4.5</v>
      </c>
      <c r="AC12" s="1">
        <v>5.0</v>
      </c>
      <c r="AE12" s="1">
        <v>4.5</v>
      </c>
      <c r="AF12" s="1">
        <v>3.0</v>
      </c>
      <c r="AI12" s="1">
        <v>5.0</v>
      </c>
      <c r="AJ12" s="1">
        <v>4.0</v>
      </c>
      <c r="AK12" s="1">
        <v>4.5</v>
      </c>
      <c r="AL12" s="1">
        <v>3.5</v>
      </c>
      <c r="AN12" s="1">
        <v>4.5</v>
      </c>
      <c r="AO12" s="1">
        <v>5.0</v>
      </c>
      <c r="AP12" s="1">
        <v>3.0</v>
      </c>
      <c r="AQ12" s="1">
        <v>3.0</v>
      </c>
      <c r="AR12" s="1">
        <v>4.5</v>
      </c>
      <c r="AS12" s="1">
        <v>4.5</v>
      </c>
      <c r="AW12" s="1">
        <v>3.5</v>
      </c>
      <c r="AZ12" s="1">
        <v>4.0</v>
      </c>
      <c r="BA12" s="1">
        <v>4.0</v>
      </c>
      <c r="BB12" s="1">
        <v>3.5</v>
      </c>
      <c r="BC12" s="1">
        <v>4.0</v>
      </c>
      <c r="BG12" s="1">
        <v>4.0</v>
      </c>
      <c r="BH12" s="1">
        <v>4.5</v>
      </c>
      <c r="BI12" s="1">
        <v>3.5</v>
      </c>
      <c r="BK12" s="1">
        <v>3.0</v>
      </c>
      <c r="BO12" s="1">
        <v>4.5</v>
      </c>
      <c r="BP12" s="1">
        <v>4.5</v>
      </c>
      <c r="BS12" s="1">
        <v>5.0</v>
      </c>
      <c r="BT12" s="1">
        <v>4.0</v>
      </c>
      <c r="BU12" s="1">
        <v>3.5</v>
      </c>
      <c r="BV12" s="1">
        <v>4.5</v>
      </c>
      <c r="BW12" s="1">
        <v>3.5</v>
      </c>
      <c r="BX12" s="1">
        <v>4.0</v>
      </c>
      <c r="BZ12" s="1">
        <v>4.0</v>
      </c>
      <c r="CG12" s="1">
        <v>4.0</v>
      </c>
      <c r="CH12" s="1">
        <v>3.5</v>
      </c>
      <c r="CJ12" s="1">
        <v>3.0</v>
      </c>
      <c r="CM12" s="1">
        <v>5.0</v>
      </c>
      <c r="CO12" s="1">
        <v>4.5</v>
      </c>
      <c r="CR12" s="1">
        <v>4.5</v>
      </c>
    </row>
    <row r="13" ht="13.5" customHeight="1">
      <c r="A13" s="1">
        <v>4360.0</v>
      </c>
      <c r="B13" s="1">
        <v>4.0</v>
      </c>
      <c r="C13" s="1">
        <v>4.0</v>
      </c>
      <c r="D13" s="1">
        <v>4.5</v>
      </c>
      <c r="E13" s="1">
        <v>5.0</v>
      </c>
      <c r="F13" s="1">
        <v>4.5</v>
      </c>
      <c r="G13" s="1">
        <v>4.0</v>
      </c>
      <c r="H13" s="1">
        <v>3.0</v>
      </c>
      <c r="J13" s="1">
        <v>4.0</v>
      </c>
      <c r="K13" s="1">
        <v>4.5</v>
      </c>
      <c r="L13" s="1">
        <v>3.0</v>
      </c>
      <c r="M13" s="1">
        <v>3.5</v>
      </c>
      <c r="O13" s="1">
        <v>4.5</v>
      </c>
      <c r="P13" s="1">
        <v>3.0</v>
      </c>
      <c r="Q13" s="1">
        <v>4.0</v>
      </c>
      <c r="R13" s="1">
        <v>3.0</v>
      </c>
      <c r="W13" s="1">
        <v>5.0</v>
      </c>
      <c r="X13" s="1">
        <v>5.0</v>
      </c>
      <c r="Z13" s="1">
        <v>4.5</v>
      </c>
      <c r="AB13" s="1">
        <v>1.0</v>
      </c>
      <c r="AC13" s="1">
        <v>4.0</v>
      </c>
      <c r="AE13" s="1">
        <v>4.0</v>
      </c>
      <c r="AF13" s="1">
        <v>5.0</v>
      </c>
      <c r="AG13" s="1">
        <v>3.0</v>
      </c>
      <c r="AL13" s="1">
        <v>5.0</v>
      </c>
      <c r="AM13" s="1">
        <v>4.0</v>
      </c>
      <c r="AN13" s="1">
        <v>4.5</v>
      </c>
      <c r="AO13" s="1">
        <v>4.0</v>
      </c>
      <c r="AQ13" s="1">
        <v>4.5</v>
      </c>
      <c r="AR13" s="1">
        <v>3.0</v>
      </c>
      <c r="AS13" s="1">
        <v>3.0</v>
      </c>
      <c r="AT13" s="1">
        <v>4.0</v>
      </c>
      <c r="AU13" s="1">
        <v>2.0</v>
      </c>
      <c r="AV13" s="1">
        <v>3.5</v>
      </c>
      <c r="AW13" s="1">
        <v>4.5</v>
      </c>
      <c r="AY13" s="1">
        <v>4.5</v>
      </c>
      <c r="BB13" s="1">
        <v>4.0</v>
      </c>
      <c r="BD13" s="1">
        <v>5.0</v>
      </c>
      <c r="BG13" s="1">
        <v>4.5</v>
      </c>
      <c r="BH13" s="1">
        <v>4.0</v>
      </c>
      <c r="BI13" s="1">
        <v>4.0</v>
      </c>
      <c r="BJ13" s="1">
        <v>3.5</v>
      </c>
      <c r="BK13" s="1">
        <v>2.5</v>
      </c>
      <c r="BL13" s="1">
        <v>1.5</v>
      </c>
      <c r="BM13" s="1">
        <v>3.0</v>
      </c>
      <c r="BO13" s="1">
        <v>3.0</v>
      </c>
      <c r="BP13" s="1">
        <v>3.0</v>
      </c>
      <c r="BQ13" s="1">
        <v>4.0</v>
      </c>
      <c r="BR13" s="1">
        <v>2.0</v>
      </c>
      <c r="BS13" s="1">
        <v>3.5</v>
      </c>
      <c r="BW13" s="1">
        <v>5.0</v>
      </c>
      <c r="BY13" s="1">
        <v>4.0</v>
      </c>
      <c r="CA13" s="1">
        <v>4.0</v>
      </c>
      <c r="CB13" s="1">
        <v>4.0</v>
      </c>
      <c r="CC13" s="1">
        <v>5.0</v>
      </c>
      <c r="CI13" s="1">
        <v>2.5</v>
      </c>
      <c r="CJ13" s="1">
        <v>5.0</v>
      </c>
      <c r="CK13" s="1">
        <v>4.0</v>
      </c>
      <c r="CM13" s="1">
        <v>4.0</v>
      </c>
      <c r="CN13" s="1">
        <v>4.0</v>
      </c>
      <c r="CO13" s="1">
        <v>4.5</v>
      </c>
      <c r="CS13" s="1">
        <v>4.5</v>
      </c>
      <c r="CT13" s="1">
        <v>4.0</v>
      </c>
      <c r="CU13" s="1">
        <v>4.0</v>
      </c>
      <c r="CV13" s="1">
        <v>4.5</v>
      </c>
    </row>
    <row r="14" ht="13.5" customHeight="1">
      <c r="A14" s="1">
        <v>2756.0</v>
      </c>
      <c r="C14" s="1">
        <v>5.0</v>
      </c>
      <c r="D14" s="1">
        <v>4.5</v>
      </c>
      <c r="E14" s="1">
        <v>3.5</v>
      </c>
      <c r="F14" s="1">
        <v>4.0</v>
      </c>
      <c r="G14" s="1">
        <v>4.0</v>
      </c>
      <c r="J14" s="1">
        <v>4.0</v>
      </c>
      <c r="L14" s="1">
        <v>5.0</v>
      </c>
      <c r="M14" s="1">
        <v>4.0</v>
      </c>
      <c r="N14" s="1">
        <v>4.0</v>
      </c>
      <c r="O14" s="1">
        <v>3.0</v>
      </c>
      <c r="P14" s="1">
        <v>4.0</v>
      </c>
      <c r="Q14" s="1">
        <v>5.0</v>
      </c>
      <c r="R14" s="1">
        <v>4.0</v>
      </c>
      <c r="U14" s="1">
        <v>3.5</v>
      </c>
      <c r="W14" s="1">
        <v>4.0</v>
      </c>
      <c r="X14" s="1">
        <v>4.5</v>
      </c>
      <c r="Y14" s="1">
        <v>2.5</v>
      </c>
      <c r="Z14" s="1">
        <v>2.5</v>
      </c>
      <c r="AB14" s="1">
        <v>4.0</v>
      </c>
      <c r="AC14" s="1">
        <v>3.0</v>
      </c>
      <c r="AE14" s="1">
        <v>3.0</v>
      </c>
      <c r="AF14" s="1">
        <v>4.0</v>
      </c>
      <c r="AG14" s="1">
        <v>4.0</v>
      </c>
      <c r="AI14" s="1">
        <v>3.5</v>
      </c>
      <c r="AK14" s="1">
        <v>3.0</v>
      </c>
      <c r="AL14" s="1">
        <v>4.0</v>
      </c>
      <c r="AM14" s="1">
        <v>3.0</v>
      </c>
      <c r="AN14" s="1">
        <v>3.0</v>
      </c>
      <c r="AO14" s="1">
        <v>3.0</v>
      </c>
      <c r="AP14" s="1">
        <v>4.0</v>
      </c>
      <c r="AQ14" s="1">
        <v>3.5</v>
      </c>
      <c r="AR14" s="1">
        <v>4.0</v>
      </c>
      <c r="AS14" s="1">
        <v>3.5</v>
      </c>
      <c r="AT14" s="1">
        <v>4.0</v>
      </c>
      <c r="AW14" s="1">
        <v>4.0</v>
      </c>
      <c r="AX14" s="1">
        <v>3.5</v>
      </c>
      <c r="AY14" s="1">
        <v>4.0</v>
      </c>
      <c r="AZ14" s="1">
        <v>4.0</v>
      </c>
      <c r="BA14" s="1">
        <v>2.5</v>
      </c>
      <c r="BB14" s="1">
        <v>2.5</v>
      </c>
      <c r="BC14" s="1">
        <v>4.0</v>
      </c>
      <c r="BD14" s="1">
        <v>4.5</v>
      </c>
      <c r="BF14" s="1">
        <v>3.0</v>
      </c>
      <c r="BG14" s="1">
        <v>5.0</v>
      </c>
      <c r="BH14" s="1">
        <v>5.0</v>
      </c>
      <c r="BI14" s="1">
        <v>4.5</v>
      </c>
      <c r="BJ14" s="1">
        <v>3.0</v>
      </c>
      <c r="BK14" s="1">
        <v>3.0</v>
      </c>
      <c r="BL14" s="1">
        <v>2.5</v>
      </c>
      <c r="BM14" s="1">
        <v>4.0</v>
      </c>
      <c r="BN14" s="1">
        <v>4.0</v>
      </c>
      <c r="BO14" s="1">
        <v>5.0</v>
      </c>
      <c r="BP14" s="1">
        <v>4.0</v>
      </c>
      <c r="BQ14" s="1">
        <v>3.0</v>
      </c>
      <c r="BS14" s="1">
        <v>5.0</v>
      </c>
      <c r="BV14" s="1">
        <v>3.5</v>
      </c>
      <c r="BW14" s="1">
        <v>5.0</v>
      </c>
      <c r="BX14" s="1">
        <v>4.0</v>
      </c>
      <c r="BY14" s="1">
        <v>4.0</v>
      </c>
      <c r="BZ14" s="1">
        <v>3.5</v>
      </c>
      <c r="CD14" s="1">
        <v>3.0</v>
      </c>
      <c r="CE14" s="1">
        <v>4.5</v>
      </c>
      <c r="CG14" s="1">
        <v>4.0</v>
      </c>
      <c r="CH14" s="1">
        <v>4.0</v>
      </c>
      <c r="CI14" s="1">
        <v>4.0</v>
      </c>
      <c r="CJ14" s="1">
        <v>4.0</v>
      </c>
      <c r="CK14" s="1">
        <v>3.0</v>
      </c>
      <c r="CM14" s="1">
        <v>4.0</v>
      </c>
      <c r="CO14" s="1">
        <v>4.0</v>
      </c>
      <c r="CP14" s="1">
        <v>3.5</v>
      </c>
      <c r="CQ14" s="1">
        <v>2.5</v>
      </c>
      <c r="CR14" s="1">
        <v>3.5</v>
      </c>
      <c r="CS14" s="1">
        <v>4.0</v>
      </c>
      <c r="CT14" s="1">
        <v>3.0</v>
      </c>
      <c r="CU14" s="1">
        <v>3.5</v>
      </c>
      <c r="CV14" s="1">
        <v>3.5</v>
      </c>
      <c r="CW14" s="1">
        <v>4.0</v>
      </c>
    </row>
    <row r="15" ht="13.5" customHeight="1">
      <c r="A15" s="1">
        <v>89.0</v>
      </c>
      <c r="B15" s="1">
        <v>4.0</v>
      </c>
      <c r="C15" s="1">
        <v>4.5</v>
      </c>
      <c r="D15" s="1">
        <v>5.0</v>
      </c>
      <c r="G15" s="1">
        <v>5.0</v>
      </c>
      <c r="H15" s="1">
        <v>5.0</v>
      </c>
      <c r="M15" s="1">
        <v>5.0</v>
      </c>
      <c r="O15" s="1">
        <v>3.5</v>
      </c>
      <c r="T15" s="1">
        <v>4.5</v>
      </c>
      <c r="W15" s="1">
        <v>5.0</v>
      </c>
      <c r="X15" s="1">
        <v>5.0</v>
      </c>
      <c r="Z15" s="1">
        <v>3.0</v>
      </c>
      <c r="AA15" s="1">
        <v>5.0</v>
      </c>
      <c r="AC15" s="1">
        <v>5.0</v>
      </c>
      <c r="AF15" s="1">
        <v>4.0</v>
      </c>
      <c r="AH15" s="1">
        <v>4.5</v>
      </c>
      <c r="AI15" s="1">
        <v>4.5</v>
      </c>
      <c r="AK15" s="1">
        <v>5.0</v>
      </c>
      <c r="AL15" s="1">
        <v>4.0</v>
      </c>
      <c r="AO15" s="1">
        <v>5.0</v>
      </c>
      <c r="AQ15" s="1">
        <v>5.0</v>
      </c>
      <c r="AR15" s="1">
        <v>3.5</v>
      </c>
      <c r="AV15" s="1">
        <v>5.0</v>
      </c>
      <c r="AX15" s="1">
        <v>5.0</v>
      </c>
      <c r="AY15" s="1">
        <v>4.0</v>
      </c>
      <c r="AZ15" s="1">
        <v>4.5</v>
      </c>
      <c r="BA15" s="1">
        <v>3.5</v>
      </c>
      <c r="BB15" s="1">
        <v>3.0</v>
      </c>
      <c r="BE15" s="1">
        <v>5.0</v>
      </c>
      <c r="BH15" s="1">
        <v>4.0</v>
      </c>
      <c r="BI15" s="1">
        <v>5.0</v>
      </c>
      <c r="BK15" s="1">
        <v>4.5</v>
      </c>
      <c r="BO15" s="1">
        <v>3.5</v>
      </c>
      <c r="BS15" s="1">
        <v>5.0</v>
      </c>
      <c r="BT15" s="1">
        <v>4.5</v>
      </c>
      <c r="CA15" s="1">
        <v>4.0</v>
      </c>
      <c r="CB15" s="1">
        <v>4.0</v>
      </c>
      <c r="CC15" s="1">
        <v>3.0</v>
      </c>
      <c r="CG15" s="1">
        <v>4.0</v>
      </c>
      <c r="CM15" s="1">
        <v>5.0</v>
      </c>
    </row>
    <row r="16" ht="13.5" customHeight="1">
      <c r="A16" s="1">
        <v>442.0</v>
      </c>
      <c r="B16" s="1">
        <v>3.0</v>
      </c>
      <c r="D16" s="1">
        <v>3.0</v>
      </c>
      <c r="E16" s="1">
        <v>4.0</v>
      </c>
      <c r="F16" s="1">
        <v>1.0</v>
      </c>
      <c r="G16" s="1">
        <v>5.0</v>
      </c>
      <c r="H16" s="1">
        <v>3.0</v>
      </c>
      <c r="I16" s="1">
        <v>2.0</v>
      </c>
      <c r="J16" s="1">
        <v>4.0</v>
      </c>
      <c r="K16" s="1">
        <v>5.0</v>
      </c>
      <c r="L16" s="1">
        <v>4.0</v>
      </c>
      <c r="M16" s="1">
        <v>5.0</v>
      </c>
      <c r="P16" s="1">
        <v>5.0</v>
      </c>
      <c r="Q16" s="1">
        <v>5.0</v>
      </c>
      <c r="R16" s="1">
        <v>5.0</v>
      </c>
      <c r="T16" s="1">
        <v>3.0</v>
      </c>
      <c r="V16" s="1">
        <v>3.0</v>
      </c>
      <c r="W16" s="1">
        <v>3.0</v>
      </c>
      <c r="Y16" s="1">
        <v>5.0</v>
      </c>
      <c r="Z16" s="1">
        <v>3.0</v>
      </c>
      <c r="AA16" s="1">
        <v>4.0</v>
      </c>
      <c r="AB16" s="1">
        <v>4.0</v>
      </c>
      <c r="AC16" s="1">
        <v>4.0</v>
      </c>
      <c r="AE16" s="1">
        <v>3.0</v>
      </c>
      <c r="AF16" s="1">
        <v>3.0</v>
      </c>
      <c r="AG16" s="1">
        <v>4.0</v>
      </c>
      <c r="AJ16" s="1">
        <v>4.0</v>
      </c>
      <c r="AK16" s="1">
        <v>4.0</v>
      </c>
      <c r="AL16" s="1">
        <v>5.0</v>
      </c>
      <c r="AM16" s="1">
        <v>3.0</v>
      </c>
      <c r="AN16" s="1">
        <v>4.0</v>
      </c>
      <c r="AO16" s="1">
        <v>4.0</v>
      </c>
      <c r="AQ16" s="1">
        <v>4.0</v>
      </c>
      <c r="AR16" s="1">
        <v>3.0</v>
      </c>
      <c r="AS16" s="1">
        <v>2.0</v>
      </c>
      <c r="AT16" s="1">
        <v>4.0</v>
      </c>
      <c r="AW16" s="1">
        <v>4.0</v>
      </c>
      <c r="AY16" s="1">
        <v>4.0</v>
      </c>
      <c r="AZ16" s="1">
        <v>5.0</v>
      </c>
      <c r="BA16" s="1">
        <v>5.0</v>
      </c>
      <c r="BB16" s="1">
        <v>2.0</v>
      </c>
      <c r="BE16" s="1">
        <v>5.0</v>
      </c>
      <c r="BG16" s="1">
        <v>4.0</v>
      </c>
      <c r="BH16" s="1">
        <v>3.0</v>
      </c>
      <c r="BI16" s="1">
        <v>5.0</v>
      </c>
      <c r="BJ16" s="1">
        <v>4.0</v>
      </c>
      <c r="BK16" s="1">
        <v>3.0</v>
      </c>
      <c r="BN16" s="1">
        <v>3.0</v>
      </c>
      <c r="BO16" s="1">
        <v>3.0</v>
      </c>
      <c r="BP16" s="1">
        <v>3.0</v>
      </c>
      <c r="BR16" s="1">
        <v>1.0</v>
      </c>
      <c r="BS16" s="1">
        <v>2.0</v>
      </c>
      <c r="BU16" s="1">
        <v>4.0</v>
      </c>
      <c r="BV16" s="1">
        <v>4.0</v>
      </c>
      <c r="BW16" s="1">
        <v>4.0</v>
      </c>
      <c r="BX16" s="1">
        <v>4.0</v>
      </c>
      <c r="CA16" s="1">
        <v>3.0</v>
      </c>
      <c r="CB16" s="1">
        <v>3.0</v>
      </c>
      <c r="CC16" s="1">
        <v>3.0</v>
      </c>
      <c r="CD16" s="1">
        <v>3.0</v>
      </c>
      <c r="CE16" s="1">
        <v>3.0</v>
      </c>
      <c r="CF16" s="1">
        <v>5.0</v>
      </c>
      <c r="CG16" s="1">
        <v>5.0</v>
      </c>
      <c r="CH16" s="1">
        <v>5.0</v>
      </c>
      <c r="CI16" s="1">
        <v>1.0</v>
      </c>
      <c r="CL16" s="1">
        <v>3.0</v>
      </c>
      <c r="CM16" s="1">
        <v>3.0</v>
      </c>
      <c r="CO16" s="1">
        <v>3.0</v>
      </c>
      <c r="CR16" s="1">
        <v>2.0</v>
      </c>
      <c r="CU16" s="1">
        <v>4.0</v>
      </c>
      <c r="CV16" s="1">
        <v>4.0</v>
      </c>
    </row>
    <row r="17" ht="13.5" customHeight="1">
      <c r="A17" s="1">
        <v>3556.0</v>
      </c>
      <c r="B17" s="1">
        <v>4.0</v>
      </c>
      <c r="C17" s="1">
        <v>4.0</v>
      </c>
      <c r="D17" s="1">
        <v>4.0</v>
      </c>
      <c r="E17" s="1">
        <v>4.0</v>
      </c>
      <c r="F17" s="1">
        <v>3.0</v>
      </c>
      <c r="G17" s="1">
        <v>5.0</v>
      </c>
      <c r="K17" s="1">
        <v>4.0</v>
      </c>
      <c r="L17" s="1">
        <v>3.5</v>
      </c>
      <c r="M17" s="1">
        <v>4.0</v>
      </c>
      <c r="O17" s="1">
        <v>3.5</v>
      </c>
      <c r="P17" s="1">
        <v>3.5</v>
      </c>
      <c r="Q17" s="1">
        <v>3.0</v>
      </c>
      <c r="R17" s="1">
        <v>3.5</v>
      </c>
      <c r="S17" s="1">
        <v>4.5</v>
      </c>
      <c r="U17" s="1">
        <v>4.5</v>
      </c>
      <c r="V17" s="1">
        <v>4.0</v>
      </c>
      <c r="X17" s="1">
        <v>3.5</v>
      </c>
      <c r="Y17" s="1">
        <v>3.5</v>
      </c>
      <c r="AB17" s="1">
        <v>3.5</v>
      </c>
      <c r="AC17" s="1">
        <v>5.0</v>
      </c>
      <c r="AE17" s="1">
        <v>2.5</v>
      </c>
      <c r="AF17" s="1">
        <v>3.5</v>
      </c>
      <c r="AG17" s="1">
        <v>4.0</v>
      </c>
      <c r="AH17" s="1">
        <v>5.0</v>
      </c>
      <c r="AJ17" s="1">
        <v>1.5</v>
      </c>
      <c r="AK17" s="1">
        <v>3.5</v>
      </c>
      <c r="AL17" s="1">
        <v>4.5</v>
      </c>
      <c r="AM17" s="1">
        <v>3.0</v>
      </c>
      <c r="AN17" s="1">
        <v>5.0</v>
      </c>
      <c r="AO17" s="1">
        <v>3.5</v>
      </c>
      <c r="AP17" s="1">
        <v>4.5</v>
      </c>
      <c r="AQ17" s="1">
        <v>3.5</v>
      </c>
      <c r="AR17" s="1">
        <v>2.5</v>
      </c>
      <c r="AS17" s="1">
        <v>3.0</v>
      </c>
      <c r="AT17" s="1">
        <v>4.0</v>
      </c>
      <c r="AU17" s="1">
        <v>4.5</v>
      </c>
      <c r="AW17" s="1">
        <v>4.5</v>
      </c>
      <c r="AX17" s="1">
        <v>4.5</v>
      </c>
      <c r="AY17" s="1">
        <v>3.0</v>
      </c>
      <c r="AZ17" s="1">
        <v>3.5</v>
      </c>
      <c r="BA17" s="1">
        <v>4.0</v>
      </c>
      <c r="BB17" s="1">
        <v>3.0</v>
      </c>
      <c r="BD17" s="1">
        <v>4.0</v>
      </c>
      <c r="BF17" s="1">
        <v>3.5</v>
      </c>
      <c r="BG17" s="1">
        <v>3.0</v>
      </c>
      <c r="BH17" s="1">
        <v>4.0</v>
      </c>
      <c r="BI17" s="1">
        <v>4.5</v>
      </c>
      <c r="BJ17" s="1">
        <v>3.5</v>
      </c>
      <c r="BM17" s="1">
        <v>3.5</v>
      </c>
      <c r="BO17" s="1">
        <v>4.5</v>
      </c>
      <c r="BP17" s="1">
        <v>4.0</v>
      </c>
      <c r="BQ17" s="1">
        <v>3.5</v>
      </c>
      <c r="BR17" s="1">
        <v>2.5</v>
      </c>
      <c r="BS17" s="1">
        <v>4.0</v>
      </c>
      <c r="BT17" s="1">
        <v>4.5</v>
      </c>
      <c r="BU17" s="1">
        <v>2.5</v>
      </c>
      <c r="BV17" s="1">
        <v>3.0</v>
      </c>
      <c r="BX17" s="1">
        <v>3.5</v>
      </c>
      <c r="BY17" s="1">
        <v>3.0</v>
      </c>
      <c r="BZ17" s="1">
        <v>3.0</v>
      </c>
      <c r="CA17" s="1">
        <v>3.5</v>
      </c>
      <c r="CB17" s="1">
        <v>3.0</v>
      </c>
      <c r="CC17" s="1">
        <v>4.0</v>
      </c>
      <c r="CD17" s="1">
        <v>3.5</v>
      </c>
      <c r="CE17" s="1">
        <v>4.0</v>
      </c>
      <c r="CF17" s="1">
        <v>3.0</v>
      </c>
      <c r="CG17" s="1">
        <v>4.0</v>
      </c>
      <c r="CH17" s="1">
        <v>3.5</v>
      </c>
      <c r="CJ17" s="1">
        <v>2.0</v>
      </c>
      <c r="CL17" s="1">
        <v>3.0</v>
      </c>
      <c r="CM17" s="1">
        <v>3.5</v>
      </c>
      <c r="CN17" s="1">
        <v>1.5</v>
      </c>
      <c r="CO17" s="1">
        <v>5.0</v>
      </c>
      <c r="CR17" s="1">
        <v>3.0</v>
      </c>
      <c r="CS17" s="1">
        <v>3.5</v>
      </c>
      <c r="CT17" s="1">
        <v>4.0</v>
      </c>
      <c r="CU17" s="1">
        <v>3.5</v>
      </c>
      <c r="CV17" s="1">
        <v>3.5</v>
      </c>
    </row>
    <row r="18" ht="13.5" customHeight="1">
      <c r="A18" s="1">
        <v>5261.0</v>
      </c>
      <c r="D18" s="1">
        <v>5.0</v>
      </c>
      <c r="F18" s="1">
        <v>1.5</v>
      </c>
      <c r="G18" s="1">
        <v>0.5</v>
      </c>
      <c r="I18" s="1">
        <v>4.0</v>
      </c>
      <c r="J18" s="1">
        <v>5.0</v>
      </c>
      <c r="L18" s="1">
        <v>3.5</v>
      </c>
      <c r="M18" s="1">
        <v>5.0</v>
      </c>
      <c r="N18" s="1">
        <v>3.5</v>
      </c>
      <c r="Q18" s="1">
        <v>1.0</v>
      </c>
      <c r="T18" s="1">
        <v>3.5</v>
      </c>
      <c r="W18" s="1">
        <v>4.5</v>
      </c>
      <c r="X18" s="1">
        <v>3.5</v>
      </c>
      <c r="Y18" s="1">
        <v>3.0</v>
      </c>
      <c r="Z18" s="1">
        <v>3.0</v>
      </c>
      <c r="AA18" s="1">
        <v>4.0</v>
      </c>
      <c r="AE18" s="1">
        <v>4.0</v>
      </c>
      <c r="AF18" s="1">
        <v>4.5</v>
      </c>
      <c r="AG18" s="1">
        <v>4.5</v>
      </c>
      <c r="AI18" s="1">
        <v>4.0</v>
      </c>
      <c r="AJ18" s="1">
        <v>3.5</v>
      </c>
      <c r="AK18" s="1">
        <v>3.5</v>
      </c>
      <c r="AL18" s="1">
        <v>0.5</v>
      </c>
      <c r="AM18" s="1">
        <v>2.0</v>
      </c>
      <c r="AN18" s="1">
        <v>2.5</v>
      </c>
      <c r="AQ18" s="1">
        <v>4.5</v>
      </c>
      <c r="AR18" s="1">
        <v>1.0</v>
      </c>
      <c r="AS18" s="1">
        <v>1.0</v>
      </c>
      <c r="AV18" s="1">
        <v>3.5</v>
      </c>
      <c r="AX18" s="1">
        <v>2.0</v>
      </c>
      <c r="AY18" s="1">
        <v>1.5</v>
      </c>
      <c r="AZ18" s="1">
        <v>5.0</v>
      </c>
      <c r="BA18" s="1">
        <v>3.0</v>
      </c>
      <c r="BB18" s="1">
        <v>4.5</v>
      </c>
      <c r="BD18" s="1">
        <v>4.0</v>
      </c>
      <c r="BE18" s="1">
        <v>3.5</v>
      </c>
      <c r="BH18" s="1">
        <v>0.5</v>
      </c>
      <c r="BI18" s="1">
        <v>3.0</v>
      </c>
      <c r="BJ18" s="1">
        <v>4.0</v>
      </c>
      <c r="BK18" s="1">
        <v>4.5</v>
      </c>
      <c r="BN18" s="1">
        <v>5.0</v>
      </c>
      <c r="BO18" s="1">
        <v>2.0</v>
      </c>
      <c r="BP18" s="1">
        <v>1.5</v>
      </c>
      <c r="BR18" s="1">
        <v>2.5</v>
      </c>
      <c r="BS18" s="1">
        <v>2.0</v>
      </c>
      <c r="BT18" s="1">
        <v>5.0</v>
      </c>
      <c r="BU18" s="1">
        <v>2.0</v>
      </c>
      <c r="BW18" s="1">
        <v>5.0</v>
      </c>
      <c r="BX18" s="1">
        <v>5.0</v>
      </c>
      <c r="CA18" s="1">
        <v>1.0</v>
      </c>
      <c r="CG18" s="1">
        <v>0.5</v>
      </c>
      <c r="CH18" s="1">
        <v>0.5</v>
      </c>
      <c r="CI18" s="1">
        <v>1.0</v>
      </c>
      <c r="CL18" s="1">
        <v>3.0</v>
      </c>
      <c r="CN18" s="1">
        <v>0.5</v>
      </c>
      <c r="CO18" s="1">
        <v>4.0</v>
      </c>
      <c r="CS18" s="1">
        <v>0.5</v>
      </c>
    </row>
    <row r="19" ht="13.5" customHeight="1">
      <c r="A19" s="1">
        <v>2492.0</v>
      </c>
      <c r="B19" s="1">
        <v>4.5</v>
      </c>
      <c r="C19" s="1">
        <v>3.5</v>
      </c>
      <c r="D19" s="1">
        <v>3.5</v>
      </c>
      <c r="E19" s="1">
        <v>3.5</v>
      </c>
      <c r="F19" s="1">
        <v>4.0</v>
      </c>
      <c r="G19" s="1">
        <v>4.0</v>
      </c>
      <c r="I19" s="1">
        <v>4.0</v>
      </c>
      <c r="J19" s="1">
        <v>4.0</v>
      </c>
      <c r="K19" s="1">
        <v>5.0</v>
      </c>
      <c r="L19" s="1">
        <v>5.0</v>
      </c>
      <c r="M19" s="1">
        <v>3.5</v>
      </c>
      <c r="O19" s="1">
        <v>4.0</v>
      </c>
      <c r="P19" s="1">
        <v>3.5</v>
      </c>
      <c r="Q19" s="1">
        <v>4.0</v>
      </c>
      <c r="R19" s="1">
        <v>5.0</v>
      </c>
      <c r="U19" s="1">
        <v>3.5</v>
      </c>
      <c r="V19" s="1">
        <v>4.0</v>
      </c>
      <c r="W19" s="1">
        <v>5.0</v>
      </c>
      <c r="X19" s="1">
        <v>3.5</v>
      </c>
      <c r="Y19" s="1">
        <v>4.0</v>
      </c>
      <c r="Z19" s="1">
        <v>1.5</v>
      </c>
      <c r="AA19" s="1">
        <v>3.0</v>
      </c>
      <c r="AB19" s="1">
        <v>4.5</v>
      </c>
      <c r="AE19" s="1">
        <v>2.5</v>
      </c>
      <c r="AF19" s="1">
        <v>4.0</v>
      </c>
      <c r="AG19" s="1">
        <v>1.5</v>
      </c>
      <c r="AI19" s="1">
        <v>3.0</v>
      </c>
      <c r="AJ19" s="1">
        <v>2.5</v>
      </c>
      <c r="AK19" s="1">
        <v>3.0</v>
      </c>
      <c r="AL19" s="1">
        <v>3.0</v>
      </c>
      <c r="AM19" s="1">
        <v>1.5</v>
      </c>
      <c r="AR19" s="1">
        <v>3.0</v>
      </c>
      <c r="AS19" s="1">
        <v>3.5</v>
      </c>
      <c r="AT19" s="1">
        <v>4.0</v>
      </c>
      <c r="AU19" s="1">
        <v>4.0</v>
      </c>
      <c r="AV19" s="1">
        <v>4.0</v>
      </c>
      <c r="AW19" s="1">
        <v>3.0</v>
      </c>
      <c r="AX19" s="1">
        <v>3.5</v>
      </c>
      <c r="AY19" s="1">
        <v>3.0</v>
      </c>
      <c r="AZ19" s="1">
        <v>4.0</v>
      </c>
      <c r="BA19" s="1">
        <v>2.0</v>
      </c>
      <c r="BB19" s="1">
        <v>4.0</v>
      </c>
      <c r="BF19" s="1">
        <v>4.5</v>
      </c>
      <c r="BG19" s="1">
        <v>3.5</v>
      </c>
      <c r="BH19" s="1">
        <v>3.0</v>
      </c>
      <c r="BI19" s="1">
        <v>3.0</v>
      </c>
      <c r="BJ19" s="1">
        <v>4.0</v>
      </c>
      <c r="BM19" s="1">
        <v>2.5</v>
      </c>
      <c r="BO19" s="1">
        <v>3.5</v>
      </c>
      <c r="BP19" s="1">
        <v>1.5</v>
      </c>
      <c r="BQ19" s="1">
        <v>2.5</v>
      </c>
      <c r="BR19" s="1">
        <v>2.5</v>
      </c>
      <c r="BT19" s="1">
        <v>4.0</v>
      </c>
      <c r="BU19" s="1">
        <v>4.0</v>
      </c>
      <c r="BV19" s="1">
        <v>3.0</v>
      </c>
      <c r="BX19" s="1">
        <v>5.0</v>
      </c>
      <c r="BZ19" s="1">
        <v>4.5</v>
      </c>
      <c r="CA19" s="1">
        <v>5.0</v>
      </c>
      <c r="CB19" s="1">
        <v>3.5</v>
      </c>
      <c r="CC19" s="1">
        <v>1.5</v>
      </c>
      <c r="CE19" s="1">
        <v>2.5</v>
      </c>
      <c r="CF19" s="1">
        <v>4.0</v>
      </c>
      <c r="CG19" s="1">
        <v>3.5</v>
      </c>
      <c r="CH19" s="1">
        <v>3.5</v>
      </c>
      <c r="CI19" s="1">
        <v>1.0</v>
      </c>
      <c r="CJ19" s="1">
        <v>1.0</v>
      </c>
      <c r="CK19" s="1">
        <v>4.0</v>
      </c>
      <c r="CO19" s="1">
        <v>4.0</v>
      </c>
      <c r="CP19" s="1">
        <v>3.0</v>
      </c>
      <c r="CR19" s="1">
        <v>3.5</v>
      </c>
      <c r="CS19" s="1">
        <v>5.0</v>
      </c>
      <c r="CT19" s="1">
        <v>4.0</v>
      </c>
      <c r="CU19" s="1">
        <v>3.0</v>
      </c>
      <c r="CV19" s="1">
        <v>2.0</v>
      </c>
      <c r="CW19" s="1">
        <v>4.0</v>
      </c>
    </row>
    <row r="20" ht="13.5" customHeight="1">
      <c r="A20" s="1">
        <v>5062.0</v>
      </c>
      <c r="B20" s="1">
        <v>4.0</v>
      </c>
      <c r="C20" s="1">
        <v>4.0</v>
      </c>
      <c r="D20" s="1">
        <v>4.5</v>
      </c>
      <c r="E20" s="1">
        <v>4.5</v>
      </c>
      <c r="F20" s="1">
        <v>4.0</v>
      </c>
      <c r="G20" s="1">
        <v>4.0</v>
      </c>
      <c r="H20" s="1">
        <v>4.0</v>
      </c>
      <c r="J20" s="1">
        <v>4.0</v>
      </c>
      <c r="K20" s="1">
        <v>4.0</v>
      </c>
      <c r="L20" s="1">
        <v>4.0</v>
      </c>
      <c r="M20" s="1">
        <v>4.5</v>
      </c>
      <c r="N20" s="1">
        <v>4.0</v>
      </c>
      <c r="P20" s="1">
        <v>4.5</v>
      </c>
      <c r="Q20" s="1">
        <v>4.5</v>
      </c>
      <c r="R20" s="1">
        <v>5.0</v>
      </c>
      <c r="S20" s="1">
        <v>4.0</v>
      </c>
      <c r="T20" s="1">
        <v>4.5</v>
      </c>
      <c r="U20" s="1">
        <v>3.5</v>
      </c>
      <c r="V20" s="1">
        <v>4.5</v>
      </c>
      <c r="W20" s="1">
        <v>4.5</v>
      </c>
      <c r="X20" s="1">
        <v>4.5</v>
      </c>
      <c r="Y20" s="1">
        <v>4.0</v>
      </c>
      <c r="Z20" s="1">
        <v>4.0</v>
      </c>
      <c r="AA20" s="1">
        <v>4.0</v>
      </c>
      <c r="AD20" s="1">
        <v>3.5</v>
      </c>
      <c r="AI20" s="1">
        <v>4.5</v>
      </c>
      <c r="AJ20" s="1">
        <v>3.5</v>
      </c>
      <c r="AK20" s="1">
        <v>4.0</v>
      </c>
      <c r="AL20" s="1">
        <v>3.5</v>
      </c>
      <c r="AO20" s="1">
        <v>4.5</v>
      </c>
      <c r="AQ20" s="1">
        <v>5.0</v>
      </c>
      <c r="AS20" s="1">
        <v>3.5</v>
      </c>
      <c r="AT20" s="1">
        <v>3.5</v>
      </c>
      <c r="AV20" s="1">
        <v>4.0</v>
      </c>
      <c r="AW20" s="1">
        <v>3.5</v>
      </c>
      <c r="AX20" s="1">
        <v>3.5</v>
      </c>
      <c r="AY20" s="1">
        <v>3.5</v>
      </c>
      <c r="AZ20" s="1">
        <v>4.5</v>
      </c>
      <c r="BA20" s="1">
        <v>3.0</v>
      </c>
      <c r="BB20" s="1">
        <v>3.5</v>
      </c>
      <c r="BC20" s="1">
        <v>3.5</v>
      </c>
      <c r="BD20" s="1">
        <v>4.0</v>
      </c>
      <c r="BF20" s="1">
        <v>3.5</v>
      </c>
      <c r="BG20" s="1">
        <v>2.0</v>
      </c>
      <c r="BH20" s="1">
        <v>2.0</v>
      </c>
      <c r="BI20" s="1">
        <v>4.5</v>
      </c>
      <c r="BM20" s="1">
        <v>3.5</v>
      </c>
      <c r="BO20" s="1">
        <v>3.5</v>
      </c>
      <c r="BQ20" s="1">
        <v>3.5</v>
      </c>
      <c r="BR20" s="1">
        <v>4.0</v>
      </c>
      <c r="BT20" s="1">
        <v>3.5</v>
      </c>
      <c r="BU20" s="1">
        <v>4.0</v>
      </c>
      <c r="BV20" s="1">
        <v>3.5</v>
      </c>
      <c r="BX20" s="1">
        <v>4.0</v>
      </c>
      <c r="BY20" s="1">
        <v>4.0</v>
      </c>
      <c r="BZ20" s="1">
        <v>3.5</v>
      </c>
      <c r="CA20" s="1">
        <v>4.5</v>
      </c>
      <c r="CB20" s="1">
        <v>4.5</v>
      </c>
      <c r="CC20" s="1">
        <v>3.0</v>
      </c>
      <c r="CG20" s="1">
        <v>4.0</v>
      </c>
      <c r="CH20" s="1">
        <v>4.0</v>
      </c>
      <c r="CJ20" s="1">
        <v>3.5</v>
      </c>
      <c r="CL20" s="1">
        <v>3.5</v>
      </c>
      <c r="CN20" s="1">
        <v>4.0</v>
      </c>
      <c r="CS20" s="1">
        <v>3.5</v>
      </c>
      <c r="CT20" s="1">
        <v>2.0</v>
      </c>
      <c r="CU20" s="1">
        <v>4.0</v>
      </c>
    </row>
    <row r="21" ht="13.5" customHeight="1">
      <c r="A21" s="1">
        <v>2486.0</v>
      </c>
      <c r="B21" s="1">
        <v>3.5</v>
      </c>
      <c r="C21" s="1">
        <v>2.0</v>
      </c>
      <c r="D21" s="1">
        <v>4.5</v>
      </c>
      <c r="E21" s="1">
        <v>3.5</v>
      </c>
      <c r="F21" s="1">
        <v>2.5</v>
      </c>
      <c r="G21" s="1">
        <v>4.5</v>
      </c>
      <c r="H21" s="1">
        <v>3.0</v>
      </c>
      <c r="I21" s="1">
        <v>3.5</v>
      </c>
      <c r="J21" s="1">
        <v>4.5</v>
      </c>
      <c r="K21" s="1">
        <v>4.5</v>
      </c>
      <c r="L21" s="1">
        <v>2.0</v>
      </c>
      <c r="M21" s="1">
        <v>4.5</v>
      </c>
      <c r="N21" s="1">
        <v>3.0</v>
      </c>
      <c r="O21" s="1">
        <v>2.5</v>
      </c>
      <c r="P21" s="1">
        <v>4.0</v>
      </c>
      <c r="Q21" s="1">
        <v>4.0</v>
      </c>
      <c r="R21" s="1">
        <v>4.5</v>
      </c>
      <c r="S21" s="1">
        <v>2.0</v>
      </c>
      <c r="T21" s="1">
        <v>2.0</v>
      </c>
      <c r="U21" s="1">
        <v>4.0</v>
      </c>
      <c r="V21" s="1">
        <v>4.0</v>
      </c>
      <c r="W21" s="1">
        <v>4.5</v>
      </c>
      <c r="X21" s="1">
        <v>2.5</v>
      </c>
      <c r="Y21" s="1">
        <v>3.0</v>
      </c>
      <c r="Z21" s="1">
        <v>4.0</v>
      </c>
      <c r="AA21" s="1">
        <v>5.0</v>
      </c>
      <c r="AB21" s="1">
        <v>1.5</v>
      </c>
      <c r="AC21" s="1">
        <v>3.0</v>
      </c>
      <c r="AD21" s="1">
        <v>2.5</v>
      </c>
      <c r="AE21" s="1">
        <v>2.0</v>
      </c>
      <c r="AF21" s="1">
        <v>4.0</v>
      </c>
      <c r="AG21" s="1">
        <v>4.5</v>
      </c>
      <c r="AH21" s="1">
        <v>4.0</v>
      </c>
      <c r="AI21" s="1">
        <v>0.5</v>
      </c>
      <c r="AJ21" s="1">
        <v>4.0</v>
      </c>
      <c r="AK21" s="1">
        <v>4.0</v>
      </c>
      <c r="AL21" s="1">
        <v>4.5</v>
      </c>
      <c r="AM21" s="1">
        <v>4.0</v>
      </c>
      <c r="AN21" s="1">
        <v>3.5</v>
      </c>
      <c r="AO21" s="1">
        <v>1.0</v>
      </c>
      <c r="AP21" s="1">
        <v>3.0</v>
      </c>
      <c r="AQ21" s="1">
        <v>2.0</v>
      </c>
      <c r="AR21" s="1">
        <v>3.5</v>
      </c>
      <c r="AS21" s="1">
        <v>3.0</v>
      </c>
      <c r="AT21" s="1">
        <v>1.5</v>
      </c>
      <c r="AU21" s="1">
        <v>2.5</v>
      </c>
      <c r="AV21" s="1">
        <v>3.5</v>
      </c>
      <c r="AW21" s="1">
        <v>3.5</v>
      </c>
      <c r="AX21" s="1">
        <v>3.0</v>
      </c>
      <c r="AY21" s="1">
        <v>1.5</v>
      </c>
      <c r="AZ21" s="1">
        <v>4.5</v>
      </c>
      <c r="BA21" s="1">
        <v>2.5</v>
      </c>
      <c r="BB21" s="1">
        <v>2.0</v>
      </c>
      <c r="BC21" s="1">
        <v>4.0</v>
      </c>
      <c r="BD21" s="1">
        <v>3.0</v>
      </c>
      <c r="BE21" s="1">
        <v>2.5</v>
      </c>
      <c r="BF21" s="1">
        <v>0.5</v>
      </c>
      <c r="BG21" s="1">
        <v>0.5</v>
      </c>
      <c r="BH21" s="1">
        <v>0.5</v>
      </c>
      <c r="BI21" s="1">
        <v>4.5</v>
      </c>
      <c r="BJ21" s="1">
        <v>3.0</v>
      </c>
      <c r="BK21" s="1">
        <v>4.5</v>
      </c>
      <c r="BL21" s="1">
        <v>3.0</v>
      </c>
      <c r="BM21" s="1">
        <v>2.0</v>
      </c>
      <c r="BN21" s="1">
        <v>4.5</v>
      </c>
      <c r="BO21" s="1">
        <v>3.0</v>
      </c>
      <c r="BP21" s="1">
        <v>3.0</v>
      </c>
      <c r="BQ21" s="1">
        <v>2.0</v>
      </c>
      <c r="BR21" s="1">
        <v>2.5</v>
      </c>
      <c r="BS21" s="1">
        <v>3.5</v>
      </c>
      <c r="BT21" s="1">
        <v>3.5</v>
      </c>
      <c r="BU21" s="1">
        <v>2.5</v>
      </c>
      <c r="BV21" s="1">
        <v>2.0</v>
      </c>
      <c r="BW21" s="1">
        <v>2.0</v>
      </c>
      <c r="BX21" s="1">
        <v>3.5</v>
      </c>
      <c r="BY21" s="1">
        <v>2.0</v>
      </c>
      <c r="BZ21" s="1">
        <v>2.0</v>
      </c>
      <c r="CA21" s="1">
        <v>4.5</v>
      </c>
      <c r="CB21" s="1">
        <v>4.0</v>
      </c>
      <c r="CC21" s="1">
        <v>3.0</v>
      </c>
      <c r="CD21" s="1">
        <v>3.0</v>
      </c>
      <c r="CE21" s="1">
        <v>0.5</v>
      </c>
      <c r="CF21" s="1">
        <v>3.0</v>
      </c>
      <c r="CG21" s="1">
        <v>4.0</v>
      </c>
      <c r="CH21" s="1">
        <v>3.0</v>
      </c>
      <c r="CI21" s="1">
        <v>0.5</v>
      </c>
      <c r="CJ21" s="1">
        <v>1.0</v>
      </c>
      <c r="CK21" s="1">
        <v>2.5</v>
      </c>
      <c r="CL21" s="1">
        <v>2.5</v>
      </c>
      <c r="CM21" s="1">
        <v>2.5</v>
      </c>
      <c r="CN21" s="1">
        <v>0.5</v>
      </c>
      <c r="CO21" s="1">
        <v>0.5</v>
      </c>
      <c r="CP21" s="1">
        <v>0.5</v>
      </c>
      <c r="CQ21" s="1">
        <v>3.0</v>
      </c>
      <c r="CR21" s="1">
        <v>2.5</v>
      </c>
      <c r="CS21" s="1">
        <v>3.0</v>
      </c>
      <c r="CT21" s="1">
        <v>2.5</v>
      </c>
      <c r="CU21" s="1">
        <v>3.5</v>
      </c>
      <c r="CV21" s="1">
        <v>3.0</v>
      </c>
      <c r="CW21" s="1">
        <v>1.5</v>
      </c>
    </row>
    <row r="22" ht="13.5" customHeight="1">
      <c r="A22" s="1">
        <v>4942.0</v>
      </c>
      <c r="C22" s="1">
        <v>3.5</v>
      </c>
      <c r="D22" s="1">
        <v>4.0</v>
      </c>
      <c r="E22" s="1">
        <v>4.0</v>
      </c>
      <c r="F22" s="1">
        <v>3.5</v>
      </c>
      <c r="G22" s="1">
        <v>4.0</v>
      </c>
      <c r="H22" s="1">
        <v>5.0</v>
      </c>
      <c r="J22" s="1">
        <v>5.0</v>
      </c>
      <c r="K22" s="1">
        <v>3.5</v>
      </c>
      <c r="L22" s="1">
        <v>4.5</v>
      </c>
      <c r="M22" s="1">
        <v>4.5</v>
      </c>
      <c r="N22" s="1">
        <v>2.5</v>
      </c>
      <c r="O22" s="1">
        <v>3.0</v>
      </c>
      <c r="P22" s="1">
        <v>4.5</v>
      </c>
      <c r="Q22" s="1">
        <v>4.5</v>
      </c>
      <c r="R22" s="1">
        <v>4.5</v>
      </c>
      <c r="T22" s="1">
        <v>4.0</v>
      </c>
      <c r="W22" s="1">
        <v>4.5</v>
      </c>
      <c r="X22" s="1">
        <v>4.5</v>
      </c>
      <c r="Y22" s="1">
        <v>5.0</v>
      </c>
      <c r="Z22" s="1">
        <v>4.5</v>
      </c>
      <c r="AA22" s="1">
        <v>2.5</v>
      </c>
      <c r="AB22" s="1">
        <v>4.5</v>
      </c>
      <c r="AC22" s="1">
        <v>4.0</v>
      </c>
      <c r="AE22" s="1">
        <v>4.0</v>
      </c>
      <c r="AF22" s="1">
        <v>4.5</v>
      </c>
      <c r="AG22" s="1">
        <v>4.5</v>
      </c>
      <c r="AI22" s="1">
        <v>4.5</v>
      </c>
      <c r="AJ22" s="1">
        <v>3.5</v>
      </c>
      <c r="AK22" s="1">
        <v>4.5</v>
      </c>
      <c r="AL22" s="1">
        <v>4.0</v>
      </c>
      <c r="AM22" s="1">
        <v>4.0</v>
      </c>
      <c r="AN22" s="1">
        <v>5.0</v>
      </c>
      <c r="AO22" s="1">
        <v>4.5</v>
      </c>
      <c r="AP22" s="1">
        <v>4.0</v>
      </c>
      <c r="AQ22" s="1">
        <v>4.5</v>
      </c>
      <c r="AS22" s="1">
        <v>4.5</v>
      </c>
      <c r="AT22" s="1">
        <v>5.0</v>
      </c>
      <c r="AW22" s="1">
        <v>4.5</v>
      </c>
      <c r="AX22" s="1">
        <v>4.5</v>
      </c>
      <c r="AY22" s="1">
        <v>3.5</v>
      </c>
      <c r="AZ22" s="1">
        <v>4.0</v>
      </c>
      <c r="BA22" s="1">
        <v>5.0</v>
      </c>
      <c r="BB22" s="1">
        <v>4.5</v>
      </c>
      <c r="BC22" s="1">
        <v>5.0</v>
      </c>
      <c r="BD22" s="1">
        <v>3.5</v>
      </c>
      <c r="BE22" s="1">
        <v>4.0</v>
      </c>
      <c r="BG22" s="1">
        <v>5.0</v>
      </c>
      <c r="BH22" s="1">
        <v>2.5</v>
      </c>
      <c r="BI22" s="1">
        <v>3.5</v>
      </c>
      <c r="BK22" s="1">
        <v>3.5</v>
      </c>
      <c r="BL22" s="1">
        <v>5.0</v>
      </c>
      <c r="BO22" s="1">
        <v>3.0</v>
      </c>
      <c r="BQ22" s="1">
        <v>5.0</v>
      </c>
      <c r="BR22" s="1">
        <v>4.5</v>
      </c>
      <c r="BS22" s="1">
        <v>4.0</v>
      </c>
      <c r="BU22" s="1">
        <v>4.0</v>
      </c>
      <c r="BV22" s="1">
        <v>4.0</v>
      </c>
      <c r="BW22" s="1">
        <v>5.0</v>
      </c>
      <c r="BX22" s="1">
        <v>5.0</v>
      </c>
      <c r="BZ22" s="1">
        <v>4.5</v>
      </c>
      <c r="CA22" s="1">
        <v>4.5</v>
      </c>
      <c r="CB22" s="1">
        <v>2.5</v>
      </c>
      <c r="CD22" s="1">
        <v>4.0</v>
      </c>
      <c r="CE22" s="1">
        <v>5.0</v>
      </c>
      <c r="CG22" s="1">
        <v>2.5</v>
      </c>
      <c r="CH22" s="1">
        <v>4.0</v>
      </c>
      <c r="CJ22" s="1">
        <v>4.0</v>
      </c>
      <c r="CK22" s="1">
        <v>3.0</v>
      </c>
      <c r="CN22" s="1">
        <v>4.0</v>
      </c>
      <c r="CO22" s="1">
        <v>3.0</v>
      </c>
      <c r="CQ22" s="1">
        <v>3.0</v>
      </c>
      <c r="CR22" s="1">
        <v>5.0</v>
      </c>
      <c r="CV22" s="1">
        <v>4.0</v>
      </c>
      <c r="CW22" s="1">
        <v>4.0</v>
      </c>
    </row>
    <row r="23" ht="13.5" customHeight="1">
      <c r="A23" s="1">
        <v>2267.0</v>
      </c>
      <c r="D23" s="1">
        <v>3.5</v>
      </c>
      <c r="G23" s="1">
        <v>5.0</v>
      </c>
      <c r="H23" s="1">
        <v>1.5</v>
      </c>
      <c r="J23" s="1">
        <v>4.0</v>
      </c>
      <c r="L23" s="1">
        <v>3.0</v>
      </c>
      <c r="P23" s="1">
        <v>2.5</v>
      </c>
      <c r="R23" s="1">
        <v>2.5</v>
      </c>
      <c r="S23" s="1">
        <v>2.5</v>
      </c>
      <c r="U23" s="1">
        <v>4.0</v>
      </c>
      <c r="W23" s="1">
        <v>3.0</v>
      </c>
      <c r="X23" s="1">
        <v>3.0</v>
      </c>
      <c r="Y23" s="1">
        <v>3.0</v>
      </c>
      <c r="AA23" s="1">
        <v>4.0</v>
      </c>
      <c r="AB23" s="1">
        <v>3.0</v>
      </c>
      <c r="AC23" s="1">
        <v>5.0</v>
      </c>
      <c r="AH23" s="1">
        <v>5.0</v>
      </c>
      <c r="AL23" s="1">
        <v>5.0</v>
      </c>
      <c r="AO23" s="1">
        <v>3.0</v>
      </c>
      <c r="AP23" s="1">
        <v>3.0</v>
      </c>
      <c r="AQ23" s="1">
        <v>5.0</v>
      </c>
      <c r="AS23" s="1">
        <v>2.5</v>
      </c>
      <c r="AW23" s="1">
        <v>3.0</v>
      </c>
      <c r="AZ23" s="1">
        <v>3.0</v>
      </c>
      <c r="BA23" s="1">
        <v>3.0</v>
      </c>
      <c r="BE23" s="1">
        <v>4.0</v>
      </c>
      <c r="BG23" s="1">
        <v>3.0</v>
      </c>
      <c r="BI23" s="1">
        <v>5.0</v>
      </c>
      <c r="BK23" s="1">
        <v>2.5</v>
      </c>
      <c r="BN23" s="1">
        <v>2.0</v>
      </c>
      <c r="BS23" s="1">
        <v>5.0</v>
      </c>
      <c r="BT23" s="1">
        <v>3.0</v>
      </c>
      <c r="BW23" s="1">
        <v>4.5</v>
      </c>
      <c r="BX23" s="1">
        <v>2.0</v>
      </c>
      <c r="CE23" s="1">
        <v>3.0</v>
      </c>
      <c r="CG23" s="1">
        <v>4.0</v>
      </c>
      <c r="CH23" s="1">
        <v>4.0</v>
      </c>
      <c r="CL23" s="1">
        <v>2.5</v>
      </c>
      <c r="CM23" s="1">
        <v>4.0</v>
      </c>
      <c r="CO23" s="1">
        <v>3.0</v>
      </c>
    </row>
    <row r="24" ht="13.5" customHeight="1">
      <c r="A24" s="1">
        <v>4809.0</v>
      </c>
      <c r="D24" s="1">
        <v>4.5</v>
      </c>
      <c r="E24" s="1">
        <v>3.5</v>
      </c>
      <c r="F24" s="1">
        <v>5.0</v>
      </c>
      <c r="H24" s="1">
        <v>5.0</v>
      </c>
      <c r="L24" s="1">
        <v>4.5</v>
      </c>
      <c r="U24" s="1">
        <v>4.0</v>
      </c>
      <c r="W24" s="1">
        <v>4.5</v>
      </c>
      <c r="X24" s="1">
        <v>4.5</v>
      </c>
      <c r="AA24" s="1">
        <v>4.5</v>
      </c>
      <c r="AB24" s="1">
        <v>4.0</v>
      </c>
      <c r="AC24" s="1">
        <v>5.0</v>
      </c>
      <c r="AG24" s="1">
        <v>4.0</v>
      </c>
      <c r="AI24" s="1">
        <v>5.0</v>
      </c>
      <c r="AO24" s="1">
        <v>5.0</v>
      </c>
      <c r="AR24" s="1">
        <v>3.5</v>
      </c>
      <c r="AS24" s="1">
        <v>4.0</v>
      </c>
      <c r="AW24" s="1">
        <v>5.0</v>
      </c>
      <c r="AZ24" s="1">
        <v>5.0</v>
      </c>
      <c r="BA24" s="1">
        <v>4.0</v>
      </c>
      <c r="BB24" s="1">
        <v>4.0</v>
      </c>
      <c r="BN24" s="1">
        <v>5.0</v>
      </c>
      <c r="BO24" s="1">
        <v>4.0</v>
      </c>
      <c r="BP24" s="1">
        <v>3.5</v>
      </c>
      <c r="BQ24" s="1">
        <v>4.0</v>
      </c>
      <c r="BR24" s="1">
        <v>5.0</v>
      </c>
      <c r="BS24" s="1">
        <v>4.0</v>
      </c>
      <c r="BU24" s="1">
        <v>4.0</v>
      </c>
      <c r="BV24" s="1">
        <v>4.0</v>
      </c>
      <c r="BW24" s="1">
        <v>4.0</v>
      </c>
      <c r="CI24" s="1">
        <v>3.0</v>
      </c>
      <c r="CO24" s="1">
        <v>4.5</v>
      </c>
      <c r="CS24" s="1">
        <v>4.5</v>
      </c>
      <c r="CT24" s="1">
        <v>4.0</v>
      </c>
      <c r="CV24" s="1">
        <v>3.5</v>
      </c>
    </row>
    <row r="25" ht="13.5" customHeight="1">
      <c r="A25" s="1">
        <v>3853.0</v>
      </c>
      <c r="D25" s="1">
        <v>3.5</v>
      </c>
      <c r="G25" s="1">
        <v>5.0</v>
      </c>
      <c r="H25" s="1">
        <v>5.0</v>
      </c>
      <c r="I25" s="1">
        <v>4.0</v>
      </c>
      <c r="J25" s="1">
        <v>4.5</v>
      </c>
      <c r="K25" s="1">
        <v>4.0</v>
      </c>
      <c r="L25" s="1">
        <v>3.0</v>
      </c>
      <c r="P25" s="1">
        <v>5.0</v>
      </c>
      <c r="Q25" s="1">
        <v>5.0</v>
      </c>
      <c r="R25" s="1">
        <v>4.0</v>
      </c>
      <c r="T25" s="1">
        <v>4.0</v>
      </c>
      <c r="V25" s="1">
        <v>4.5</v>
      </c>
      <c r="W25" s="1">
        <v>5.0</v>
      </c>
      <c r="X25" s="1">
        <v>3.5</v>
      </c>
      <c r="Y25" s="1">
        <v>3.5</v>
      </c>
      <c r="AA25" s="1">
        <v>4.5</v>
      </c>
      <c r="AB25" s="1">
        <v>2.5</v>
      </c>
      <c r="AC25" s="1">
        <v>5.0</v>
      </c>
      <c r="AF25" s="1">
        <v>4.0</v>
      </c>
      <c r="AG25" s="1">
        <v>4.0</v>
      </c>
      <c r="AI25" s="1">
        <v>4.0</v>
      </c>
      <c r="AJ25" s="1">
        <v>3.0</v>
      </c>
      <c r="AK25" s="1">
        <v>2.0</v>
      </c>
      <c r="AL25" s="1">
        <v>5.0</v>
      </c>
      <c r="AN25" s="1">
        <v>4.5</v>
      </c>
      <c r="AO25" s="1">
        <v>3.5</v>
      </c>
      <c r="AY25" s="1">
        <v>2.0</v>
      </c>
      <c r="AZ25" s="1">
        <v>4.5</v>
      </c>
      <c r="BA25" s="1">
        <v>1.5</v>
      </c>
      <c r="BB25" s="1">
        <v>4.5</v>
      </c>
      <c r="BC25" s="1">
        <v>5.0</v>
      </c>
      <c r="BI25" s="1">
        <v>4.0</v>
      </c>
      <c r="BJ25" s="1">
        <v>3.0</v>
      </c>
      <c r="BK25" s="1">
        <v>3.5</v>
      </c>
      <c r="BM25" s="1">
        <v>1.5</v>
      </c>
      <c r="BN25" s="1">
        <v>4.0</v>
      </c>
      <c r="BO25" s="1">
        <v>4.0</v>
      </c>
      <c r="BR25" s="1">
        <v>3.5</v>
      </c>
      <c r="BS25" s="1">
        <v>3.0</v>
      </c>
      <c r="BU25" s="1">
        <v>2.0</v>
      </c>
      <c r="BV25" s="1">
        <v>2.5</v>
      </c>
      <c r="CD25" s="1">
        <v>4.5</v>
      </c>
      <c r="CF25" s="1">
        <v>3.0</v>
      </c>
      <c r="CK25" s="1">
        <v>2.0</v>
      </c>
      <c r="CU25" s="1">
        <v>3.0</v>
      </c>
    </row>
    <row r="26" ht="13.5" customHeight="1">
      <c r="A26" s="1">
        <v>2288.0</v>
      </c>
      <c r="C26" s="1">
        <v>3.5</v>
      </c>
      <c r="D26" s="1">
        <v>3.5</v>
      </c>
      <c r="F26" s="1">
        <v>3.5</v>
      </c>
      <c r="G26" s="1">
        <v>3.0</v>
      </c>
      <c r="I26" s="1">
        <v>5.0</v>
      </c>
      <c r="J26" s="1">
        <v>5.0</v>
      </c>
      <c r="K26" s="1">
        <v>3.0</v>
      </c>
      <c r="L26" s="1">
        <v>4.0</v>
      </c>
      <c r="M26" s="1">
        <v>2.0</v>
      </c>
      <c r="N26" s="1">
        <v>3.0</v>
      </c>
      <c r="O26" s="1">
        <v>2.0</v>
      </c>
      <c r="P26" s="1">
        <v>4.0</v>
      </c>
      <c r="Q26" s="1">
        <v>4.0</v>
      </c>
      <c r="R26" s="1">
        <v>4.0</v>
      </c>
      <c r="U26" s="1">
        <v>4.0</v>
      </c>
      <c r="V26" s="1">
        <v>1.5</v>
      </c>
      <c r="W26" s="1">
        <v>3.5</v>
      </c>
      <c r="X26" s="1">
        <v>4.0</v>
      </c>
      <c r="Y26" s="1">
        <v>4.0</v>
      </c>
      <c r="Z26" s="1">
        <v>4.5</v>
      </c>
      <c r="AB26" s="1">
        <v>5.0</v>
      </c>
      <c r="AC26" s="1">
        <v>5.0</v>
      </c>
      <c r="AE26" s="1">
        <v>3.5</v>
      </c>
      <c r="AF26" s="1">
        <v>3.5</v>
      </c>
      <c r="AG26" s="1">
        <v>5.0</v>
      </c>
      <c r="AJ26" s="1">
        <v>3.0</v>
      </c>
      <c r="AK26" s="1">
        <v>3.0</v>
      </c>
      <c r="AL26" s="1">
        <v>3.0</v>
      </c>
      <c r="AN26" s="1">
        <v>3.0</v>
      </c>
      <c r="AO26" s="1">
        <v>4.0</v>
      </c>
      <c r="AP26" s="1">
        <v>3.0</v>
      </c>
      <c r="AQ26" s="1">
        <v>5.0</v>
      </c>
      <c r="AR26" s="1">
        <v>1.5</v>
      </c>
      <c r="AS26" s="1">
        <v>1.5</v>
      </c>
      <c r="AT26" s="1">
        <v>3.0</v>
      </c>
      <c r="AU26" s="1">
        <v>3.0</v>
      </c>
      <c r="AV26" s="1">
        <v>5.0</v>
      </c>
      <c r="AW26" s="1">
        <v>4.0</v>
      </c>
      <c r="AX26" s="1">
        <v>0.5</v>
      </c>
      <c r="AY26" s="1">
        <v>3.0</v>
      </c>
      <c r="AZ26" s="1">
        <v>4.0</v>
      </c>
      <c r="BA26" s="1">
        <v>3.5</v>
      </c>
      <c r="BB26" s="1">
        <v>2.5</v>
      </c>
      <c r="BC26" s="1">
        <v>3.0</v>
      </c>
      <c r="BI26" s="1">
        <v>3.0</v>
      </c>
      <c r="BJ26" s="1">
        <v>4.5</v>
      </c>
      <c r="BK26" s="1">
        <v>3.5</v>
      </c>
      <c r="BM26" s="1">
        <v>2.0</v>
      </c>
      <c r="BN26" s="1">
        <v>4.5</v>
      </c>
      <c r="BO26" s="1">
        <v>4.0</v>
      </c>
      <c r="BP26" s="1">
        <v>3.5</v>
      </c>
      <c r="BR26" s="1">
        <v>2.5</v>
      </c>
      <c r="BS26" s="1">
        <v>3.5</v>
      </c>
      <c r="BT26" s="1">
        <v>3.0</v>
      </c>
      <c r="BU26" s="1">
        <v>4.0</v>
      </c>
      <c r="BV26" s="1">
        <v>3.5</v>
      </c>
      <c r="BX26" s="1">
        <v>3.5</v>
      </c>
      <c r="BY26" s="1">
        <v>2.0</v>
      </c>
      <c r="BZ26" s="1">
        <v>3.0</v>
      </c>
      <c r="CE26" s="1">
        <v>3.0</v>
      </c>
      <c r="CF26" s="1">
        <v>2.5</v>
      </c>
      <c r="CG26" s="1">
        <v>4.0</v>
      </c>
      <c r="CH26" s="1">
        <v>4.5</v>
      </c>
      <c r="CI26" s="1">
        <v>1.0</v>
      </c>
      <c r="CJ26" s="1">
        <v>2.5</v>
      </c>
      <c r="CK26" s="1">
        <v>4.0</v>
      </c>
      <c r="CL26" s="1">
        <v>3.0</v>
      </c>
      <c r="CM26" s="1">
        <v>4.0</v>
      </c>
      <c r="CN26" s="1">
        <v>0.5</v>
      </c>
      <c r="CR26" s="1">
        <v>4.0</v>
      </c>
      <c r="CS26" s="1">
        <v>3.5</v>
      </c>
      <c r="CU26" s="1">
        <v>4.0</v>
      </c>
      <c r="CV26" s="1">
        <v>4.0</v>
      </c>
    </row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4.43"/>
    <col customWidth="1" min="3" max="3" width="5.43"/>
    <col customWidth="1" min="4" max="4" width="4.29"/>
    <col customWidth="1" min="5" max="6" width="5.43"/>
    <col customWidth="1" min="7" max="7" width="4.29"/>
    <col customWidth="1" min="8" max="14" width="5.43"/>
    <col customWidth="1" min="15" max="15" width="3.29"/>
    <col customWidth="1" min="16" max="16" width="4.29"/>
    <col customWidth="1" min="17" max="26" width="5.43"/>
  </cols>
  <sheetData>
    <row r="1" ht="13.5" customHeight="1">
      <c r="B1" s="1">
        <v>1648.0</v>
      </c>
      <c r="C1" s="1">
        <v>5136.0</v>
      </c>
      <c r="D1" s="1">
        <v>918.0</v>
      </c>
      <c r="E1" s="1">
        <v>2824.0</v>
      </c>
      <c r="F1" s="1">
        <v>3867.0</v>
      </c>
      <c r="G1" s="1">
        <v>860.0</v>
      </c>
      <c r="H1" s="1">
        <v>3712.0</v>
      </c>
      <c r="I1" s="1">
        <v>2968.0</v>
      </c>
      <c r="J1" s="1">
        <v>3525.0</v>
      </c>
      <c r="K1" s="1">
        <v>4323.0</v>
      </c>
      <c r="L1" s="1">
        <v>3617.0</v>
      </c>
      <c r="M1" s="1">
        <v>4360.0</v>
      </c>
      <c r="N1" s="1">
        <v>2756.0</v>
      </c>
      <c r="O1" s="1">
        <v>89.0</v>
      </c>
      <c r="P1" s="1">
        <v>442.0</v>
      </c>
      <c r="Q1" s="1">
        <v>3556.0</v>
      </c>
      <c r="R1" s="1">
        <v>5261.0</v>
      </c>
      <c r="S1" s="1">
        <v>2492.0</v>
      </c>
      <c r="T1" s="1">
        <v>5062.0</v>
      </c>
      <c r="U1" s="1">
        <v>2486.0</v>
      </c>
      <c r="V1" s="1">
        <v>4942.0</v>
      </c>
      <c r="W1" s="1">
        <v>2267.0</v>
      </c>
      <c r="X1" s="1">
        <v>4809.0</v>
      </c>
      <c r="Y1" s="1">
        <v>3853.0</v>
      </c>
      <c r="Z1" s="1">
        <v>2288.0</v>
      </c>
    </row>
    <row r="2" ht="13.5" customHeight="1">
      <c r="A2" s="1">
        <v>1648.0</v>
      </c>
      <c r="B2" s="1">
        <f>CORREL('user-row'!$B2:$CW2,'movie-row'!B$2:B$101)</f>
        <v>1</v>
      </c>
      <c r="C2" s="1">
        <f>CORREL('user-row'!$B2:$CW2,'movie-row'!C$2:C$101)</f>
        <v>0.4029801885</v>
      </c>
      <c r="D2" s="1">
        <f>CORREL('user-row'!$B2:$CW2,'movie-row'!D$2:D$101)</f>
        <v>-0.1422056501</v>
      </c>
      <c r="E2" s="1">
        <f>CORREL('user-row'!$B2:$CW2,'movie-row'!E$2:E$101)</f>
        <v>0.5176198044</v>
      </c>
      <c r="F2" s="1">
        <f>CORREL('user-row'!$B2:$CW2,'movie-row'!F$2:F$101)</f>
        <v>0.3001996147</v>
      </c>
      <c r="G2" s="1">
        <f>CORREL('user-row'!$B2:$CW2,'movie-row'!G$2:G$101)</f>
        <v>0.4805366022</v>
      </c>
      <c r="H2" s="1">
        <f>CORREL('user-row'!$B2:$CW2,'movie-row'!H$2:H$101)</f>
        <v>-0.3124119154</v>
      </c>
      <c r="I2" s="1">
        <f>CORREL('user-row'!$B2:$CW2,'movie-row'!I$2:I$101)</f>
        <v>0.3833484799</v>
      </c>
      <c r="J2" s="1">
        <f>CORREL('user-row'!$B2:$CW2,'movie-row'!J$2:J$101)</f>
        <v>0.09277465028</v>
      </c>
      <c r="K2" s="1">
        <f>CORREL('user-row'!$B2:$CW2,'movie-row'!K$2:K$101)</f>
        <v>0.09819059417</v>
      </c>
      <c r="L2" s="1">
        <f>CORREL('user-row'!$B2:$CW2,'movie-row'!L$2:L$101)</f>
        <v>-0.04173405295</v>
      </c>
      <c r="M2" s="1">
        <f>CORREL('user-row'!$B2:$CW2,'movie-row'!M$2:M$101)</f>
        <v>0.2644247872</v>
      </c>
      <c r="N2" s="1">
        <f>CORREL('user-row'!$B2:$CW2,'movie-row'!N$2:N$101)</f>
        <v>0.2612683628</v>
      </c>
      <c r="O2" s="1">
        <f>CORREL('user-row'!$B2:$CW2,'movie-row'!O$2:O$101)</f>
        <v>0.4646099687</v>
      </c>
      <c r="P2" s="1">
        <f>CORREL('user-row'!$B2:$CW2,'movie-row'!P$2:P$101)</f>
        <v>0.02230777151</v>
      </c>
      <c r="Q2" s="1">
        <f>CORREL('user-row'!$B2:$CW2,'movie-row'!Q$2:Q$101)</f>
        <v>-0.1919879157</v>
      </c>
      <c r="R2" s="1">
        <f>CORREL('user-row'!$B2:$CW2,'movie-row'!R$2:R$101)</f>
        <v>0.4930076052</v>
      </c>
      <c r="S2" s="1">
        <f>CORREL('user-row'!$B2:$CW2,'movie-row'!S$2:S$101)</f>
        <v>0.3606438719</v>
      </c>
      <c r="T2" s="1">
        <f>CORREL('user-row'!$B2:$CW2,'movie-row'!T$2:T$101)</f>
        <v>0.5510888372</v>
      </c>
      <c r="U2" s="1">
        <f>CORREL('user-row'!$B2:$CW2,'movie-row'!U$2:U$101)</f>
        <v>0.002544105963</v>
      </c>
      <c r="V2" s="1">
        <f>CORREL('user-row'!$B2:$CW2,'movie-row'!V$2:V$101)</f>
        <v>0.1166527417</v>
      </c>
      <c r="W2" s="1">
        <f>CORREL('user-row'!$B2:$CW2,'movie-row'!W$2:W$101)</f>
        <v>-0.4291827827</v>
      </c>
      <c r="X2" s="1">
        <f>CORREL('user-row'!$B2:$CW2,'movie-row'!X$2:X$101)</f>
        <v>0.3943709117</v>
      </c>
      <c r="Y2" s="1">
        <f>CORREL('user-row'!$B2:$CW2,'movie-row'!Y$2:Y$101)</f>
        <v>-0.3044220086</v>
      </c>
      <c r="Z2" s="1">
        <f>CORREL('user-row'!$B2:$CW2,'movie-row'!Z$2:Z$101)</f>
        <v>0.2450477486</v>
      </c>
    </row>
    <row r="3" ht="13.5" customHeight="1">
      <c r="A3" s="1">
        <v>5136.0</v>
      </c>
      <c r="B3" s="1">
        <f>CORREL('user-row'!$B3:$CW3,'movie-row'!B$2:B$101)</f>
        <v>0.4029801885</v>
      </c>
      <c r="C3" s="1">
        <f>CORREL('user-row'!$B3:$CW3,'movie-row'!C$2:C$101)</f>
        <v>1</v>
      </c>
      <c r="D3" s="1">
        <f>CORREL('user-row'!$B3:$CW3,'movie-row'!D$2:D$101)</f>
        <v>0.1189785379</v>
      </c>
      <c r="E3" s="1">
        <f>CORREL('user-row'!$B3:$CW3,'movie-row'!E$2:E$101)</f>
        <v>0.05791629904</v>
      </c>
      <c r="F3" s="1">
        <f>CORREL('user-row'!$B3:$CW3,'movie-row'!F$2:F$101)</f>
        <v>0.3417341552</v>
      </c>
      <c r="G3" s="1">
        <f>CORREL('user-row'!$B3:$CW3,'movie-row'!G$2:G$101)</f>
        <v>0.2413769898</v>
      </c>
      <c r="H3" s="1">
        <f>CORREL('user-row'!$B3:$CW3,'movie-row'!H$2:H$101)</f>
        <v>0.1313984527</v>
      </c>
      <c r="I3" s="1">
        <f>CORREL('user-row'!$B3:$CW3,'movie-row'!I$2:I$101)</f>
        <v>0.2066948353</v>
      </c>
      <c r="J3" s="1">
        <f>CORREL('user-row'!$B3:$CW3,'movie-row'!J$2:J$101)</f>
        <v>0.3600562955</v>
      </c>
      <c r="K3" s="1">
        <f>CORREL('user-row'!$B3:$CW3,'movie-row'!K$2:K$101)</f>
        <v>0.03364247397</v>
      </c>
      <c r="L3" s="1">
        <f>CORREL('user-row'!$B3:$CW3,'movie-row'!L$2:L$101)</f>
        <v>0.1385479076</v>
      </c>
      <c r="M3" s="1">
        <f>CORREL('user-row'!$B3:$CW3,'movie-row'!M$2:M$101)</f>
        <v>0.1529480505</v>
      </c>
      <c r="N3" s="1">
        <f>CORREL('user-row'!$B3:$CW3,'movie-row'!N$2:N$101)</f>
        <v>0.1488815979</v>
      </c>
      <c r="O3" s="1">
        <f>CORREL('user-row'!$B3:$CW3,'movie-row'!O$2:O$101)</f>
        <v>0.5624487387</v>
      </c>
      <c r="P3" s="1">
        <f>CORREL('user-row'!$B3:$CW3,'movie-row'!P$2:P$101)</f>
        <v>0.4144382015</v>
      </c>
      <c r="Q3" s="1">
        <f>CORREL('user-row'!$B3:$CW3,'movie-row'!Q$2:Q$101)</f>
        <v>0.4886069826</v>
      </c>
      <c r="R3" s="1">
        <f>CORREL('user-row'!$B3:$CW3,'movie-row'!R$2:R$101)</f>
        <v>0.3281196268</v>
      </c>
      <c r="S3" s="1">
        <f>CORREL('user-row'!$B3:$CW3,'movie-row'!S$2:S$101)</f>
        <v>0.4222364266</v>
      </c>
      <c r="T3" s="1">
        <f>CORREL('user-row'!$B3:$CW3,'movie-row'!T$2:T$101)</f>
        <v>0.2266348343</v>
      </c>
      <c r="U3" s="1">
        <f>CORREL('user-row'!$B3:$CW3,'movie-row'!U$2:U$101)</f>
        <v>0.3058032609</v>
      </c>
      <c r="V3" s="1">
        <f>CORREL('user-row'!$B3:$CW3,'movie-row'!V$2:V$101)</f>
        <v>0.0377691115</v>
      </c>
      <c r="W3" s="1">
        <f>CORREL('user-row'!$B3:$CW3,'movie-row'!W$2:W$101)</f>
        <v>0.2407277052</v>
      </c>
      <c r="X3" s="1">
        <f>CORREL('user-row'!$B3:$CW3,'movie-row'!X$2:X$101)</f>
        <v>0.4116761854</v>
      </c>
      <c r="Y3" s="1">
        <f>CORREL('user-row'!$B3:$CW3,'movie-row'!Y$2:Y$101)</f>
        <v>0.1892339834</v>
      </c>
      <c r="Z3" s="1">
        <f>CORREL('user-row'!$B3:$CW3,'movie-row'!Z$2:Z$101)</f>
        <v>0.3900667493</v>
      </c>
    </row>
    <row r="4" ht="13.5" customHeight="1">
      <c r="A4" s="1">
        <v>918.0</v>
      </c>
      <c r="B4" s="1">
        <f>CORREL('user-row'!$B4:$CW4,'movie-row'!B$2:B$101)</f>
        <v>-0.1422056501</v>
      </c>
      <c r="C4" s="1">
        <f>CORREL('user-row'!$B4:$CW4,'movie-row'!C$2:C$101)</f>
        <v>0.1189785379</v>
      </c>
      <c r="D4" s="1">
        <f>CORREL('user-row'!$B4:$CW4,'movie-row'!D$2:D$101)</f>
        <v>1</v>
      </c>
      <c r="E4" s="1">
        <f>CORREL('user-row'!$B4:$CW4,'movie-row'!E$2:E$101)</f>
        <v>-0.3170632437</v>
      </c>
      <c r="F4" s="1">
        <f>CORREL('user-row'!$B4:$CW4,'movie-row'!F$2:F$101)</f>
        <v>0.2945575916</v>
      </c>
      <c r="G4" s="1">
        <f>CORREL('user-row'!$B4:$CW4,'movie-row'!G$2:G$101)</f>
        <v>0.4683332944</v>
      </c>
      <c r="H4" s="1">
        <f>CORREL('user-row'!$B4:$CW4,'movie-row'!H$2:H$101)</f>
        <v>0.09203669565</v>
      </c>
      <c r="I4" s="1">
        <f>CORREL('user-row'!$B4:$CW4,'movie-row'!I$2:I$101)</f>
        <v>-0.04585443106</v>
      </c>
      <c r="J4" s="1">
        <f>CORREL('user-row'!$B4:$CW4,'movie-row'!J$2:J$101)</f>
        <v>0.3675675676</v>
      </c>
      <c r="K4" s="1">
        <f>CORREL('user-row'!$B4:$CW4,'movie-row'!K$2:K$101)</f>
        <v>-0.03539403147</v>
      </c>
      <c r="L4" s="1">
        <f>CORREL('user-row'!$B4:$CW4,'movie-row'!L$2:L$101)</f>
        <v>0.01131624362</v>
      </c>
      <c r="M4" s="1">
        <f>CORREL('user-row'!$B4:$CW4,'movie-row'!M$2:M$101)</f>
        <v>-0.2316597773</v>
      </c>
      <c r="N4" s="1">
        <f>CORREL('user-row'!$B4:$CW4,'movie-row'!N$2:N$101)</f>
        <v>0.1484312088</v>
      </c>
      <c r="O4" s="1">
        <f>CORREL('user-row'!$B4:$CW4,'movie-row'!O$2:O$101)</f>
        <v>0.2670286961</v>
      </c>
      <c r="P4" s="1">
        <f>CORREL('user-row'!$B4:$CW4,'movie-row'!P$2:P$101)</f>
        <v>0.3041390357</v>
      </c>
      <c r="Q4" s="1">
        <f>CORREL('user-row'!$B4:$CW4,'movie-row'!Q$2:Q$101)</f>
        <v>0.3732257837</v>
      </c>
      <c r="R4" s="1">
        <f>CORREL('user-row'!$B4:$CW4,'movie-row'!R$2:R$101)</f>
        <v>0.4709721227</v>
      </c>
      <c r="S4" s="1">
        <f>CORREL('user-row'!$B4:$CW4,'movie-row'!S$2:S$101)</f>
        <v>0.06995613987</v>
      </c>
      <c r="T4" s="1">
        <f>CORREL('user-row'!$B4:$CW4,'movie-row'!T$2:T$101)</f>
        <v>-0.05476239941</v>
      </c>
      <c r="U4" s="1">
        <f>CORREL('user-row'!$B4:$CW4,'movie-row'!U$2:U$101)</f>
        <v>0.1338120266</v>
      </c>
      <c r="V4" s="1">
        <f>CORREL('user-row'!$B4:$CW4,'movie-row'!V$2:V$101)</f>
        <v>0.01516911478</v>
      </c>
      <c r="W4" s="1">
        <f>CORREL('user-row'!$B4:$CW4,'movie-row'!W$2:W$101)</f>
        <v>-0.2730960101</v>
      </c>
      <c r="X4" s="1">
        <f>CORREL('user-row'!$B4:$CW4,'movie-row'!X$2:X$101)</f>
        <v>0.08252816147</v>
      </c>
      <c r="Y4" s="1">
        <f>CORREL('user-row'!$B4:$CW4,'movie-row'!Y$2:Y$101)</f>
        <v>0.6671682535</v>
      </c>
      <c r="Z4" s="1">
        <f>CORREL('user-row'!$B4:$CW4,'movie-row'!Z$2:Z$101)</f>
        <v>0.1191623085</v>
      </c>
    </row>
    <row r="5" ht="13.5" customHeight="1">
      <c r="A5" s="1">
        <v>2824.0</v>
      </c>
      <c r="B5" s="1">
        <f>CORREL('user-row'!$B5:$CW5,'movie-row'!B$2:B$101)</f>
        <v>0.5176198044</v>
      </c>
      <c r="C5" s="1">
        <f>CORREL('user-row'!$B5:$CW5,'movie-row'!C$2:C$101)</f>
        <v>0.05791629904</v>
      </c>
      <c r="D5" s="1">
        <f>CORREL('user-row'!$B5:$CW5,'movie-row'!D$2:D$101)</f>
        <v>-0.3170632437</v>
      </c>
      <c r="E5" s="1">
        <f>CORREL('user-row'!$B5:$CW5,'movie-row'!E$2:E$101)</f>
        <v>1</v>
      </c>
      <c r="F5" s="1">
        <f>CORREL('user-row'!$B5:$CW5,'movie-row'!F$2:F$101)</f>
        <v>-0.06091266766</v>
      </c>
      <c r="G5" s="1">
        <f>CORREL('user-row'!$B5:$CW5,'movie-row'!G$2:G$101)</f>
        <v>-0.008066024995</v>
      </c>
      <c r="H5" s="1">
        <f>CORREL('user-row'!$B5:$CW5,'movie-row'!H$2:H$101)</f>
        <v>0.4629100499</v>
      </c>
      <c r="I5" s="1">
        <f>CORREL('user-row'!$B5:$CW5,'movie-row'!I$2:I$101)</f>
        <v>0.2147600735</v>
      </c>
      <c r="J5" s="1">
        <f>CORREL('user-row'!$B5:$CW5,'movie-row'!J$2:J$101)</f>
        <v>0.1699072005</v>
      </c>
      <c r="K5" s="1">
        <f>CORREL('user-row'!$B5:$CW5,'movie-row'!K$2:K$101)</f>
        <v>0.1193502754</v>
      </c>
      <c r="L5" s="1">
        <f>CORREL('user-row'!$B5:$CW5,'movie-row'!L$2:L$101)</f>
        <v>0.2827557241</v>
      </c>
      <c r="M5" s="1">
        <f>CORREL('user-row'!$B5:$CW5,'movie-row'!M$2:M$101)</f>
        <v>-0.005326208082</v>
      </c>
      <c r="N5" s="1">
        <f>CORREL('user-row'!$B5:$CW5,'movie-row'!N$2:N$101)</f>
        <v>-0.08774660271</v>
      </c>
      <c r="O5" s="1">
        <f>CORREL('user-row'!$B5:$CW5,'movie-row'!O$2:O$101)</f>
        <v>0.2415665915</v>
      </c>
      <c r="P5" s="1">
        <f>CORREL('user-row'!$B5:$CW5,'movie-row'!P$2:P$101)</f>
        <v>0.1165324811</v>
      </c>
      <c r="Q5" s="1">
        <f>CORREL('user-row'!$B5:$CW5,'movie-row'!Q$2:Q$101)</f>
        <v>-0.201275252</v>
      </c>
      <c r="R5" s="1">
        <f>CORREL('user-row'!$B5:$CW5,'movie-row'!R$2:R$101)</f>
        <v>0.2283406387</v>
      </c>
      <c r="S5" s="1">
        <f>CORREL('user-row'!$B5:$CW5,'movie-row'!S$2:S$101)</f>
        <v>0.238699995</v>
      </c>
      <c r="T5" s="1">
        <f>CORREL('user-row'!$B5:$CW5,'movie-row'!T$2:T$101)</f>
        <v>0.2596598436</v>
      </c>
      <c r="U5" s="1">
        <f>CORREL('user-row'!$B5:$CW5,'movie-row'!U$2:U$101)</f>
        <v>0.2470968293</v>
      </c>
      <c r="V5" s="1">
        <f>CORREL('user-row'!$B5:$CW5,'movie-row'!V$2:V$101)</f>
        <v>0.1492466984</v>
      </c>
      <c r="W5" s="1">
        <f>CORREL('user-row'!$B5:$CW5,'movie-row'!W$2:W$101)</f>
        <v>-0.361465759</v>
      </c>
      <c r="X5" s="1">
        <f>CORREL('user-row'!$B5:$CW5,'movie-row'!X$2:X$101)</f>
        <v>0.4749736962</v>
      </c>
      <c r="Y5" s="1">
        <f>CORREL('user-row'!$B5:$CW5,'movie-row'!Y$2:Y$101)</f>
        <v>-0.2620732175</v>
      </c>
      <c r="Z5" s="1">
        <f>CORREL('user-row'!$B5:$CW5,'movie-row'!Z$2:Z$101)</f>
        <v>0.1669992924</v>
      </c>
    </row>
    <row r="6" ht="13.5" customHeight="1">
      <c r="A6" s="1">
        <v>3867.0</v>
      </c>
      <c r="B6" s="1">
        <f>CORREL('user-row'!$B6:$CW6,'movie-row'!B$2:B$101)</f>
        <v>0.3001996147</v>
      </c>
      <c r="C6" s="1">
        <f>CORREL('user-row'!$B6:$CW6,'movie-row'!C$2:C$101)</f>
        <v>0.3417341552</v>
      </c>
      <c r="D6" s="1">
        <f>CORREL('user-row'!$B6:$CW6,'movie-row'!D$2:D$101)</f>
        <v>0.2945575916</v>
      </c>
      <c r="E6" s="1">
        <f>CORREL('user-row'!$B6:$CW6,'movie-row'!E$2:E$101)</f>
        <v>-0.06091266766</v>
      </c>
      <c r="F6" s="1">
        <f>CORREL('user-row'!$B6:$CW6,'movie-row'!F$2:F$101)</f>
        <v>1</v>
      </c>
      <c r="G6" s="1">
        <f>CORREL('user-row'!$B6:$CW6,'movie-row'!G$2:G$101)</f>
        <v>0.2824973369</v>
      </c>
      <c r="H6" s="1">
        <f>CORREL('user-row'!$B6:$CW6,'movie-row'!H$2:H$101)</f>
        <v>0.4002745043</v>
      </c>
      <c r="I6" s="1">
        <f>CORREL('user-row'!$B6:$CW6,'movie-row'!I$2:I$101)</f>
        <v>0.2642494908</v>
      </c>
      <c r="J6" s="1">
        <f>CORREL('user-row'!$B6:$CW6,'movie-row'!J$2:J$101)</f>
        <v>0.125193367</v>
      </c>
      <c r="K6" s="1">
        <f>CORREL('user-row'!$B6:$CW6,'movie-row'!K$2:K$101)</f>
        <v>-0.3336016499</v>
      </c>
      <c r="L6" s="1">
        <f>CORREL('user-row'!$B6:$CW6,'movie-row'!L$2:L$101)</f>
        <v>-0.06657593934</v>
      </c>
      <c r="M6" s="1">
        <f>CORREL('user-row'!$B6:$CW6,'movie-row'!M$2:M$101)</f>
        <v>-0.09380123988</v>
      </c>
      <c r="N6" s="1">
        <f>CORREL('user-row'!$B6:$CW6,'movie-row'!N$2:N$101)</f>
        <v>0.3101040903</v>
      </c>
      <c r="O6" s="1">
        <f>CORREL('user-row'!$B6:$CW6,'movie-row'!O$2:O$101)</f>
        <v>-0.003878024096</v>
      </c>
      <c r="P6" s="1">
        <f>CORREL('user-row'!$B6:$CW6,'movie-row'!P$2:P$101)</f>
        <v>0.1135811887</v>
      </c>
      <c r="Q6" s="1">
        <f>CORREL('user-row'!$B6:$CW6,'movie-row'!Q$2:Q$101)</f>
        <v>0.1740848037</v>
      </c>
      <c r="R6" s="1">
        <f>CORREL('user-row'!$B6:$CW6,'movie-row'!R$2:R$101)</f>
        <v>0.2979773198</v>
      </c>
      <c r="S6" s="1">
        <f>CORREL('user-row'!$B6:$CW6,'movie-row'!S$2:S$101)</f>
        <v>0.4766832805</v>
      </c>
      <c r="T6" s="1">
        <f>CORREL('user-row'!$B6:$CW6,'movie-row'!T$2:T$101)</f>
        <v>0.2938677115</v>
      </c>
      <c r="U6" s="1">
        <f>CORREL('user-row'!$B6:$CW6,'movie-row'!U$2:U$101)</f>
        <v>0.4389915544</v>
      </c>
      <c r="V6" s="1">
        <f>CORREL('user-row'!$B6:$CW6,'movie-row'!V$2:V$101)</f>
        <v>-0.1628183634</v>
      </c>
      <c r="W6" s="1">
        <f>CORREL('user-row'!$B6:$CW6,'movie-row'!W$2:W$101)</f>
        <v>-0.295965534</v>
      </c>
      <c r="X6" s="1">
        <f>CORREL('user-row'!$B6:$CW6,'movie-row'!X$2:X$101)</f>
        <v>0.05451842731</v>
      </c>
      <c r="Y6" s="1">
        <f>CORREL('user-row'!$B6:$CW6,'movie-row'!Y$2:Y$101)</f>
        <v>0.4641101478</v>
      </c>
      <c r="Z6" s="1">
        <f>CORREL('user-row'!$B6:$CW6,'movie-row'!Z$2:Z$101)</f>
        <v>0.379856265</v>
      </c>
    </row>
    <row r="7" ht="13.5" customHeight="1">
      <c r="A7" s="1">
        <v>860.0</v>
      </c>
      <c r="B7" s="1">
        <f>CORREL('user-row'!$B7:$CW7,'movie-row'!B$2:B$101)</f>
        <v>0.4805366022</v>
      </c>
      <c r="C7" s="1">
        <f>CORREL('user-row'!$B7:$CW7,'movie-row'!C$2:C$101)</f>
        <v>0.2413769898</v>
      </c>
      <c r="D7" s="1">
        <f>CORREL('user-row'!$B7:$CW7,'movie-row'!D$2:D$101)</f>
        <v>0.4683332944</v>
      </c>
      <c r="E7" s="1">
        <f>CORREL('user-row'!$B7:$CW7,'movie-row'!E$2:E$101)</f>
        <v>-0.008066024995</v>
      </c>
      <c r="F7" s="1">
        <f>CORREL('user-row'!$B7:$CW7,'movie-row'!F$2:F$101)</f>
        <v>0.2824973369</v>
      </c>
      <c r="G7" s="1">
        <f>CORREL('user-row'!$B7:$CW7,'movie-row'!G$2:G$101)</f>
        <v>1</v>
      </c>
      <c r="H7" s="1">
        <f>CORREL('user-row'!$B7:$CW7,'movie-row'!H$2:H$101)</f>
        <v>0.171150976</v>
      </c>
      <c r="I7" s="1">
        <f>CORREL('user-row'!$B7:$CW7,'movie-row'!I$2:I$101)</f>
        <v>0.07292737482</v>
      </c>
      <c r="J7" s="1">
        <f>CORREL('user-row'!$B7:$CW7,'movie-row'!J$2:J$101)</f>
        <v>0.3871326459</v>
      </c>
      <c r="K7" s="1">
        <f>CORREL('user-row'!$B7:$CW7,'movie-row'!K$2:K$101)</f>
        <v>0.1461575871</v>
      </c>
      <c r="L7" s="1">
        <f>CORREL('user-row'!$B7:$CW7,'movie-row'!L$2:L$101)</f>
        <v>0.2199290484</v>
      </c>
      <c r="M7" s="1">
        <f>CORREL('user-row'!$B7:$CW7,'movie-row'!M$2:M$101)</f>
        <v>-0.005315722416</v>
      </c>
      <c r="N7" s="1">
        <f>CORREL('user-row'!$B7:$CW7,'movie-row'!N$2:N$101)</f>
        <v>0.3234991097</v>
      </c>
      <c r="O7" s="1">
        <f>CORREL('user-row'!$B7:$CW7,'movie-row'!O$2:O$101)</f>
        <v>0.5390658514</v>
      </c>
      <c r="P7" s="1">
        <f>CORREL('user-row'!$B7:$CW7,'movie-row'!P$2:P$101)</f>
        <v>0.1812758902</v>
      </c>
      <c r="Q7" s="1">
        <f>CORREL('user-row'!$B7:$CW7,'movie-row'!Q$2:Q$101)</f>
        <v>0.3474701293</v>
      </c>
      <c r="R7" s="1">
        <f>CORREL('user-row'!$B7:$CW7,'movie-row'!R$2:R$101)</f>
        <v>0.3994364289</v>
      </c>
      <c r="S7" s="1">
        <f>CORREL('user-row'!$B7:$CW7,'movie-row'!S$2:S$101)</f>
        <v>0.2073142551</v>
      </c>
      <c r="T7" s="1">
        <f>CORREL('user-row'!$B7:$CW7,'movie-row'!T$2:T$101)</f>
        <v>0.3113634013</v>
      </c>
      <c r="U7" s="1">
        <f>CORREL('user-row'!$B7:$CW7,'movie-row'!U$2:U$101)</f>
        <v>0.2763057413</v>
      </c>
      <c r="V7" s="1">
        <f>CORREL('user-row'!$B7:$CW7,'movie-row'!V$2:V$101)</f>
        <v>0.0796978738</v>
      </c>
      <c r="W7" s="1">
        <f>CORREL('user-row'!$B7:$CW7,'movie-row'!W$2:W$101)</f>
        <v>0.2129909861</v>
      </c>
      <c r="X7" s="1">
        <f>CORREL('user-row'!$B7:$CW7,'movie-row'!X$2:X$101)</f>
        <v>0.1656082582</v>
      </c>
      <c r="Y7" s="1">
        <f>CORREL('user-row'!$B7:$CW7,'movie-row'!Y$2:Y$101)</f>
        <v>0.162313995</v>
      </c>
      <c r="Z7" s="1">
        <f>CORREL('user-row'!$B7:$CW7,'movie-row'!Z$2:Z$101)</f>
        <v>0.2796770568</v>
      </c>
    </row>
    <row r="8" ht="13.5" customHeight="1">
      <c r="A8" s="1">
        <v>3712.0</v>
      </c>
      <c r="B8" s="1">
        <f>CORREL('user-row'!$B8:$CW8,'movie-row'!B$2:B$101)</f>
        <v>-0.3124119154</v>
      </c>
      <c r="C8" s="1">
        <f>CORREL('user-row'!$B8:$CW8,'movie-row'!C$2:C$101)</f>
        <v>0.1313984527</v>
      </c>
      <c r="D8" s="1">
        <f>CORREL('user-row'!$B8:$CW8,'movie-row'!D$2:D$101)</f>
        <v>0.09203669565</v>
      </c>
      <c r="E8" s="1">
        <f>CORREL('user-row'!$B8:$CW8,'movie-row'!E$2:E$101)</f>
        <v>0.4629100499</v>
      </c>
      <c r="F8" s="1">
        <f>CORREL('user-row'!$B8:$CW8,'movie-row'!F$2:F$101)</f>
        <v>0.4002745043</v>
      </c>
      <c r="G8" s="1">
        <f>CORREL('user-row'!$B8:$CW8,'movie-row'!G$2:G$101)</f>
        <v>0.171150976</v>
      </c>
      <c r="H8" s="1">
        <f>CORREL('user-row'!$B8:$CW8,'movie-row'!H$2:H$101)</f>
        <v>1</v>
      </c>
      <c r="I8" s="1">
        <f>CORREL('user-row'!$B8:$CW8,'movie-row'!I$2:I$101)</f>
        <v>0.06501486596</v>
      </c>
      <c r="J8" s="1">
        <f>CORREL('user-row'!$B8:$CW8,'movie-row'!J$2:J$101)</f>
        <v>0.09562278875</v>
      </c>
      <c r="K8" s="1">
        <f>CORREL('user-row'!$B8:$CW8,'movie-row'!K$2:K$101)</f>
        <v>-0.2925007433</v>
      </c>
      <c r="L8" s="1">
        <f>CORREL('user-row'!$B8:$CW8,'movie-row'!L$2:L$101)</f>
        <v>-0.03890001929</v>
      </c>
      <c r="M8" s="1">
        <f>CORREL('user-row'!$B8:$CW8,'movie-row'!M$2:M$101)</f>
        <v>-0.3643243179</v>
      </c>
      <c r="N8" s="1">
        <f>CORREL('user-row'!$B8:$CW8,'movie-row'!N$2:N$101)</f>
        <v>0.1268990008</v>
      </c>
      <c r="O8" s="1">
        <f>CORREL('user-row'!$B8:$CW8,'movie-row'!O$2:O$101)</f>
        <v>-0.05131959293</v>
      </c>
      <c r="P8" s="1">
        <f>CORREL('user-row'!$B8:$CW8,'movie-row'!P$2:P$101)</f>
        <v>0.2271298649</v>
      </c>
      <c r="Q8" s="1">
        <f>CORREL('user-row'!$B8:$CW8,'movie-row'!Q$2:Q$101)</f>
        <v>0.01640623398</v>
      </c>
      <c r="R8" s="1">
        <f>CORREL('user-row'!$B8:$CW8,'movie-row'!R$2:R$101)</f>
        <v>-0.2407636292</v>
      </c>
      <c r="S8" s="1">
        <f>CORREL('user-row'!$B8:$CW8,'movie-row'!S$2:S$101)</f>
        <v>-0.1152541545</v>
      </c>
      <c r="T8" s="1">
        <f>CORREL('user-row'!$B8:$CW8,'movie-row'!T$2:T$101)</f>
        <v>0.2476932723</v>
      </c>
      <c r="U8" s="1">
        <f>CORREL('user-row'!$B8:$CW8,'movie-row'!U$2:U$101)</f>
        <v>0.166912843</v>
      </c>
      <c r="V8" s="1">
        <f>CORREL('user-row'!$B8:$CW8,'movie-row'!V$2:V$101)</f>
        <v>0.1460111023</v>
      </c>
      <c r="W8" s="1">
        <f>CORREL('user-row'!$B8:$CW8,'movie-row'!W$2:W$101)</f>
        <v>0.009685485553</v>
      </c>
      <c r="X8" s="1">
        <f>CORREL('user-row'!$B8:$CW8,'movie-row'!X$2:X$101)</f>
        <v>-0.451625417</v>
      </c>
      <c r="Y8" s="1">
        <f>CORREL('user-row'!$B8:$CW8,'movie-row'!Y$2:Y$101)</f>
        <v>0.1936596018</v>
      </c>
      <c r="Z8" s="1">
        <f>CORREL('user-row'!$B8:$CW8,'movie-row'!Z$2:Z$101)</f>
        <v>0.1132661791</v>
      </c>
    </row>
    <row r="9" ht="13.5" customHeight="1">
      <c r="A9" s="1">
        <v>2968.0</v>
      </c>
      <c r="B9" s="1">
        <f>CORREL('user-row'!$B9:$CW9,'movie-row'!B$2:B$101)</f>
        <v>0.3833484799</v>
      </c>
      <c r="C9" s="1">
        <f>CORREL('user-row'!$B9:$CW9,'movie-row'!C$2:C$101)</f>
        <v>0.2066948353</v>
      </c>
      <c r="D9" s="1">
        <f>CORREL('user-row'!$B9:$CW9,'movie-row'!D$2:D$101)</f>
        <v>-0.04585443106</v>
      </c>
      <c r="E9" s="1">
        <f>CORREL('user-row'!$B9:$CW9,'movie-row'!E$2:E$101)</f>
        <v>0.2147600735</v>
      </c>
      <c r="F9" s="1">
        <f>CORREL('user-row'!$B9:$CW9,'movie-row'!F$2:F$101)</f>
        <v>0.2642494908</v>
      </c>
      <c r="G9" s="1">
        <f>CORREL('user-row'!$B9:$CW9,'movie-row'!G$2:G$101)</f>
        <v>0.07292737482</v>
      </c>
      <c r="H9" s="1">
        <f>CORREL('user-row'!$B9:$CW9,'movie-row'!H$2:H$101)</f>
        <v>0.06501486596</v>
      </c>
      <c r="I9" s="1">
        <f>CORREL('user-row'!$B9:$CW9,'movie-row'!I$2:I$101)</f>
        <v>1</v>
      </c>
      <c r="J9" s="1">
        <f>CORREL('user-row'!$B9:$CW9,'movie-row'!J$2:J$101)</f>
        <v>0.02852895017</v>
      </c>
      <c r="K9" s="1">
        <f>CORREL('user-row'!$B9:$CW9,'movie-row'!K$2:K$101)</f>
        <v>-0.0732521835</v>
      </c>
      <c r="L9" s="1">
        <f>CORREL('user-row'!$B9:$CW9,'movie-row'!L$2:L$101)</f>
        <v>0.3125729525</v>
      </c>
      <c r="M9" s="1">
        <f>CORREL('user-row'!$B9:$CW9,'movie-row'!M$2:M$101)</f>
        <v>0.0530242794</v>
      </c>
      <c r="N9" s="1">
        <f>CORREL('user-row'!$B9:$CW9,'movie-row'!N$2:N$101)</f>
        <v>0.1433472212</v>
      </c>
      <c r="O9" s="1">
        <f>CORREL('user-row'!$B9:$CW9,'movie-row'!O$2:O$101)</f>
        <v>-0.1180845029</v>
      </c>
      <c r="P9" s="1">
        <f>CORREL('user-row'!$B9:$CW9,'movie-row'!P$2:P$101)</f>
        <v>0.1008405444</v>
      </c>
      <c r="Q9" s="1">
        <f>CORREL('user-row'!$B9:$CW9,'movie-row'!Q$2:Q$101)</f>
        <v>0.04913197458</v>
      </c>
      <c r="R9" s="1">
        <f>CORREL('user-row'!$B9:$CW9,'movie-row'!R$2:R$101)</f>
        <v>-0.009041346382</v>
      </c>
      <c r="S9" s="1">
        <f>CORREL('user-row'!$B9:$CW9,'movie-row'!S$2:S$101)</f>
        <v>0.2036133639</v>
      </c>
      <c r="T9" s="1">
        <f>CORREL('user-row'!$B9:$CW9,'movie-row'!T$2:T$101)</f>
        <v>0.03330075655</v>
      </c>
      <c r="U9" s="1">
        <f>CORREL('user-row'!$B9:$CW9,'movie-row'!U$2:U$101)</f>
        <v>0.1379819375</v>
      </c>
      <c r="V9" s="1">
        <f>CORREL('user-row'!$B9:$CW9,'movie-row'!V$2:V$101)</f>
        <v>0.07060156773</v>
      </c>
      <c r="W9" s="1">
        <f>CORREL('user-row'!$B9:$CW9,'movie-row'!W$2:W$101)</f>
        <v>0.1094515597</v>
      </c>
      <c r="X9" s="1">
        <f>CORREL('user-row'!$B9:$CW9,'movie-row'!X$2:X$101)</f>
        <v>-0.08356209927</v>
      </c>
      <c r="Y9" s="1">
        <f>CORREL('user-row'!$B9:$CW9,'movie-row'!Y$2:Y$101)</f>
        <v>-0.0893166944</v>
      </c>
      <c r="Z9" s="1">
        <f>CORREL('user-row'!$B9:$CW9,'movie-row'!Z$2:Z$101)</f>
        <v>0.2292193296</v>
      </c>
    </row>
    <row r="10" ht="13.5" customHeight="1">
      <c r="A10" s="1">
        <v>3525.0</v>
      </c>
      <c r="B10" s="1">
        <f>CORREL('user-row'!$B10:$CW10,'movie-row'!B$2:B$101)</f>
        <v>0.09277465028</v>
      </c>
      <c r="C10" s="1">
        <f>CORREL('user-row'!$B10:$CW10,'movie-row'!C$2:C$101)</f>
        <v>0.3600562955</v>
      </c>
      <c r="D10" s="1">
        <f>CORREL('user-row'!$B10:$CW10,'movie-row'!D$2:D$101)</f>
        <v>0.3675675676</v>
      </c>
      <c r="E10" s="1">
        <f>CORREL('user-row'!$B10:$CW10,'movie-row'!E$2:E$101)</f>
        <v>0.1699072005</v>
      </c>
      <c r="F10" s="1">
        <f>CORREL('user-row'!$B10:$CW10,'movie-row'!F$2:F$101)</f>
        <v>0.125193367</v>
      </c>
      <c r="G10" s="1">
        <f>CORREL('user-row'!$B10:$CW10,'movie-row'!G$2:G$101)</f>
        <v>0.3871326459</v>
      </c>
      <c r="H10" s="1">
        <f>CORREL('user-row'!$B10:$CW10,'movie-row'!H$2:H$101)</f>
        <v>0.09562278875</v>
      </c>
      <c r="I10" s="1">
        <f>CORREL('user-row'!$B10:$CW10,'movie-row'!I$2:I$101)</f>
        <v>0.02852895017</v>
      </c>
      <c r="J10" s="1">
        <f>CORREL('user-row'!$B10:$CW10,'movie-row'!J$2:J$101)</f>
        <v>1</v>
      </c>
      <c r="K10" s="1">
        <f>CORREL('user-row'!$B10:$CW10,'movie-row'!K$2:K$101)</f>
        <v>0.2108794969</v>
      </c>
      <c r="L10" s="1">
        <f>CORREL('user-row'!$B10:$CW10,'movie-row'!L$2:L$101)</f>
        <v>0.2432832514</v>
      </c>
      <c r="M10" s="1">
        <f>CORREL('user-row'!$B10:$CW10,'movie-row'!M$2:M$101)</f>
        <v>-0.0860608794</v>
      </c>
      <c r="N10" s="1">
        <f>CORREL('user-row'!$B10:$CW10,'movie-row'!N$2:N$101)</f>
        <v>0.05836476777</v>
      </c>
      <c r="O10" s="1">
        <f>CORREL('user-row'!$B10:$CW10,'movie-row'!O$2:O$101)</f>
        <v>0.4754948523</v>
      </c>
      <c r="P10" s="1">
        <f>CORREL('user-row'!$B10:$CW10,'movie-row'!P$2:P$101)</f>
        <v>0.2017342172</v>
      </c>
      <c r="Q10" s="1">
        <f>CORREL('user-row'!$B10:$CW10,'movie-row'!Q$2:Q$101)</f>
        <v>0.4757109014</v>
      </c>
      <c r="R10" s="1">
        <f>CORREL('user-row'!$B10:$CW10,'movie-row'!R$2:R$101)</f>
        <v>0.3069570655</v>
      </c>
      <c r="S10" s="1">
        <f>CORREL('user-row'!$B10:$CW10,'movie-row'!S$2:S$101)</f>
        <v>0.1363430859</v>
      </c>
      <c r="T10" s="1">
        <f>CORREL('user-row'!$B10:$CW10,'movie-row'!T$2:T$101)</f>
        <v>0.3017504797</v>
      </c>
      <c r="U10" s="1">
        <f>CORREL('user-row'!$B10:$CW10,'movie-row'!U$2:U$101)</f>
        <v>0.1434135267</v>
      </c>
      <c r="V10" s="1">
        <f>CORREL('user-row'!$B10:$CW10,'movie-row'!V$2:V$101)</f>
        <v>0.05609971273</v>
      </c>
      <c r="W10" s="1">
        <f>CORREL('user-row'!$B10:$CW10,'movie-row'!W$2:W$101)</f>
        <v>0.1799076836</v>
      </c>
      <c r="X10" s="1">
        <f>CORREL('user-row'!$B10:$CW10,'movie-row'!X$2:X$101)</f>
        <v>0.2846477899</v>
      </c>
      <c r="Y10" s="1">
        <f>CORREL('user-row'!$B10:$CW10,'movie-row'!Y$2:Y$101)</f>
        <v>0.1707570583</v>
      </c>
      <c r="Z10" s="1">
        <f>CORREL('user-row'!$B10:$CW10,'movie-row'!Z$2:Z$101)</f>
        <v>0.1931312612</v>
      </c>
    </row>
    <row r="11" ht="13.5" customHeight="1">
      <c r="A11" s="1">
        <v>4323.0</v>
      </c>
      <c r="B11" s="1">
        <f>CORREL('user-row'!$B11:$CW11,'movie-row'!B$2:B$101)</f>
        <v>0.09819059417</v>
      </c>
      <c r="C11" s="1">
        <f>CORREL('user-row'!$B11:$CW11,'movie-row'!C$2:C$101)</f>
        <v>0.03364247397</v>
      </c>
      <c r="D11" s="1">
        <f>CORREL('user-row'!$B11:$CW11,'movie-row'!D$2:D$101)</f>
        <v>-0.03539403147</v>
      </c>
      <c r="E11" s="1">
        <f>CORREL('user-row'!$B11:$CW11,'movie-row'!E$2:E$101)</f>
        <v>0.1193502754</v>
      </c>
      <c r="F11" s="1">
        <f>CORREL('user-row'!$B11:$CW11,'movie-row'!F$2:F$101)</f>
        <v>-0.3336016499</v>
      </c>
      <c r="G11" s="1">
        <f>CORREL('user-row'!$B11:$CW11,'movie-row'!G$2:G$101)</f>
        <v>0.1461575871</v>
      </c>
      <c r="H11" s="1">
        <f>CORREL('user-row'!$B11:$CW11,'movie-row'!H$2:H$101)</f>
        <v>-0.2925007433</v>
      </c>
      <c r="I11" s="1">
        <f>CORREL('user-row'!$B11:$CW11,'movie-row'!I$2:I$101)</f>
        <v>-0.0732521835</v>
      </c>
      <c r="J11" s="1">
        <f>CORREL('user-row'!$B11:$CW11,'movie-row'!J$2:J$101)</f>
        <v>0.2108794969</v>
      </c>
      <c r="K11" s="1">
        <f>CORREL('user-row'!$B11:$CW11,'movie-row'!K$2:K$101)</f>
        <v>1</v>
      </c>
      <c r="L11" s="1">
        <f>CORREL('user-row'!$B11:$CW11,'movie-row'!L$2:L$101)</f>
        <v>0.02290749219</v>
      </c>
      <c r="M11" s="1">
        <f>CORREL('user-row'!$B11:$CW11,'movie-row'!M$2:M$101)</f>
        <v>0.2525286639</v>
      </c>
      <c r="N11" s="1">
        <f>CORREL('user-row'!$B11:$CW11,'movie-row'!N$2:N$101)</f>
        <v>-0.2217887586</v>
      </c>
      <c r="O11" s="1">
        <f>CORREL('user-row'!$B11:$CW11,'movie-row'!O$2:O$101)</f>
        <v>0.2588656918</v>
      </c>
      <c r="P11" s="1">
        <f>CORREL('user-row'!$B11:$CW11,'movie-row'!P$2:P$101)</f>
        <v>-0.02433662328</v>
      </c>
      <c r="Q11" s="1">
        <f>CORREL('user-row'!$B11:$CW11,'movie-row'!Q$2:Q$101)</f>
        <v>-0.04060621757</v>
      </c>
      <c r="R11" s="1">
        <f>CORREL('user-row'!$B11:$CW11,'movie-row'!R$2:R$101)</f>
        <v>0.1550446746</v>
      </c>
      <c r="S11" s="1">
        <f>CORREL('user-row'!$B11:$CW11,'movie-row'!S$2:S$101)</f>
        <v>-0.2041642847</v>
      </c>
      <c r="T11" s="1">
        <f>CORREL('user-row'!$B11:$CW11,'movie-row'!T$2:T$101)</f>
        <v>0.2636544698</v>
      </c>
      <c r="U11" s="1">
        <f>CORREL('user-row'!$B11:$CW11,'movie-row'!U$2:U$101)</f>
        <v>0.1671975674</v>
      </c>
      <c r="V11" s="1">
        <f>CORREL('user-row'!$B11:$CW11,'movie-row'!V$2:V$101)</f>
        <v>-0.08459242779</v>
      </c>
      <c r="W11" s="1">
        <f>CORREL('user-row'!$B11:$CW11,'movie-row'!W$2:W$101)</f>
        <v>0.3157120259</v>
      </c>
      <c r="X11" s="1">
        <f>CORREL('user-row'!$B11:$CW11,'movie-row'!X$2:X$101)</f>
        <v>0.08567291282</v>
      </c>
      <c r="Y11" s="1">
        <f>CORREL('user-row'!$B11:$CW11,'movie-row'!Y$2:Y$101)</f>
        <v>-0.1098920742</v>
      </c>
      <c r="Z11" s="1">
        <f>CORREL('user-row'!$B11:$CW11,'movie-row'!Z$2:Z$101)</f>
        <v>-0.2793851033</v>
      </c>
    </row>
    <row r="12" ht="13.5" customHeight="1">
      <c r="A12" s="1">
        <v>3617.0</v>
      </c>
      <c r="B12" s="1">
        <f>CORREL('user-row'!$B12:$CW12,'movie-row'!B$2:B$101)</f>
        <v>-0.04173405295</v>
      </c>
      <c r="C12" s="1">
        <f>CORREL('user-row'!$B12:$CW12,'movie-row'!C$2:C$101)</f>
        <v>0.1385479076</v>
      </c>
      <c r="D12" s="1">
        <f>CORREL('user-row'!$B12:$CW12,'movie-row'!D$2:D$101)</f>
        <v>0.01131624362</v>
      </c>
      <c r="E12" s="1">
        <f>CORREL('user-row'!$B12:$CW12,'movie-row'!E$2:E$101)</f>
        <v>0.2827557241</v>
      </c>
      <c r="F12" s="1">
        <f>CORREL('user-row'!$B12:$CW12,'movie-row'!F$2:F$101)</f>
        <v>-0.06657593934</v>
      </c>
      <c r="G12" s="1">
        <f>CORREL('user-row'!$B12:$CW12,'movie-row'!G$2:G$101)</f>
        <v>0.2199290484</v>
      </c>
      <c r="H12" s="1">
        <f>CORREL('user-row'!$B12:$CW12,'movie-row'!H$2:H$101)</f>
        <v>-0.03890001929</v>
      </c>
      <c r="I12" s="1">
        <f>CORREL('user-row'!$B12:$CW12,'movie-row'!I$2:I$101)</f>
        <v>0.3125729525</v>
      </c>
      <c r="J12" s="1">
        <f>CORREL('user-row'!$B12:$CW12,'movie-row'!J$2:J$101)</f>
        <v>0.2432832514</v>
      </c>
      <c r="K12" s="1">
        <f>CORREL('user-row'!$B12:$CW12,'movie-row'!K$2:K$101)</f>
        <v>0.02290749219</v>
      </c>
      <c r="L12" s="1">
        <f>CORREL('user-row'!$B12:$CW12,'movie-row'!L$2:L$101)</f>
        <v>1</v>
      </c>
      <c r="M12" s="1">
        <f>CORREL('user-row'!$B12:$CW12,'movie-row'!M$2:M$101)</f>
        <v>-0.3461859652</v>
      </c>
      <c r="N12" s="1">
        <f>CORREL('user-row'!$B12:$CW12,'movie-row'!N$2:N$101)</f>
        <v>0.0816133795</v>
      </c>
      <c r="O12" s="1">
        <f>CORREL('user-row'!$B12:$CW12,'movie-row'!O$2:O$101)</f>
        <v>0.2783346868</v>
      </c>
      <c r="P12" s="1">
        <f>CORREL('user-row'!$B12:$CW12,'movie-row'!P$2:P$101)</f>
        <v>-0.2638773845</v>
      </c>
      <c r="Q12" s="1">
        <f>CORREL('user-row'!$B12:$CW12,'movie-row'!Q$2:Q$101)</f>
        <v>0.079570607</v>
      </c>
      <c r="R12" s="1">
        <f>CORREL('user-row'!$B12:$CW12,'movie-row'!R$2:R$101)</f>
        <v>-0.1656275407</v>
      </c>
      <c r="S12" s="1">
        <f>CORREL('user-row'!$B12:$CW12,'movie-row'!S$2:S$101)</f>
        <v>0.05330585237</v>
      </c>
      <c r="T12" s="1">
        <f>CORREL('user-row'!$B12:$CW12,'movie-row'!T$2:T$101)</f>
        <v>0.007809521472</v>
      </c>
      <c r="U12" s="1">
        <f>CORREL('user-row'!$B12:$CW12,'movie-row'!U$2:U$101)</f>
        <v>-0.2446374464</v>
      </c>
      <c r="V12" s="1">
        <f>CORREL('user-row'!$B12:$CW12,'movie-row'!V$2:V$101)</f>
        <v>-0.03070913796</v>
      </c>
      <c r="W12" s="1">
        <f>CORREL('user-row'!$B12:$CW12,'movie-row'!W$2:W$101)</f>
        <v>-0.07065961504</v>
      </c>
      <c r="X12" s="1">
        <f>CORREL('user-row'!$B12:$CW12,'movie-row'!X$2:X$101)</f>
        <v>0.2685953793</v>
      </c>
      <c r="Y12" s="1">
        <f>CORREL('user-row'!$B12:$CW12,'movie-row'!Y$2:Y$101)</f>
        <v>-0.1435033809</v>
      </c>
      <c r="Z12" s="1">
        <f>CORREL('user-row'!$B12:$CW12,'movie-row'!Z$2:Z$101)</f>
        <v>0.01328359819</v>
      </c>
    </row>
    <row r="13" ht="13.5" customHeight="1">
      <c r="A13" s="1">
        <v>4360.0</v>
      </c>
      <c r="B13" s="1">
        <f>CORREL('user-row'!$B13:$CW13,'movie-row'!B$2:B$101)</f>
        <v>0.2644247872</v>
      </c>
      <c r="C13" s="1">
        <f>CORREL('user-row'!$B13:$CW13,'movie-row'!C$2:C$101)</f>
        <v>0.1529480505</v>
      </c>
      <c r="D13" s="1">
        <f>CORREL('user-row'!$B13:$CW13,'movie-row'!D$2:D$101)</f>
        <v>-0.2316597773</v>
      </c>
      <c r="E13" s="1">
        <f>CORREL('user-row'!$B13:$CW13,'movie-row'!E$2:E$101)</f>
        <v>-0.005326208082</v>
      </c>
      <c r="F13" s="1">
        <f>CORREL('user-row'!$B13:$CW13,'movie-row'!F$2:F$101)</f>
        <v>-0.09380123988</v>
      </c>
      <c r="G13" s="1">
        <f>CORREL('user-row'!$B13:$CW13,'movie-row'!G$2:G$101)</f>
        <v>-0.005315722416</v>
      </c>
      <c r="H13" s="1">
        <f>CORREL('user-row'!$B13:$CW13,'movie-row'!H$2:H$101)</f>
        <v>-0.3643243179</v>
      </c>
      <c r="I13" s="1">
        <f>CORREL('user-row'!$B13:$CW13,'movie-row'!I$2:I$101)</f>
        <v>0.0530242794</v>
      </c>
      <c r="J13" s="1">
        <f>CORREL('user-row'!$B13:$CW13,'movie-row'!J$2:J$101)</f>
        <v>-0.0860608794</v>
      </c>
      <c r="K13" s="1">
        <f>CORREL('user-row'!$B13:$CW13,'movie-row'!K$2:K$101)</f>
        <v>0.2525286639</v>
      </c>
      <c r="L13" s="1">
        <f>CORREL('user-row'!$B13:$CW13,'movie-row'!L$2:L$101)</f>
        <v>-0.3461859652</v>
      </c>
      <c r="M13" s="1">
        <f>CORREL('user-row'!$B13:$CW13,'movie-row'!M$2:M$101)</f>
        <v>1</v>
      </c>
      <c r="N13" s="1">
        <f>CORREL('user-row'!$B13:$CW13,'movie-row'!N$2:N$101)</f>
        <v>0.09184198033</v>
      </c>
      <c r="O13" s="1">
        <f>CORREL('user-row'!$B13:$CW13,'movie-row'!O$2:O$101)</f>
        <v>-0.1154916761</v>
      </c>
      <c r="P13" s="1">
        <f>CORREL('user-row'!$B13:$CW13,'movie-row'!P$2:P$101)</f>
        <v>0.1971051659</v>
      </c>
      <c r="Q13" s="1">
        <f>CORREL('user-row'!$B13:$CW13,'movie-row'!Q$2:Q$101)</f>
        <v>0.07299269081</v>
      </c>
      <c r="R13" s="1">
        <f>CORREL('user-row'!$B13:$CW13,'movie-row'!R$2:R$101)</f>
        <v>0.1618820269</v>
      </c>
      <c r="S13" s="1">
        <f>CORREL('user-row'!$B13:$CW13,'movie-row'!S$2:S$101)</f>
        <v>-0.0003114447411</v>
      </c>
      <c r="T13" s="1">
        <f>CORREL('user-row'!$B13:$CW13,'movie-row'!T$2:T$101)</f>
        <v>-0.07759801512</v>
      </c>
      <c r="U13" s="1">
        <f>CORREL('user-row'!$B13:$CW13,'movie-row'!U$2:U$101)</f>
        <v>0.03938931637</v>
      </c>
      <c r="V13" s="1">
        <f>CORREL('user-row'!$B13:$CW13,'movie-row'!V$2:V$101)</f>
        <v>-0.1560912896</v>
      </c>
      <c r="W13" s="1">
        <f>CORREL('user-row'!$B13:$CW13,'movie-row'!W$2:W$101)</f>
        <v>0.4085923761</v>
      </c>
      <c r="X13" s="1">
        <f>CORREL('user-row'!$B13:$CW13,'movie-row'!X$2:X$101)</f>
        <v>0.1796523067</v>
      </c>
      <c r="Y13" s="1">
        <f>CORREL('user-row'!$B13:$CW13,'movie-row'!Y$2:Y$101)</f>
        <v>0.2804022484</v>
      </c>
      <c r="Z13" s="1">
        <f>CORREL('user-row'!$B13:$CW13,'movie-row'!Z$2:Z$101)</f>
        <v>0.04032801415</v>
      </c>
    </row>
    <row r="14" ht="13.5" customHeight="1">
      <c r="A14" s="1">
        <v>2756.0</v>
      </c>
      <c r="B14" s="1">
        <f>CORREL('user-row'!$B14:$CW14,'movie-row'!B$2:B$101)</f>
        <v>0.2612683628</v>
      </c>
      <c r="C14" s="1">
        <f>CORREL('user-row'!$B14:$CW14,'movie-row'!C$2:C$101)</f>
        <v>0.1488815979</v>
      </c>
      <c r="D14" s="1">
        <f>CORREL('user-row'!$B14:$CW14,'movie-row'!D$2:D$101)</f>
        <v>0.1484312088</v>
      </c>
      <c r="E14" s="1">
        <f>CORREL('user-row'!$B14:$CW14,'movie-row'!E$2:E$101)</f>
        <v>-0.08774660271</v>
      </c>
      <c r="F14" s="1">
        <f>CORREL('user-row'!$B14:$CW14,'movie-row'!F$2:F$101)</f>
        <v>0.3101040903</v>
      </c>
      <c r="G14" s="1">
        <f>CORREL('user-row'!$B14:$CW14,'movie-row'!G$2:G$101)</f>
        <v>0.3234991097</v>
      </c>
      <c r="H14" s="1">
        <f>CORREL('user-row'!$B14:$CW14,'movie-row'!H$2:H$101)</f>
        <v>0.1268990008</v>
      </c>
      <c r="I14" s="1">
        <f>CORREL('user-row'!$B14:$CW14,'movie-row'!I$2:I$101)</f>
        <v>0.1433472212</v>
      </c>
      <c r="J14" s="1">
        <f>CORREL('user-row'!$B14:$CW14,'movie-row'!J$2:J$101)</f>
        <v>0.05836476777</v>
      </c>
      <c r="K14" s="1">
        <f>CORREL('user-row'!$B14:$CW14,'movie-row'!K$2:K$101)</f>
        <v>-0.2217887586</v>
      </c>
      <c r="L14" s="1">
        <f>CORREL('user-row'!$B14:$CW14,'movie-row'!L$2:L$101)</f>
        <v>0.0816133795</v>
      </c>
      <c r="M14" s="1">
        <f>CORREL('user-row'!$B14:$CW14,'movie-row'!M$2:M$101)</f>
        <v>0.09184198033</v>
      </c>
      <c r="N14" s="1">
        <f>CORREL('user-row'!$B14:$CW14,'movie-row'!N$2:N$101)</f>
        <v>1</v>
      </c>
      <c r="O14" s="1">
        <f>CORREL('user-row'!$B14:$CW14,'movie-row'!O$2:O$101)</f>
        <v>0.2905912408</v>
      </c>
      <c r="P14" s="1">
        <f>CORREL('user-row'!$B14:$CW14,'movie-row'!P$2:P$101)</f>
        <v>0.01759084576</v>
      </c>
      <c r="Q14" s="1">
        <f>CORREL('user-row'!$B14:$CW14,'movie-row'!Q$2:Q$101)</f>
        <v>0.1017841902</v>
      </c>
      <c r="R14" s="1">
        <f>CORREL('user-row'!$B14:$CW14,'movie-row'!R$2:R$101)</f>
        <v>-0.1409530729</v>
      </c>
      <c r="S14" s="1">
        <f>CORREL('user-row'!$B14:$CW14,'movie-row'!S$2:S$101)</f>
        <v>0.1504757245</v>
      </c>
      <c r="T14" s="1">
        <f>CORREL('user-row'!$B14:$CW14,'movie-row'!T$2:T$101)</f>
        <v>0.02457219921</v>
      </c>
      <c r="U14" s="1">
        <f>CORREL('user-row'!$B14:$CW14,'movie-row'!U$2:U$101)</f>
        <v>-0.03113045632</v>
      </c>
      <c r="V14" s="1">
        <f>CORREL('user-row'!$B14:$CW14,'movie-row'!V$2:V$101)</f>
        <v>-0.133768282</v>
      </c>
      <c r="W14" s="1">
        <f>CORREL('user-row'!$B14:$CW14,'movie-row'!W$2:W$101)</f>
        <v>0.1420672992</v>
      </c>
      <c r="X14" s="1">
        <f>CORREL('user-row'!$B14:$CW14,'movie-row'!X$2:X$101)</f>
        <v>0.01514039681</v>
      </c>
      <c r="Y14" s="1">
        <f>CORREL('user-row'!$B14:$CW14,'movie-row'!Y$2:Y$101)</f>
        <v>0.1812102179</v>
      </c>
      <c r="Z14" s="1">
        <f>CORREL('user-row'!$B14:$CW14,'movie-row'!Z$2:Z$101)</f>
        <v>-0.005934769828</v>
      </c>
    </row>
    <row r="15" ht="13.5" customHeight="1">
      <c r="A15" s="1">
        <v>89.0</v>
      </c>
      <c r="B15" s="1">
        <f>CORREL('user-row'!$B15:$CW15,'movie-row'!B$2:B$101)</f>
        <v>0.4646099687</v>
      </c>
      <c r="C15" s="1">
        <f>CORREL('user-row'!$B15:$CW15,'movie-row'!C$2:C$101)</f>
        <v>0.5624487387</v>
      </c>
      <c r="D15" s="1">
        <f>CORREL('user-row'!$B15:$CW15,'movie-row'!D$2:D$101)</f>
        <v>0.2670286961</v>
      </c>
      <c r="E15" s="1">
        <f>CORREL('user-row'!$B15:$CW15,'movie-row'!E$2:E$101)</f>
        <v>0.2415665915</v>
      </c>
      <c r="F15" s="1">
        <f>CORREL('user-row'!$B15:$CW15,'movie-row'!F$2:F$101)</f>
        <v>-0.003878024096</v>
      </c>
      <c r="G15" s="1">
        <f>CORREL('user-row'!$B15:$CW15,'movie-row'!G$2:G$101)</f>
        <v>0.5390658514</v>
      </c>
      <c r="H15" s="1">
        <f>CORREL('user-row'!$B15:$CW15,'movie-row'!H$2:H$101)</f>
        <v>-0.05131959293</v>
      </c>
      <c r="I15" s="1">
        <f>CORREL('user-row'!$B15:$CW15,'movie-row'!I$2:I$101)</f>
        <v>-0.1180845029</v>
      </c>
      <c r="J15" s="1">
        <f>CORREL('user-row'!$B15:$CW15,'movie-row'!J$2:J$101)</f>
        <v>0.4754948523</v>
      </c>
      <c r="K15" s="1">
        <f>CORREL('user-row'!$B15:$CW15,'movie-row'!K$2:K$101)</f>
        <v>0.2588656918</v>
      </c>
      <c r="L15" s="1">
        <f>CORREL('user-row'!$B15:$CW15,'movie-row'!L$2:L$101)</f>
        <v>0.2783346868</v>
      </c>
      <c r="M15" s="1">
        <f>CORREL('user-row'!$B15:$CW15,'movie-row'!M$2:M$101)</f>
        <v>-0.1154916761</v>
      </c>
      <c r="N15" s="1">
        <f>CORREL('user-row'!$B15:$CW15,'movie-row'!N$2:N$101)</f>
        <v>0.2905912408</v>
      </c>
      <c r="O15" s="1">
        <f>CORREL('user-row'!$B15:$CW15,'movie-row'!O$2:O$101)</f>
        <v>1</v>
      </c>
      <c r="P15" s="1">
        <f>CORREL('user-row'!$B15:$CW15,'movie-row'!P$2:P$101)</f>
        <v>0.2968261472</v>
      </c>
      <c r="Q15" s="1">
        <f>CORREL('user-row'!$B15:$CW15,'movie-row'!Q$2:Q$101)</f>
        <v>0.3267736291</v>
      </c>
      <c r="R15" s="1">
        <f>CORREL('user-row'!$B15:$CW15,'movie-row'!R$2:R$101)</f>
        <v>0.2914764052</v>
      </c>
      <c r="S15" s="1">
        <f>CORREL('user-row'!$B15:$CW15,'movie-row'!S$2:S$101)</f>
        <v>0.372675589</v>
      </c>
      <c r="T15" s="1">
        <f>CORREL('user-row'!$B15:$CW15,'movie-row'!T$2:T$101)</f>
        <v>0.5259904428</v>
      </c>
      <c r="U15" s="1">
        <f>CORREL('user-row'!$B15:$CW15,'movie-row'!U$2:U$101)</f>
        <v>0.1233802761</v>
      </c>
      <c r="V15" s="1">
        <f>CORREL('user-row'!$B15:$CW15,'movie-row'!V$2:V$101)</f>
        <v>0.178087648</v>
      </c>
      <c r="W15" s="1">
        <f>CORREL('user-row'!$B15:$CW15,'movie-row'!W$2:W$101)</f>
        <v>0.08859988363</v>
      </c>
      <c r="X15" s="1">
        <f>CORREL('user-row'!$B15:$CW15,'movie-row'!X$2:X$101)</f>
        <v>0.6685159536</v>
      </c>
      <c r="Y15" s="1">
        <f>CORREL('user-row'!$B15:$CW15,'movie-row'!Y$2:Y$101)</f>
        <v>0.1796796266</v>
      </c>
      <c r="Z15" s="1">
        <f>CORREL('user-row'!$B15:$CW15,'movie-row'!Z$2:Z$101)</f>
        <v>0.1558685691</v>
      </c>
    </row>
    <row r="16" ht="13.5" customHeight="1">
      <c r="A16" s="1">
        <v>442.0</v>
      </c>
      <c r="B16" s="1">
        <f>CORREL('user-row'!$B16:$CW16,'movie-row'!B$2:B$101)</f>
        <v>0.02230777151</v>
      </c>
      <c r="C16" s="1">
        <f>CORREL('user-row'!$B16:$CW16,'movie-row'!C$2:C$101)</f>
        <v>0.4144382015</v>
      </c>
      <c r="D16" s="1">
        <f>CORREL('user-row'!$B16:$CW16,'movie-row'!D$2:D$101)</f>
        <v>0.3041390357</v>
      </c>
      <c r="E16" s="1">
        <f>CORREL('user-row'!$B16:$CW16,'movie-row'!E$2:E$101)</f>
        <v>0.1165324811</v>
      </c>
      <c r="F16" s="1">
        <f>CORREL('user-row'!$B16:$CW16,'movie-row'!F$2:F$101)</f>
        <v>0.1135811887</v>
      </c>
      <c r="G16" s="1">
        <f>CORREL('user-row'!$B16:$CW16,'movie-row'!G$2:G$101)</f>
        <v>0.1812758902</v>
      </c>
      <c r="H16" s="1">
        <f>CORREL('user-row'!$B16:$CW16,'movie-row'!H$2:H$101)</f>
        <v>0.2271298649</v>
      </c>
      <c r="I16" s="1">
        <f>CORREL('user-row'!$B16:$CW16,'movie-row'!I$2:I$101)</f>
        <v>0.1008405444</v>
      </c>
      <c r="J16" s="1">
        <f>CORREL('user-row'!$B16:$CW16,'movie-row'!J$2:J$101)</f>
        <v>0.2017342172</v>
      </c>
      <c r="K16" s="1">
        <f>CORREL('user-row'!$B16:$CW16,'movie-row'!K$2:K$101)</f>
        <v>-0.02433662328</v>
      </c>
      <c r="L16" s="1">
        <f>CORREL('user-row'!$B16:$CW16,'movie-row'!L$2:L$101)</f>
        <v>-0.2638773845</v>
      </c>
      <c r="M16" s="1">
        <f>CORREL('user-row'!$B16:$CW16,'movie-row'!M$2:M$101)</f>
        <v>0.1971051659</v>
      </c>
      <c r="N16" s="1">
        <f>CORREL('user-row'!$B16:$CW16,'movie-row'!N$2:N$101)</f>
        <v>0.01759084576</v>
      </c>
      <c r="O16" s="1">
        <f>CORREL('user-row'!$B16:$CW16,'movie-row'!O$2:O$101)</f>
        <v>0.2968261472</v>
      </c>
      <c r="P16" s="1">
        <f>CORREL('user-row'!$B16:$CW16,'movie-row'!P$2:P$101)</f>
        <v>1</v>
      </c>
      <c r="Q16" s="1">
        <f>CORREL('user-row'!$B16:$CW16,'movie-row'!Q$2:Q$101)</f>
        <v>0.2516600133</v>
      </c>
      <c r="R16" s="1">
        <f>CORREL('user-row'!$B16:$CW16,'movie-row'!R$2:R$101)</f>
        <v>0.04682205474</v>
      </c>
      <c r="S16" s="1">
        <f>CORREL('user-row'!$B16:$CW16,'movie-row'!S$2:S$101)</f>
        <v>0.2185749087</v>
      </c>
      <c r="T16" s="1">
        <f>CORREL('user-row'!$B16:$CW16,'movie-row'!T$2:T$101)</f>
        <v>0.1504308933</v>
      </c>
      <c r="U16" s="1">
        <f>CORREL('user-row'!$B16:$CW16,'movie-row'!U$2:U$101)</f>
        <v>0.280392337</v>
      </c>
      <c r="V16" s="1">
        <f>CORREL('user-row'!$B16:$CW16,'movie-row'!V$2:V$101)</f>
        <v>0.03837823647</v>
      </c>
      <c r="W16" s="1">
        <f>CORREL('user-row'!$B16:$CW16,'movie-row'!W$2:W$101)</f>
        <v>0.2625203754</v>
      </c>
      <c r="X16" s="1">
        <f>CORREL('user-row'!$B16:$CW16,'movie-row'!X$2:X$101)</f>
        <v>0.06417938248</v>
      </c>
      <c r="Y16" s="1">
        <f>CORREL('user-row'!$B16:$CW16,'movie-row'!Y$2:Y$101)</f>
        <v>-0.02343918898</v>
      </c>
      <c r="Z16" s="1">
        <f>CORREL('user-row'!$B16:$CW16,'movie-row'!Z$2:Z$101)</f>
        <v>0.257864248</v>
      </c>
    </row>
    <row r="17" ht="13.5" customHeight="1">
      <c r="A17" s="1">
        <v>3556.0</v>
      </c>
      <c r="B17" s="1">
        <f>CORREL('user-row'!$B17:$CW17,'movie-row'!B$2:B$101)</f>
        <v>-0.1919879157</v>
      </c>
      <c r="C17" s="1">
        <f>CORREL('user-row'!$B17:$CW17,'movie-row'!C$2:C$101)</f>
        <v>0.4886069826</v>
      </c>
      <c r="D17" s="1">
        <f>CORREL('user-row'!$B17:$CW17,'movie-row'!D$2:D$101)</f>
        <v>0.3732257837</v>
      </c>
      <c r="E17" s="1">
        <f>CORREL('user-row'!$B17:$CW17,'movie-row'!E$2:E$101)</f>
        <v>-0.201275252</v>
      </c>
      <c r="F17" s="1">
        <f>CORREL('user-row'!$B17:$CW17,'movie-row'!F$2:F$101)</f>
        <v>0.1740848037</v>
      </c>
      <c r="G17" s="1">
        <f>CORREL('user-row'!$B17:$CW17,'movie-row'!G$2:G$101)</f>
        <v>0.3474701293</v>
      </c>
      <c r="H17" s="1">
        <f>CORREL('user-row'!$B17:$CW17,'movie-row'!H$2:H$101)</f>
        <v>0.01640623398</v>
      </c>
      <c r="I17" s="1">
        <f>CORREL('user-row'!$B17:$CW17,'movie-row'!I$2:I$101)</f>
        <v>0.04913197458</v>
      </c>
      <c r="J17" s="1">
        <f>CORREL('user-row'!$B17:$CW17,'movie-row'!J$2:J$101)</f>
        <v>0.4757109014</v>
      </c>
      <c r="K17" s="1">
        <f>CORREL('user-row'!$B17:$CW17,'movie-row'!K$2:K$101)</f>
        <v>-0.04060621757</v>
      </c>
      <c r="L17" s="1">
        <f>CORREL('user-row'!$B17:$CW17,'movie-row'!L$2:L$101)</f>
        <v>0.079570607</v>
      </c>
      <c r="M17" s="1">
        <f>CORREL('user-row'!$B17:$CW17,'movie-row'!M$2:M$101)</f>
        <v>0.07299269081</v>
      </c>
      <c r="N17" s="1">
        <f>CORREL('user-row'!$B17:$CW17,'movie-row'!N$2:N$101)</f>
        <v>0.1017841902</v>
      </c>
      <c r="O17" s="1">
        <f>CORREL('user-row'!$B17:$CW17,'movie-row'!O$2:O$101)</f>
        <v>0.3267736291</v>
      </c>
      <c r="P17" s="1">
        <f>CORREL('user-row'!$B17:$CW17,'movie-row'!P$2:P$101)</f>
        <v>0.2516600133</v>
      </c>
      <c r="Q17" s="1">
        <f>CORREL('user-row'!$B17:$CW17,'movie-row'!Q$2:Q$101)</f>
        <v>1</v>
      </c>
      <c r="R17" s="1">
        <f>CORREL('user-row'!$B17:$CW17,'movie-row'!R$2:R$101)</f>
        <v>0.08666452717</v>
      </c>
      <c r="S17" s="1">
        <f>CORREL('user-row'!$B17:$CW17,'movie-row'!S$2:S$101)</f>
        <v>0.1587388596</v>
      </c>
      <c r="T17" s="1">
        <f>CORREL('user-row'!$B17:$CW17,'movie-row'!T$2:T$101)</f>
        <v>-0.01616441268</v>
      </c>
      <c r="U17" s="1">
        <f>CORREL('user-row'!$B17:$CW17,'movie-row'!U$2:U$101)</f>
        <v>0.2565373801</v>
      </c>
      <c r="V17" s="1">
        <f>CORREL('user-row'!$B17:$CW17,'movie-row'!V$2:V$101)</f>
        <v>-0.05513746881</v>
      </c>
      <c r="W17" s="1">
        <f>CORREL('user-row'!$B17:$CW17,'movie-row'!W$2:W$101)</f>
        <v>0.5032468449</v>
      </c>
      <c r="X17" s="1">
        <f>CORREL('user-row'!$B17:$CW17,'movie-row'!X$2:X$101)</f>
        <v>0.1002766257</v>
      </c>
      <c r="Y17" s="1">
        <f>CORREL('user-row'!$B17:$CW17,'movie-row'!Y$2:Y$101)</f>
        <v>0.4232246288</v>
      </c>
      <c r="Z17" s="1">
        <f>CORREL('user-row'!$B17:$CW17,'movie-row'!Z$2:Z$101)</f>
        <v>0.2224577392</v>
      </c>
    </row>
    <row r="18" ht="13.5" customHeight="1">
      <c r="A18" s="1">
        <v>5261.0</v>
      </c>
      <c r="B18" s="1">
        <f>CORREL('user-row'!$B18:$CW18,'movie-row'!B$2:B$101)</f>
        <v>0.4930076052</v>
      </c>
      <c r="C18" s="1">
        <f>CORREL('user-row'!$B18:$CW18,'movie-row'!C$2:C$101)</f>
        <v>0.3281196268</v>
      </c>
      <c r="D18" s="1">
        <f>CORREL('user-row'!$B18:$CW18,'movie-row'!D$2:D$101)</f>
        <v>0.4709721227</v>
      </c>
      <c r="E18" s="1">
        <f>CORREL('user-row'!$B18:$CW18,'movie-row'!E$2:E$101)</f>
        <v>0.2283406387</v>
      </c>
      <c r="F18" s="1">
        <f>CORREL('user-row'!$B18:$CW18,'movie-row'!F$2:F$101)</f>
        <v>0.2979773198</v>
      </c>
      <c r="G18" s="1">
        <f>CORREL('user-row'!$B18:$CW18,'movie-row'!G$2:G$101)</f>
        <v>0.3994364289</v>
      </c>
      <c r="H18" s="1">
        <f>CORREL('user-row'!$B18:$CW18,'movie-row'!H$2:H$101)</f>
        <v>-0.2407636292</v>
      </c>
      <c r="I18" s="1">
        <f>CORREL('user-row'!$B18:$CW18,'movie-row'!I$2:I$101)</f>
        <v>-0.009041346382</v>
      </c>
      <c r="J18" s="1">
        <f>CORREL('user-row'!$B18:$CW18,'movie-row'!J$2:J$101)</f>
        <v>0.3069570655</v>
      </c>
      <c r="K18" s="1">
        <f>CORREL('user-row'!$B18:$CW18,'movie-row'!K$2:K$101)</f>
        <v>0.1550446746</v>
      </c>
      <c r="L18" s="1">
        <f>CORREL('user-row'!$B18:$CW18,'movie-row'!L$2:L$101)</f>
        <v>-0.1656275407</v>
      </c>
      <c r="M18" s="1">
        <f>CORREL('user-row'!$B18:$CW18,'movie-row'!M$2:M$101)</f>
        <v>0.1618820269</v>
      </c>
      <c r="N18" s="1">
        <f>CORREL('user-row'!$B18:$CW18,'movie-row'!N$2:N$101)</f>
        <v>-0.1409530729</v>
      </c>
      <c r="O18" s="1">
        <f>CORREL('user-row'!$B18:$CW18,'movie-row'!O$2:O$101)</f>
        <v>0.2914764052</v>
      </c>
      <c r="P18" s="1">
        <f>CORREL('user-row'!$B18:$CW18,'movie-row'!P$2:P$101)</f>
        <v>0.04682205474</v>
      </c>
      <c r="Q18" s="1">
        <f>CORREL('user-row'!$B18:$CW18,'movie-row'!Q$2:Q$101)</f>
        <v>0.08666452717</v>
      </c>
      <c r="R18" s="1">
        <f>CORREL('user-row'!$B18:$CW18,'movie-row'!R$2:R$101)</f>
        <v>1</v>
      </c>
      <c r="S18" s="1">
        <f>CORREL('user-row'!$B18:$CW18,'movie-row'!S$2:S$101)</f>
        <v>0.1491653188</v>
      </c>
      <c r="T18" s="1">
        <f>CORREL('user-row'!$B18:$CW18,'movie-row'!T$2:T$101)</f>
        <v>0.372176645</v>
      </c>
      <c r="U18" s="1">
        <f>CORREL('user-row'!$B18:$CW18,'movie-row'!U$2:U$101)</f>
        <v>0.1980863901</v>
      </c>
      <c r="V18" s="1">
        <f>CORREL('user-row'!$B18:$CW18,'movie-row'!V$2:V$101)</f>
        <v>0.2709280142</v>
      </c>
      <c r="W18" s="1">
        <f>CORREL('user-row'!$B18:$CW18,'movie-row'!W$2:W$101)</f>
        <v>-0.3933762735</v>
      </c>
      <c r="X18" s="1">
        <f>CORREL('user-row'!$B18:$CW18,'movie-row'!X$2:X$101)</f>
        <v>0.4552737829</v>
      </c>
      <c r="Y18" s="1">
        <f>CORREL('user-row'!$B18:$CW18,'movie-row'!Y$2:Y$101)</f>
        <v>0.03905017867</v>
      </c>
      <c r="Z18" s="1">
        <f>CORREL('user-row'!$B18:$CW18,'movie-row'!Z$2:Z$101)</f>
        <v>0.3742637983</v>
      </c>
    </row>
    <row r="19" ht="13.5" customHeight="1">
      <c r="A19" s="1">
        <v>2492.0</v>
      </c>
      <c r="B19" s="1">
        <f>CORREL('user-row'!$B19:$CW19,'movie-row'!B$2:B$101)</f>
        <v>0.3606438719</v>
      </c>
      <c r="C19" s="1">
        <f>CORREL('user-row'!$B19:$CW19,'movie-row'!C$2:C$101)</f>
        <v>0.4222364266</v>
      </c>
      <c r="D19" s="1">
        <f>CORREL('user-row'!$B19:$CW19,'movie-row'!D$2:D$101)</f>
        <v>0.06995613987</v>
      </c>
      <c r="E19" s="1">
        <f>CORREL('user-row'!$B19:$CW19,'movie-row'!E$2:E$101)</f>
        <v>0.238699995</v>
      </c>
      <c r="F19" s="1">
        <f>CORREL('user-row'!$B19:$CW19,'movie-row'!F$2:F$101)</f>
        <v>0.4766832805</v>
      </c>
      <c r="G19" s="1">
        <f>CORREL('user-row'!$B19:$CW19,'movie-row'!G$2:G$101)</f>
        <v>0.2073142551</v>
      </c>
      <c r="H19" s="1">
        <f>CORREL('user-row'!$B19:$CW19,'movie-row'!H$2:H$101)</f>
        <v>-0.1152541545</v>
      </c>
      <c r="I19" s="1">
        <f>CORREL('user-row'!$B19:$CW19,'movie-row'!I$2:I$101)</f>
        <v>0.2036133639</v>
      </c>
      <c r="J19" s="1">
        <f>CORREL('user-row'!$B19:$CW19,'movie-row'!J$2:J$101)</f>
        <v>0.1363430859</v>
      </c>
      <c r="K19" s="1">
        <f>CORREL('user-row'!$B19:$CW19,'movie-row'!K$2:K$101)</f>
        <v>-0.2041642847</v>
      </c>
      <c r="L19" s="1">
        <f>CORREL('user-row'!$B19:$CW19,'movie-row'!L$2:L$101)</f>
        <v>0.05330585237</v>
      </c>
      <c r="M19" s="1">
        <f>CORREL('user-row'!$B19:$CW19,'movie-row'!M$2:M$101)</f>
        <v>-0.0003114447411</v>
      </c>
      <c r="N19" s="1">
        <f>CORREL('user-row'!$B19:$CW19,'movie-row'!N$2:N$101)</f>
        <v>0.1504757245</v>
      </c>
      <c r="O19" s="1">
        <f>CORREL('user-row'!$B19:$CW19,'movie-row'!O$2:O$101)</f>
        <v>0.372675589</v>
      </c>
      <c r="P19" s="1">
        <f>CORREL('user-row'!$B19:$CW19,'movie-row'!P$2:P$101)</f>
        <v>0.2185749087</v>
      </c>
      <c r="Q19" s="1">
        <f>CORREL('user-row'!$B19:$CW19,'movie-row'!Q$2:Q$101)</f>
        <v>0.1587388596</v>
      </c>
      <c r="R19" s="1">
        <f>CORREL('user-row'!$B19:$CW19,'movie-row'!R$2:R$101)</f>
        <v>0.1491653188</v>
      </c>
      <c r="S19" s="1">
        <f>CORREL('user-row'!$B19:$CW19,'movie-row'!S$2:S$101)</f>
        <v>1</v>
      </c>
      <c r="T19" s="1">
        <f>CORREL('user-row'!$B19:$CW19,'movie-row'!T$2:T$101)</f>
        <v>0.2768834191</v>
      </c>
      <c r="U19" s="1">
        <f>CORREL('user-row'!$B19:$CW19,'movie-row'!U$2:U$101)</f>
        <v>0.1580017452</v>
      </c>
      <c r="V19" s="1">
        <f>CORREL('user-row'!$B19:$CW19,'movie-row'!V$2:V$101)</f>
        <v>0.03582537584</v>
      </c>
      <c r="W19" s="1">
        <f>CORREL('user-row'!$B19:$CW19,'movie-row'!W$2:W$101)</f>
        <v>-0.3454946916</v>
      </c>
      <c r="X19" s="1">
        <f>CORREL('user-row'!$B19:$CW19,'movie-row'!X$2:X$101)</f>
        <v>0.4490252438</v>
      </c>
      <c r="Y19" s="1">
        <f>CORREL('user-row'!$B19:$CW19,'movie-row'!Y$2:Y$101)</f>
        <v>0.2894101249</v>
      </c>
      <c r="Z19" s="1">
        <f>CORREL('user-row'!$B19:$CW19,'movie-row'!Z$2:Z$101)</f>
        <v>0.1692390632</v>
      </c>
    </row>
    <row r="20" ht="13.5" customHeight="1">
      <c r="A20" s="1">
        <v>5062.0</v>
      </c>
      <c r="B20" s="1">
        <f>CORREL('user-row'!$B20:$CW20,'movie-row'!B$2:B$101)</f>
        <v>0.5510888372</v>
      </c>
      <c r="C20" s="1">
        <f>CORREL('user-row'!$B20:$CW20,'movie-row'!C$2:C$101)</f>
        <v>0.2266348343</v>
      </c>
      <c r="D20" s="1">
        <f>CORREL('user-row'!$B20:$CW20,'movie-row'!D$2:D$101)</f>
        <v>-0.05476239941</v>
      </c>
      <c r="E20" s="1">
        <f>CORREL('user-row'!$B20:$CW20,'movie-row'!E$2:E$101)</f>
        <v>0.2596598436</v>
      </c>
      <c r="F20" s="1">
        <f>CORREL('user-row'!$B20:$CW20,'movie-row'!F$2:F$101)</f>
        <v>0.2938677115</v>
      </c>
      <c r="G20" s="1">
        <f>CORREL('user-row'!$B20:$CW20,'movie-row'!G$2:G$101)</f>
        <v>0.3113634013</v>
      </c>
      <c r="H20" s="1">
        <f>CORREL('user-row'!$B20:$CW20,'movie-row'!H$2:H$101)</f>
        <v>0.2476932723</v>
      </c>
      <c r="I20" s="1">
        <f>CORREL('user-row'!$B20:$CW20,'movie-row'!I$2:I$101)</f>
        <v>0.03330075655</v>
      </c>
      <c r="J20" s="1">
        <f>CORREL('user-row'!$B20:$CW20,'movie-row'!J$2:J$101)</f>
        <v>0.3017504797</v>
      </c>
      <c r="K20" s="1">
        <f>CORREL('user-row'!$B20:$CW20,'movie-row'!K$2:K$101)</f>
        <v>0.2636544698</v>
      </c>
      <c r="L20" s="1">
        <f>CORREL('user-row'!$B20:$CW20,'movie-row'!L$2:L$101)</f>
        <v>0.007809521472</v>
      </c>
      <c r="M20" s="1">
        <f>CORREL('user-row'!$B20:$CW20,'movie-row'!M$2:M$101)</f>
        <v>-0.07759801512</v>
      </c>
      <c r="N20" s="1">
        <f>CORREL('user-row'!$B20:$CW20,'movie-row'!N$2:N$101)</f>
        <v>0.02457219921</v>
      </c>
      <c r="O20" s="1">
        <f>CORREL('user-row'!$B20:$CW20,'movie-row'!O$2:O$101)</f>
        <v>0.5259904428</v>
      </c>
      <c r="P20" s="1">
        <f>CORREL('user-row'!$B20:$CW20,'movie-row'!P$2:P$101)</f>
        <v>0.1504308933</v>
      </c>
      <c r="Q20" s="1">
        <f>CORREL('user-row'!$B20:$CW20,'movie-row'!Q$2:Q$101)</f>
        <v>-0.01616441268</v>
      </c>
      <c r="R20" s="1">
        <f>CORREL('user-row'!$B20:$CW20,'movie-row'!R$2:R$101)</f>
        <v>0.372176645</v>
      </c>
      <c r="S20" s="1">
        <f>CORREL('user-row'!$B20:$CW20,'movie-row'!S$2:S$101)</f>
        <v>0.2768834191</v>
      </c>
      <c r="T20" s="1">
        <f>CORREL('user-row'!$B20:$CW20,'movie-row'!T$2:T$101)</f>
        <v>1</v>
      </c>
      <c r="U20" s="1">
        <f>CORREL('user-row'!$B20:$CW20,'movie-row'!U$2:U$101)</f>
        <v>0.4038088756</v>
      </c>
      <c r="V20" s="1">
        <f>CORREL('user-row'!$B20:$CW20,'movie-row'!V$2:V$101)</f>
        <v>0.02852089688</v>
      </c>
      <c r="W20" s="1">
        <f>CORREL('user-row'!$B20:$CW20,'movie-row'!W$2:W$101)</f>
        <v>0.1078205266</v>
      </c>
      <c r="X20" s="1">
        <f>CORREL('user-row'!$B20:$CW20,'movie-row'!X$2:X$101)</f>
        <v>0.4280547277</v>
      </c>
      <c r="Y20" s="1">
        <f>CORREL('user-row'!$B20:$CW20,'movie-row'!Y$2:Y$101)</f>
        <v>0.407043527</v>
      </c>
      <c r="Z20" s="1">
        <f>CORREL('user-row'!$B20:$CW20,'movie-row'!Z$2:Z$101)</f>
        <v>0.2788677604</v>
      </c>
    </row>
    <row r="21" ht="13.5" customHeight="1">
      <c r="A21" s="1">
        <v>2486.0</v>
      </c>
      <c r="B21" s="1">
        <f>CORREL('user-row'!$B21:$CW21,'movie-row'!B$2:B$101)</f>
        <v>0.002544105963</v>
      </c>
      <c r="C21" s="1">
        <f>CORREL('user-row'!$B21:$CW21,'movie-row'!C$2:C$101)</f>
        <v>0.3058032609</v>
      </c>
      <c r="D21" s="1">
        <f>CORREL('user-row'!$B21:$CW21,'movie-row'!D$2:D$101)</f>
        <v>0.1338120266</v>
      </c>
      <c r="E21" s="1">
        <f>CORREL('user-row'!$B21:$CW21,'movie-row'!E$2:E$101)</f>
        <v>0.2470968293</v>
      </c>
      <c r="F21" s="1">
        <f>CORREL('user-row'!$B21:$CW21,'movie-row'!F$2:F$101)</f>
        <v>0.4389915544</v>
      </c>
      <c r="G21" s="1">
        <f>CORREL('user-row'!$B21:$CW21,'movie-row'!G$2:G$101)</f>
        <v>0.2763057413</v>
      </c>
      <c r="H21" s="1">
        <f>CORREL('user-row'!$B21:$CW21,'movie-row'!H$2:H$101)</f>
        <v>0.166912843</v>
      </c>
      <c r="I21" s="1">
        <f>CORREL('user-row'!$B21:$CW21,'movie-row'!I$2:I$101)</f>
        <v>0.1379819375</v>
      </c>
      <c r="J21" s="1">
        <f>CORREL('user-row'!$B21:$CW21,'movie-row'!J$2:J$101)</f>
        <v>0.1434135267</v>
      </c>
      <c r="K21" s="1">
        <f>CORREL('user-row'!$B21:$CW21,'movie-row'!K$2:K$101)</f>
        <v>0.1671975674</v>
      </c>
      <c r="L21" s="1">
        <f>CORREL('user-row'!$B21:$CW21,'movie-row'!L$2:L$101)</f>
        <v>-0.2446374464</v>
      </c>
      <c r="M21" s="1">
        <f>CORREL('user-row'!$B21:$CW21,'movie-row'!M$2:M$101)</f>
        <v>0.03938931637</v>
      </c>
      <c r="N21" s="1">
        <f>CORREL('user-row'!$B21:$CW21,'movie-row'!N$2:N$101)</f>
        <v>-0.03113045632</v>
      </c>
      <c r="O21" s="1">
        <f>CORREL('user-row'!$B21:$CW21,'movie-row'!O$2:O$101)</f>
        <v>0.1233802761</v>
      </c>
      <c r="P21" s="1">
        <f>CORREL('user-row'!$B21:$CW21,'movie-row'!P$2:P$101)</f>
        <v>0.280392337</v>
      </c>
      <c r="Q21" s="1">
        <f>CORREL('user-row'!$B21:$CW21,'movie-row'!Q$2:Q$101)</f>
        <v>0.2565373801</v>
      </c>
      <c r="R21" s="1">
        <f>CORREL('user-row'!$B21:$CW21,'movie-row'!R$2:R$101)</f>
        <v>0.1980863901</v>
      </c>
      <c r="S21" s="1">
        <f>CORREL('user-row'!$B21:$CW21,'movie-row'!S$2:S$101)</f>
        <v>0.1580017452</v>
      </c>
      <c r="T21" s="1">
        <f>CORREL('user-row'!$B21:$CW21,'movie-row'!T$2:T$101)</f>
        <v>0.4038088756</v>
      </c>
      <c r="U21" s="1">
        <f>CORREL('user-row'!$B21:$CW21,'movie-row'!U$2:U$101)</f>
        <v>1</v>
      </c>
      <c r="V21" s="1">
        <f>CORREL('user-row'!$B21:$CW21,'movie-row'!V$2:V$101)</f>
        <v>-0.06842074701</v>
      </c>
      <c r="W21" s="1">
        <f>CORREL('user-row'!$B21:$CW21,'movie-row'!W$2:W$101)</f>
        <v>0.1737972068</v>
      </c>
      <c r="X21" s="1">
        <f>CORREL('user-row'!$B21:$CW21,'movie-row'!X$2:X$101)</f>
        <v>0.1057609674</v>
      </c>
      <c r="Y21" s="1">
        <f>CORREL('user-row'!$B21:$CW21,'movie-row'!Y$2:Y$101)</f>
        <v>0.4723605554</v>
      </c>
      <c r="Z21" s="1">
        <f>CORREL('user-row'!$B21:$CW21,'movie-row'!Z$2:Z$101)</f>
        <v>0.2574623423</v>
      </c>
    </row>
    <row r="22" ht="13.5" customHeight="1">
      <c r="A22" s="1">
        <v>4942.0</v>
      </c>
      <c r="B22" s="1">
        <f>CORREL('user-row'!$B22:$CW22,'movie-row'!B$2:B$101)</f>
        <v>0.1166527417</v>
      </c>
      <c r="C22" s="1">
        <f>CORREL('user-row'!$B22:$CW22,'movie-row'!C$2:C$101)</f>
        <v>0.0377691115</v>
      </c>
      <c r="D22" s="1">
        <f>CORREL('user-row'!$B22:$CW22,'movie-row'!D$2:D$101)</f>
        <v>0.01516911478</v>
      </c>
      <c r="E22" s="1">
        <f>CORREL('user-row'!$B22:$CW22,'movie-row'!E$2:E$101)</f>
        <v>0.1492466984</v>
      </c>
      <c r="F22" s="1">
        <f>CORREL('user-row'!$B22:$CW22,'movie-row'!F$2:F$101)</f>
        <v>-0.1628183634</v>
      </c>
      <c r="G22" s="1">
        <f>CORREL('user-row'!$B22:$CW22,'movie-row'!G$2:G$101)</f>
        <v>0.0796978738</v>
      </c>
      <c r="H22" s="1">
        <f>CORREL('user-row'!$B22:$CW22,'movie-row'!H$2:H$101)</f>
        <v>0.1460111023</v>
      </c>
      <c r="I22" s="1">
        <f>CORREL('user-row'!$B22:$CW22,'movie-row'!I$2:I$101)</f>
        <v>0.07060156773</v>
      </c>
      <c r="J22" s="1">
        <f>CORREL('user-row'!$B22:$CW22,'movie-row'!J$2:J$101)</f>
        <v>0.05609971273</v>
      </c>
      <c r="K22" s="1">
        <f>CORREL('user-row'!$B22:$CW22,'movie-row'!K$2:K$101)</f>
        <v>-0.08459242779</v>
      </c>
      <c r="L22" s="1">
        <f>CORREL('user-row'!$B22:$CW22,'movie-row'!L$2:L$101)</f>
        <v>-0.03070913796</v>
      </c>
      <c r="M22" s="1">
        <f>CORREL('user-row'!$B22:$CW22,'movie-row'!M$2:M$101)</f>
        <v>-0.1560912896</v>
      </c>
      <c r="N22" s="1">
        <f>CORREL('user-row'!$B22:$CW22,'movie-row'!N$2:N$101)</f>
        <v>-0.133768282</v>
      </c>
      <c r="O22" s="1">
        <f>CORREL('user-row'!$B22:$CW22,'movie-row'!O$2:O$101)</f>
        <v>0.178087648</v>
      </c>
      <c r="P22" s="1">
        <f>CORREL('user-row'!$B22:$CW22,'movie-row'!P$2:P$101)</f>
        <v>0.03837823647</v>
      </c>
      <c r="Q22" s="1">
        <f>CORREL('user-row'!$B22:$CW22,'movie-row'!Q$2:Q$101)</f>
        <v>-0.05513746881</v>
      </c>
      <c r="R22" s="1">
        <f>CORREL('user-row'!$B22:$CW22,'movie-row'!R$2:R$101)</f>
        <v>0.2709280142</v>
      </c>
      <c r="S22" s="1">
        <f>CORREL('user-row'!$B22:$CW22,'movie-row'!S$2:S$101)</f>
        <v>0.03582537584</v>
      </c>
      <c r="T22" s="1">
        <f>CORREL('user-row'!$B22:$CW22,'movie-row'!T$2:T$101)</f>
        <v>0.02852089688</v>
      </c>
      <c r="U22" s="1">
        <f>CORREL('user-row'!$B22:$CW22,'movie-row'!U$2:U$101)</f>
        <v>-0.06842074701</v>
      </c>
      <c r="V22" s="1">
        <f>CORREL('user-row'!$B22:$CW22,'movie-row'!V$2:V$101)</f>
        <v>1</v>
      </c>
      <c r="W22" s="1">
        <f>CORREL('user-row'!$B22:$CW22,'movie-row'!W$2:W$101)</f>
        <v>-0.3463861744</v>
      </c>
      <c r="X22" s="1">
        <f>CORREL('user-row'!$B22:$CW22,'movie-row'!X$2:X$101)</f>
        <v>-0.0046376383</v>
      </c>
      <c r="Y22" s="1">
        <f>CORREL('user-row'!$B22:$CW22,'movie-row'!Y$2:Y$101)</f>
        <v>0.1436718646</v>
      </c>
      <c r="Z22" s="1">
        <f>CORREL('user-row'!$B22:$CW22,'movie-row'!Z$2:Z$101)</f>
        <v>0.07447584617</v>
      </c>
    </row>
    <row r="23" ht="13.5" customHeight="1">
      <c r="A23" s="1">
        <v>2267.0</v>
      </c>
      <c r="B23" s="1">
        <f>CORREL('user-row'!$B23:$CW23,'movie-row'!B$2:B$101)</f>
        <v>-0.4291827827</v>
      </c>
      <c r="C23" s="1">
        <f>CORREL('user-row'!$B23:$CW23,'movie-row'!C$2:C$101)</f>
        <v>0.2407277052</v>
      </c>
      <c r="D23" s="1">
        <f>CORREL('user-row'!$B23:$CW23,'movie-row'!D$2:D$101)</f>
        <v>-0.2730960101</v>
      </c>
      <c r="E23" s="1">
        <f>CORREL('user-row'!$B23:$CW23,'movie-row'!E$2:E$101)</f>
        <v>-0.361465759</v>
      </c>
      <c r="F23" s="1">
        <f>CORREL('user-row'!$B23:$CW23,'movie-row'!F$2:F$101)</f>
        <v>-0.295965534</v>
      </c>
      <c r="G23" s="1">
        <f>CORREL('user-row'!$B23:$CW23,'movie-row'!G$2:G$101)</f>
        <v>0.2129909861</v>
      </c>
      <c r="H23" s="1">
        <f>CORREL('user-row'!$B23:$CW23,'movie-row'!H$2:H$101)</f>
        <v>0.009685485553</v>
      </c>
      <c r="I23" s="1">
        <f>CORREL('user-row'!$B23:$CW23,'movie-row'!I$2:I$101)</f>
        <v>0.1094515597</v>
      </c>
      <c r="J23" s="1">
        <f>CORREL('user-row'!$B23:$CW23,'movie-row'!J$2:J$101)</f>
        <v>0.1799076836</v>
      </c>
      <c r="K23" s="1">
        <f>CORREL('user-row'!$B23:$CW23,'movie-row'!K$2:K$101)</f>
        <v>0.3157120259</v>
      </c>
      <c r="L23" s="1">
        <f>CORREL('user-row'!$B23:$CW23,'movie-row'!L$2:L$101)</f>
        <v>-0.07065961504</v>
      </c>
      <c r="M23" s="1">
        <f>CORREL('user-row'!$B23:$CW23,'movie-row'!M$2:M$101)</f>
        <v>0.4085923761</v>
      </c>
      <c r="N23" s="1">
        <f>CORREL('user-row'!$B23:$CW23,'movie-row'!N$2:N$101)</f>
        <v>0.1420672992</v>
      </c>
      <c r="O23" s="1">
        <f>CORREL('user-row'!$B23:$CW23,'movie-row'!O$2:O$101)</f>
        <v>0.08859988363</v>
      </c>
      <c r="P23" s="1">
        <f>CORREL('user-row'!$B23:$CW23,'movie-row'!P$2:P$101)</f>
        <v>0.2625203754</v>
      </c>
      <c r="Q23" s="1">
        <f>CORREL('user-row'!$B23:$CW23,'movie-row'!Q$2:Q$101)</f>
        <v>0.5032468449</v>
      </c>
      <c r="R23" s="1">
        <f>CORREL('user-row'!$B23:$CW23,'movie-row'!R$2:R$101)</f>
        <v>-0.3933762735</v>
      </c>
      <c r="S23" s="1">
        <f>CORREL('user-row'!$B23:$CW23,'movie-row'!S$2:S$101)</f>
        <v>-0.3454946916</v>
      </c>
      <c r="T23" s="1">
        <f>CORREL('user-row'!$B23:$CW23,'movie-row'!T$2:T$101)</f>
        <v>0.1078205266</v>
      </c>
      <c r="U23" s="1">
        <f>CORREL('user-row'!$B23:$CW23,'movie-row'!U$2:U$101)</f>
        <v>0.1737972068</v>
      </c>
      <c r="V23" s="1">
        <f>CORREL('user-row'!$B23:$CW23,'movie-row'!V$2:V$101)</f>
        <v>-0.3463861744</v>
      </c>
      <c r="W23" s="1">
        <f>CORREL('user-row'!$B23:$CW23,'movie-row'!W$2:W$101)</f>
        <v>1</v>
      </c>
      <c r="X23" s="1">
        <f>CORREL('user-row'!$B23:$CW23,'movie-row'!X$2:X$101)</f>
        <v>-0.3398445182</v>
      </c>
      <c r="Y23" s="1">
        <f>CORREL('user-row'!$B23:$CW23,'movie-row'!Y$2:Y$101)</f>
        <v>0.16595962</v>
      </c>
      <c r="Z23" s="1">
        <f>CORREL('user-row'!$B23:$CW23,'movie-row'!Z$2:Z$101)</f>
        <v>0.1563409411</v>
      </c>
    </row>
    <row r="24" ht="13.5" customHeight="1">
      <c r="A24" s="1">
        <v>4809.0</v>
      </c>
      <c r="B24" s="1">
        <f>CORREL('user-row'!$B24:$CW24,'movie-row'!B$2:B$101)</f>
        <v>0.3943709117</v>
      </c>
      <c r="C24" s="1">
        <f>CORREL('user-row'!$B24:$CW24,'movie-row'!C$2:C$101)</f>
        <v>0.4116761854</v>
      </c>
      <c r="D24" s="1">
        <f>CORREL('user-row'!$B24:$CW24,'movie-row'!D$2:D$101)</f>
        <v>0.08252816147</v>
      </c>
      <c r="E24" s="1">
        <f>CORREL('user-row'!$B24:$CW24,'movie-row'!E$2:E$101)</f>
        <v>0.4749736962</v>
      </c>
      <c r="F24" s="1">
        <f>CORREL('user-row'!$B24:$CW24,'movie-row'!F$2:F$101)</f>
        <v>0.05451842731</v>
      </c>
      <c r="G24" s="1">
        <f>CORREL('user-row'!$B24:$CW24,'movie-row'!G$2:G$101)</f>
        <v>0.1656082582</v>
      </c>
      <c r="H24" s="1">
        <f>CORREL('user-row'!$B24:$CW24,'movie-row'!H$2:H$101)</f>
        <v>-0.451625417</v>
      </c>
      <c r="I24" s="1">
        <f>CORREL('user-row'!$B24:$CW24,'movie-row'!I$2:I$101)</f>
        <v>-0.08356209927</v>
      </c>
      <c r="J24" s="1">
        <f>CORREL('user-row'!$B24:$CW24,'movie-row'!J$2:J$101)</f>
        <v>0.2846477899</v>
      </c>
      <c r="K24" s="1">
        <f>CORREL('user-row'!$B24:$CW24,'movie-row'!K$2:K$101)</f>
        <v>0.08567291282</v>
      </c>
      <c r="L24" s="1">
        <f>CORREL('user-row'!$B24:$CW24,'movie-row'!L$2:L$101)</f>
        <v>0.2685953793</v>
      </c>
      <c r="M24" s="1">
        <f>CORREL('user-row'!$B24:$CW24,'movie-row'!M$2:M$101)</f>
        <v>0.1796523067</v>
      </c>
      <c r="N24" s="1">
        <f>CORREL('user-row'!$B24:$CW24,'movie-row'!N$2:N$101)</f>
        <v>0.01514039681</v>
      </c>
      <c r="O24" s="1">
        <f>CORREL('user-row'!$B24:$CW24,'movie-row'!O$2:O$101)</f>
        <v>0.6685159536</v>
      </c>
      <c r="P24" s="1">
        <f>CORREL('user-row'!$B24:$CW24,'movie-row'!P$2:P$101)</f>
        <v>0.06417938248</v>
      </c>
      <c r="Q24" s="1">
        <f>CORREL('user-row'!$B24:$CW24,'movie-row'!Q$2:Q$101)</f>
        <v>0.1002766257</v>
      </c>
      <c r="R24" s="1">
        <f>CORREL('user-row'!$B24:$CW24,'movie-row'!R$2:R$101)</f>
        <v>0.4552737829</v>
      </c>
      <c r="S24" s="1">
        <f>CORREL('user-row'!$B24:$CW24,'movie-row'!S$2:S$101)</f>
        <v>0.4490252438</v>
      </c>
      <c r="T24" s="1">
        <f>CORREL('user-row'!$B24:$CW24,'movie-row'!T$2:T$101)</f>
        <v>0.4280547277</v>
      </c>
      <c r="U24" s="1">
        <f>CORREL('user-row'!$B24:$CW24,'movie-row'!U$2:U$101)</f>
        <v>0.1057609674</v>
      </c>
      <c r="V24" s="1">
        <f>CORREL('user-row'!$B24:$CW24,'movie-row'!V$2:V$101)</f>
        <v>-0.0046376383</v>
      </c>
      <c r="W24" s="1">
        <f>CORREL('user-row'!$B24:$CW24,'movie-row'!W$2:W$101)</f>
        <v>-0.3398445182</v>
      </c>
      <c r="X24" s="1">
        <f>CORREL('user-row'!$B24:$CW24,'movie-row'!X$2:X$101)</f>
        <v>1</v>
      </c>
      <c r="Y24" s="1">
        <f>CORREL('user-row'!$B24:$CW24,'movie-row'!Y$2:Y$101)</f>
        <v>0.5421918782</v>
      </c>
      <c r="Z24" s="1">
        <f>CORREL('user-row'!$B24:$CW24,'movie-row'!Z$2:Z$101)</f>
        <v>0.4355203388</v>
      </c>
    </row>
    <row r="25" ht="13.5" customHeight="1">
      <c r="A25" s="1">
        <v>3853.0</v>
      </c>
      <c r="B25" s="1">
        <f>CORREL('user-row'!$B25:$CW25,'movie-row'!B$2:B$101)</f>
        <v>-0.3044220086</v>
      </c>
      <c r="C25" s="1">
        <f>CORREL('user-row'!$B25:$CW25,'movie-row'!C$2:C$101)</f>
        <v>0.1892339834</v>
      </c>
      <c r="D25" s="1">
        <f>CORREL('user-row'!$B25:$CW25,'movie-row'!D$2:D$101)</f>
        <v>0.6671682535</v>
      </c>
      <c r="E25" s="1">
        <f>CORREL('user-row'!$B25:$CW25,'movie-row'!E$2:E$101)</f>
        <v>-0.2620732175</v>
      </c>
      <c r="F25" s="1">
        <f>CORREL('user-row'!$B25:$CW25,'movie-row'!F$2:F$101)</f>
        <v>0.4641101478</v>
      </c>
      <c r="G25" s="1">
        <f>CORREL('user-row'!$B25:$CW25,'movie-row'!G$2:G$101)</f>
        <v>0.162313995</v>
      </c>
      <c r="H25" s="1">
        <f>CORREL('user-row'!$B25:$CW25,'movie-row'!H$2:H$101)</f>
        <v>0.1936596018</v>
      </c>
      <c r="I25" s="1">
        <f>CORREL('user-row'!$B25:$CW25,'movie-row'!I$2:I$101)</f>
        <v>-0.0893166944</v>
      </c>
      <c r="J25" s="1">
        <f>CORREL('user-row'!$B25:$CW25,'movie-row'!J$2:J$101)</f>
        <v>0.1707570583</v>
      </c>
      <c r="K25" s="1">
        <f>CORREL('user-row'!$B25:$CW25,'movie-row'!K$2:K$101)</f>
        <v>-0.1098920742</v>
      </c>
      <c r="L25" s="1">
        <f>CORREL('user-row'!$B25:$CW25,'movie-row'!L$2:L$101)</f>
        <v>-0.1435033809</v>
      </c>
      <c r="M25" s="1">
        <f>CORREL('user-row'!$B25:$CW25,'movie-row'!M$2:M$101)</f>
        <v>0.2804022484</v>
      </c>
      <c r="N25" s="1">
        <f>CORREL('user-row'!$B25:$CW25,'movie-row'!N$2:N$101)</f>
        <v>0.1812102179</v>
      </c>
      <c r="O25" s="1">
        <f>CORREL('user-row'!$B25:$CW25,'movie-row'!O$2:O$101)</f>
        <v>0.1796796266</v>
      </c>
      <c r="P25" s="1">
        <f>CORREL('user-row'!$B25:$CW25,'movie-row'!P$2:P$101)</f>
        <v>-0.02343918898</v>
      </c>
      <c r="Q25" s="1">
        <f>CORREL('user-row'!$B25:$CW25,'movie-row'!Q$2:Q$101)</f>
        <v>0.4232246288</v>
      </c>
      <c r="R25" s="1">
        <f>CORREL('user-row'!$B25:$CW25,'movie-row'!R$2:R$101)</f>
        <v>0.03905017867</v>
      </c>
      <c r="S25" s="1">
        <f>CORREL('user-row'!$B25:$CW25,'movie-row'!S$2:S$101)</f>
        <v>0.2894101249</v>
      </c>
      <c r="T25" s="1">
        <f>CORREL('user-row'!$B25:$CW25,'movie-row'!T$2:T$101)</f>
        <v>0.407043527</v>
      </c>
      <c r="U25" s="1">
        <f>CORREL('user-row'!$B25:$CW25,'movie-row'!U$2:U$101)</f>
        <v>0.4723605554</v>
      </c>
      <c r="V25" s="1">
        <f>CORREL('user-row'!$B25:$CW25,'movie-row'!V$2:V$101)</f>
        <v>0.1436718646</v>
      </c>
      <c r="W25" s="1">
        <f>CORREL('user-row'!$B25:$CW25,'movie-row'!W$2:W$101)</f>
        <v>0.16595962</v>
      </c>
      <c r="X25" s="1">
        <f>CORREL('user-row'!$B25:$CW25,'movie-row'!X$2:X$101)</f>
        <v>0.5421918782</v>
      </c>
      <c r="Y25" s="1">
        <f>CORREL('user-row'!$B25:$CW25,'movie-row'!Y$2:Y$101)</f>
        <v>1</v>
      </c>
      <c r="Z25" s="1">
        <f>CORREL('user-row'!$B25:$CW25,'movie-row'!Z$2:Z$101)</f>
        <v>0.08040346847</v>
      </c>
    </row>
    <row r="26" ht="13.5" customHeight="1">
      <c r="A26" s="1">
        <v>2288.0</v>
      </c>
      <c r="B26" s="1">
        <f>CORREL('user-row'!$B26:$CW26,'movie-row'!B$2:B$101)</f>
        <v>0.2450477486</v>
      </c>
      <c r="C26" s="1">
        <f>CORREL('user-row'!$B26:$CW26,'movie-row'!C$2:C$101)</f>
        <v>0.3900667493</v>
      </c>
      <c r="D26" s="1">
        <f>CORREL('user-row'!$B26:$CW26,'movie-row'!D$2:D$101)</f>
        <v>0.1191623085</v>
      </c>
      <c r="E26" s="1">
        <f>CORREL('user-row'!$B26:$CW26,'movie-row'!E$2:E$101)</f>
        <v>0.1669992924</v>
      </c>
      <c r="F26" s="1">
        <f>CORREL('user-row'!$B26:$CW26,'movie-row'!F$2:F$101)</f>
        <v>0.379856265</v>
      </c>
      <c r="G26" s="1">
        <f>CORREL('user-row'!$B26:$CW26,'movie-row'!G$2:G$101)</f>
        <v>0.2796770568</v>
      </c>
      <c r="H26" s="1">
        <f>CORREL('user-row'!$B26:$CW26,'movie-row'!H$2:H$101)</f>
        <v>0.1132661791</v>
      </c>
      <c r="I26" s="1">
        <f>CORREL('user-row'!$B26:$CW26,'movie-row'!I$2:I$101)</f>
        <v>0.2292193296</v>
      </c>
      <c r="J26" s="1">
        <f>CORREL('user-row'!$B26:$CW26,'movie-row'!J$2:J$101)</f>
        <v>0.1931312612</v>
      </c>
      <c r="K26" s="1">
        <f>CORREL('user-row'!$B26:$CW26,'movie-row'!K$2:K$101)</f>
        <v>-0.2793851033</v>
      </c>
      <c r="L26" s="1">
        <f>CORREL('user-row'!$B26:$CW26,'movie-row'!L$2:L$101)</f>
        <v>0.01328359819</v>
      </c>
      <c r="M26" s="1">
        <f>CORREL('user-row'!$B26:$CW26,'movie-row'!M$2:M$101)</f>
        <v>0.04032801415</v>
      </c>
      <c r="N26" s="1">
        <f>CORREL('user-row'!$B26:$CW26,'movie-row'!N$2:N$101)</f>
        <v>-0.005934769828</v>
      </c>
      <c r="O26" s="1">
        <f>CORREL('user-row'!$B26:$CW26,'movie-row'!O$2:O$101)</f>
        <v>0.1558685691</v>
      </c>
      <c r="P26" s="1">
        <f>CORREL('user-row'!$B26:$CW26,'movie-row'!P$2:P$101)</f>
        <v>0.257864248</v>
      </c>
      <c r="Q26" s="1">
        <f>CORREL('user-row'!$B26:$CW26,'movie-row'!Q$2:Q$101)</f>
        <v>0.2224577392</v>
      </c>
      <c r="R26" s="1">
        <f>CORREL('user-row'!$B26:$CW26,'movie-row'!R$2:R$101)</f>
        <v>0.3742637983</v>
      </c>
      <c r="S26" s="1">
        <f>CORREL('user-row'!$B26:$CW26,'movie-row'!S$2:S$101)</f>
        <v>0.1692390632</v>
      </c>
      <c r="T26" s="1">
        <f>CORREL('user-row'!$B26:$CW26,'movie-row'!T$2:T$101)</f>
        <v>0.2788677604</v>
      </c>
      <c r="U26" s="1">
        <f>CORREL('user-row'!$B26:$CW26,'movie-row'!U$2:U$101)</f>
        <v>0.2574623423</v>
      </c>
      <c r="V26" s="1">
        <f>CORREL('user-row'!$B26:$CW26,'movie-row'!V$2:V$101)</f>
        <v>0.07447584617</v>
      </c>
      <c r="W26" s="1">
        <f>CORREL('user-row'!$B26:$CW26,'movie-row'!W$2:W$101)</f>
        <v>0.1563409411</v>
      </c>
      <c r="X26" s="1">
        <f>CORREL('user-row'!$B26:$CW26,'movie-row'!X$2:X$101)</f>
        <v>0.4355203388</v>
      </c>
      <c r="Y26" s="1">
        <f>CORREL('user-row'!$B26:$CW26,'movie-row'!Y$2:Y$101)</f>
        <v>0.08040346847</v>
      </c>
      <c r="Z26" s="1">
        <f>CORREL('user-row'!$B26:$CW26,'movie-row'!Z$2:Z$101)</f>
        <v>1</v>
      </c>
    </row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4.57"/>
    <col customWidth="1" min="2" max="6" width="13.29"/>
  </cols>
  <sheetData>
    <row r="1">
      <c r="A1" s="2" t="s">
        <v>100</v>
      </c>
      <c r="B1" s="1">
        <f t="array" ref="B1">INDEX(correlations!$B$1:$Z$1, 0, MATCH(B3,correlations!$B6:$Z6 , 0))</f>
        <v>2492</v>
      </c>
      <c r="C1" s="1">
        <f t="array" ref="C1">INDEX(correlations!$B1:$Z1, 0, MATCH(C3,correlations!$B6:$Z6 , 0))</f>
        <v>3853</v>
      </c>
      <c r="D1" s="1">
        <f t="array" ref="D1">INDEX(correlations!$B1:$Z1, 0, MATCH(D3,correlations!$B6:$Z6 , 0))</f>
        <v>2486</v>
      </c>
      <c r="E1" s="1">
        <f t="array" ref="E1">INDEX(correlations!$B1:$Z1, 0, MATCH(E3,correlations!$B6:$Z6 , 0))</f>
        <v>3712</v>
      </c>
      <c r="F1" s="1">
        <f t="array" ref="F1">INDEX(correlations!$B1:$Z1, 0, MATCH(F3,correlations!$B6:$Z6 , 0))</f>
        <v>2288</v>
      </c>
    </row>
    <row r="3">
      <c r="A3" s="3">
        <v>3867.0</v>
      </c>
      <c r="B3" s="1">
        <f>LARGE(correlations!$B6:$Z6, 2)</f>
        <v>0.4766832805</v>
      </c>
      <c r="C3" s="1">
        <f>LARGE(correlations!$B6:$Z6, 3)</f>
        <v>0.4641101478</v>
      </c>
      <c r="D3" s="1">
        <f>LARGE(correlations!$B6:$Z6, 4)</f>
        <v>0.4389915544</v>
      </c>
      <c r="E3" s="1">
        <f>LARGE(correlations!$B6:$Z6, 5)</f>
        <v>0.4002745043</v>
      </c>
      <c r="F3" s="1">
        <f>LARGE(correlations!$B6:$Z6, 6)</f>
        <v>0.379856265</v>
      </c>
    </row>
    <row r="4">
      <c r="B4" s="1">
        <f t="array" ref="B4">INDEX(correlations!$B$1:$Z$1, 0, MATCH(B5,correlations!$B15:$Z15 , 0))</f>
        <v>4809</v>
      </c>
      <c r="C4" s="1">
        <f t="array" ref="C4">INDEX(correlations!$B$1:$Z$1, 0, MATCH(C5,correlations!$B15:$Z15 , 0))</f>
        <v>5136</v>
      </c>
      <c r="D4" s="1">
        <f t="array" ref="D4">INDEX(correlations!$B$1:$Z$1, 0, MATCH(D5,correlations!$B15:$Z15 , 0))</f>
        <v>860</v>
      </c>
      <c r="E4" s="1">
        <f t="array" ref="E4">INDEX(correlations!$B$1:$Z$1, 0, MATCH(E5,correlations!$B15:$Z15 , 0))</f>
        <v>5062</v>
      </c>
      <c r="F4" s="1">
        <f t="array" ref="F4">INDEX(correlations!$B$1:$Z$1, 0, MATCH(F5,correlations!$B15:$Z15 , 0))</f>
        <v>3525</v>
      </c>
    </row>
    <row r="5">
      <c r="A5" s="3">
        <v>89.0</v>
      </c>
      <c r="B5" s="1">
        <f>LARGE(correlations!$B15:$Z15, 2)</f>
        <v>0.6685159536</v>
      </c>
      <c r="C5" s="1">
        <f>LARGE(correlations!$B15:$Z15, 3)</f>
        <v>0.5624487387</v>
      </c>
      <c r="D5" s="1">
        <f>LARGE(correlations!$B15:$Z15, 4)</f>
        <v>0.5390658514</v>
      </c>
      <c r="E5" s="1">
        <f>LARGE(correlations!$B15:$Z15, 5)</f>
        <v>0.5259904428</v>
      </c>
      <c r="F5" s="1">
        <f>LARGE(correlations!$B15:$Z15, 6)</f>
        <v>0.4754948523</v>
      </c>
    </row>
    <row r="6">
      <c r="B6" s="1">
        <f t="array" ref="B6">INDEX(correlations!$B$1:$Z$1, 0, MATCH(B7,correlations!$B8:$Z8 , 0))</f>
        <v>2824</v>
      </c>
      <c r="C6" s="1">
        <f t="array" ref="C6">INDEX(correlations!$B$1:$Z$1, 0, MATCH(C7,correlations!$B8:$Z8 , 0))</f>
        <v>3867</v>
      </c>
      <c r="D6" s="1">
        <f t="array" ref="D6">INDEX(correlations!$B$1:$Z$1, 0, MATCH(D7,correlations!$B8:$Z8 , 0))</f>
        <v>5062</v>
      </c>
      <c r="E6" s="1">
        <f t="array" ref="E6">INDEX(correlations!$B$1:$Z$1, 0, MATCH(E7,correlations!$B8:$Z8 , 0))</f>
        <v>442</v>
      </c>
      <c r="F6" s="1">
        <f t="array" ref="F6">INDEX(correlations!$B$1:$Z$1, 0, MATCH(F7,correlations!$B8:$Z8 , 0))</f>
        <v>3853</v>
      </c>
    </row>
    <row r="7">
      <c r="A7" s="4">
        <v>3712.0</v>
      </c>
      <c r="B7" s="1">
        <f>LARGE(correlations!$B8:$Z8, 2)</f>
        <v>0.4629100499</v>
      </c>
      <c r="C7" s="1">
        <f>LARGE(correlations!$B8:$Z8, 3)</f>
        <v>0.4002745043</v>
      </c>
      <c r="D7" s="1">
        <f>LARGE(correlations!$B8:$Z8, 4)</f>
        <v>0.2476932723</v>
      </c>
      <c r="E7" s="1">
        <f>LARGE(correlations!$B8:$Z8, 5)</f>
        <v>0.2271298649</v>
      </c>
      <c r="F7" s="1">
        <f>LARGE(correlations!$B8:$Z8, 6)</f>
        <v>0.1936596018</v>
      </c>
    </row>
    <row r="9">
      <c r="A9" s="2" t="s">
        <v>101</v>
      </c>
    </row>
    <row r="10">
      <c r="B10" s="1">
        <v>2492.0</v>
      </c>
      <c r="C10" s="1">
        <v>3853.0</v>
      </c>
      <c r="D10" s="1">
        <v>2486.0</v>
      </c>
      <c r="E10" s="1">
        <v>3712.0</v>
      </c>
      <c r="F10" s="1">
        <v>2288.0</v>
      </c>
    </row>
    <row r="11">
      <c r="A11" s="1" t="s">
        <v>0</v>
      </c>
    </row>
    <row r="12">
      <c r="A12" s="1" t="s">
        <v>1</v>
      </c>
    </row>
    <row r="13">
      <c r="A13" s="1" t="s">
        <v>2</v>
      </c>
    </row>
    <row r="14">
      <c r="A14" s="1" t="s">
        <v>3</v>
      </c>
    </row>
    <row r="15">
      <c r="A15" s="1" t="s">
        <v>4</v>
      </c>
    </row>
    <row r="16">
      <c r="A16" s="1" t="s">
        <v>5</v>
      </c>
    </row>
    <row r="17">
      <c r="A17" s="1" t="s">
        <v>6</v>
      </c>
    </row>
    <row r="18">
      <c r="A18" s="1" t="s">
        <v>7</v>
      </c>
    </row>
    <row r="19">
      <c r="A19" s="1" t="s">
        <v>8</v>
      </c>
    </row>
    <row r="20">
      <c r="A20" s="1" t="s">
        <v>9</v>
      </c>
    </row>
    <row r="21">
      <c r="A21" s="1" t="s">
        <v>10</v>
      </c>
    </row>
    <row r="22">
      <c r="A22" s="1" t="s">
        <v>11</v>
      </c>
    </row>
    <row r="23">
      <c r="A23" s="1" t="s">
        <v>12</v>
      </c>
    </row>
    <row r="24">
      <c r="A24" s="1" t="s">
        <v>13</v>
      </c>
    </row>
    <row r="25">
      <c r="A25" s="1" t="s">
        <v>14</v>
      </c>
    </row>
    <row r="26">
      <c r="A26" s="1" t="s">
        <v>15</v>
      </c>
    </row>
    <row r="27">
      <c r="A27" s="1" t="s">
        <v>16</v>
      </c>
    </row>
    <row r="28">
      <c r="A28" s="1" t="s">
        <v>17</v>
      </c>
    </row>
    <row r="29">
      <c r="A29" s="1" t="s">
        <v>18</v>
      </c>
    </row>
    <row r="30">
      <c r="A30" s="1" t="s">
        <v>19</v>
      </c>
    </row>
    <row r="31">
      <c r="A31" s="1" t="s">
        <v>20</v>
      </c>
    </row>
    <row r="32">
      <c r="A32" s="1" t="s">
        <v>21</v>
      </c>
    </row>
    <row r="33">
      <c r="A33" s="1" t="s">
        <v>22</v>
      </c>
    </row>
    <row r="34">
      <c r="A34" s="1" t="s">
        <v>23</v>
      </c>
    </row>
    <row r="35">
      <c r="A35" s="1" t="s">
        <v>24</v>
      </c>
    </row>
    <row r="36">
      <c r="A36" s="1" t="s">
        <v>25</v>
      </c>
    </row>
    <row r="37">
      <c r="A37" s="1" t="s">
        <v>26</v>
      </c>
    </row>
    <row r="38">
      <c r="A38" s="1" t="s">
        <v>27</v>
      </c>
    </row>
    <row r="39">
      <c r="A39" s="1" t="s">
        <v>28</v>
      </c>
    </row>
    <row r="40">
      <c r="A40" s="1" t="s">
        <v>29</v>
      </c>
    </row>
    <row r="41">
      <c r="A41" s="1" t="s">
        <v>30</v>
      </c>
    </row>
    <row r="42">
      <c r="A42" s="1" t="s">
        <v>31</v>
      </c>
    </row>
    <row r="43">
      <c r="A43" s="1" t="s">
        <v>32</v>
      </c>
    </row>
    <row r="44">
      <c r="A44" s="1" t="s">
        <v>33</v>
      </c>
    </row>
    <row r="45">
      <c r="A45" s="1" t="s">
        <v>34</v>
      </c>
    </row>
    <row r="46">
      <c r="A46" s="1" t="s">
        <v>35</v>
      </c>
    </row>
    <row r="47">
      <c r="A47" s="1" t="s">
        <v>36</v>
      </c>
    </row>
    <row r="48">
      <c r="A48" s="1" t="s">
        <v>37</v>
      </c>
    </row>
    <row r="49">
      <c r="A49" s="1" t="s">
        <v>38</v>
      </c>
    </row>
    <row r="50">
      <c r="A50" s="1" t="s">
        <v>39</v>
      </c>
    </row>
    <row r="51">
      <c r="A51" s="1" t="s">
        <v>40</v>
      </c>
    </row>
    <row r="52">
      <c r="A52" s="1" t="s">
        <v>41</v>
      </c>
    </row>
    <row r="53">
      <c r="A53" s="1" t="s">
        <v>42</v>
      </c>
    </row>
    <row r="54">
      <c r="A54" s="1" t="s">
        <v>43</v>
      </c>
    </row>
    <row r="55">
      <c r="A55" s="1" t="s">
        <v>44</v>
      </c>
    </row>
    <row r="56">
      <c r="A56" s="1" t="s">
        <v>45</v>
      </c>
    </row>
    <row r="57">
      <c r="A57" s="1" t="s">
        <v>46</v>
      </c>
    </row>
    <row r="58">
      <c r="A58" s="1" t="s">
        <v>47</v>
      </c>
    </row>
    <row r="59">
      <c r="A59" s="1" t="s">
        <v>48</v>
      </c>
    </row>
    <row r="60">
      <c r="A60" s="1" t="s">
        <v>49</v>
      </c>
    </row>
    <row r="61">
      <c r="A61" s="1" t="s">
        <v>50</v>
      </c>
    </row>
    <row r="62">
      <c r="A62" s="1" t="s">
        <v>51</v>
      </c>
    </row>
    <row r="63">
      <c r="A63" s="1" t="s">
        <v>52</v>
      </c>
    </row>
    <row r="64">
      <c r="A64" s="1" t="s">
        <v>53</v>
      </c>
    </row>
    <row r="65">
      <c r="A65" s="1" t="s">
        <v>54</v>
      </c>
    </row>
    <row r="66">
      <c r="A66" s="1" t="s">
        <v>55</v>
      </c>
    </row>
    <row r="67">
      <c r="A67" s="1" t="s">
        <v>56</v>
      </c>
    </row>
    <row r="68">
      <c r="A68" s="1" t="s">
        <v>57</v>
      </c>
    </row>
    <row r="69">
      <c r="A69" s="1" t="s">
        <v>58</v>
      </c>
    </row>
    <row r="70">
      <c r="A70" s="1" t="s">
        <v>59</v>
      </c>
    </row>
    <row r="71">
      <c r="A71" s="1" t="s">
        <v>60</v>
      </c>
    </row>
    <row r="72">
      <c r="A72" s="1" t="s">
        <v>61</v>
      </c>
    </row>
    <row r="73">
      <c r="A73" s="1" t="s">
        <v>62</v>
      </c>
    </row>
    <row r="74">
      <c r="A74" s="1" t="s">
        <v>63</v>
      </c>
    </row>
    <row r="75">
      <c r="A75" s="1" t="s">
        <v>64</v>
      </c>
    </row>
    <row r="76">
      <c r="A76" s="1" t="s">
        <v>65</v>
      </c>
    </row>
    <row r="77">
      <c r="A77" s="1" t="s">
        <v>66</v>
      </c>
    </row>
    <row r="78">
      <c r="A78" s="1" t="s">
        <v>67</v>
      </c>
    </row>
    <row r="79">
      <c r="A79" s="1" t="s">
        <v>68</v>
      </c>
    </row>
    <row r="80">
      <c r="A80" s="1" t="s">
        <v>69</v>
      </c>
    </row>
    <row r="81">
      <c r="A81" s="1" t="s">
        <v>70</v>
      </c>
    </row>
    <row r="82">
      <c r="A82" s="1" t="s">
        <v>71</v>
      </c>
    </row>
    <row r="83">
      <c r="A83" s="1" t="s">
        <v>72</v>
      </c>
    </row>
    <row r="84">
      <c r="A84" s="1" t="s">
        <v>73</v>
      </c>
    </row>
    <row r="85">
      <c r="A85" s="1" t="s">
        <v>74</v>
      </c>
    </row>
    <row r="86">
      <c r="A86" s="1" t="s">
        <v>75</v>
      </c>
    </row>
    <row r="87">
      <c r="A87" s="1" t="s">
        <v>76</v>
      </c>
    </row>
    <row r="88">
      <c r="A88" s="1" t="s">
        <v>77</v>
      </c>
    </row>
    <row r="89">
      <c r="A89" s="1" t="s">
        <v>78</v>
      </c>
    </row>
    <row r="90">
      <c r="A90" s="1" t="s">
        <v>79</v>
      </c>
    </row>
    <row r="91">
      <c r="A91" s="1" t="s">
        <v>80</v>
      </c>
    </row>
    <row r="92">
      <c r="A92" s="1" t="s">
        <v>81</v>
      </c>
    </row>
    <row r="93">
      <c r="A93" s="1" t="s">
        <v>82</v>
      </c>
    </row>
    <row r="94">
      <c r="A94" s="1" t="s">
        <v>83</v>
      </c>
    </row>
    <row r="95">
      <c r="A95" s="1" t="s">
        <v>84</v>
      </c>
    </row>
    <row r="96">
      <c r="A96" s="1" t="s">
        <v>85</v>
      </c>
    </row>
    <row r="97">
      <c r="A97" s="1" t="s">
        <v>86</v>
      </c>
    </row>
    <row r="98">
      <c r="A98" s="1" t="s">
        <v>87</v>
      </c>
    </row>
    <row r="99">
      <c r="A99" s="1" t="s">
        <v>88</v>
      </c>
    </row>
    <row r="100">
      <c r="A100" s="1" t="s">
        <v>89</v>
      </c>
    </row>
    <row r="101">
      <c r="A101" s="1" t="s">
        <v>90</v>
      </c>
    </row>
    <row r="102">
      <c r="A102" s="1" t="s">
        <v>91</v>
      </c>
    </row>
    <row r="103">
      <c r="A103" s="1" t="s">
        <v>92</v>
      </c>
    </row>
    <row r="104">
      <c r="A104" s="1" t="s">
        <v>93</v>
      </c>
    </row>
    <row r="105">
      <c r="A105" s="1" t="s">
        <v>94</v>
      </c>
    </row>
    <row r="106">
      <c r="A106" s="1" t="s">
        <v>95</v>
      </c>
    </row>
    <row r="107">
      <c r="A107" s="1" t="s">
        <v>96</v>
      </c>
    </row>
    <row r="108">
      <c r="A108" s="1" t="s">
        <v>97</v>
      </c>
    </row>
    <row r="109">
      <c r="A109" s="1" t="s">
        <v>98</v>
      </c>
    </row>
    <row r="110">
      <c r="A110" s="1" t="s">
        <v>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4.57"/>
    <col customWidth="1" min="2" max="6" width="5.43"/>
    <col customWidth="1" min="7" max="7" width="12.29"/>
    <col customWidth="1" min="8" max="9" width="3.29"/>
    <col customWidth="1" min="10" max="11" width="5.43"/>
    <col customWidth="1" min="12" max="12" width="4.29"/>
    <col customWidth="1" min="13" max="14" width="5.43"/>
    <col customWidth="1" min="15" max="15" width="12.29"/>
    <col customWidth="1" min="16" max="17" width="5.86"/>
    <col customWidth="1" min="18" max="20" width="5.43"/>
    <col customWidth="1" min="21" max="21" width="4.29"/>
    <col customWidth="1" min="22" max="22" width="5.43"/>
    <col customWidth="1" min="23" max="23" width="12.29"/>
  </cols>
  <sheetData>
    <row r="1">
      <c r="A1" s="5">
        <v>3867.0</v>
      </c>
      <c r="B1" s="6">
        <v>2492.0</v>
      </c>
      <c r="C1" s="6">
        <v>3853.0</v>
      </c>
      <c r="D1" s="6">
        <v>2486.0</v>
      </c>
      <c r="E1" s="6">
        <v>3712.0</v>
      </c>
      <c r="F1" s="6">
        <v>2288.0</v>
      </c>
      <c r="G1" s="7" t="s">
        <v>102</v>
      </c>
      <c r="I1" s="5">
        <v>89.0</v>
      </c>
      <c r="J1" s="6">
        <v>4809.0</v>
      </c>
      <c r="K1" s="6">
        <v>5136.0</v>
      </c>
      <c r="L1" s="6">
        <v>860.0</v>
      </c>
      <c r="M1" s="6">
        <v>5062.0</v>
      </c>
      <c r="N1" s="6">
        <v>3525.0</v>
      </c>
      <c r="O1" s="7" t="s">
        <v>102</v>
      </c>
      <c r="Q1" s="8">
        <v>3712.0</v>
      </c>
      <c r="R1" s="6">
        <v>2824.0</v>
      </c>
      <c r="S1" s="6">
        <v>3867.0</v>
      </c>
      <c r="T1" s="6">
        <v>5062.0</v>
      </c>
      <c r="U1" s="6">
        <v>442.0</v>
      </c>
      <c r="V1" s="6">
        <v>3853.0</v>
      </c>
      <c r="W1" s="7" t="s">
        <v>102</v>
      </c>
    </row>
    <row r="2">
      <c r="A2" s="1" t="s">
        <v>0</v>
      </c>
      <c r="B2" s="1">
        <v>4.5</v>
      </c>
      <c r="D2" s="1">
        <v>3.5</v>
      </c>
      <c r="G2" s="1">
        <f>SUMPRODUCT(B2:F2,'Top 5 CORR'!$B$3:$F$3)/SUMIF(B2:F2, "&lt;&gt;", 'Top 5 CORR'!$B$3:$F$3)</f>
        <v>4.020581392</v>
      </c>
      <c r="K2" s="1">
        <v>4.5</v>
      </c>
      <c r="L2" s="1">
        <v>4.0</v>
      </c>
      <c r="M2" s="1">
        <v>4.0</v>
      </c>
      <c r="N2" s="1">
        <v>4.0</v>
      </c>
      <c r="O2" s="1">
        <f>SUMPRODUCT(J2:N2, 'Top 5 CORR'!$B$5:$F$5)/SUMIF(J2:N2, "&lt;&gt;", 'Top 5 CORR'!$B$5:$F$5)</f>
        <v>4.133725337</v>
      </c>
      <c r="R2" s="1">
        <v>4.5</v>
      </c>
      <c r="S2" s="1">
        <v>4.0</v>
      </c>
      <c r="T2" s="1">
        <v>4.0</v>
      </c>
      <c r="U2" s="1">
        <v>3.0</v>
      </c>
      <c r="W2" s="1">
        <f>SUMPRODUCT(R2:V2, 'Top 5 CORR'!$B$7:$F$7)/SUMIF(R2:V2, "&lt;&gt;", 'Top 5 CORR'!$B$7:$F$7)</f>
        <v>4.003232537</v>
      </c>
    </row>
    <row r="3">
      <c r="A3" s="1" t="s">
        <v>1</v>
      </c>
      <c r="B3" s="1">
        <v>3.5</v>
      </c>
      <c r="D3" s="1">
        <v>2.0</v>
      </c>
      <c r="E3" s="1">
        <v>4.5</v>
      </c>
      <c r="F3" s="1">
        <v>3.5</v>
      </c>
      <c r="G3" s="1">
        <f>SUMPRODUCT(B3:F3,'Top 5 CORR'!$B$3:$F$3)/SUMIF(B3:F3, "&lt;&gt;", 'Top 5 CORR'!$B$3:$F$3)</f>
        <v>3.347734418</v>
      </c>
      <c r="K3" s="1">
        <v>5.0</v>
      </c>
      <c r="L3" s="1">
        <v>4.0</v>
      </c>
      <c r="M3" s="1">
        <v>4.0</v>
      </c>
      <c r="N3" s="1">
        <v>4.0</v>
      </c>
      <c r="O3" s="1">
        <f>SUMPRODUCT(J3:N3, 'Top 5 CORR'!$B$5:$F$5)/SUMIF(J3:N3, "&lt;&gt;", 'Top 5 CORR'!$B$5:$F$5)</f>
        <v>4.267450675</v>
      </c>
      <c r="S3" s="1">
        <v>4.0</v>
      </c>
      <c r="T3" s="1">
        <v>4.0</v>
      </c>
      <c r="W3" s="1">
        <f>SUMPRODUCT(R3:V3, 'Top 5 CORR'!$B$7:$F$7)/SUMIF(R3:V3, "&lt;&gt;", 'Top 5 CORR'!$B$7:$F$7)</f>
        <v>4</v>
      </c>
    </row>
    <row r="4">
      <c r="A4" s="1" t="s">
        <v>2</v>
      </c>
      <c r="B4" s="1">
        <v>3.5</v>
      </c>
      <c r="C4" s="1">
        <v>3.5</v>
      </c>
      <c r="D4" s="1">
        <v>4.5</v>
      </c>
      <c r="F4" s="1">
        <v>3.5</v>
      </c>
      <c r="G4" s="1">
        <f>SUMPRODUCT(B4:F4,'Top 5 CORR'!$B$3:$F$3)/SUMIF(B4:F4, "&lt;&gt;", 'Top 5 CORR'!$B$3:$F$3)</f>
        <v>3.749477872</v>
      </c>
      <c r="J4" s="1">
        <v>4.5</v>
      </c>
      <c r="K4" s="1">
        <v>5.0</v>
      </c>
      <c r="L4" s="1">
        <v>4.5</v>
      </c>
      <c r="M4" s="1">
        <v>4.5</v>
      </c>
      <c r="N4" s="1">
        <v>4.5</v>
      </c>
      <c r="O4" s="1">
        <f>SUMPRODUCT(J4:N4, 'Top 5 CORR'!$B$5:$F$5)/SUMIF(J4:N4, "&lt;&gt;", 'Top 5 CORR'!$B$5:$F$5)</f>
        <v>4.601469516</v>
      </c>
      <c r="R4" s="1">
        <v>5.0</v>
      </c>
      <c r="S4" s="1">
        <v>4.5</v>
      </c>
      <c r="T4" s="1">
        <v>4.5</v>
      </c>
      <c r="U4" s="1">
        <v>3.0</v>
      </c>
      <c r="V4" s="1">
        <v>3.5</v>
      </c>
      <c r="W4" s="1">
        <f>SUMPRODUCT(R4:V4, 'Top 5 CORR'!$B$7:$F$7)/SUMIF(R4:V4, "&lt;&gt;", 'Top 5 CORR'!$B$7:$F$7)</f>
        <v>4.302242056</v>
      </c>
    </row>
    <row r="5">
      <c r="A5" s="1" t="s">
        <v>3</v>
      </c>
      <c r="B5" s="1">
        <v>3.5</v>
      </c>
      <c r="D5" s="1">
        <v>3.5</v>
      </c>
      <c r="E5" s="1">
        <v>4.5</v>
      </c>
      <c r="G5" s="1">
        <f>SUMPRODUCT(B5:F5,'Top 5 CORR'!$B$3:$F$3)/SUMIF(B5:F5, "&lt;&gt;", 'Top 5 CORR'!$B$3:$F$3)</f>
        <v>3.804171667</v>
      </c>
      <c r="J5" s="1">
        <v>3.5</v>
      </c>
      <c r="K5" s="1">
        <v>4.0</v>
      </c>
      <c r="M5" s="1">
        <v>4.5</v>
      </c>
      <c r="N5" s="1">
        <v>3.5</v>
      </c>
      <c r="O5" s="1">
        <f>SUMPRODUCT(J5:N5, 'Top 5 CORR'!$B$5:$F$5)/SUMIF(J5:N5, "&lt;&gt;", 'Top 5 CORR'!$B$5:$F$5)</f>
        <v>3.861582484</v>
      </c>
      <c r="T5" s="1">
        <v>4.5</v>
      </c>
      <c r="U5" s="1">
        <v>4.0</v>
      </c>
      <c r="W5" s="1">
        <f>SUMPRODUCT(R5:V5, 'Top 5 CORR'!$B$7:$F$7)/SUMIF(R5:V5, "&lt;&gt;", 'Top 5 CORR'!$B$7:$F$7)</f>
        <v>4.260826877</v>
      </c>
    </row>
    <row r="6">
      <c r="A6" s="1" t="s">
        <v>4</v>
      </c>
      <c r="B6" s="1">
        <v>4.0</v>
      </c>
      <c r="D6" s="1">
        <v>2.5</v>
      </c>
      <c r="F6" s="1">
        <v>3.5</v>
      </c>
      <c r="G6" s="1">
        <f>SUMPRODUCT(B6:F6,'Top 5 CORR'!$B$3:$F$3)/SUMIF(B6:F6, "&lt;&gt;", 'Top 5 CORR'!$B$3:$F$3)</f>
        <v>3.345121499</v>
      </c>
      <c r="J6" s="1">
        <v>5.0</v>
      </c>
      <c r="K6" s="1">
        <v>5.0</v>
      </c>
      <c r="L6" s="1">
        <v>2.5</v>
      </c>
      <c r="M6" s="1">
        <v>4.0</v>
      </c>
      <c r="N6" s="1">
        <v>3.0</v>
      </c>
      <c r="O6" s="1">
        <f>SUMPRODUCT(J6:N6, 'Top 5 CORR'!$B$5:$F$5)/SUMIF(J6:N6, "&lt;&gt;", 'Top 5 CORR'!$B$5:$F$5)</f>
        <v>3.980830369</v>
      </c>
      <c r="R6" s="1">
        <v>4.5</v>
      </c>
      <c r="S6" s="1">
        <v>4.0</v>
      </c>
      <c r="T6" s="1">
        <v>4.0</v>
      </c>
      <c r="U6" s="1">
        <v>1.0</v>
      </c>
      <c r="W6" s="1">
        <f>SUMPRODUCT(R6:V6, 'Top 5 CORR'!$B$7:$F$7)/SUMIF(R6:V6, "&lt;&gt;", 'Top 5 CORR'!$B$7:$F$7)</f>
        <v>3.663727965</v>
      </c>
    </row>
    <row r="7">
      <c r="A7" s="1" t="s">
        <v>5</v>
      </c>
      <c r="B7" s="1">
        <v>4.0</v>
      </c>
      <c r="C7" s="1">
        <v>5.0</v>
      </c>
      <c r="D7" s="1">
        <v>4.5</v>
      </c>
      <c r="F7" s="1">
        <v>3.0</v>
      </c>
      <c r="G7" s="1">
        <f>SUMPRODUCT(B7:F7,'Top 5 CORR'!$B$3:$F$3)/SUMIF(B7:F7, "&lt;&gt;", 'Top 5 CORR'!$B$3:$F$3)</f>
        <v>4.17262022</v>
      </c>
      <c r="K7" s="1">
        <v>5.0</v>
      </c>
      <c r="L7" s="1">
        <v>3.0</v>
      </c>
      <c r="M7" s="1">
        <v>4.0</v>
      </c>
      <c r="N7" s="1">
        <v>3.5</v>
      </c>
      <c r="O7" s="1">
        <f>SUMPRODUCT(J7:N7, 'Top 5 CORR'!$B$5:$F$5)/SUMIF(J7:N7, "&lt;&gt;", 'Top 5 CORR'!$B$5:$F$5)</f>
        <v>3.898067261</v>
      </c>
      <c r="R7" s="1">
        <v>4.0</v>
      </c>
      <c r="S7" s="1">
        <v>3.0</v>
      </c>
      <c r="T7" s="1">
        <v>4.0</v>
      </c>
      <c r="U7" s="1">
        <v>5.0</v>
      </c>
      <c r="V7" s="1">
        <v>5.0</v>
      </c>
      <c r="W7" s="1">
        <f>SUMPRODUCT(R7:V7, 'Top 5 CORR'!$B$7:$F$7)/SUMIF(R7:V7, "&lt;&gt;", 'Top 5 CORR'!$B$7:$F$7)</f>
        <v>4.013393876</v>
      </c>
    </row>
    <row r="8">
      <c r="A8" s="1" t="s">
        <v>6</v>
      </c>
      <c r="C8" s="1">
        <v>5.0</v>
      </c>
      <c r="D8" s="1">
        <v>3.0</v>
      </c>
      <c r="G8" s="1">
        <f>SUMPRODUCT(B8:F8,'Top 5 CORR'!$B$3:$F$3)/SUMIF(B8:F8, "&lt;&gt;", 'Top 5 CORR'!$B$3:$F$3)</f>
        <v>4.027813693</v>
      </c>
      <c r="J8" s="1">
        <v>5.0</v>
      </c>
      <c r="K8" s="1">
        <v>5.0</v>
      </c>
      <c r="M8" s="1">
        <v>4.0</v>
      </c>
      <c r="N8" s="1">
        <v>4.0</v>
      </c>
      <c r="O8" s="1">
        <f>SUMPRODUCT(J8:N8, 'Top 5 CORR'!$B$5:$F$5)/SUMIF(J8:N8, "&lt;&gt;", 'Top 5 CORR'!$B$5:$F$5)</f>
        <v>4.551396313</v>
      </c>
      <c r="T8" s="1">
        <v>4.0</v>
      </c>
      <c r="U8" s="1">
        <v>3.0</v>
      </c>
      <c r="V8" s="1">
        <v>5.0</v>
      </c>
      <c r="W8" s="1">
        <f>SUMPRODUCT(R8:V8, 'Top 5 CORR'!$B$7:$F$7)/SUMIF(R8:V8, "&lt;&gt;", 'Top 5 CORR'!$B$7:$F$7)</f>
        <v>3.949930999</v>
      </c>
    </row>
    <row r="9">
      <c r="A9" s="1" t="s">
        <v>7</v>
      </c>
      <c r="B9" s="1">
        <v>4.0</v>
      </c>
      <c r="C9" s="1">
        <v>4.0</v>
      </c>
      <c r="D9" s="1">
        <v>3.5</v>
      </c>
      <c r="F9" s="1">
        <v>5.0</v>
      </c>
      <c r="G9" s="1">
        <f>SUMPRODUCT(B9:F9,'Top 5 CORR'!$B$3:$F$3)/SUMIF(B9:F9, "&lt;&gt;", 'Top 5 CORR'!$B$3:$F$3)</f>
        <v>4.09113249</v>
      </c>
      <c r="K9" s="1">
        <v>3.0</v>
      </c>
      <c r="L9" s="1">
        <v>4.0</v>
      </c>
      <c r="N9" s="1">
        <v>3.5</v>
      </c>
      <c r="O9" s="1">
        <f>SUMPRODUCT(J9:N9, 'Top 5 CORR'!$B$5:$F$5)/SUMIF(J9:N9, "&lt;&gt;", 'Top 5 CORR'!$B$5:$F$5)</f>
        <v>3.49258632</v>
      </c>
      <c r="U9" s="1">
        <v>2.0</v>
      </c>
      <c r="V9" s="1">
        <v>4.0</v>
      </c>
      <c r="W9" s="1">
        <f>SUMPRODUCT(R9:V9, 'Top 5 CORR'!$B$7:$F$7)/SUMIF(R9:V9, "&lt;&gt;", 'Top 5 CORR'!$B$7:$F$7)</f>
        <v>2.92045841</v>
      </c>
    </row>
    <row r="10">
      <c r="A10" s="1" t="s">
        <v>8</v>
      </c>
      <c r="B10" s="1">
        <v>4.0</v>
      </c>
      <c r="C10" s="1">
        <v>4.5</v>
      </c>
      <c r="D10" s="1">
        <v>4.5</v>
      </c>
      <c r="F10" s="1">
        <v>5.0</v>
      </c>
      <c r="G10" s="1">
        <f>SUMPRODUCT(B10:F10,'Top 5 CORR'!$B$3:$F$3)/SUMIF(B10:F10, "&lt;&gt;", 'Top 5 CORR'!$B$3:$F$3)</f>
        <v>4.472486717</v>
      </c>
      <c r="L10" s="1">
        <v>4.5</v>
      </c>
      <c r="M10" s="1">
        <v>4.0</v>
      </c>
      <c r="N10" s="1">
        <v>4.5</v>
      </c>
      <c r="O10" s="1">
        <f>SUMPRODUCT(J10:N10, 'Top 5 CORR'!$B$5:$F$5)/SUMIF(J10:N10, "&lt;&gt;", 'Top 5 CORR'!$B$5:$F$5)</f>
        <v>4.329284979</v>
      </c>
      <c r="R10" s="1">
        <v>5.0</v>
      </c>
      <c r="T10" s="1">
        <v>4.0</v>
      </c>
      <c r="U10" s="1">
        <v>4.0</v>
      </c>
      <c r="V10" s="1">
        <v>4.5</v>
      </c>
      <c r="W10" s="1">
        <f>SUMPRODUCT(R10:V10, 'Top 5 CORR'!$B$7:$F$7)/SUMIF(R10:V10, "&lt;&gt;", 'Top 5 CORR'!$B$7:$F$7)</f>
        <v>4.494735212</v>
      </c>
    </row>
    <row r="11">
      <c r="A11" s="1" t="s">
        <v>9</v>
      </c>
      <c r="B11" s="1">
        <v>5.0</v>
      </c>
      <c r="C11" s="1">
        <v>4.0</v>
      </c>
      <c r="D11" s="1">
        <v>4.5</v>
      </c>
      <c r="F11" s="1">
        <v>3.0</v>
      </c>
      <c r="G11" s="1">
        <f>SUMPRODUCT(B11:F11,'Top 5 CORR'!$B$3:$F$3)/SUMIF(B11:F11, "&lt;&gt;", 'Top 5 CORR'!$B$3:$F$3)</f>
        <v>4.179765502</v>
      </c>
      <c r="K11" s="1">
        <v>5.0</v>
      </c>
      <c r="M11" s="1">
        <v>4.0</v>
      </c>
      <c r="N11" s="1">
        <v>4.0</v>
      </c>
      <c r="O11" s="1">
        <f>SUMPRODUCT(J11:N11, 'Top 5 CORR'!$B$5:$F$5)/SUMIF(J11:N11, "&lt;&gt;", 'Top 5 CORR'!$B$5:$F$5)</f>
        <v>4.359637124</v>
      </c>
      <c r="S11" s="1">
        <v>4.5</v>
      </c>
      <c r="T11" s="1">
        <v>4.0</v>
      </c>
      <c r="U11" s="1">
        <v>5.0</v>
      </c>
      <c r="V11" s="1">
        <v>4.0</v>
      </c>
      <c r="W11" s="1">
        <f>SUMPRODUCT(R11:V11, 'Top 5 CORR'!$B$7:$F$7)/SUMIF(R11:V11, "&lt;&gt;", 'Top 5 CORR'!$B$7:$F$7)</f>
        <v>4.399779388</v>
      </c>
    </row>
    <row r="12">
      <c r="A12" s="1" t="s">
        <v>10</v>
      </c>
      <c r="B12" s="1">
        <v>5.0</v>
      </c>
      <c r="C12" s="1">
        <v>3.0</v>
      </c>
      <c r="D12" s="1">
        <v>2.0</v>
      </c>
      <c r="F12" s="1">
        <v>4.0</v>
      </c>
      <c r="G12" s="1">
        <f>SUMPRODUCT(B12:F12,'Top 5 CORR'!$B$3:$F$3)/SUMIF(B12:F12, "&lt;&gt;", 'Top 5 CORR'!$B$3:$F$3)</f>
        <v>3.508189537</v>
      </c>
      <c r="J12" s="1">
        <v>4.5</v>
      </c>
      <c r="K12" s="1">
        <v>3.5</v>
      </c>
      <c r="L12" s="1">
        <v>4.0</v>
      </c>
      <c r="M12" s="1">
        <v>4.0</v>
      </c>
      <c r="N12" s="1">
        <v>3.5</v>
      </c>
      <c r="O12" s="1">
        <f>SUMPRODUCT(J12:N12, 'Top 5 CORR'!$B$5:$F$5)/SUMIF(J12:N12, "&lt;&gt;", 'Top 5 CORR'!$B$5:$F$5)</f>
        <v>3.933352783</v>
      </c>
      <c r="R12" s="1">
        <v>5.0</v>
      </c>
      <c r="S12" s="1">
        <v>4.0</v>
      </c>
      <c r="T12" s="1">
        <v>4.0</v>
      </c>
      <c r="U12" s="1">
        <v>4.0</v>
      </c>
      <c r="V12" s="1">
        <v>3.0</v>
      </c>
      <c r="W12" s="1">
        <f>SUMPRODUCT(R12:V12, 'Top 5 CORR'!$B$7:$F$7)/SUMIF(R12:V12, "&lt;&gt;", 'Top 5 CORR'!$B$7:$F$7)</f>
        <v>4.175789122</v>
      </c>
    </row>
    <row r="13">
      <c r="A13" s="1" t="s">
        <v>11</v>
      </c>
      <c r="B13" s="1">
        <v>3.5</v>
      </c>
      <c r="D13" s="1">
        <v>4.5</v>
      </c>
      <c r="F13" s="1">
        <v>2.0</v>
      </c>
      <c r="G13" s="1">
        <f>SUMPRODUCT(B13:F13,'Top 5 CORR'!$B$3:$F$3)/SUMIF(B13:F13, "&lt;&gt;", 'Top 5 CORR'!$B$3:$F$3)</f>
        <v>3.39904307</v>
      </c>
      <c r="K13" s="1">
        <v>5.0</v>
      </c>
      <c r="L13" s="1">
        <v>4.5</v>
      </c>
      <c r="M13" s="1">
        <v>4.5</v>
      </c>
      <c r="N13" s="1">
        <v>4.0</v>
      </c>
      <c r="O13" s="1">
        <f>SUMPRODUCT(J13:N13, 'Top 5 CORR'!$B$5:$F$5)/SUMIF(J13:N13, "&lt;&gt;", 'Top 5 CORR'!$B$5:$F$5)</f>
        <v>4.520673773</v>
      </c>
      <c r="T13" s="1">
        <v>4.5</v>
      </c>
      <c r="U13" s="1">
        <v>5.0</v>
      </c>
      <c r="W13" s="1">
        <f>SUMPRODUCT(R13:V13, 'Top 5 CORR'!$B$7:$F$7)/SUMIF(R13:V13, "&lt;&gt;", 'Top 5 CORR'!$B$7:$F$7)</f>
        <v>4.739173123</v>
      </c>
    </row>
    <row r="14">
      <c r="A14" s="1" t="s">
        <v>12</v>
      </c>
      <c r="D14" s="1">
        <v>3.0</v>
      </c>
      <c r="F14" s="1">
        <v>3.0</v>
      </c>
      <c r="G14" s="1">
        <f>SUMPRODUCT(B14:F14,'Top 5 CORR'!$B$3:$F$3)/SUMIF(B14:F14, "&lt;&gt;", 'Top 5 CORR'!$B$3:$F$3)</f>
        <v>3</v>
      </c>
      <c r="L14" s="1">
        <v>3.5</v>
      </c>
      <c r="M14" s="1">
        <v>4.0</v>
      </c>
      <c r="N14" s="1">
        <v>4.0</v>
      </c>
      <c r="O14" s="1">
        <f>SUMPRODUCT(J14:N14, 'Top 5 CORR'!$B$5:$F$5)/SUMIF(J14:N14, "&lt;&gt;", 'Top 5 CORR'!$B$5:$F$5)</f>
        <v>3.825041235</v>
      </c>
      <c r="R14" s="1">
        <v>5.0</v>
      </c>
      <c r="T14" s="1">
        <v>4.0</v>
      </c>
      <c r="W14" s="1">
        <f>SUMPRODUCT(R14:V14, 'Top 5 CORR'!$B$7:$F$7)/SUMIF(R14:V14, "&lt;&gt;", 'Top 5 CORR'!$B$7:$F$7)</f>
        <v>4.651432431</v>
      </c>
    </row>
    <row r="15">
      <c r="A15" s="1" t="s">
        <v>13</v>
      </c>
      <c r="B15" s="1">
        <v>4.0</v>
      </c>
      <c r="D15" s="1">
        <v>2.5</v>
      </c>
      <c r="E15" s="1">
        <v>4.0</v>
      </c>
      <c r="F15" s="1">
        <v>2.0</v>
      </c>
      <c r="G15" s="1">
        <f>SUMPRODUCT(B15:F15,'Top 5 CORR'!$B$3:$F$3)/SUMIF(B15:F15, "&lt;&gt;", 'Top 5 CORR'!$B$3:$F$3)</f>
        <v>3.163701395</v>
      </c>
      <c r="K15" s="1">
        <v>3.5</v>
      </c>
      <c r="N15" s="1">
        <v>3.5</v>
      </c>
      <c r="O15" s="1">
        <f>SUMPRODUCT(J15:N15, 'Top 5 CORR'!$B$5:$F$5)/SUMIF(J15:N15, "&lt;&gt;", 'Top 5 CORR'!$B$5:$F$5)</f>
        <v>3.5</v>
      </c>
      <c r="S15" s="1">
        <v>4.0</v>
      </c>
      <c r="W15" s="1">
        <f>SUMPRODUCT(R15:V15, 'Top 5 CORR'!$B$7:$F$7)/SUMIF(R15:V15, "&lt;&gt;", 'Top 5 CORR'!$B$7:$F$7)</f>
        <v>4</v>
      </c>
    </row>
    <row r="16">
      <c r="A16" s="1" t="s">
        <v>14</v>
      </c>
      <c r="B16" s="1">
        <v>3.5</v>
      </c>
      <c r="C16" s="1">
        <v>5.0</v>
      </c>
      <c r="D16" s="1">
        <v>4.0</v>
      </c>
      <c r="E16" s="1">
        <v>5.0</v>
      </c>
      <c r="F16" s="1">
        <v>4.0</v>
      </c>
      <c r="G16" s="1">
        <f>SUMPRODUCT(B16:F16,'Top 5 CORR'!$B$3:$F$3)/SUMIF(B16:F16, "&lt;&gt;", 'Top 5 CORR'!$B$3:$F$3)</f>
        <v>4.289846033</v>
      </c>
      <c r="K16" s="1">
        <v>5.0</v>
      </c>
      <c r="M16" s="1">
        <v>4.5</v>
      </c>
      <c r="N16" s="1">
        <v>4.0</v>
      </c>
      <c r="O16" s="1">
        <f>SUMPRODUCT(J16:N16, 'Top 5 CORR'!$B$5:$F$5)/SUMIF(J16:N16, "&lt;&gt;", 'Top 5 CORR'!$B$5:$F$5)</f>
        <v>4.52779973</v>
      </c>
      <c r="R16" s="1">
        <v>4.0</v>
      </c>
      <c r="S16" s="1">
        <v>5.0</v>
      </c>
      <c r="T16" s="1">
        <v>4.5</v>
      </c>
      <c r="U16" s="1">
        <v>5.0</v>
      </c>
      <c r="V16" s="1">
        <v>5.0</v>
      </c>
      <c r="W16" s="1">
        <f>SUMPRODUCT(R16:V16, 'Top 5 CORR'!$B$7:$F$7)/SUMIF(R16:V16, "&lt;&gt;", 'Top 5 CORR'!$B$7:$F$7)</f>
        <v>4.616916357</v>
      </c>
    </row>
    <row r="17">
      <c r="A17" s="1" t="s">
        <v>15</v>
      </c>
      <c r="B17" s="1">
        <v>4.0</v>
      </c>
      <c r="C17" s="1">
        <v>5.0</v>
      </c>
      <c r="D17" s="1">
        <v>4.0</v>
      </c>
      <c r="E17" s="1">
        <v>5.0</v>
      </c>
      <c r="F17" s="1">
        <v>4.0</v>
      </c>
      <c r="G17" s="1">
        <f>SUMPRODUCT(B17:F17,'Top 5 CORR'!$B$3:$F$3)/SUMIF(B17:F17, "&lt;&gt;", 'Top 5 CORR'!$B$3:$F$3)</f>
        <v>4.400193689</v>
      </c>
      <c r="K17" s="1">
        <v>5.0</v>
      </c>
      <c r="M17" s="1">
        <v>4.5</v>
      </c>
      <c r="N17" s="1">
        <v>4.0</v>
      </c>
      <c r="O17" s="1">
        <f>SUMPRODUCT(J17:N17, 'Top 5 CORR'!$B$5:$F$5)/SUMIF(J17:N17, "&lt;&gt;", 'Top 5 CORR'!$B$5:$F$5)</f>
        <v>4.52779973</v>
      </c>
      <c r="R17" s="1">
        <v>4.0</v>
      </c>
      <c r="S17" s="1">
        <v>5.0</v>
      </c>
      <c r="T17" s="1">
        <v>4.5</v>
      </c>
      <c r="U17" s="1">
        <v>5.0</v>
      </c>
      <c r="V17" s="1">
        <v>5.0</v>
      </c>
      <c r="W17" s="1">
        <f>SUMPRODUCT(R17:V17, 'Top 5 CORR'!$B$7:$F$7)/SUMIF(R17:V17, "&lt;&gt;", 'Top 5 CORR'!$B$7:$F$7)</f>
        <v>4.616916357</v>
      </c>
    </row>
    <row r="18">
      <c r="A18" s="1" t="s">
        <v>16</v>
      </c>
      <c r="B18" s="1">
        <v>5.0</v>
      </c>
      <c r="C18" s="1">
        <v>4.0</v>
      </c>
      <c r="D18" s="1">
        <v>4.5</v>
      </c>
      <c r="E18" s="1">
        <v>5.0</v>
      </c>
      <c r="F18" s="1">
        <v>4.0</v>
      </c>
      <c r="G18" s="1">
        <f>SUMPRODUCT(B18:F18,'Top 5 CORR'!$B$3:$F$3)/SUMIF(B18:F18, "&lt;&gt;", 'Top 5 CORR'!$B$3:$F$3)</f>
        <v>4.50763719</v>
      </c>
      <c r="K18" s="1">
        <v>5.0</v>
      </c>
      <c r="M18" s="1">
        <v>5.0</v>
      </c>
      <c r="N18" s="1">
        <v>4.0</v>
      </c>
      <c r="O18" s="1">
        <f>SUMPRODUCT(J18:N18, 'Top 5 CORR'!$B$5:$F$5)/SUMIF(J18:N18, "&lt;&gt;", 'Top 5 CORR'!$B$5:$F$5)</f>
        <v>4.695962335</v>
      </c>
      <c r="R18" s="1">
        <v>4.0</v>
      </c>
      <c r="S18" s="1">
        <v>5.0</v>
      </c>
      <c r="T18" s="1">
        <v>5.0</v>
      </c>
      <c r="U18" s="1">
        <v>5.0</v>
      </c>
      <c r="V18" s="1">
        <v>4.0</v>
      </c>
      <c r="W18" s="1">
        <f>SUMPRODUCT(R18:V18, 'Top 5 CORR'!$B$7:$F$7)/SUMIF(R18:V18, "&lt;&gt;", 'Top 5 CORR'!$B$7:$F$7)</f>
        <v>4.571336638</v>
      </c>
    </row>
    <row r="19">
      <c r="A19" s="1" t="s">
        <v>17</v>
      </c>
      <c r="D19" s="1">
        <v>2.0</v>
      </c>
      <c r="G19" s="1">
        <f>SUMPRODUCT(B19:F19,'Top 5 CORR'!$B$3:$F$3)/SUMIF(B19:F19, "&lt;&gt;", 'Top 5 CORR'!$B$3:$F$3)</f>
        <v>2</v>
      </c>
      <c r="M19" s="1">
        <v>4.0</v>
      </c>
      <c r="O19" s="1">
        <f>SUMPRODUCT(J19:N19, 'Top 5 CORR'!$B$5:$F$5)/SUMIF(J19:N19, "&lt;&gt;", 'Top 5 CORR'!$B$5:$F$5)</f>
        <v>4</v>
      </c>
      <c r="T19" s="1">
        <v>4.0</v>
      </c>
      <c r="W19" s="1">
        <f>SUMPRODUCT(R19:V19, 'Top 5 CORR'!$B$7:$F$7)/SUMIF(R19:V19, "&lt;&gt;", 'Top 5 CORR'!$B$7:$F$7)</f>
        <v>4</v>
      </c>
    </row>
    <row r="20">
      <c r="A20" s="1" t="s">
        <v>18</v>
      </c>
      <c r="C20" s="1">
        <v>4.0</v>
      </c>
      <c r="D20" s="1">
        <v>2.0</v>
      </c>
      <c r="G20" s="1">
        <f>SUMPRODUCT(B20:F20,'Top 5 CORR'!$B$3:$F$3)/SUMIF(B20:F20, "&lt;&gt;", 'Top 5 CORR'!$B$3:$F$3)</f>
        <v>3.027813693</v>
      </c>
      <c r="K20" s="1">
        <v>3.0</v>
      </c>
      <c r="L20" s="1">
        <v>2.5</v>
      </c>
      <c r="M20" s="1">
        <v>4.5</v>
      </c>
      <c r="N20" s="1">
        <v>4.5</v>
      </c>
      <c r="O20" s="1">
        <f>SUMPRODUCT(J20:N20, 'Top 5 CORR'!$B$5:$F$5)/SUMIF(J20:N20, "&lt;&gt;", 'Top 5 CORR'!$B$5:$F$5)</f>
        <v>3.586160287</v>
      </c>
      <c r="T20" s="1">
        <v>4.5</v>
      </c>
      <c r="U20" s="1">
        <v>3.0</v>
      </c>
      <c r="V20" s="1">
        <v>4.0</v>
      </c>
      <c r="W20" s="1">
        <f>SUMPRODUCT(R20:V20, 'Top 5 CORR'!$B$7:$F$7)/SUMIF(R20:V20, "&lt;&gt;", 'Top 5 CORR'!$B$7:$F$7)</f>
        <v>3.845496042</v>
      </c>
    </row>
    <row r="21">
      <c r="A21" s="1" t="s">
        <v>19</v>
      </c>
      <c r="B21" s="1">
        <v>3.5</v>
      </c>
      <c r="D21" s="1">
        <v>4.0</v>
      </c>
      <c r="E21" s="1">
        <v>5.0</v>
      </c>
      <c r="F21" s="1">
        <v>4.0</v>
      </c>
      <c r="G21" s="1">
        <f>SUMPRODUCT(B21:F21,'Top 5 CORR'!$B$3:$F$3)/SUMIF(B21:F21, "&lt;&gt;", 'Top 5 CORR'!$B$3:$F$3)</f>
        <v>4.095490228</v>
      </c>
      <c r="J21" s="1">
        <v>4.0</v>
      </c>
      <c r="K21" s="1">
        <v>4.0</v>
      </c>
      <c r="L21" s="1">
        <v>3.5</v>
      </c>
      <c r="M21" s="1">
        <v>3.5</v>
      </c>
      <c r="N21" s="1">
        <v>2.5</v>
      </c>
      <c r="O21" s="1">
        <f>SUMPRODUCT(J21:N21, 'Top 5 CORR'!$B$5:$F$5)/SUMIF(J21:N21, "&lt;&gt;", 'Top 5 CORR'!$B$5:$F$5)</f>
        <v>3.550509361</v>
      </c>
      <c r="T21" s="1">
        <v>3.5</v>
      </c>
      <c r="W21" s="1">
        <f>SUMPRODUCT(R21:V21, 'Top 5 CORR'!$B$7:$F$7)/SUMIF(R21:V21, "&lt;&gt;", 'Top 5 CORR'!$B$7:$F$7)</f>
        <v>3.5</v>
      </c>
    </row>
    <row r="22">
      <c r="A22" s="1" t="s">
        <v>20</v>
      </c>
      <c r="B22" s="1">
        <v>4.0</v>
      </c>
      <c r="C22" s="1">
        <v>4.5</v>
      </c>
      <c r="D22" s="1">
        <v>4.0</v>
      </c>
      <c r="E22" s="1">
        <v>4.0</v>
      </c>
      <c r="F22" s="1">
        <v>1.5</v>
      </c>
      <c r="G22" s="1">
        <f>SUMPRODUCT(B22:F22,'Top 5 CORR'!$B$3:$F$3)/SUMIF(B22:F22, "&lt;&gt;", 'Top 5 CORR'!$B$3:$F$3)</f>
        <v>3.667771492</v>
      </c>
      <c r="K22" s="1">
        <v>4.5</v>
      </c>
      <c r="M22" s="1">
        <v>4.5</v>
      </c>
      <c r="N22" s="1">
        <v>3.5</v>
      </c>
      <c r="O22" s="1">
        <f>SUMPRODUCT(J22:N22, 'Top 5 CORR'!$B$5:$F$5)/SUMIF(J22:N22, "&lt;&gt;", 'Top 5 CORR'!$B$5:$F$5)</f>
        <v>4.195962335</v>
      </c>
      <c r="T22" s="1">
        <v>4.5</v>
      </c>
      <c r="U22" s="1">
        <v>3.0</v>
      </c>
      <c r="V22" s="1">
        <v>4.5</v>
      </c>
      <c r="W22" s="1">
        <f>SUMPRODUCT(R22:V22, 'Top 5 CORR'!$B$7:$F$7)/SUMIF(R22:V22, "&lt;&gt;", 'Top 5 CORR'!$B$7:$F$7)</f>
        <v>3.990346156</v>
      </c>
    </row>
    <row r="23">
      <c r="A23" s="1" t="s">
        <v>21</v>
      </c>
      <c r="B23" s="1">
        <v>5.0</v>
      </c>
      <c r="C23" s="1">
        <v>5.0</v>
      </c>
      <c r="D23" s="1">
        <v>4.5</v>
      </c>
      <c r="F23" s="1">
        <v>3.5</v>
      </c>
      <c r="G23" s="1">
        <f>SUMPRODUCT(B23:F23,'Top 5 CORR'!$B$3:$F$3)/SUMIF(B23:F23, "&lt;&gt;", 'Top 5 CORR'!$B$3:$F$3)</f>
        <v>4.551453925</v>
      </c>
      <c r="J23" s="1">
        <v>4.5</v>
      </c>
      <c r="K23" s="1">
        <v>5.0</v>
      </c>
      <c r="L23" s="1">
        <v>4.0</v>
      </c>
      <c r="M23" s="1">
        <v>4.5</v>
      </c>
      <c r="N23" s="1">
        <v>3.5</v>
      </c>
      <c r="O23" s="1">
        <f>SUMPRODUCT(J23:N23, 'Top 5 CORR'!$B$5:$F$5)/SUMIF(J23:N23, "&lt;&gt;", 'Top 5 CORR'!$B$5:$F$5)</f>
        <v>4.332653524</v>
      </c>
      <c r="R23" s="1">
        <v>5.0</v>
      </c>
      <c r="S23" s="1">
        <v>5.0</v>
      </c>
      <c r="T23" s="1">
        <v>4.5</v>
      </c>
      <c r="U23" s="1">
        <v>3.0</v>
      </c>
      <c r="V23" s="1">
        <v>5.0</v>
      </c>
      <c r="W23" s="1">
        <f>SUMPRODUCT(R23:V23, 'Top 5 CORR'!$B$7:$F$7)/SUMIF(R23:V23, "&lt;&gt;", 'Top 5 CORR'!$B$7:$F$7)</f>
        <v>4.622564007</v>
      </c>
    </row>
    <row r="24">
      <c r="A24" s="1" t="s">
        <v>22</v>
      </c>
      <c r="B24" s="1">
        <v>3.5</v>
      </c>
      <c r="C24" s="1">
        <v>3.5</v>
      </c>
      <c r="D24" s="1">
        <v>2.5</v>
      </c>
      <c r="E24" s="1">
        <v>4.0</v>
      </c>
      <c r="F24" s="1">
        <v>4.0</v>
      </c>
      <c r="G24" s="1">
        <f>SUMPRODUCT(B24:F24,'Top 5 CORR'!$B$3:$F$3)/SUMIF(B24:F24, "&lt;&gt;", 'Top 5 CORR'!$B$3:$F$3)</f>
        <v>3.477348112</v>
      </c>
      <c r="J24" s="1">
        <v>4.5</v>
      </c>
      <c r="K24" s="1">
        <v>4.5</v>
      </c>
      <c r="L24" s="1">
        <v>3.5</v>
      </c>
      <c r="M24" s="1">
        <v>4.5</v>
      </c>
      <c r="N24" s="1">
        <v>4.0</v>
      </c>
      <c r="O24" s="1">
        <f>SUMPRODUCT(J24:N24, 'Top 5 CORR'!$B$5:$F$5)/SUMIF(J24:N24, "&lt;&gt;", 'Top 5 CORR'!$B$5:$F$5)</f>
        <v>4.219715375</v>
      </c>
      <c r="S24" s="1">
        <v>4.0</v>
      </c>
      <c r="T24" s="1">
        <v>4.5</v>
      </c>
      <c r="V24" s="1">
        <v>3.5</v>
      </c>
      <c r="W24" s="1">
        <f>SUMPRODUCT(R24:V24, 'Top 5 CORR'!$B$7:$F$7)/SUMIF(R24:V24, "&lt;&gt;", 'Top 5 CORR'!$B$7:$F$7)</f>
        <v>4.032100709</v>
      </c>
    </row>
    <row r="25">
      <c r="A25" s="1" t="s">
        <v>23</v>
      </c>
      <c r="B25" s="1">
        <v>4.0</v>
      </c>
      <c r="C25" s="1">
        <v>3.5</v>
      </c>
      <c r="D25" s="1">
        <v>3.0</v>
      </c>
      <c r="F25" s="1">
        <v>4.0</v>
      </c>
      <c r="G25" s="1">
        <f>SUMPRODUCT(B25:F25,'Top 5 CORR'!$B$3:$F$3)/SUMIF(B25:F25, "&lt;&gt;", 'Top 5 CORR'!$B$3:$F$3)</f>
        <v>3.618645773</v>
      </c>
      <c r="K25" s="1">
        <v>4.5</v>
      </c>
      <c r="M25" s="1">
        <v>4.0</v>
      </c>
      <c r="N25" s="1">
        <v>2.5</v>
      </c>
      <c r="O25" s="1">
        <f>SUMPRODUCT(J25:N25, 'Top 5 CORR'!$B$5:$F$5)/SUMIF(J25:N25, "&lt;&gt;", 'Top 5 CORR'!$B$5:$F$5)</f>
        <v>3.723762064</v>
      </c>
      <c r="R25" s="1">
        <v>4.5</v>
      </c>
      <c r="S25" s="1">
        <v>3.5</v>
      </c>
      <c r="T25" s="1">
        <v>4.0</v>
      </c>
      <c r="U25" s="1">
        <v>5.0</v>
      </c>
      <c r="V25" s="1">
        <v>3.5</v>
      </c>
      <c r="W25" s="1">
        <f>SUMPRODUCT(R25:V25, 'Top 5 CORR'!$B$7:$F$7)/SUMIF(R25:V25, "&lt;&gt;", 'Top 5 CORR'!$B$7:$F$7)</f>
        <v>4.105517587</v>
      </c>
    </row>
    <row r="26">
      <c r="A26" s="1" t="s">
        <v>24</v>
      </c>
      <c r="B26" s="1">
        <v>1.5</v>
      </c>
      <c r="D26" s="1">
        <v>4.0</v>
      </c>
      <c r="F26" s="1">
        <v>4.5</v>
      </c>
      <c r="G26" s="1">
        <f>SUMPRODUCT(B26:F26,'Top 5 CORR'!$B$3:$F$3)/SUMIF(B26:F26, "&lt;&gt;", 'Top 5 CORR'!$B$3:$F$3)</f>
        <v>3.226741783</v>
      </c>
      <c r="K26" s="1">
        <v>3.0</v>
      </c>
      <c r="M26" s="1">
        <v>4.0</v>
      </c>
      <c r="N26" s="1">
        <v>3.5</v>
      </c>
      <c r="O26" s="1">
        <f>SUMPRODUCT(J26:N26, 'Top 5 CORR'!$B$5:$F$5)/SUMIF(J26:N26, "&lt;&gt;", 'Top 5 CORR'!$B$5:$F$5)</f>
        <v>3.488344043</v>
      </c>
      <c r="T26" s="1">
        <v>4.0</v>
      </c>
      <c r="U26" s="1">
        <v>3.0</v>
      </c>
      <c r="W26" s="1">
        <f>SUMPRODUCT(R26:V26, 'Top 5 CORR'!$B$7:$F$7)/SUMIF(R26:V26, "&lt;&gt;", 'Top 5 CORR'!$B$7:$F$7)</f>
        <v>3.521653755</v>
      </c>
    </row>
    <row r="27">
      <c r="A27" s="1" t="s">
        <v>25</v>
      </c>
      <c r="B27" s="1">
        <v>3.0</v>
      </c>
      <c r="C27" s="1">
        <v>4.5</v>
      </c>
      <c r="D27" s="1">
        <v>5.0</v>
      </c>
      <c r="G27" s="1">
        <f>SUMPRODUCT(B27:F27,'Top 5 CORR'!$B$3:$F$3)/SUMIF(B27:F27, "&lt;&gt;", 'Top 5 CORR'!$B$3:$F$3)</f>
        <v>4.140864954</v>
      </c>
      <c r="J27" s="1">
        <v>4.5</v>
      </c>
      <c r="K27" s="1">
        <v>5.0</v>
      </c>
      <c r="M27" s="1">
        <v>4.0</v>
      </c>
      <c r="O27" s="1">
        <f>SUMPRODUCT(J27:N27, 'Top 5 CORR'!$B$5:$F$5)/SUMIF(J27:N27, "&lt;&gt;", 'Top 5 CORR'!$B$5:$F$5)</f>
        <v>4.51037542</v>
      </c>
      <c r="T27" s="1">
        <v>4.0</v>
      </c>
      <c r="U27" s="1">
        <v>4.0</v>
      </c>
      <c r="V27" s="1">
        <v>4.5</v>
      </c>
      <c r="W27" s="1">
        <f>SUMPRODUCT(R27:V27, 'Top 5 CORR'!$B$7:$F$7)/SUMIF(R27:V27, "&lt;&gt;", 'Top 5 CORR'!$B$7:$F$7)</f>
        <v>4.144850114</v>
      </c>
    </row>
    <row r="28">
      <c r="A28" s="1" t="s">
        <v>26</v>
      </c>
      <c r="B28" s="1">
        <v>4.5</v>
      </c>
      <c r="C28" s="1">
        <v>2.5</v>
      </c>
      <c r="D28" s="1">
        <v>1.5</v>
      </c>
      <c r="E28" s="1">
        <v>5.0</v>
      </c>
      <c r="F28" s="1">
        <v>5.0</v>
      </c>
      <c r="G28" s="1">
        <f>SUMPRODUCT(B28:F28,'Top 5 CORR'!$B$3:$F$3)/SUMIF(B28:F28, "&lt;&gt;", 'Top 5 CORR'!$B$3:$F$3)</f>
        <v>3.641110216</v>
      </c>
      <c r="J28" s="1">
        <v>4.0</v>
      </c>
      <c r="K28" s="1">
        <v>4.0</v>
      </c>
      <c r="L28" s="1">
        <v>4.0</v>
      </c>
      <c r="N28" s="1">
        <v>4.0</v>
      </c>
      <c r="O28" s="1">
        <f>SUMPRODUCT(J28:N28, 'Top 5 CORR'!$B$5:$F$5)/SUMIF(J28:N28, "&lt;&gt;", 'Top 5 CORR'!$B$5:$F$5)</f>
        <v>4</v>
      </c>
      <c r="U28" s="1">
        <v>4.0</v>
      </c>
      <c r="V28" s="1">
        <v>2.5</v>
      </c>
      <c r="W28" s="1">
        <f>SUMPRODUCT(R28:V28, 'Top 5 CORR'!$B$7:$F$7)/SUMIF(R28:V28, "&lt;&gt;", 'Top 5 CORR'!$B$7:$F$7)</f>
        <v>3.309656192</v>
      </c>
    </row>
    <row r="29">
      <c r="A29" s="1" t="s">
        <v>27</v>
      </c>
      <c r="C29" s="1">
        <v>5.0</v>
      </c>
      <c r="D29" s="1">
        <v>3.0</v>
      </c>
      <c r="E29" s="1">
        <v>4.0</v>
      </c>
      <c r="F29" s="1">
        <v>5.0</v>
      </c>
      <c r="G29" s="1">
        <f>SUMPRODUCT(B29:F29,'Top 5 CORR'!$B$3:$F$3)/SUMIF(B29:F29, "&lt;&gt;", 'Top 5 CORR'!$B$3:$F$3)</f>
        <v>4.24059354</v>
      </c>
      <c r="J29" s="1">
        <v>5.0</v>
      </c>
      <c r="K29" s="1">
        <v>5.0</v>
      </c>
      <c r="L29" s="1">
        <v>5.0</v>
      </c>
      <c r="N29" s="1">
        <v>4.5</v>
      </c>
      <c r="O29" s="1">
        <f>SUMPRODUCT(J29:N29, 'Top 5 CORR'!$B$5:$F$5)/SUMIF(J29:N29, "&lt;&gt;", 'Top 5 CORR'!$B$5:$F$5)</f>
        <v>4.89412392</v>
      </c>
      <c r="S29" s="1">
        <v>3.0</v>
      </c>
      <c r="U29" s="1">
        <v>4.0</v>
      </c>
      <c r="V29" s="1">
        <v>5.0</v>
      </c>
      <c r="W29" s="1">
        <f>SUMPRODUCT(R29:V29, 'Top 5 CORR'!$B$7:$F$7)/SUMIF(R29:V29, "&lt;&gt;", 'Top 5 CORR'!$B$7:$F$7)</f>
        <v>3.74835712</v>
      </c>
    </row>
    <row r="30">
      <c r="A30" s="1" t="s">
        <v>28</v>
      </c>
      <c r="D30" s="1">
        <v>2.5</v>
      </c>
      <c r="G30" s="1">
        <f>SUMPRODUCT(B30:F30,'Top 5 CORR'!$B$3:$F$3)/SUMIF(B30:F30, "&lt;&gt;", 'Top 5 CORR'!$B$3:$F$3)</f>
        <v>2.5</v>
      </c>
      <c r="K30" s="1">
        <v>4.0</v>
      </c>
      <c r="M30" s="1">
        <v>3.5</v>
      </c>
      <c r="O30" s="1">
        <f>SUMPRODUCT(J30:N30, 'Top 5 CORR'!$B$5:$F$5)/SUMIF(J30:N30, "&lt;&gt;", 'Top 5 CORR'!$B$5:$F$5)</f>
        <v>3.758373986</v>
      </c>
      <c r="T30" s="1">
        <v>3.5</v>
      </c>
      <c r="W30" s="1">
        <f>SUMPRODUCT(R30:V30, 'Top 5 CORR'!$B$7:$F$7)/SUMIF(R30:V30, "&lt;&gt;", 'Top 5 CORR'!$B$7:$F$7)</f>
        <v>3.5</v>
      </c>
    </row>
    <row r="31">
      <c r="A31" s="1" t="s">
        <v>29</v>
      </c>
      <c r="B31" s="1">
        <v>2.5</v>
      </c>
      <c r="D31" s="1">
        <v>2.0</v>
      </c>
      <c r="F31" s="1">
        <v>3.5</v>
      </c>
      <c r="G31" s="1">
        <f>SUMPRODUCT(B31:F31,'Top 5 CORR'!$B$3:$F$3)/SUMIF(B31:F31, "&lt;&gt;", 'Top 5 CORR'!$B$3:$F$3)</f>
        <v>2.623779728</v>
      </c>
      <c r="N31" s="1">
        <v>2.5</v>
      </c>
      <c r="O31" s="1">
        <f>SUMPRODUCT(J31:N31, 'Top 5 CORR'!$B$5:$F$5)/SUMIF(J31:N31, "&lt;&gt;", 'Top 5 CORR'!$B$5:$F$5)</f>
        <v>2.5</v>
      </c>
      <c r="S31" s="1">
        <v>2.5</v>
      </c>
      <c r="U31" s="1">
        <v>3.0</v>
      </c>
      <c r="W31" s="1">
        <f>SUMPRODUCT(R31:V31, 'Top 5 CORR'!$B$7:$F$7)/SUMIF(R31:V31, "&lt;&gt;", 'Top 5 CORR'!$B$7:$F$7)</f>
        <v>2.681007558</v>
      </c>
    </row>
    <row r="32">
      <c r="A32" s="1" t="s">
        <v>30</v>
      </c>
      <c r="B32" s="1">
        <v>4.0</v>
      </c>
      <c r="C32" s="1">
        <v>4.0</v>
      </c>
      <c r="D32" s="1">
        <v>4.0</v>
      </c>
      <c r="F32" s="1">
        <v>3.5</v>
      </c>
      <c r="G32" s="1">
        <f>SUMPRODUCT(B32:F32,'Top 5 CORR'!$B$3:$F$3)/SUMIF(B32:F32, "&lt;&gt;", 'Top 5 CORR'!$B$3:$F$3)</f>
        <v>3.892064287</v>
      </c>
      <c r="K32" s="1">
        <v>5.0</v>
      </c>
      <c r="L32" s="1">
        <v>3.5</v>
      </c>
      <c r="N32" s="1">
        <v>3.5</v>
      </c>
      <c r="O32" s="1">
        <f>SUMPRODUCT(J32:N32, 'Top 5 CORR'!$B$5:$F$5)/SUMIF(J32:N32, "&lt;&gt;", 'Top 5 CORR'!$B$5:$F$5)</f>
        <v>4.034982915</v>
      </c>
      <c r="R32" s="1">
        <v>4.0</v>
      </c>
      <c r="S32" s="1">
        <v>4.0</v>
      </c>
      <c r="U32" s="1">
        <v>3.0</v>
      </c>
      <c r="V32" s="1">
        <v>4.0</v>
      </c>
      <c r="W32" s="1">
        <f>SUMPRODUCT(R32:V32, 'Top 5 CORR'!$B$7:$F$7)/SUMIF(R32:V32, "&lt;&gt;", 'Top 5 CORR'!$B$7:$F$7)</f>
        <v>3.823104003</v>
      </c>
    </row>
    <row r="33">
      <c r="A33" s="1" t="s">
        <v>31</v>
      </c>
      <c r="B33" s="1">
        <v>1.5</v>
      </c>
      <c r="C33" s="1">
        <v>4.0</v>
      </c>
      <c r="D33" s="1">
        <v>4.5</v>
      </c>
      <c r="E33" s="1">
        <v>4.5</v>
      </c>
      <c r="F33" s="1">
        <v>5.0</v>
      </c>
      <c r="G33" s="1">
        <f>SUMPRODUCT(B33:F33,'Top 5 CORR'!$B$3:$F$3)/SUMIF(B33:F33, "&lt;&gt;", 'Top 5 CORR'!$B$3:$F$3)</f>
        <v>3.81841009</v>
      </c>
      <c r="J33" s="1">
        <v>4.0</v>
      </c>
      <c r="K33" s="1">
        <v>5.0</v>
      </c>
      <c r="L33" s="1">
        <v>4.5</v>
      </c>
      <c r="N33" s="1">
        <v>4.5</v>
      </c>
      <c r="O33" s="1">
        <f>SUMPRODUCT(J33:N33, 'Top 5 CORR'!$B$5:$F$5)/SUMIF(J33:N33, "&lt;&gt;", 'Top 5 CORR'!$B$5:$F$5)</f>
        <v>4.476382539</v>
      </c>
      <c r="U33" s="1">
        <v>4.0</v>
      </c>
      <c r="V33" s="1">
        <v>4.0</v>
      </c>
      <c r="W33" s="1">
        <f>SUMPRODUCT(R33:V33, 'Top 5 CORR'!$B$7:$F$7)/SUMIF(R33:V33, "&lt;&gt;", 'Top 5 CORR'!$B$7:$F$7)</f>
        <v>4</v>
      </c>
    </row>
    <row r="34">
      <c r="A34" s="1" t="s">
        <v>32</v>
      </c>
      <c r="D34" s="1">
        <v>4.0</v>
      </c>
      <c r="G34" s="1">
        <f>SUMPRODUCT(B34:F34,'Top 5 CORR'!$B$3:$F$3)/SUMIF(B34:F34, "&lt;&gt;", 'Top 5 CORR'!$B$3:$F$3)</f>
        <v>4</v>
      </c>
      <c r="K34" s="1">
        <v>5.0</v>
      </c>
      <c r="N34" s="1">
        <v>4.5</v>
      </c>
      <c r="O34" s="1">
        <f>SUMPRODUCT(J34:N34, 'Top 5 CORR'!$B$5:$F$5)/SUMIF(J34:N34, "&lt;&gt;", 'Top 5 CORR'!$B$5:$F$5)</f>
        <v>4.770943789</v>
      </c>
      <c r="W34" s="1" t="str">
        <f>SUMPRODUCT(R34:V34, 'Top 5 CORR'!$B$7:$F$7)/SUMIF(R34:V34, "&lt;&gt;", 'Top 5 CORR'!$B$7:$F$7)</f>
        <v>#DIV/0!</v>
      </c>
    </row>
    <row r="35">
      <c r="A35" s="1" t="s">
        <v>33</v>
      </c>
      <c r="B35" s="1">
        <v>3.0</v>
      </c>
      <c r="C35" s="1">
        <v>4.0</v>
      </c>
      <c r="D35" s="1">
        <v>0.5</v>
      </c>
      <c r="G35" s="1">
        <f>SUMPRODUCT(B35:F35,'Top 5 CORR'!$B$3:$F$3)/SUMIF(B35:F35, "&lt;&gt;", 'Top 5 CORR'!$B$3:$F$3)</f>
        <v>2.540965624</v>
      </c>
      <c r="J35" s="1">
        <v>5.0</v>
      </c>
      <c r="K35" s="1">
        <v>5.0</v>
      </c>
      <c r="M35" s="1">
        <v>4.5</v>
      </c>
      <c r="N35" s="1">
        <v>5.0</v>
      </c>
      <c r="O35" s="1">
        <f>SUMPRODUCT(J35:N35, 'Top 5 CORR'!$B$5:$F$5)/SUMIF(J35:N35, "&lt;&gt;", 'Top 5 CORR'!$B$5:$F$5)</f>
        <v>4.88219435</v>
      </c>
      <c r="R35" s="1">
        <v>5.0</v>
      </c>
      <c r="S35" s="1">
        <v>3.0</v>
      </c>
      <c r="T35" s="1">
        <v>4.5</v>
      </c>
      <c r="V35" s="1">
        <v>4.0</v>
      </c>
      <c r="W35" s="1">
        <f>SUMPRODUCT(R35:V35, 'Top 5 CORR'!$B$7:$F$7)/SUMIF(R35:V35, "&lt;&gt;", 'Top 5 CORR'!$B$7:$F$7)</f>
        <v>4.142948893</v>
      </c>
    </row>
    <row r="36">
      <c r="A36" s="1" t="s">
        <v>34</v>
      </c>
      <c r="B36" s="1">
        <v>2.5</v>
      </c>
      <c r="C36" s="1">
        <v>3.0</v>
      </c>
      <c r="D36" s="1">
        <v>4.0</v>
      </c>
      <c r="E36" s="1">
        <v>4.5</v>
      </c>
      <c r="F36" s="1">
        <v>3.0</v>
      </c>
      <c r="G36" s="1">
        <f>SUMPRODUCT(B36:F36,'Top 5 CORR'!$B$3:$F$3)/SUMIF(B36:F36, "&lt;&gt;", 'Top 5 CORR'!$B$3:$F$3)</f>
        <v>3.37087635</v>
      </c>
      <c r="K36" s="1">
        <v>3.5</v>
      </c>
      <c r="M36" s="1">
        <v>3.5</v>
      </c>
      <c r="N36" s="1">
        <v>3.0</v>
      </c>
      <c r="O36" s="1">
        <f>SUMPRODUCT(J36:N36, 'Top 5 CORR'!$B$5:$F$5)/SUMIF(J36:N36, "&lt;&gt;", 'Top 5 CORR'!$B$5:$F$5)</f>
        <v>3.347981167</v>
      </c>
      <c r="S36" s="1">
        <v>3.5</v>
      </c>
      <c r="T36" s="1">
        <v>3.5</v>
      </c>
      <c r="U36" s="1">
        <v>4.0</v>
      </c>
      <c r="V36" s="1">
        <v>3.0</v>
      </c>
      <c r="W36" s="1">
        <f>SUMPRODUCT(R36:V36, 'Top 5 CORR'!$B$7:$F$7)/SUMIF(R36:V36, "&lt;&gt;", 'Top 5 CORR'!$B$7:$F$7)</f>
        <v>3.515658496</v>
      </c>
    </row>
    <row r="37">
      <c r="A37" s="1" t="s">
        <v>35</v>
      </c>
      <c r="B37" s="1">
        <v>3.0</v>
      </c>
      <c r="C37" s="1">
        <v>2.0</v>
      </c>
      <c r="D37" s="1">
        <v>4.0</v>
      </c>
      <c r="E37" s="1">
        <v>5.0</v>
      </c>
      <c r="F37" s="1">
        <v>3.0</v>
      </c>
      <c r="G37" s="1">
        <f>SUMPRODUCT(B37:F37,'Top 5 CORR'!$B$3:$F$3)/SUMIF(B37:F37, "&lt;&gt;", 'Top 5 CORR'!$B$3:$F$3)</f>
        <v>3.359009565</v>
      </c>
      <c r="K37" s="1">
        <v>5.0</v>
      </c>
      <c r="L37" s="1">
        <v>4.5</v>
      </c>
      <c r="M37" s="1">
        <v>4.0</v>
      </c>
      <c r="N37" s="1">
        <v>4.0</v>
      </c>
      <c r="O37" s="1">
        <f>SUMPRODUCT(J37:N37, 'Top 5 CORR'!$B$5:$F$5)/SUMIF(J37:N37, "&lt;&gt;", 'Top 5 CORR'!$B$5:$F$5)</f>
        <v>4.3956166</v>
      </c>
      <c r="S37" s="1">
        <v>3.5</v>
      </c>
      <c r="T37" s="1">
        <v>4.0</v>
      </c>
      <c r="U37" s="1">
        <v>4.0</v>
      </c>
      <c r="V37" s="1">
        <v>2.0</v>
      </c>
      <c r="W37" s="1">
        <f>SUMPRODUCT(R37:V37, 'Top 5 CORR'!$B$7:$F$7)/SUMIF(R37:V37, "&lt;&gt;", 'Top 5 CORR'!$B$7:$F$7)</f>
        <v>3.450336866</v>
      </c>
    </row>
    <row r="38">
      <c r="A38" s="1" t="s">
        <v>36</v>
      </c>
      <c r="B38" s="1">
        <v>3.0</v>
      </c>
      <c r="C38" s="1">
        <v>5.0</v>
      </c>
      <c r="D38" s="1">
        <v>4.5</v>
      </c>
      <c r="F38" s="1">
        <v>3.0</v>
      </c>
      <c r="G38" s="1">
        <f>SUMPRODUCT(B38:F38,'Top 5 CORR'!$B$3:$F$3)/SUMIF(B38:F38, "&lt;&gt;", 'Top 5 CORR'!$B$3:$F$3)</f>
        <v>3.901722228</v>
      </c>
      <c r="K38" s="1">
        <v>5.0</v>
      </c>
      <c r="L38" s="1">
        <v>3.5</v>
      </c>
      <c r="M38" s="1">
        <v>3.5</v>
      </c>
      <c r="N38" s="1">
        <v>2.5</v>
      </c>
      <c r="O38" s="1">
        <f>SUMPRODUCT(J38:N38, 'Top 5 CORR'!$B$5:$F$5)/SUMIF(J38:N38, "&lt;&gt;", 'Top 5 CORR'!$B$5:$F$5)</f>
        <v>3.675072884</v>
      </c>
      <c r="R38" s="1">
        <v>4.0</v>
      </c>
      <c r="S38" s="1">
        <v>3.0</v>
      </c>
      <c r="T38" s="1">
        <v>3.5</v>
      </c>
      <c r="U38" s="1">
        <v>5.0</v>
      </c>
      <c r="V38" s="1">
        <v>5.0</v>
      </c>
      <c r="W38" s="1">
        <f>SUMPRODUCT(R38:V38, 'Top 5 CORR'!$B$7:$F$7)/SUMIF(R38:V38, "&lt;&gt;", 'Top 5 CORR'!$B$7:$F$7)</f>
        <v>3.932536476</v>
      </c>
    </row>
    <row r="39">
      <c r="A39" s="1" t="s">
        <v>37</v>
      </c>
      <c r="B39" s="1">
        <v>1.5</v>
      </c>
      <c r="D39" s="1">
        <v>4.0</v>
      </c>
      <c r="G39" s="1">
        <f>SUMPRODUCT(B39:F39,'Top 5 CORR'!$B$3:$F$3)/SUMIF(B39:F39, "&lt;&gt;", 'Top 5 CORR'!$B$3:$F$3)</f>
        <v>2.698546519</v>
      </c>
      <c r="K39" s="1">
        <v>3.5</v>
      </c>
      <c r="L39" s="1">
        <v>1.5</v>
      </c>
      <c r="N39" s="1">
        <v>3.5</v>
      </c>
      <c r="O39" s="1">
        <f>SUMPRODUCT(J39:N39, 'Top 5 CORR'!$B$5:$F$5)/SUMIF(J39:N39, "&lt;&gt;", 'Top 5 CORR'!$B$5:$F$5)</f>
        <v>2.816344168</v>
      </c>
      <c r="S39" s="1">
        <v>2.5</v>
      </c>
      <c r="U39" s="1">
        <v>3.0</v>
      </c>
      <c r="W39" s="1">
        <f>SUMPRODUCT(R39:V39, 'Top 5 CORR'!$B$7:$F$7)/SUMIF(R39:V39, "&lt;&gt;", 'Top 5 CORR'!$B$7:$F$7)</f>
        <v>2.681007558</v>
      </c>
    </row>
    <row r="40">
      <c r="A40" s="1" t="s">
        <v>38</v>
      </c>
      <c r="C40" s="1">
        <v>4.5</v>
      </c>
      <c r="D40" s="1">
        <v>3.5</v>
      </c>
      <c r="E40" s="1">
        <v>5.0</v>
      </c>
      <c r="F40" s="1">
        <v>3.0</v>
      </c>
      <c r="G40" s="1">
        <f>SUMPRODUCT(B40:F40,'Top 5 CORR'!$B$3:$F$3)/SUMIF(B40:F40, "&lt;&gt;", 'Top 5 CORR'!$B$3:$F$3)</f>
        <v>4.019591789</v>
      </c>
      <c r="K40" s="1">
        <v>4.5</v>
      </c>
      <c r="N40" s="1">
        <v>5.0</v>
      </c>
      <c r="O40" s="1">
        <f>SUMPRODUCT(J40:N40, 'Top 5 CORR'!$B$5:$F$5)/SUMIF(J40:N40, "&lt;&gt;", 'Top 5 CORR'!$B$5:$F$5)</f>
        <v>4.729056211</v>
      </c>
      <c r="U40" s="1">
        <v>4.0</v>
      </c>
      <c r="V40" s="1">
        <v>4.5</v>
      </c>
      <c r="W40" s="1">
        <f>SUMPRODUCT(R40:V40, 'Top 5 CORR'!$B$7:$F$7)/SUMIF(R40:V40, "&lt;&gt;", 'Top 5 CORR'!$B$7:$F$7)</f>
        <v>4.230114603</v>
      </c>
    </row>
    <row r="41">
      <c r="A41" s="1" t="s">
        <v>39</v>
      </c>
      <c r="C41" s="1">
        <v>3.5</v>
      </c>
      <c r="D41" s="1">
        <v>1.0</v>
      </c>
      <c r="E41" s="1">
        <v>4.5</v>
      </c>
      <c r="F41" s="1">
        <v>4.0</v>
      </c>
      <c r="G41" s="1">
        <f>SUMPRODUCT(B41:F41,'Top 5 CORR'!$B$3:$F$3)/SUMIF(B41:F41, "&lt;&gt;", 'Top 5 CORR'!$B$3:$F$3)</f>
        <v>3.198629715</v>
      </c>
      <c r="J41" s="1">
        <v>5.0</v>
      </c>
      <c r="K41" s="1">
        <v>4.5</v>
      </c>
      <c r="M41" s="1">
        <v>4.5</v>
      </c>
      <c r="N41" s="1">
        <v>4.0</v>
      </c>
      <c r="O41" s="1">
        <f>SUMPRODUCT(J41:N41, 'Top 5 CORR'!$B$5:$F$5)/SUMIF(J41:N41, "&lt;&gt;", 'Top 5 CORR'!$B$5:$F$5)</f>
        <v>4.543230778</v>
      </c>
      <c r="R41" s="1">
        <v>4.0</v>
      </c>
      <c r="S41" s="1">
        <v>3.0</v>
      </c>
      <c r="T41" s="1">
        <v>4.5</v>
      </c>
      <c r="U41" s="1">
        <v>4.0</v>
      </c>
      <c r="V41" s="1">
        <v>3.5</v>
      </c>
      <c r="W41" s="1">
        <f>SUMPRODUCT(R41:V41, 'Top 5 CORR'!$B$7:$F$7)/SUMIF(R41:V41, "&lt;&gt;", 'Top 5 CORR'!$B$7:$F$7)</f>
        <v>3.756306301</v>
      </c>
    </row>
    <row r="42">
      <c r="A42" s="1" t="s">
        <v>40</v>
      </c>
      <c r="D42" s="1">
        <v>3.0</v>
      </c>
      <c r="F42" s="1">
        <v>3.0</v>
      </c>
      <c r="G42" s="1">
        <f>SUMPRODUCT(B42:F42,'Top 5 CORR'!$B$3:$F$3)/SUMIF(B42:F42, "&lt;&gt;", 'Top 5 CORR'!$B$3:$F$3)</f>
        <v>3</v>
      </c>
      <c r="K42" s="1">
        <v>2.5</v>
      </c>
      <c r="N42" s="1">
        <v>4.0</v>
      </c>
      <c r="O42" s="1">
        <f>SUMPRODUCT(J42:N42, 'Top 5 CORR'!$B$5:$F$5)/SUMIF(J42:N42, "&lt;&gt;", 'Top 5 CORR'!$B$5:$F$5)</f>
        <v>3.187168633</v>
      </c>
      <c r="S42" s="1">
        <v>3.5</v>
      </c>
      <c r="W42" s="1">
        <f>SUMPRODUCT(R42:V42, 'Top 5 CORR'!$B$7:$F$7)/SUMIF(R42:V42, "&lt;&gt;", 'Top 5 CORR'!$B$7:$F$7)</f>
        <v>3.5</v>
      </c>
    </row>
    <row r="43">
      <c r="A43" s="1" t="s">
        <v>41</v>
      </c>
      <c r="D43" s="1">
        <v>2.0</v>
      </c>
      <c r="F43" s="1">
        <v>5.0</v>
      </c>
      <c r="G43" s="1">
        <f>SUMPRODUCT(B43:F43,'Top 5 CORR'!$B$3:$F$3)/SUMIF(B43:F43, "&lt;&gt;", 'Top 5 CORR'!$B$3:$F$3)</f>
        <v>3.391673481</v>
      </c>
      <c r="K43" s="1">
        <v>5.0</v>
      </c>
      <c r="L43" s="1">
        <v>4.0</v>
      </c>
      <c r="M43" s="1">
        <v>5.0</v>
      </c>
      <c r="N43" s="1">
        <v>4.0</v>
      </c>
      <c r="O43" s="1">
        <f>SUMPRODUCT(J43:N43, 'Top 5 CORR'!$B$5:$F$5)/SUMIF(J43:N43, "&lt;&gt;", 'Top 5 CORR'!$B$5:$F$5)</f>
        <v>4.517565022</v>
      </c>
      <c r="R43" s="1">
        <v>3.5</v>
      </c>
      <c r="S43" s="1">
        <v>4.5</v>
      </c>
      <c r="T43" s="1">
        <v>5.0</v>
      </c>
      <c r="U43" s="1">
        <v>4.0</v>
      </c>
      <c r="W43" s="1">
        <f>SUMPRODUCT(R43:V43, 'Top 5 CORR'!$B$7:$F$7)/SUMIF(R43:V43, "&lt;&gt;", 'Top 5 CORR'!$B$7:$F$7)</f>
        <v>4.16171469</v>
      </c>
    </row>
    <row r="44">
      <c r="A44" s="1" t="s">
        <v>42</v>
      </c>
      <c r="B44" s="1">
        <v>3.0</v>
      </c>
      <c r="D44" s="1">
        <v>3.5</v>
      </c>
      <c r="F44" s="1">
        <v>1.5</v>
      </c>
      <c r="G44" s="1">
        <f>SUMPRODUCT(B44:F44,'Top 5 CORR'!$B$3:$F$3)/SUMIF(B44:F44, "&lt;&gt;", 'Top 5 CORR'!$B$3:$F$3)</f>
        <v>2.729617745</v>
      </c>
      <c r="J44" s="1">
        <v>3.5</v>
      </c>
      <c r="K44" s="1">
        <v>3.0</v>
      </c>
      <c r="L44" s="1">
        <v>3.0</v>
      </c>
      <c r="N44" s="1">
        <v>3.0</v>
      </c>
      <c r="O44" s="1">
        <f>SUMPRODUCT(J44:N44, 'Top 5 CORR'!$B$5:$F$5)/SUMIF(J44:N44, "&lt;&gt;", 'Top 5 CORR'!$B$5:$F$5)</f>
        <v>3.148855131</v>
      </c>
      <c r="S44" s="1">
        <v>4.0</v>
      </c>
      <c r="U44" s="1">
        <v>3.0</v>
      </c>
      <c r="W44" s="1">
        <f>SUMPRODUCT(R44:V44, 'Top 5 CORR'!$B$7:$F$7)/SUMIF(R44:V44, "&lt;&gt;", 'Top 5 CORR'!$B$7:$F$7)</f>
        <v>3.637984885</v>
      </c>
    </row>
    <row r="45">
      <c r="A45" s="1" t="s">
        <v>43</v>
      </c>
      <c r="B45" s="1">
        <v>3.5</v>
      </c>
      <c r="D45" s="1">
        <v>3.0</v>
      </c>
      <c r="E45" s="1">
        <v>4.5</v>
      </c>
      <c r="F45" s="1">
        <v>1.5</v>
      </c>
      <c r="G45" s="1">
        <f>SUMPRODUCT(B45:F45,'Top 5 CORR'!$B$3:$F$3)/SUMIF(B45:F45, "&lt;&gt;", 'Top 5 CORR'!$B$3:$F$3)</f>
        <v>3.158608391</v>
      </c>
      <c r="J45" s="1">
        <v>4.0</v>
      </c>
      <c r="K45" s="1">
        <v>2.0</v>
      </c>
      <c r="M45" s="1">
        <v>3.5</v>
      </c>
      <c r="N45" s="1">
        <v>3.0</v>
      </c>
      <c r="O45" s="1">
        <f>SUMPRODUCT(J45:N45, 'Top 5 CORR'!$B$5:$F$5)/SUMIF(J45:N45, "&lt;&gt;", 'Top 5 CORR'!$B$5:$F$5)</f>
        <v>3.165317225</v>
      </c>
      <c r="S45" s="1">
        <v>4.0</v>
      </c>
      <c r="T45" s="1">
        <v>3.5</v>
      </c>
      <c r="U45" s="1">
        <v>2.0</v>
      </c>
      <c r="W45" s="1">
        <f>SUMPRODUCT(R45:V45, 'Top 5 CORR'!$B$7:$F$7)/SUMIF(R45:V45, "&lt;&gt;", 'Top 5 CORR'!$B$7:$F$7)</f>
        <v>3.339380729</v>
      </c>
    </row>
    <row r="46">
      <c r="A46" s="1" t="s">
        <v>44</v>
      </c>
      <c r="B46" s="1">
        <v>4.0</v>
      </c>
      <c r="D46" s="1">
        <v>1.5</v>
      </c>
      <c r="E46" s="1">
        <v>5.0</v>
      </c>
      <c r="F46" s="1">
        <v>3.0</v>
      </c>
      <c r="G46" s="1">
        <f>SUMPRODUCT(B46:F46,'Top 5 CORR'!$B$3:$F$3)/SUMIF(B46:F46, "&lt;&gt;", 'Top 5 CORR'!$B$3:$F$3)</f>
        <v>3.364867857</v>
      </c>
      <c r="K46" s="1">
        <v>5.0</v>
      </c>
      <c r="L46" s="1">
        <v>4.5</v>
      </c>
      <c r="M46" s="1">
        <v>3.5</v>
      </c>
      <c r="N46" s="1">
        <v>4.5</v>
      </c>
      <c r="O46" s="1">
        <f>SUMPRODUCT(J46:N46, 'Top 5 CORR'!$B$5:$F$5)/SUMIF(J46:N46, "&lt;&gt;", 'Top 5 CORR'!$B$5:$F$5)</f>
        <v>4.383610991</v>
      </c>
      <c r="T46" s="1">
        <v>3.5</v>
      </c>
      <c r="U46" s="1">
        <v>4.0</v>
      </c>
      <c r="W46" s="1">
        <f>SUMPRODUCT(R46:V46, 'Top 5 CORR'!$B$7:$F$7)/SUMIF(R46:V46, "&lt;&gt;", 'Top 5 CORR'!$B$7:$F$7)</f>
        <v>3.739173123</v>
      </c>
    </row>
    <row r="47">
      <c r="A47" s="1" t="s">
        <v>45</v>
      </c>
      <c r="B47" s="1">
        <v>4.0</v>
      </c>
      <c r="D47" s="1">
        <v>2.5</v>
      </c>
      <c r="E47" s="1">
        <v>4.0</v>
      </c>
      <c r="F47" s="1">
        <v>3.0</v>
      </c>
      <c r="G47" s="1">
        <f>SUMPRODUCT(B47:F47,'Top 5 CORR'!$B$3:$F$3)/SUMIF(B47:F47, "&lt;&gt;", 'Top 5 CORR'!$B$3:$F$3)</f>
        <v>3.387698924</v>
      </c>
      <c r="L47" s="1">
        <v>2.5</v>
      </c>
      <c r="N47" s="1">
        <v>4.5</v>
      </c>
      <c r="O47" s="1">
        <f>SUMPRODUCT(J47:N47, 'Top 5 CORR'!$B$5:$F$5)/SUMIF(J47:N47, "&lt;&gt;", 'Top 5 CORR'!$B$5:$F$5)</f>
        <v>3.437341355</v>
      </c>
      <c r="W47" s="1" t="str">
        <f>SUMPRODUCT(R47:V47, 'Top 5 CORR'!$B$7:$F$7)/SUMIF(R47:V47, "&lt;&gt;", 'Top 5 CORR'!$B$7:$F$7)</f>
        <v>#DIV/0!</v>
      </c>
    </row>
    <row r="48">
      <c r="A48" s="1" t="s">
        <v>46</v>
      </c>
      <c r="B48" s="1">
        <v>4.0</v>
      </c>
      <c r="D48" s="1">
        <v>3.5</v>
      </c>
      <c r="E48" s="1">
        <v>5.0</v>
      </c>
      <c r="F48" s="1">
        <v>5.0</v>
      </c>
      <c r="G48" s="1">
        <f>SUMPRODUCT(B48:F48,'Top 5 CORR'!$B$3:$F$3)/SUMIF(B48:F48, "&lt;&gt;", 'Top 5 CORR'!$B$3:$F$3)</f>
        <v>4.330600978</v>
      </c>
      <c r="K48" s="1">
        <v>5.0</v>
      </c>
      <c r="L48" s="1">
        <v>4.0</v>
      </c>
      <c r="M48" s="1">
        <v>4.0</v>
      </c>
      <c r="N48" s="1">
        <v>3.5</v>
      </c>
      <c r="O48" s="1">
        <f>SUMPRODUCT(J48:N48, 'Top 5 CORR'!$B$5:$F$5)/SUMIF(J48:N48, "&lt;&gt;", 'Top 5 CORR'!$B$5:$F$5)</f>
        <v>4.154399111</v>
      </c>
      <c r="S48" s="1">
        <v>3.5</v>
      </c>
      <c r="T48" s="1">
        <v>4.0</v>
      </c>
      <c r="W48" s="1">
        <f>SUMPRODUCT(R48:V48, 'Top 5 CORR'!$B$7:$F$7)/SUMIF(R48:V48, "&lt;&gt;", 'Top 5 CORR'!$B$7:$F$7)</f>
        <v>3.691130857</v>
      </c>
    </row>
    <row r="49">
      <c r="A49" s="1" t="s">
        <v>47</v>
      </c>
      <c r="B49" s="1">
        <v>3.0</v>
      </c>
      <c r="D49" s="1">
        <v>3.5</v>
      </c>
      <c r="E49" s="1">
        <v>3.5</v>
      </c>
      <c r="F49" s="1">
        <v>4.0</v>
      </c>
      <c r="G49" s="1">
        <f>SUMPRODUCT(B49:F49,'Top 5 CORR'!$B$3:$F$3)/SUMIF(B49:F49, "&lt;&gt;", 'Top 5 CORR'!$B$3:$F$3)</f>
        <v>3.471451027</v>
      </c>
      <c r="J49" s="1">
        <v>5.0</v>
      </c>
      <c r="K49" s="1">
        <v>4.0</v>
      </c>
      <c r="L49" s="1">
        <v>3.5</v>
      </c>
      <c r="M49" s="1">
        <v>3.5</v>
      </c>
      <c r="N49" s="1">
        <v>4.0</v>
      </c>
      <c r="O49" s="1">
        <f>SUMPRODUCT(J49:N49, 'Top 5 CORR'!$B$5:$F$5)/SUMIF(J49:N49, "&lt;&gt;", 'Top 5 CORR'!$B$5:$F$5)</f>
        <v>4.04906622</v>
      </c>
      <c r="S49" s="1">
        <v>2.0</v>
      </c>
      <c r="T49" s="1">
        <v>3.5</v>
      </c>
      <c r="U49" s="1">
        <v>4.0</v>
      </c>
      <c r="W49" s="1">
        <f>SUMPRODUCT(R49:V49, 'Top 5 CORR'!$B$7:$F$7)/SUMIF(R49:V49, "&lt;&gt;", 'Top 5 CORR'!$B$7:$F$7)</f>
        <v>2.943665711</v>
      </c>
    </row>
    <row r="50">
      <c r="A50" s="1" t="s">
        <v>48</v>
      </c>
      <c r="B50" s="1">
        <v>3.5</v>
      </c>
      <c r="D50" s="1">
        <v>3.0</v>
      </c>
      <c r="E50" s="1">
        <v>4.5</v>
      </c>
      <c r="F50" s="1">
        <v>0.5</v>
      </c>
      <c r="G50" s="1">
        <f>SUMPRODUCT(B50:F50,'Top 5 CORR'!$B$3:$F$3)/SUMIF(B50:F50, "&lt;&gt;", 'Top 5 CORR'!$B$3:$F$3)</f>
        <v>2.934610862</v>
      </c>
      <c r="K50" s="1">
        <v>4.5</v>
      </c>
      <c r="M50" s="1">
        <v>3.5</v>
      </c>
      <c r="N50" s="1">
        <v>4.0</v>
      </c>
      <c r="O50" s="1">
        <f>SUMPRODUCT(J50:N50, 'Top 5 CORR'!$B$5:$F$5)/SUMIF(J50:N50, "&lt;&gt;", 'Top 5 CORR'!$B$5:$F$5)</f>
        <v>4.011655957</v>
      </c>
      <c r="S50" s="1">
        <v>3.0</v>
      </c>
      <c r="T50" s="1">
        <v>3.5</v>
      </c>
      <c r="W50" s="1">
        <f>SUMPRODUCT(R50:V50, 'Top 5 CORR'!$B$7:$F$7)/SUMIF(R50:V50, "&lt;&gt;", 'Top 5 CORR'!$B$7:$F$7)</f>
        <v>3.191130857</v>
      </c>
    </row>
    <row r="51">
      <c r="A51" s="1" t="s">
        <v>49</v>
      </c>
      <c r="B51" s="1">
        <v>3.0</v>
      </c>
      <c r="C51" s="1">
        <v>2.0</v>
      </c>
      <c r="D51" s="1">
        <v>1.5</v>
      </c>
      <c r="E51" s="1">
        <v>3.5</v>
      </c>
      <c r="F51" s="1">
        <v>3.0</v>
      </c>
      <c r="G51" s="1">
        <f>SUMPRODUCT(B51:F51,'Top 5 CORR'!$B$3:$F$3)/SUMIF(B51:F51, "&lt;&gt;", 'Top 5 CORR'!$B$3:$F$3)</f>
        <v>2.572918422</v>
      </c>
      <c r="K51" s="1">
        <v>4.5</v>
      </c>
      <c r="L51" s="1">
        <v>2.5</v>
      </c>
      <c r="M51" s="1">
        <v>3.5</v>
      </c>
      <c r="N51" s="1">
        <v>3.5</v>
      </c>
      <c r="O51" s="1">
        <f>SUMPRODUCT(J51:N51, 'Top 5 CORR'!$B$5:$F$5)/SUMIF(J51:N51, "&lt;&gt;", 'Top 5 CORR'!$B$5:$F$5)</f>
        <v>3.511118825</v>
      </c>
      <c r="S51" s="1">
        <v>3.0</v>
      </c>
      <c r="T51" s="1">
        <v>3.5</v>
      </c>
      <c r="U51" s="1">
        <v>4.0</v>
      </c>
      <c r="V51" s="1">
        <v>2.0</v>
      </c>
      <c r="W51" s="1">
        <f>SUMPRODUCT(R51:V51, 'Top 5 CORR'!$B$7:$F$7)/SUMIF(R51:V51, "&lt;&gt;", 'Top 5 CORR'!$B$7:$F$7)</f>
        <v>3.147196101</v>
      </c>
    </row>
    <row r="52">
      <c r="A52" s="1" t="s">
        <v>50</v>
      </c>
      <c r="B52" s="1">
        <v>4.0</v>
      </c>
      <c r="C52" s="1">
        <v>4.5</v>
      </c>
      <c r="D52" s="1">
        <v>4.5</v>
      </c>
      <c r="E52" s="1">
        <v>5.0</v>
      </c>
      <c r="F52" s="1">
        <v>4.0</v>
      </c>
      <c r="G52" s="1">
        <f>SUMPRODUCT(B52:F52,'Top 5 CORR'!$B$3:$F$3)/SUMIF(B52:F52, "&lt;&gt;", 'Top 5 CORR'!$B$3:$F$3)</f>
        <v>4.394378973</v>
      </c>
      <c r="J52" s="1">
        <v>5.0</v>
      </c>
      <c r="K52" s="1">
        <v>5.0</v>
      </c>
      <c r="L52" s="1">
        <v>4.0</v>
      </c>
      <c r="M52" s="1">
        <v>4.5</v>
      </c>
      <c r="N52" s="1">
        <v>3.5</v>
      </c>
      <c r="O52" s="1">
        <f>SUMPRODUCT(J52:N52, 'Top 5 CORR'!$B$5:$F$5)/SUMIF(J52:N52, "&lt;&gt;", 'Top 5 CORR'!$B$5:$F$5)</f>
        <v>4.453258275</v>
      </c>
      <c r="R52" s="1">
        <v>5.0</v>
      </c>
      <c r="S52" s="1">
        <v>5.0</v>
      </c>
      <c r="T52" s="1">
        <v>4.5</v>
      </c>
      <c r="U52" s="1">
        <v>5.0</v>
      </c>
      <c r="V52" s="1">
        <v>4.5</v>
      </c>
      <c r="W52" s="1">
        <f>SUMPRODUCT(R52:V52, 'Top 5 CORR'!$B$7:$F$7)/SUMIF(R52:V52, "&lt;&gt;", 'Top 5 CORR'!$B$7:$F$7)</f>
        <v>4.855924039</v>
      </c>
    </row>
    <row r="53">
      <c r="A53" s="1" t="s">
        <v>51</v>
      </c>
      <c r="B53" s="1">
        <v>2.0</v>
      </c>
      <c r="C53" s="1">
        <v>1.5</v>
      </c>
      <c r="D53" s="1">
        <v>2.5</v>
      </c>
      <c r="E53" s="1">
        <v>5.0</v>
      </c>
      <c r="F53" s="1">
        <v>3.5</v>
      </c>
      <c r="G53" s="1">
        <f>SUMPRODUCT(B53:F53,'Top 5 CORR'!$B$3:$F$3)/SUMIF(B53:F53, "&lt;&gt;", 'Top 5 CORR'!$B$3:$F$3)</f>
        <v>2.813943142</v>
      </c>
      <c r="J53" s="1">
        <v>4.0</v>
      </c>
      <c r="K53" s="1">
        <v>4.0</v>
      </c>
      <c r="L53" s="1">
        <v>2.5</v>
      </c>
      <c r="M53" s="1">
        <v>3.0</v>
      </c>
      <c r="N53" s="1">
        <v>4.0</v>
      </c>
      <c r="O53" s="1">
        <f>SUMPRODUCT(J53:N53, 'Top 5 CORR'!$B$5:$F$5)/SUMIF(J53:N53, "&lt;&gt;", 'Top 5 CORR'!$B$5:$F$5)</f>
        <v>3.518462351</v>
      </c>
      <c r="R53" s="1">
        <v>5.0</v>
      </c>
      <c r="S53" s="1">
        <v>2.5</v>
      </c>
      <c r="T53" s="1">
        <v>3.0</v>
      </c>
      <c r="U53" s="1">
        <v>5.0</v>
      </c>
      <c r="V53" s="1">
        <v>1.5</v>
      </c>
      <c r="W53" s="1">
        <f>SUMPRODUCT(R53:V53, 'Top 5 CORR'!$B$7:$F$7)/SUMIF(R53:V53, "&lt;&gt;", 'Top 5 CORR'!$B$7:$F$7)</f>
        <v>3.580709126</v>
      </c>
    </row>
    <row r="54">
      <c r="A54" s="1" t="s">
        <v>52</v>
      </c>
      <c r="B54" s="1">
        <v>4.0</v>
      </c>
      <c r="C54" s="1">
        <v>4.5</v>
      </c>
      <c r="D54" s="1">
        <v>2.0</v>
      </c>
      <c r="E54" s="1">
        <v>4.5</v>
      </c>
      <c r="F54" s="1">
        <v>2.5</v>
      </c>
      <c r="G54" s="1">
        <f>SUMPRODUCT(B54:F54,'Top 5 CORR'!$B$3:$F$3)/SUMIF(B54:F54, "&lt;&gt;", 'Top 5 CORR'!$B$3:$F$3)</f>
        <v>3.529807966</v>
      </c>
      <c r="J54" s="1">
        <v>4.0</v>
      </c>
      <c r="K54" s="1">
        <v>4.5</v>
      </c>
      <c r="L54" s="1">
        <v>3.0</v>
      </c>
      <c r="M54" s="1">
        <v>3.5</v>
      </c>
      <c r="N54" s="1">
        <v>3.5</v>
      </c>
      <c r="O54" s="1">
        <f>SUMPRODUCT(J54:N54, 'Top 5 CORR'!$B$5:$F$5)/SUMIF(J54:N54, "&lt;&gt;", 'Top 5 CORR'!$B$5:$F$5)</f>
        <v>3.726292696</v>
      </c>
      <c r="R54" s="1">
        <v>3.0</v>
      </c>
      <c r="S54" s="1">
        <v>4.0</v>
      </c>
      <c r="T54" s="1">
        <v>3.5</v>
      </c>
      <c r="U54" s="1">
        <v>2.0</v>
      </c>
      <c r="V54" s="1">
        <v>4.5</v>
      </c>
      <c r="W54" s="1">
        <f>SUMPRODUCT(R54:V54, 'Top 5 CORR'!$B$7:$F$7)/SUMIF(R54:V54, "&lt;&gt;", 'Top 5 CORR'!$B$7:$F$7)</f>
        <v>3.383556325</v>
      </c>
    </row>
    <row r="55">
      <c r="A55" s="1" t="s">
        <v>53</v>
      </c>
      <c r="C55" s="1">
        <v>5.0</v>
      </c>
      <c r="D55" s="1">
        <v>4.0</v>
      </c>
      <c r="E55" s="1">
        <v>4.5</v>
      </c>
      <c r="F55" s="1">
        <v>3.0</v>
      </c>
      <c r="G55" s="1">
        <f>SUMPRODUCT(B55:F55,'Top 5 CORR'!$B$3:$F$3)/SUMIF(B55:F55, "&lt;&gt;", 'Top 5 CORR'!$B$3:$F$3)</f>
        <v>4.168955352</v>
      </c>
      <c r="K55" s="1">
        <v>4.0</v>
      </c>
      <c r="L55" s="1">
        <v>4.0</v>
      </c>
      <c r="M55" s="1">
        <v>3.5</v>
      </c>
      <c r="N55" s="1">
        <v>4.5</v>
      </c>
      <c r="O55" s="1">
        <f>SUMPRODUCT(J55:N55, 'Top 5 CORR'!$B$5:$F$5)/SUMIF(J55:N55, "&lt;&gt;", 'Top 5 CORR'!$B$5:$F$5)</f>
        <v>3.987994391</v>
      </c>
      <c r="T55" s="1">
        <v>3.5</v>
      </c>
      <c r="V55" s="1">
        <v>5.0</v>
      </c>
      <c r="W55" s="1">
        <f>SUMPRODUCT(R55:V55, 'Top 5 CORR'!$B$7:$F$7)/SUMIF(R55:V55, "&lt;&gt;", 'Top 5 CORR'!$B$7:$F$7)</f>
        <v>4.158179474</v>
      </c>
    </row>
    <row r="56">
      <c r="A56" s="1" t="s">
        <v>54</v>
      </c>
      <c r="D56" s="1">
        <v>3.0</v>
      </c>
      <c r="G56" s="1">
        <f>SUMPRODUCT(B56:F56,'Top 5 CORR'!$B$3:$F$3)/SUMIF(B56:F56, "&lt;&gt;", 'Top 5 CORR'!$B$3:$F$3)</f>
        <v>3</v>
      </c>
      <c r="K56" s="1">
        <v>4.5</v>
      </c>
      <c r="L56" s="1">
        <v>4.0</v>
      </c>
      <c r="M56" s="1">
        <v>4.0</v>
      </c>
      <c r="N56" s="1">
        <v>3.5</v>
      </c>
      <c r="O56" s="1">
        <f>SUMPRODUCT(J56:N56, 'Top 5 CORR'!$B$5:$F$5)/SUMIF(J56:N56, "&lt;&gt;", 'Top 5 CORR'!$B$5:$F$5)</f>
        <v>4.020673773</v>
      </c>
      <c r="R56" s="1">
        <v>3.0</v>
      </c>
      <c r="S56" s="1">
        <v>4.0</v>
      </c>
      <c r="T56" s="1">
        <v>4.0</v>
      </c>
      <c r="W56" s="1">
        <f>SUMPRODUCT(R56:V56, 'Top 5 CORR'!$B$7:$F$7)/SUMIF(R56:V56, "&lt;&gt;", 'Top 5 CORR'!$B$7:$F$7)</f>
        <v>3.583293465</v>
      </c>
    </row>
    <row r="57">
      <c r="A57" s="1" t="s">
        <v>55</v>
      </c>
      <c r="D57" s="1">
        <v>2.5</v>
      </c>
      <c r="G57" s="1">
        <f>SUMPRODUCT(B57:F57,'Top 5 CORR'!$B$3:$F$3)/SUMIF(B57:F57, "&lt;&gt;", 'Top 5 CORR'!$B$3:$F$3)</f>
        <v>2.5</v>
      </c>
      <c r="K57" s="1">
        <v>4.5</v>
      </c>
      <c r="L57" s="1">
        <v>3.0</v>
      </c>
      <c r="O57" s="1">
        <f>SUMPRODUCT(J57:N57, 'Top 5 CORR'!$B$5:$F$5)/SUMIF(J57:N57, "&lt;&gt;", 'Top 5 CORR'!$B$5:$F$5)</f>
        <v>3.765920956</v>
      </c>
      <c r="U57" s="1">
        <v>5.0</v>
      </c>
      <c r="W57" s="1">
        <f>SUMPRODUCT(R57:V57, 'Top 5 CORR'!$B$7:$F$7)/SUMIF(R57:V57, "&lt;&gt;", 'Top 5 CORR'!$B$7:$F$7)</f>
        <v>5</v>
      </c>
    </row>
    <row r="58">
      <c r="A58" s="1" t="s">
        <v>56</v>
      </c>
      <c r="B58" s="1">
        <v>4.5</v>
      </c>
      <c r="D58" s="1">
        <v>0.5</v>
      </c>
      <c r="E58" s="1">
        <v>4.5</v>
      </c>
      <c r="G58" s="1">
        <f>SUMPRODUCT(B58:F58,'Top 5 CORR'!$B$3:$F$3)/SUMIF(B58:F58, "&lt;&gt;", 'Top 5 CORR'!$B$3:$F$3)</f>
        <v>3.165627798</v>
      </c>
      <c r="K58" s="1">
        <v>4.0</v>
      </c>
      <c r="L58" s="1">
        <v>2.5</v>
      </c>
      <c r="M58" s="1">
        <v>3.5</v>
      </c>
      <c r="N58" s="1">
        <v>4.0</v>
      </c>
      <c r="O58" s="1">
        <f>SUMPRODUCT(J58:N58, 'Top 5 CORR'!$B$5:$F$5)/SUMIF(J58:N58, "&lt;&gt;", 'Top 5 CORR'!$B$5:$F$5)</f>
        <v>3.490445051</v>
      </c>
      <c r="T58" s="1">
        <v>3.5</v>
      </c>
      <c r="W58" s="1">
        <f>SUMPRODUCT(R58:V58, 'Top 5 CORR'!$B$7:$F$7)/SUMIF(R58:V58, "&lt;&gt;", 'Top 5 CORR'!$B$7:$F$7)</f>
        <v>3.5</v>
      </c>
    </row>
    <row r="59">
      <c r="A59" s="1" t="s">
        <v>57</v>
      </c>
      <c r="B59" s="1">
        <v>3.5</v>
      </c>
      <c r="D59" s="1">
        <v>0.5</v>
      </c>
      <c r="G59" s="1">
        <f>SUMPRODUCT(B59:F59,'Top 5 CORR'!$B$3:$F$3)/SUMIF(B59:F59, "&lt;&gt;", 'Top 5 CORR'!$B$3:$F$3)</f>
        <v>2.061744177</v>
      </c>
      <c r="K59" s="1">
        <v>4.0</v>
      </c>
      <c r="L59" s="1">
        <v>3.0</v>
      </c>
      <c r="M59" s="1">
        <v>2.0</v>
      </c>
      <c r="N59" s="1">
        <v>3.5</v>
      </c>
      <c r="O59" s="1">
        <f>SUMPRODUCT(J59:N59, 'Top 5 CORR'!$B$5:$F$5)/SUMIF(J59:N59, "&lt;&gt;", 'Top 5 CORR'!$B$5:$F$5)</f>
        <v>3.130387892</v>
      </c>
      <c r="R59" s="1">
        <v>4.0</v>
      </c>
      <c r="S59" s="1">
        <v>4.0</v>
      </c>
      <c r="T59" s="1">
        <v>2.0</v>
      </c>
      <c r="U59" s="1">
        <v>4.0</v>
      </c>
      <c r="W59" s="1">
        <f>SUMPRODUCT(R59:V59, 'Top 5 CORR'!$B$7:$F$7)/SUMIF(R59:V59, "&lt;&gt;", 'Top 5 CORR'!$B$7:$F$7)</f>
        <v>3.629758074</v>
      </c>
    </row>
    <row r="60">
      <c r="A60" s="1" t="s">
        <v>58</v>
      </c>
      <c r="B60" s="1">
        <v>3.0</v>
      </c>
      <c r="D60" s="1">
        <v>0.5</v>
      </c>
      <c r="G60" s="1">
        <f>SUMPRODUCT(B60:F60,'Top 5 CORR'!$B$3:$F$3)/SUMIF(B60:F60, "&lt;&gt;", 'Top 5 CORR'!$B$3:$F$3)</f>
        <v>1.801453481</v>
      </c>
      <c r="K60" s="1">
        <v>3.5</v>
      </c>
      <c r="L60" s="1">
        <v>3.5</v>
      </c>
      <c r="M60" s="1">
        <v>2.0</v>
      </c>
      <c r="N60" s="1">
        <v>3.0</v>
      </c>
      <c r="O60" s="1">
        <f>SUMPRODUCT(J60:N60, 'Top 5 CORR'!$B$5:$F$5)/SUMIF(J60:N60, "&lt;&gt;", 'Top 5 CORR'!$B$5:$F$5)</f>
        <v>3.011776916</v>
      </c>
      <c r="R60" s="1">
        <v>3.0</v>
      </c>
      <c r="S60" s="1">
        <v>4.5</v>
      </c>
      <c r="T60" s="1">
        <v>2.0</v>
      </c>
      <c r="U60" s="1">
        <v>3.0</v>
      </c>
      <c r="W60" s="1">
        <f>SUMPRODUCT(R60:V60, 'Top 5 CORR'!$B$7:$F$7)/SUMIF(R60:V60, "&lt;&gt;", 'Top 5 CORR'!$B$7:$F$7)</f>
        <v>3.263614691</v>
      </c>
    </row>
    <row r="61">
      <c r="A61" s="1" t="s">
        <v>59</v>
      </c>
      <c r="B61" s="1">
        <v>3.0</v>
      </c>
      <c r="C61" s="1">
        <v>4.0</v>
      </c>
      <c r="D61" s="1">
        <v>4.5</v>
      </c>
      <c r="E61" s="1">
        <v>4.5</v>
      </c>
      <c r="F61" s="1">
        <v>3.0</v>
      </c>
      <c r="G61" s="1">
        <f>SUMPRODUCT(B61:F61,'Top 5 CORR'!$B$3:$F$3)/SUMIF(B61:F61, "&lt;&gt;", 'Top 5 CORR'!$B$3:$F$3)</f>
        <v>3.797720575</v>
      </c>
      <c r="K61" s="1">
        <v>4.0</v>
      </c>
      <c r="L61" s="1">
        <v>5.0</v>
      </c>
      <c r="M61" s="1">
        <v>4.5</v>
      </c>
      <c r="N61" s="1">
        <v>4.5</v>
      </c>
      <c r="O61" s="1">
        <f>SUMPRODUCT(J61:N61, 'Top 5 CORR'!$B$5:$F$5)/SUMIF(J61:N61, "&lt;&gt;", 'Top 5 CORR'!$B$5:$F$5)</f>
        <v>4.494440588</v>
      </c>
      <c r="R61" s="1">
        <v>3.0</v>
      </c>
      <c r="S61" s="1">
        <v>5.0</v>
      </c>
      <c r="T61" s="1">
        <v>4.5</v>
      </c>
      <c r="U61" s="1">
        <v>5.0</v>
      </c>
      <c r="V61" s="1">
        <v>4.0</v>
      </c>
      <c r="W61" s="1">
        <f>SUMPRODUCT(R61:V61, 'Top 5 CORR'!$B$7:$F$7)/SUMIF(R61:V61, "&lt;&gt;", 'Top 5 CORR'!$B$7:$F$7)</f>
        <v>4.188252995</v>
      </c>
    </row>
    <row r="62">
      <c r="A62" s="1" t="s">
        <v>60</v>
      </c>
      <c r="B62" s="1">
        <v>4.0</v>
      </c>
      <c r="C62" s="1">
        <v>3.0</v>
      </c>
      <c r="D62" s="1">
        <v>3.0</v>
      </c>
      <c r="F62" s="1">
        <v>4.5</v>
      </c>
      <c r="G62" s="1">
        <f>SUMPRODUCT(B62:F62,'Top 5 CORR'!$B$3:$F$3)/SUMIF(B62:F62, "&lt;&gt;", 'Top 5 CORR'!$B$3:$F$3)</f>
        <v>3.594705131</v>
      </c>
      <c r="K62" s="1">
        <v>4.0</v>
      </c>
      <c r="L62" s="1">
        <v>4.0</v>
      </c>
      <c r="N62" s="1">
        <v>4.5</v>
      </c>
      <c r="O62" s="1">
        <f>SUMPRODUCT(J62:N62, 'Top 5 CORR'!$B$5:$F$5)/SUMIF(J62:N62, "&lt;&gt;", 'Top 5 CORR'!$B$5:$F$5)</f>
        <v>4.150758404</v>
      </c>
      <c r="S62" s="1">
        <v>4.0</v>
      </c>
      <c r="U62" s="1">
        <v>4.0</v>
      </c>
      <c r="V62" s="1">
        <v>3.0</v>
      </c>
      <c r="W62" s="1">
        <f>SUMPRODUCT(R62:V62, 'Top 5 CORR'!$B$7:$F$7)/SUMIF(R62:V62, "&lt;&gt;", 'Top 5 CORR'!$B$7:$F$7)</f>
        <v>3.764135794</v>
      </c>
    </row>
    <row r="63">
      <c r="A63" s="1" t="s">
        <v>61</v>
      </c>
      <c r="C63" s="1">
        <v>3.5</v>
      </c>
      <c r="D63" s="1">
        <v>4.5</v>
      </c>
      <c r="E63" s="1">
        <v>4.5</v>
      </c>
      <c r="F63" s="1">
        <v>3.5</v>
      </c>
      <c r="G63" s="1">
        <f>SUMPRODUCT(B63:F63,'Top 5 CORR'!$B$3:$F$3)/SUMIF(B63:F63, "&lt;&gt;", 'Top 5 CORR'!$B$3:$F$3)</f>
        <v>3.998603772</v>
      </c>
      <c r="K63" s="1">
        <v>4.0</v>
      </c>
      <c r="L63" s="1">
        <v>4.0</v>
      </c>
      <c r="N63" s="1">
        <v>3.5</v>
      </c>
      <c r="O63" s="1">
        <f>SUMPRODUCT(J63:N63, 'Top 5 CORR'!$B$5:$F$5)/SUMIF(J63:N63, "&lt;&gt;", 'Top 5 CORR'!$B$5:$F$5)</f>
        <v>3.849241596</v>
      </c>
      <c r="R63" s="1">
        <v>4.0</v>
      </c>
      <c r="S63" s="1">
        <v>5.0</v>
      </c>
      <c r="U63" s="1">
        <v>3.0</v>
      </c>
      <c r="V63" s="1">
        <v>3.5</v>
      </c>
      <c r="W63" s="1">
        <f>SUMPRODUCT(R63:V63, 'Top 5 CORR'!$B$7:$F$7)/SUMIF(R63:V63, "&lt;&gt;", 'Top 5 CORR'!$B$7:$F$7)</f>
        <v>4.059436435</v>
      </c>
    </row>
    <row r="64">
      <c r="A64" s="1" t="s">
        <v>62</v>
      </c>
      <c r="D64" s="1">
        <v>3.0</v>
      </c>
      <c r="G64" s="1">
        <f>SUMPRODUCT(B64:F64,'Top 5 CORR'!$B$3:$F$3)/SUMIF(B64:F64, "&lt;&gt;", 'Top 5 CORR'!$B$3:$F$3)</f>
        <v>3</v>
      </c>
      <c r="K64" s="1">
        <v>3.5</v>
      </c>
      <c r="N64" s="1">
        <v>4.0</v>
      </c>
      <c r="O64" s="1">
        <f>SUMPRODUCT(J64:N64, 'Top 5 CORR'!$B$5:$F$5)/SUMIF(J64:N64, "&lt;&gt;", 'Top 5 CORR'!$B$5:$F$5)</f>
        <v>3.729056211</v>
      </c>
      <c r="W64" s="1" t="str">
        <f>SUMPRODUCT(R64:V64, 'Top 5 CORR'!$B$7:$F$7)/SUMIF(R64:V64, "&lt;&gt;", 'Top 5 CORR'!$B$7:$F$7)</f>
        <v>#DIV/0!</v>
      </c>
    </row>
    <row r="65">
      <c r="A65" s="1" t="s">
        <v>63</v>
      </c>
      <c r="B65" s="1">
        <v>2.5</v>
      </c>
      <c r="C65" s="1">
        <v>1.5</v>
      </c>
      <c r="D65" s="1">
        <v>2.0</v>
      </c>
      <c r="F65" s="1">
        <v>2.0</v>
      </c>
      <c r="G65" s="1">
        <f>SUMPRODUCT(B65:F65,'Top 5 CORR'!$B$3:$F$3)/SUMIF(B65:F65, "&lt;&gt;", 'Top 5 CORR'!$B$3:$F$3)</f>
        <v>2.003572641</v>
      </c>
      <c r="K65" s="1">
        <v>5.0</v>
      </c>
      <c r="L65" s="1">
        <v>4.0</v>
      </c>
      <c r="M65" s="1">
        <v>3.5</v>
      </c>
      <c r="N65" s="1">
        <v>3.5</v>
      </c>
      <c r="O65" s="1">
        <f>SUMPRODUCT(J65:N65, 'Top 5 CORR'!$B$5:$F$5)/SUMIF(J65:N65, "&lt;&gt;", 'Top 5 CORR'!$B$5:$F$5)</f>
        <v>4.029341938</v>
      </c>
      <c r="S65" s="1">
        <v>2.5</v>
      </c>
      <c r="T65" s="1">
        <v>3.5</v>
      </c>
      <c r="V65" s="1">
        <v>1.5</v>
      </c>
      <c r="W65" s="1">
        <f>SUMPRODUCT(R65:V65, 'Top 5 CORR'!$B$7:$F$7)/SUMIF(R65:V65, "&lt;&gt;", 'Top 5 CORR'!$B$7:$F$7)</f>
        <v>2.564201417</v>
      </c>
    </row>
    <row r="66">
      <c r="A66" s="1" t="s">
        <v>64</v>
      </c>
      <c r="C66" s="1">
        <v>4.0</v>
      </c>
      <c r="D66" s="1">
        <v>4.5</v>
      </c>
      <c r="F66" s="1">
        <v>4.5</v>
      </c>
      <c r="G66" s="1">
        <f>SUMPRODUCT(B66:F66,'Top 5 CORR'!$B$3:$F$3)/SUMIF(B66:F66, "&lt;&gt;", 'Top 5 CORR'!$B$3:$F$3)</f>
        <v>4.31912496</v>
      </c>
      <c r="J66" s="1">
        <v>5.0</v>
      </c>
      <c r="K66" s="1">
        <v>5.0</v>
      </c>
      <c r="L66" s="1">
        <v>4.5</v>
      </c>
      <c r="N66" s="1">
        <v>4.5</v>
      </c>
      <c r="O66" s="1">
        <f>SUMPRODUCT(J66:N66, 'Top 5 CORR'!$B$5:$F$5)/SUMIF(J66:N66, "&lt;&gt;", 'Top 5 CORR'!$B$5:$F$5)</f>
        <v>4.774092801</v>
      </c>
      <c r="R66" s="1">
        <v>4.0</v>
      </c>
      <c r="U66" s="1">
        <v>3.0</v>
      </c>
      <c r="V66" s="1">
        <v>4.0</v>
      </c>
      <c r="W66" s="1">
        <f>SUMPRODUCT(R66:V66, 'Top 5 CORR'!$B$7:$F$7)/SUMIF(R66:V66, "&lt;&gt;", 'Top 5 CORR'!$B$7:$F$7)</f>
        <v>3.742978399</v>
      </c>
    </row>
    <row r="67">
      <c r="A67" s="1" t="s">
        <v>65</v>
      </c>
      <c r="B67" s="1">
        <v>3.5</v>
      </c>
      <c r="C67" s="1">
        <v>4.0</v>
      </c>
      <c r="D67" s="1">
        <v>3.0</v>
      </c>
      <c r="E67" s="1">
        <v>5.0</v>
      </c>
      <c r="F67" s="1">
        <v>4.0</v>
      </c>
      <c r="G67" s="1">
        <f>SUMPRODUCT(B67:F67,'Top 5 CORR'!$B$3:$F$3)/SUMIF(B67:F67, "&lt;&gt;", 'Top 5 CORR'!$B$3:$F$3)</f>
        <v>3.871727085</v>
      </c>
      <c r="J67" s="1">
        <v>4.0</v>
      </c>
      <c r="K67" s="1">
        <v>4.5</v>
      </c>
      <c r="L67" s="1">
        <v>4.0</v>
      </c>
      <c r="M67" s="1">
        <v>3.5</v>
      </c>
      <c r="N67" s="1">
        <v>3.5</v>
      </c>
      <c r="O67" s="1">
        <f>SUMPRODUCT(J67:N67, 'Top 5 CORR'!$B$5:$F$5)/SUMIF(J67:N67, "&lt;&gt;", 'Top 5 CORR'!$B$5:$F$5)</f>
        <v>3.920794868</v>
      </c>
      <c r="R67" s="1">
        <v>3.0</v>
      </c>
      <c r="S67" s="1">
        <v>5.0</v>
      </c>
      <c r="T67" s="1">
        <v>3.5</v>
      </c>
      <c r="U67" s="1">
        <v>3.0</v>
      </c>
      <c r="V67" s="1">
        <v>4.0</v>
      </c>
      <c r="W67" s="1">
        <f>SUMPRODUCT(R67:V67, 'Top 5 CORR'!$B$7:$F$7)/SUMIF(R67:V67, "&lt;&gt;", 'Top 5 CORR'!$B$7:$F$7)</f>
        <v>3.729959601</v>
      </c>
    </row>
    <row r="68">
      <c r="A68" s="1" t="s">
        <v>66</v>
      </c>
      <c r="B68" s="1">
        <v>1.5</v>
      </c>
      <c r="D68" s="1">
        <v>3.0</v>
      </c>
      <c r="E68" s="1">
        <v>5.0</v>
      </c>
      <c r="F68" s="1">
        <v>3.5</v>
      </c>
      <c r="G68" s="1">
        <f>SUMPRODUCT(B68:F68,'Top 5 CORR'!$B$3:$F$3)/SUMIF(B68:F68, "&lt;&gt;", 'Top 5 CORR'!$B$3:$F$3)</f>
        <v>3.162431484</v>
      </c>
      <c r="J68" s="1">
        <v>3.5</v>
      </c>
      <c r="K68" s="1">
        <v>4.0</v>
      </c>
      <c r="L68" s="1">
        <v>3.5</v>
      </c>
      <c r="N68" s="1">
        <v>3.5</v>
      </c>
      <c r="O68" s="1">
        <f>SUMPRODUCT(J68:N68, 'Top 5 CORR'!$B$5:$F$5)/SUMIF(J68:N68, "&lt;&gt;", 'Top 5 CORR'!$B$5:$F$5)</f>
        <v>3.62523767</v>
      </c>
      <c r="R68" s="1">
        <v>4.0</v>
      </c>
      <c r="S68" s="1">
        <v>3.5</v>
      </c>
      <c r="U68" s="1">
        <v>3.0</v>
      </c>
      <c r="W68" s="1">
        <f>SUMPRODUCT(R68:V68, 'Top 5 CORR'!$B$7:$F$7)/SUMIF(R68:V68, "&lt;&gt;", 'Top 5 CORR'!$B$7:$F$7)</f>
        <v>3.608124859</v>
      </c>
    </row>
    <row r="69">
      <c r="A69" s="1" t="s">
        <v>67</v>
      </c>
      <c r="B69" s="1">
        <v>2.5</v>
      </c>
      <c r="D69" s="1">
        <v>2.0</v>
      </c>
      <c r="G69" s="1">
        <f>SUMPRODUCT(B69:F69,'Top 5 CORR'!$B$3:$F$3)/SUMIF(B69:F69, "&lt;&gt;", 'Top 5 CORR'!$B$3:$F$3)</f>
        <v>2.260290696</v>
      </c>
      <c r="J69" s="1">
        <v>4.0</v>
      </c>
      <c r="K69" s="1">
        <v>5.0</v>
      </c>
      <c r="L69" s="1">
        <v>3.0</v>
      </c>
      <c r="M69" s="1">
        <v>3.5</v>
      </c>
      <c r="N69" s="1">
        <v>3.5</v>
      </c>
      <c r="O69" s="1">
        <f>SUMPRODUCT(J69:N69, 'Top 5 CORR'!$B$5:$F$5)/SUMIF(J69:N69, "&lt;&gt;", 'Top 5 CORR'!$B$5:$F$5)</f>
        <v>3.827762211</v>
      </c>
      <c r="R69" s="1">
        <v>2.5</v>
      </c>
      <c r="S69" s="1">
        <v>3.0</v>
      </c>
      <c r="T69" s="1">
        <v>3.5</v>
      </c>
      <c r="W69" s="1">
        <f>SUMPRODUCT(R69:V69, 'Top 5 CORR'!$B$7:$F$7)/SUMIF(R69:V69, "&lt;&gt;", 'Top 5 CORR'!$B$7:$F$7)</f>
        <v>2.903132112</v>
      </c>
    </row>
    <row r="70">
      <c r="A70" s="1" t="s">
        <v>68</v>
      </c>
      <c r="B70" s="1">
        <v>2.5</v>
      </c>
      <c r="C70" s="1">
        <v>3.5</v>
      </c>
      <c r="D70" s="1">
        <v>2.5</v>
      </c>
      <c r="E70" s="1">
        <v>4.5</v>
      </c>
      <c r="F70" s="1">
        <v>2.5</v>
      </c>
      <c r="G70" s="1">
        <f>SUMPRODUCT(B70:F70,'Top 5 CORR'!$B$3:$F$3)/SUMIF(B70:F70, "&lt;&gt;", 'Top 5 CORR'!$B$3:$F$3)</f>
        <v>3.085513187</v>
      </c>
      <c r="J70" s="1">
        <v>5.0</v>
      </c>
      <c r="K70" s="1">
        <v>2.5</v>
      </c>
      <c r="L70" s="1">
        <v>3.0</v>
      </c>
      <c r="M70" s="1">
        <v>4.0</v>
      </c>
      <c r="N70" s="1">
        <v>3.0</v>
      </c>
      <c r="O70" s="1">
        <f>SUMPRODUCT(J70:N70, 'Top 5 CORR'!$B$5:$F$5)/SUMIF(J70:N70, "&lt;&gt;", 'Top 5 CORR'!$B$5:$F$5)</f>
        <v>3.570733877</v>
      </c>
      <c r="S70" s="1">
        <v>3.5</v>
      </c>
      <c r="T70" s="1">
        <v>4.0</v>
      </c>
      <c r="U70" s="1">
        <v>1.0</v>
      </c>
      <c r="V70" s="1">
        <v>3.5</v>
      </c>
      <c r="W70" s="1">
        <f>SUMPRODUCT(R70:V70, 'Top 5 CORR'!$B$7:$F$7)/SUMIF(R70:V70, "&lt;&gt;", 'Top 5 CORR'!$B$7:$F$7)</f>
        <v>3.084584779</v>
      </c>
    </row>
    <row r="71">
      <c r="A71" s="1" t="s">
        <v>69</v>
      </c>
      <c r="C71" s="1">
        <v>3.0</v>
      </c>
      <c r="D71" s="1">
        <v>3.5</v>
      </c>
      <c r="E71" s="1">
        <v>4.5</v>
      </c>
      <c r="F71" s="1">
        <v>3.5</v>
      </c>
      <c r="G71" s="1">
        <f>SUMPRODUCT(B71:F71,'Top 5 CORR'!$B$3:$F$3)/SUMIF(B71:F71, "&lt;&gt;", 'Top 5 CORR'!$B$3:$F$3)</f>
        <v>3.599938323</v>
      </c>
      <c r="J71" s="1">
        <v>4.0</v>
      </c>
      <c r="K71" s="1">
        <v>4.0</v>
      </c>
      <c r="L71" s="1">
        <v>5.0</v>
      </c>
      <c r="N71" s="1">
        <v>4.5</v>
      </c>
      <c r="O71" s="1">
        <f>SUMPRODUCT(J71:N71, 'Top 5 CORR'!$B$5:$F$5)/SUMIF(J71:N71, "&lt;&gt;", 'Top 5 CORR'!$B$5:$F$5)</f>
        <v>4.345938318</v>
      </c>
      <c r="S71" s="1">
        <v>3.5</v>
      </c>
      <c r="U71" s="1">
        <v>2.0</v>
      </c>
      <c r="V71" s="1">
        <v>3.0</v>
      </c>
      <c r="W71" s="1">
        <f>SUMPRODUCT(R71:V71, 'Top 5 CORR'!$B$7:$F$7)/SUMIF(R71:V71, "&lt;&gt;", 'Top 5 CORR'!$B$7:$F$7)</f>
        <v>2.967124836</v>
      </c>
    </row>
    <row r="72">
      <c r="A72" s="1" t="s">
        <v>70</v>
      </c>
      <c r="B72" s="1">
        <v>4.0</v>
      </c>
      <c r="D72" s="1">
        <v>3.5</v>
      </c>
      <c r="E72" s="1">
        <v>3.5</v>
      </c>
      <c r="F72" s="1">
        <v>3.0</v>
      </c>
      <c r="G72" s="1">
        <f>SUMPRODUCT(B72:F72,'Top 5 CORR'!$B$3:$F$3)/SUMIF(B72:F72, "&lt;&gt;", 'Top 5 CORR'!$B$3:$F$3)</f>
        <v>3.528548973</v>
      </c>
      <c r="K72" s="1">
        <v>5.0</v>
      </c>
      <c r="L72" s="1">
        <v>4.0</v>
      </c>
      <c r="M72" s="1">
        <v>3.5</v>
      </c>
      <c r="N72" s="1">
        <v>4.5</v>
      </c>
      <c r="O72" s="1">
        <f>SUMPRODUCT(J72:N72, 'Top 5 CORR'!$B$5:$F$5)/SUMIF(J72:N72, "&lt;&gt;", 'Top 5 CORR'!$B$5:$F$5)</f>
        <v>4.255445066</v>
      </c>
      <c r="S72" s="1">
        <v>3.0</v>
      </c>
      <c r="T72" s="1">
        <v>3.5</v>
      </c>
      <c r="W72" s="1">
        <f>SUMPRODUCT(R72:V72, 'Top 5 CORR'!$B$7:$F$7)/SUMIF(R72:V72, "&lt;&gt;", 'Top 5 CORR'!$B$7:$F$7)</f>
        <v>3.191130857</v>
      </c>
    </row>
    <row r="73">
      <c r="A73" s="1" t="s">
        <v>71</v>
      </c>
      <c r="B73" s="1">
        <v>4.0</v>
      </c>
      <c r="C73" s="1">
        <v>2.0</v>
      </c>
      <c r="D73" s="1">
        <v>2.5</v>
      </c>
      <c r="E73" s="1">
        <v>4.5</v>
      </c>
      <c r="F73" s="1">
        <v>4.0</v>
      </c>
      <c r="G73" s="1">
        <f>SUMPRODUCT(B73:F73,'Top 5 CORR'!$B$3:$F$3)/SUMIF(B73:F73, "&lt;&gt;", 'Top 5 CORR'!$B$3:$F$3)</f>
        <v>3.358044232</v>
      </c>
      <c r="J73" s="1">
        <v>4.0</v>
      </c>
      <c r="K73" s="1">
        <v>4.0</v>
      </c>
      <c r="M73" s="1">
        <v>4.0</v>
      </c>
      <c r="N73" s="1">
        <v>3.5</v>
      </c>
      <c r="O73" s="1">
        <f>SUMPRODUCT(J73:N73, 'Top 5 CORR'!$B$5:$F$5)/SUMIF(J73:N73, "&lt;&gt;", 'Top 5 CORR'!$B$5:$F$5)</f>
        <v>3.893503806</v>
      </c>
      <c r="T73" s="1">
        <v>4.0</v>
      </c>
      <c r="U73" s="1">
        <v>4.0</v>
      </c>
      <c r="V73" s="1">
        <v>2.0</v>
      </c>
      <c r="W73" s="1">
        <f>SUMPRODUCT(R73:V73, 'Top 5 CORR'!$B$7:$F$7)/SUMIF(R73:V73, "&lt;&gt;", 'Top 5 CORR'!$B$7:$F$7)</f>
        <v>3.420599544</v>
      </c>
    </row>
    <row r="74">
      <c r="A74" s="1" t="s">
        <v>72</v>
      </c>
      <c r="B74" s="1">
        <v>3.0</v>
      </c>
      <c r="C74" s="1">
        <v>2.5</v>
      </c>
      <c r="D74" s="1">
        <v>2.0</v>
      </c>
      <c r="E74" s="1">
        <v>4.0</v>
      </c>
      <c r="F74" s="1">
        <v>3.5</v>
      </c>
      <c r="G74" s="1">
        <f>SUMPRODUCT(B74:F74,'Top 5 CORR'!$B$3:$F$3)/SUMIF(B74:F74, "&lt;&gt;", 'Top 5 CORR'!$B$3:$F$3)</f>
        <v>2.962570766</v>
      </c>
      <c r="J74" s="1">
        <v>4.0</v>
      </c>
      <c r="K74" s="1">
        <v>3.5</v>
      </c>
      <c r="M74" s="1">
        <v>3.5</v>
      </c>
      <c r="N74" s="1">
        <v>3.0</v>
      </c>
      <c r="O74" s="1">
        <f>SUMPRODUCT(J74:N74, 'Top 5 CORR'!$B$5:$F$5)/SUMIF(J74:N74, "&lt;&gt;", 'Top 5 CORR'!$B$5:$F$5)</f>
        <v>3.543230778</v>
      </c>
      <c r="T74" s="1">
        <v>3.5</v>
      </c>
      <c r="U74" s="1">
        <v>4.0</v>
      </c>
      <c r="V74" s="1">
        <v>2.5</v>
      </c>
      <c r="W74" s="1">
        <f>SUMPRODUCT(R74:V74, 'Top 5 CORR'!$B$7:$F$7)/SUMIF(R74:V74, "&lt;&gt;", 'Top 5 CORR'!$B$7:$F$7)</f>
        <v>3.380184387</v>
      </c>
    </row>
    <row r="75">
      <c r="A75" s="1" t="s">
        <v>73</v>
      </c>
      <c r="D75" s="1">
        <v>2.0</v>
      </c>
      <c r="G75" s="1">
        <f>SUMPRODUCT(B75:F75,'Top 5 CORR'!$B$3:$F$3)/SUMIF(B75:F75, "&lt;&gt;", 'Top 5 CORR'!$B$3:$F$3)</f>
        <v>2</v>
      </c>
      <c r="J75" s="1">
        <v>4.0</v>
      </c>
      <c r="K75" s="1">
        <v>5.0</v>
      </c>
      <c r="L75" s="1">
        <v>4.0</v>
      </c>
      <c r="N75" s="1">
        <v>4.0</v>
      </c>
      <c r="O75" s="1">
        <f>SUMPRODUCT(J75:N75, 'Top 5 CORR'!$B$5:$F$5)/SUMIF(J75:N75, "&lt;&gt;", 'Top 5 CORR'!$B$5:$F$5)</f>
        <v>4.250475341</v>
      </c>
      <c r="R75" s="1">
        <v>3.5</v>
      </c>
      <c r="S75" s="1">
        <v>3.0</v>
      </c>
      <c r="U75" s="1">
        <v>4.0</v>
      </c>
      <c r="W75" s="1">
        <f>SUMPRODUCT(R75:V75, 'Top 5 CORR'!$B$7:$F$7)/SUMIF(R75:V75, "&lt;&gt;", 'Top 5 CORR'!$B$7:$F$7)</f>
        <v>3.420598757</v>
      </c>
    </row>
    <row r="76">
      <c r="A76" s="1" t="s">
        <v>74</v>
      </c>
      <c r="B76" s="1">
        <v>5.0</v>
      </c>
      <c r="D76" s="1">
        <v>3.5</v>
      </c>
      <c r="F76" s="1">
        <v>3.5</v>
      </c>
      <c r="G76" s="1">
        <f>SUMPRODUCT(B76:F76,'Top 5 CORR'!$B$3:$F$3)/SUMIF(B76:F76, "&lt;&gt;", 'Top 5 CORR'!$B$3:$F$3)</f>
        <v>4.051916446</v>
      </c>
      <c r="M76" s="1">
        <v>4.0</v>
      </c>
      <c r="N76" s="1">
        <v>3.0</v>
      </c>
      <c r="O76" s="1">
        <f>SUMPRODUCT(J76:N76, 'Top 5 CORR'!$B$5:$F$5)/SUMIF(J76:N76, "&lt;&gt;", 'Top 5 CORR'!$B$5:$F$5)</f>
        <v>3.52521035</v>
      </c>
      <c r="S76" s="1">
        <v>5.0</v>
      </c>
      <c r="T76" s="1">
        <v>4.0</v>
      </c>
      <c r="U76" s="1">
        <v>4.0</v>
      </c>
      <c r="W76" s="1">
        <f>SUMPRODUCT(R76:V76, 'Top 5 CORR'!$B$7:$F$7)/SUMIF(R76:V76, "&lt;&gt;", 'Top 5 CORR'!$B$7:$F$7)</f>
        <v>4.457405534</v>
      </c>
    </row>
    <row r="77">
      <c r="A77" s="1" t="s">
        <v>75</v>
      </c>
      <c r="D77" s="1">
        <v>2.0</v>
      </c>
      <c r="E77" s="1">
        <v>5.0</v>
      </c>
      <c r="F77" s="1">
        <v>2.0</v>
      </c>
      <c r="G77" s="1">
        <f>SUMPRODUCT(B77:F77,'Top 5 CORR'!$B$3:$F$3)/SUMIF(B77:F77, "&lt;&gt;", 'Top 5 CORR'!$B$3:$F$3)</f>
        <v>2.984990176</v>
      </c>
      <c r="K77" s="1">
        <v>2.0</v>
      </c>
      <c r="L77" s="1">
        <v>3.5</v>
      </c>
      <c r="M77" s="1">
        <v>4.0</v>
      </c>
      <c r="N77" s="1">
        <v>3.0</v>
      </c>
      <c r="O77" s="1">
        <f>SUMPRODUCT(J77:N77, 'Top 5 CORR'!$B$5:$F$5)/SUMIF(J77:N77, "&lt;&gt;", 'Top 5 CORR'!$B$5:$F$5)</f>
        <v>3.110829597</v>
      </c>
      <c r="S77" s="1">
        <v>3.5</v>
      </c>
      <c r="T77" s="1">
        <v>4.0</v>
      </c>
      <c r="W77" s="1">
        <f>SUMPRODUCT(R77:V77, 'Top 5 CORR'!$B$7:$F$7)/SUMIF(R77:V77, "&lt;&gt;", 'Top 5 CORR'!$B$7:$F$7)</f>
        <v>3.691130857</v>
      </c>
    </row>
    <row r="78">
      <c r="A78" s="1" t="s">
        <v>76</v>
      </c>
      <c r="B78" s="1">
        <v>4.5</v>
      </c>
      <c r="D78" s="1">
        <v>2.0</v>
      </c>
      <c r="E78" s="1">
        <v>4.0</v>
      </c>
      <c r="F78" s="1">
        <v>3.0</v>
      </c>
      <c r="G78" s="1">
        <f>SUMPRODUCT(B78:F78,'Top 5 CORR'!$B$3:$F$3)/SUMIF(B78:F78, "&lt;&gt;", 'Top 5 CORR'!$B$3:$F$3)</f>
        <v>3.398812145</v>
      </c>
      <c r="K78" s="1">
        <v>3.0</v>
      </c>
      <c r="M78" s="1">
        <v>3.5</v>
      </c>
      <c r="N78" s="1">
        <v>2.5</v>
      </c>
      <c r="O78" s="1">
        <f>SUMPRODUCT(J78:N78, 'Top 5 CORR'!$B$5:$F$5)/SUMIF(J78:N78, "&lt;&gt;", 'Top 5 CORR'!$B$5:$F$5)</f>
        <v>3.016143773</v>
      </c>
      <c r="S78" s="1">
        <v>2.0</v>
      </c>
      <c r="T78" s="1">
        <v>3.5</v>
      </c>
      <c r="W78" s="1">
        <f>SUMPRODUCT(R78:V78, 'Top 5 CORR'!$B$7:$F$7)/SUMIF(R78:V78, "&lt;&gt;", 'Top 5 CORR'!$B$7:$F$7)</f>
        <v>2.57339257</v>
      </c>
    </row>
    <row r="79">
      <c r="A79" s="1" t="s">
        <v>77</v>
      </c>
      <c r="B79" s="1">
        <v>5.0</v>
      </c>
      <c r="D79" s="1">
        <v>4.5</v>
      </c>
      <c r="G79" s="1">
        <f>SUMPRODUCT(B79:F79,'Top 5 CORR'!$B$3:$F$3)/SUMIF(B79:F79, "&lt;&gt;", 'Top 5 CORR'!$B$3:$F$3)</f>
        <v>4.760290696</v>
      </c>
      <c r="K79" s="1">
        <v>4.5</v>
      </c>
      <c r="L79" s="1">
        <v>4.0</v>
      </c>
      <c r="M79" s="1">
        <v>4.5</v>
      </c>
      <c r="N79" s="1">
        <v>4.0</v>
      </c>
      <c r="O79" s="1">
        <f>SUMPRODUCT(J79:N79, 'Top 5 CORR'!$B$5:$F$5)/SUMIF(J79:N79, "&lt;&gt;", 'Top 5 CORR'!$B$5:$F$5)</f>
        <v>4.258782511</v>
      </c>
      <c r="R79" s="1">
        <v>4.0</v>
      </c>
      <c r="S79" s="1">
        <v>4.5</v>
      </c>
      <c r="T79" s="1">
        <v>4.5</v>
      </c>
      <c r="U79" s="1">
        <v>3.0</v>
      </c>
      <c r="W79" s="1">
        <f>SUMPRODUCT(R79:V79, 'Top 5 CORR'!$B$7:$F$7)/SUMIF(R79:V79, "&lt;&gt;", 'Top 5 CORR'!$B$7:$F$7)</f>
        <v>4.072386746</v>
      </c>
    </row>
    <row r="80">
      <c r="A80" s="1" t="s">
        <v>78</v>
      </c>
      <c r="B80" s="1">
        <v>3.5</v>
      </c>
      <c r="D80" s="1">
        <v>4.0</v>
      </c>
      <c r="G80" s="1">
        <f>SUMPRODUCT(B80:F80,'Top 5 CORR'!$B$3:$F$3)/SUMIF(B80:F80, "&lt;&gt;", 'Top 5 CORR'!$B$3:$F$3)</f>
        <v>3.739709304</v>
      </c>
      <c r="K80" s="1">
        <v>4.5</v>
      </c>
      <c r="L80" s="1">
        <v>3.0</v>
      </c>
      <c r="M80" s="1">
        <v>4.5</v>
      </c>
      <c r="N80" s="1">
        <v>4.0</v>
      </c>
      <c r="O80" s="1">
        <f>SUMPRODUCT(J80:N80, 'Top 5 CORR'!$B$5:$F$5)/SUMIF(J80:N80, "&lt;&gt;", 'Top 5 CORR'!$B$5:$F$5)</f>
        <v>4.002450661</v>
      </c>
      <c r="R80" s="1">
        <v>4.5</v>
      </c>
      <c r="S80" s="1">
        <v>4.0</v>
      </c>
      <c r="T80" s="1">
        <v>4.5</v>
      </c>
      <c r="U80" s="1">
        <v>3.0</v>
      </c>
      <c r="W80" s="1">
        <f>SUMPRODUCT(R80:V80, 'Top 5 CORR'!$B$7:$F$7)/SUMIF(R80:V80, "&lt;&gt;", 'Top 5 CORR'!$B$7:$F$7)</f>
        <v>4.095793019</v>
      </c>
    </row>
    <row r="81">
      <c r="A81" s="1" t="s">
        <v>79</v>
      </c>
      <c r="B81" s="1">
        <v>1.5</v>
      </c>
      <c r="D81" s="1">
        <v>3.0</v>
      </c>
      <c r="G81" s="1">
        <f>SUMPRODUCT(B81:F81,'Top 5 CORR'!$B$3:$F$3)/SUMIF(B81:F81, "&lt;&gt;", 'Top 5 CORR'!$B$3:$F$3)</f>
        <v>2.219127911</v>
      </c>
      <c r="K81" s="1">
        <v>2.5</v>
      </c>
      <c r="M81" s="1">
        <v>3.0</v>
      </c>
      <c r="N81" s="1">
        <v>3.5</v>
      </c>
      <c r="O81" s="1">
        <f>SUMPRODUCT(J81:N81, 'Top 5 CORR'!$B$5:$F$5)/SUMIF(J81:N81, "&lt;&gt;", 'Top 5 CORR'!$B$5:$F$5)</f>
        <v>2.97220027</v>
      </c>
      <c r="R81" s="1">
        <v>4.0</v>
      </c>
      <c r="S81" s="1">
        <v>3.5</v>
      </c>
      <c r="T81" s="1">
        <v>3.0</v>
      </c>
      <c r="U81" s="1">
        <v>3.0</v>
      </c>
      <c r="W81" s="1">
        <f>SUMPRODUCT(R81:V81, 'Top 5 CORR'!$B$7:$F$7)/SUMIF(R81:V81, "&lt;&gt;", 'Top 5 CORR'!$B$7:$F$7)</f>
        <v>3.495548199</v>
      </c>
    </row>
    <row r="82">
      <c r="A82" s="1" t="s">
        <v>80</v>
      </c>
      <c r="C82" s="1">
        <v>4.5</v>
      </c>
      <c r="D82" s="1">
        <v>3.0</v>
      </c>
      <c r="G82" s="1">
        <f>SUMPRODUCT(B82:F82,'Top 5 CORR'!$B$3:$F$3)/SUMIF(B82:F82, "&lt;&gt;", 'Top 5 CORR'!$B$3:$F$3)</f>
        <v>3.77086027</v>
      </c>
      <c r="K82" s="1">
        <v>1.0</v>
      </c>
      <c r="N82" s="1">
        <v>4.0</v>
      </c>
      <c r="O82" s="1">
        <f>SUMPRODUCT(J82:N82, 'Top 5 CORR'!$B$5:$F$5)/SUMIF(J82:N82, "&lt;&gt;", 'Top 5 CORR'!$B$5:$F$5)</f>
        <v>2.374337266</v>
      </c>
      <c r="U82" s="1">
        <v>3.0</v>
      </c>
      <c r="V82" s="1">
        <v>4.5</v>
      </c>
      <c r="W82" s="1">
        <f>SUMPRODUCT(R82:V82, 'Top 5 CORR'!$B$7:$F$7)/SUMIF(R82:V82, "&lt;&gt;", 'Top 5 CORR'!$B$7:$F$7)</f>
        <v>3.690343808</v>
      </c>
    </row>
    <row r="83">
      <c r="A83" s="1" t="s">
        <v>81</v>
      </c>
      <c r="B83" s="1">
        <v>2.5</v>
      </c>
      <c r="D83" s="1">
        <v>0.5</v>
      </c>
      <c r="E83" s="1">
        <v>4.5</v>
      </c>
      <c r="F83" s="1">
        <v>3.0</v>
      </c>
      <c r="G83" s="1">
        <f>SUMPRODUCT(B83:F83,'Top 5 CORR'!$B$3:$F$3)/SUMIF(B83:F83, "&lt;&gt;", 'Top 5 CORR'!$B$3:$F$3)</f>
        <v>2.566336632</v>
      </c>
      <c r="L83" s="1">
        <v>4.0</v>
      </c>
      <c r="N83" s="1">
        <v>3.0</v>
      </c>
      <c r="O83" s="1">
        <f>SUMPRODUCT(J83:N83, 'Top 5 CORR'!$B$5:$F$5)/SUMIF(J83:N83, "&lt;&gt;", 'Top 5 CORR'!$B$5:$F$5)</f>
        <v>3.531329323</v>
      </c>
      <c r="U83" s="1">
        <v>3.0</v>
      </c>
      <c r="W83" s="1">
        <f>SUMPRODUCT(R83:V83, 'Top 5 CORR'!$B$7:$F$7)/SUMIF(R83:V83, "&lt;&gt;", 'Top 5 CORR'!$B$7:$F$7)</f>
        <v>3</v>
      </c>
    </row>
    <row r="84">
      <c r="A84" s="1" t="s">
        <v>82</v>
      </c>
      <c r="B84" s="1">
        <v>4.0</v>
      </c>
      <c r="C84" s="1">
        <v>3.0</v>
      </c>
      <c r="D84" s="1">
        <v>3.0</v>
      </c>
      <c r="F84" s="1">
        <v>2.5</v>
      </c>
      <c r="G84" s="1">
        <f>SUMPRODUCT(B84:F84,'Top 5 CORR'!$B$3:$F$3)/SUMIF(B84:F84, "&lt;&gt;", 'Top 5 CORR'!$B$3:$F$3)</f>
        <v>3.162962279</v>
      </c>
      <c r="N84" s="1">
        <v>3.5</v>
      </c>
      <c r="O84" s="1">
        <f>SUMPRODUCT(J84:N84, 'Top 5 CORR'!$B$5:$F$5)/SUMIF(J84:N84, "&lt;&gt;", 'Top 5 CORR'!$B$5:$F$5)</f>
        <v>3.5</v>
      </c>
      <c r="U84" s="1">
        <v>5.0</v>
      </c>
      <c r="V84" s="1">
        <v>3.0</v>
      </c>
      <c r="W84" s="1">
        <f>SUMPRODUCT(R84:V84, 'Top 5 CORR'!$B$7:$F$7)/SUMIF(R84:V84, "&lt;&gt;", 'Top 5 CORR'!$B$7:$F$7)</f>
        <v>4.07954159</v>
      </c>
    </row>
    <row r="85">
      <c r="A85" s="1" t="s">
        <v>83</v>
      </c>
      <c r="B85" s="1">
        <v>3.5</v>
      </c>
      <c r="D85" s="1">
        <v>4.0</v>
      </c>
      <c r="E85" s="1">
        <v>5.0</v>
      </c>
      <c r="F85" s="1">
        <v>4.0</v>
      </c>
      <c r="G85" s="1">
        <f>SUMPRODUCT(B85:F85,'Top 5 CORR'!$B$3:$F$3)/SUMIF(B85:F85, "&lt;&gt;", 'Top 5 CORR'!$B$3:$F$3)</f>
        <v>4.095490228</v>
      </c>
      <c r="K85" s="1">
        <v>4.5</v>
      </c>
      <c r="M85" s="1">
        <v>4.0</v>
      </c>
      <c r="N85" s="1">
        <v>4.0</v>
      </c>
      <c r="O85" s="1">
        <f>SUMPRODUCT(J85:N85, 'Top 5 CORR'!$B$5:$F$5)/SUMIF(J85:N85, "&lt;&gt;", 'Top 5 CORR'!$B$5:$F$5)</f>
        <v>4.179818562</v>
      </c>
      <c r="S85" s="1">
        <v>3.5</v>
      </c>
      <c r="T85" s="1">
        <v>4.0</v>
      </c>
      <c r="U85" s="1">
        <v>5.0</v>
      </c>
      <c r="W85" s="1">
        <f>SUMPRODUCT(R85:V85, 'Top 5 CORR'!$B$7:$F$7)/SUMIF(R85:V85, "&lt;&gt;", 'Top 5 CORR'!$B$7:$F$7)</f>
        <v>4.030845258</v>
      </c>
    </row>
    <row r="86">
      <c r="A86" s="1" t="s">
        <v>84</v>
      </c>
      <c r="B86" s="1">
        <v>3.5</v>
      </c>
      <c r="D86" s="1">
        <v>3.0</v>
      </c>
      <c r="E86" s="1">
        <v>5.0</v>
      </c>
      <c r="F86" s="1">
        <v>4.5</v>
      </c>
      <c r="G86" s="1">
        <f>SUMPRODUCT(B86:F86,'Top 5 CORR'!$B$3:$F$3)/SUMIF(B86:F86, "&lt;&gt;", 'Top 5 CORR'!$B$3:$F$3)</f>
        <v>3.948619961</v>
      </c>
      <c r="K86" s="1">
        <v>4.0</v>
      </c>
      <c r="M86" s="1">
        <v>4.0</v>
      </c>
      <c r="N86" s="1">
        <v>3.5</v>
      </c>
      <c r="O86" s="1">
        <f>SUMPRODUCT(J86:N86, 'Top 5 CORR'!$B$5:$F$5)/SUMIF(J86:N86, "&lt;&gt;", 'Top 5 CORR'!$B$5:$F$5)</f>
        <v>3.847981167</v>
      </c>
      <c r="S86" s="1">
        <v>4.0</v>
      </c>
      <c r="T86" s="1">
        <v>4.0</v>
      </c>
      <c r="U86" s="1">
        <v>5.0</v>
      </c>
      <c r="W86" s="1">
        <f>SUMPRODUCT(R86:V86, 'Top 5 CORR'!$B$7:$F$7)/SUMIF(R86:V86, "&lt;&gt;", 'Top 5 CORR'!$B$7:$F$7)</f>
        <v>4.259548025</v>
      </c>
    </row>
    <row r="87">
      <c r="A87" s="1" t="s">
        <v>85</v>
      </c>
      <c r="B87" s="1">
        <v>1.0</v>
      </c>
      <c r="D87" s="1">
        <v>0.5</v>
      </c>
      <c r="E87" s="1">
        <v>5.0</v>
      </c>
      <c r="F87" s="1">
        <v>1.0</v>
      </c>
      <c r="G87" s="1">
        <f>SUMPRODUCT(B87:F87,'Top 5 CORR'!$B$3:$F$3)/SUMIF(B87:F87, "&lt;&gt;", 'Top 5 CORR'!$B$3:$F$3)</f>
        <v>1.814717345</v>
      </c>
      <c r="J87" s="1">
        <v>3.0</v>
      </c>
      <c r="K87" s="1">
        <v>3.0</v>
      </c>
      <c r="L87" s="1">
        <v>3.5</v>
      </c>
      <c r="N87" s="1">
        <v>3.5</v>
      </c>
      <c r="O87" s="1">
        <f>SUMPRODUCT(J87:N87, 'Top 5 CORR'!$B$5:$F$5)/SUMIF(J87:N87, "&lt;&gt;", 'Top 5 CORR'!$B$5:$F$5)</f>
        <v>3.225907199</v>
      </c>
      <c r="S87" s="1">
        <v>2.5</v>
      </c>
      <c r="U87" s="1">
        <v>1.0</v>
      </c>
      <c r="W87" s="1">
        <f>SUMPRODUCT(R87:V87, 'Top 5 CORR'!$B$7:$F$7)/SUMIF(R87:V87, "&lt;&gt;", 'Top 5 CORR'!$B$7:$F$7)</f>
        <v>1.956977327</v>
      </c>
    </row>
    <row r="88">
      <c r="A88" s="1" t="s">
        <v>86</v>
      </c>
      <c r="B88" s="1">
        <v>1.0</v>
      </c>
      <c r="D88" s="1">
        <v>1.0</v>
      </c>
      <c r="F88" s="1">
        <v>2.5</v>
      </c>
      <c r="G88" s="1">
        <f>SUMPRODUCT(B88:F88,'Top 5 CORR'!$B$3:$F$3)/SUMIF(B88:F88, "&lt;&gt;", 'Top 5 CORR'!$B$3:$F$3)</f>
        <v>1.43980758</v>
      </c>
      <c r="K88" s="1">
        <v>1.5</v>
      </c>
      <c r="M88" s="1">
        <v>3.5</v>
      </c>
      <c r="N88" s="1">
        <v>2.5</v>
      </c>
      <c r="O88" s="1">
        <f>SUMPRODUCT(J88:N88, 'Top 5 CORR'!$B$5:$F$5)/SUMIF(J88:N88, "&lt;&gt;", 'Top 5 CORR'!$B$5:$F$5)</f>
        <v>2.476688086</v>
      </c>
      <c r="S88" s="1">
        <v>3.0</v>
      </c>
      <c r="T88" s="1">
        <v>3.5</v>
      </c>
      <c r="W88" s="1">
        <f>SUMPRODUCT(R88:V88, 'Top 5 CORR'!$B$7:$F$7)/SUMIF(R88:V88, "&lt;&gt;", 'Top 5 CORR'!$B$7:$F$7)</f>
        <v>3.191130857</v>
      </c>
    </row>
    <row r="89">
      <c r="A89" s="1" t="s">
        <v>87</v>
      </c>
      <c r="B89" s="1">
        <v>4.0</v>
      </c>
      <c r="C89" s="1">
        <v>2.0</v>
      </c>
      <c r="D89" s="1">
        <v>2.5</v>
      </c>
      <c r="E89" s="1">
        <v>4.0</v>
      </c>
      <c r="F89" s="1">
        <v>4.0</v>
      </c>
      <c r="G89" s="1">
        <f>SUMPRODUCT(B89:F89,'Top 5 CORR'!$B$3:$F$3)/SUMIF(B89:F89, "&lt;&gt;", 'Top 5 CORR'!$B$3:$F$3)</f>
        <v>3.265384483</v>
      </c>
      <c r="K89" s="1">
        <v>4.0</v>
      </c>
      <c r="N89" s="1">
        <v>3.5</v>
      </c>
      <c r="O89" s="1">
        <f>SUMPRODUCT(J89:N89, 'Top 5 CORR'!$B$5:$F$5)/SUMIF(J89:N89, "&lt;&gt;", 'Top 5 CORR'!$B$5:$F$5)</f>
        <v>3.770943789</v>
      </c>
      <c r="V89" s="1">
        <v>2.0</v>
      </c>
      <c r="W89" s="1">
        <f>SUMPRODUCT(R89:V89, 'Top 5 CORR'!$B$7:$F$7)/SUMIF(R89:V89, "&lt;&gt;", 'Top 5 CORR'!$B$7:$F$7)</f>
        <v>2</v>
      </c>
    </row>
    <row r="90">
      <c r="A90" s="1" t="s">
        <v>88</v>
      </c>
      <c r="D90" s="1">
        <v>2.5</v>
      </c>
      <c r="E90" s="1">
        <v>4.0</v>
      </c>
      <c r="F90" s="1">
        <v>3.0</v>
      </c>
      <c r="G90" s="1">
        <f>SUMPRODUCT(B90:F90,'Top 5 CORR'!$B$3:$F$3)/SUMIF(B90:F90, "&lt;&gt;", 'Top 5 CORR'!$B$3:$F$3)</f>
        <v>3.148285962</v>
      </c>
      <c r="K90" s="1">
        <v>1.0</v>
      </c>
      <c r="M90" s="1">
        <v>3.5</v>
      </c>
      <c r="N90" s="1">
        <v>3.0</v>
      </c>
      <c r="O90" s="1">
        <f>SUMPRODUCT(J90:N90, 'Top 5 CORR'!$B$5:$F$5)/SUMIF(J90:N90, "&lt;&gt;", 'Top 5 CORR'!$B$5:$F$5)</f>
        <v>2.448888356</v>
      </c>
      <c r="T90" s="1">
        <v>3.5</v>
      </c>
      <c r="U90" s="1">
        <v>3.0</v>
      </c>
      <c r="W90" s="1">
        <f>SUMPRODUCT(R90:V90, 'Top 5 CORR'!$B$7:$F$7)/SUMIF(R90:V90, "&lt;&gt;", 'Top 5 CORR'!$B$7:$F$7)</f>
        <v>3.260826877</v>
      </c>
    </row>
    <row r="91">
      <c r="A91" s="1" t="s">
        <v>89</v>
      </c>
      <c r="D91" s="1">
        <v>2.5</v>
      </c>
      <c r="F91" s="1">
        <v>4.0</v>
      </c>
      <c r="G91" s="1">
        <f>SUMPRODUCT(B91:F91,'Top 5 CORR'!$B$3:$F$3)/SUMIF(B91:F91, "&lt;&gt;", 'Top 5 CORR'!$B$3:$F$3)</f>
        <v>3.19583674</v>
      </c>
      <c r="K91" s="1">
        <v>4.0</v>
      </c>
      <c r="N91" s="1">
        <v>4.5</v>
      </c>
      <c r="O91" s="1">
        <f>SUMPRODUCT(J91:N91, 'Top 5 CORR'!$B$5:$F$5)/SUMIF(J91:N91, "&lt;&gt;", 'Top 5 CORR'!$B$5:$F$5)</f>
        <v>4.229056211</v>
      </c>
      <c r="U91" s="1">
        <v>3.0</v>
      </c>
      <c r="W91" s="1">
        <f>SUMPRODUCT(R91:V91, 'Top 5 CORR'!$B$7:$F$7)/SUMIF(R91:V91, "&lt;&gt;", 'Top 5 CORR'!$B$7:$F$7)</f>
        <v>3</v>
      </c>
    </row>
    <row r="92">
      <c r="A92" s="1" t="s">
        <v>90</v>
      </c>
      <c r="D92" s="1">
        <v>0.5</v>
      </c>
      <c r="E92" s="1">
        <v>4.5</v>
      </c>
      <c r="F92" s="1">
        <v>0.5</v>
      </c>
      <c r="G92" s="1">
        <f>SUMPRODUCT(B92:F92,'Top 5 CORR'!$B$3:$F$3)/SUMIF(B92:F92, "&lt;&gt;", 'Top 5 CORR'!$B$3:$F$3)</f>
        <v>1.813320235</v>
      </c>
      <c r="K92" s="1">
        <v>1.0</v>
      </c>
      <c r="L92" s="1">
        <v>4.0</v>
      </c>
      <c r="M92" s="1">
        <v>4.0</v>
      </c>
      <c r="N92" s="1">
        <v>4.0</v>
      </c>
      <c r="O92" s="1">
        <f>SUMPRODUCT(J92:N92, 'Top 5 CORR'!$B$5:$F$5)/SUMIF(J92:N92, "&lt;&gt;", 'Top 5 CORR'!$B$5:$F$5)</f>
        <v>3.197647975</v>
      </c>
      <c r="S92" s="1">
        <v>1.0</v>
      </c>
      <c r="T92" s="1">
        <v>4.0</v>
      </c>
      <c r="W92" s="1">
        <f>SUMPRODUCT(R92:V92, 'Top 5 CORR'!$B$7:$F$7)/SUMIF(R92:V92, "&lt;&gt;", 'Top 5 CORR'!$B$7:$F$7)</f>
        <v>2.146785139</v>
      </c>
    </row>
    <row r="93">
      <c r="A93" s="1" t="s">
        <v>91</v>
      </c>
      <c r="B93" s="1">
        <v>4.0</v>
      </c>
      <c r="D93" s="1">
        <v>0.5</v>
      </c>
      <c r="G93" s="1">
        <f>SUMPRODUCT(B93:F93,'Top 5 CORR'!$B$3:$F$3)/SUMIF(B93:F93, "&lt;&gt;", 'Top 5 CORR'!$B$3:$F$3)</f>
        <v>2.322034873</v>
      </c>
      <c r="J93" s="1">
        <v>4.5</v>
      </c>
      <c r="K93" s="1">
        <v>5.0</v>
      </c>
      <c r="L93" s="1">
        <v>4.0</v>
      </c>
      <c r="N93" s="1">
        <v>4.5</v>
      </c>
      <c r="O93" s="1">
        <f>SUMPRODUCT(J93:N93, 'Top 5 CORR'!$B$5:$F$5)/SUMIF(J93:N93, "&lt;&gt;", 'Top 5 CORR'!$B$5:$F$5)</f>
        <v>4.505206552</v>
      </c>
      <c r="R93" s="1">
        <v>3.5</v>
      </c>
      <c r="S93" s="1">
        <v>4.0</v>
      </c>
      <c r="U93" s="1">
        <v>3.0</v>
      </c>
      <c r="W93" s="1">
        <f>SUMPRODUCT(R93:V93, 'Top 5 CORR'!$B$7:$F$7)/SUMIF(R93:V93, "&lt;&gt;", 'Top 5 CORR'!$B$7:$F$7)</f>
        <v>3.579401243</v>
      </c>
    </row>
    <row r="94">
      <c r="A94" s="1" t="s">
        <v>92</v>
      </c>
      <c r="B94" s="1">
        <v>3.0</v>
      </c>
      <c r="D94" s="1">
        <v>0.5</v>
      </c>
      <c r="G94" s="1">
        <f>SUMPRODUCT(B94:F94,'Top 5 CORR'!$B$3:$F$3)/SUMIF(B94:F94, "&lt;&gt;", 'Top 5 CORR'!$B$3:$F$3)</f>
        <v>1.801453481</v>
      </c>
      <c r="N94" s="1">
        <v>3.5</v>
      </c>
      <c r="O94" s="1">
        <f>SUMPRODUCT(J94:N94, 'Top 5 CORR'!$B$5:$F$5)/SUMIF(J94:N94, "&lt;&gt;", 'Top 5 CORR'!$B$5:$F$5)</f>
        <v>3.5</v>
      </c>
      <c r="W94" s="1" t="str">
        <f>SUMPRODUCT(R94:V94, 'Top 5 CORR'!$B$7:$F$7)/SUMIF(R94:V94, "&lt;&gt;", 'Top 5 CORR'!$B$7:$F$7)</f>
        <v>#DIV/0!</v>
      </c>
    </row>
    <row r="95">
      <c r="A95" s="1" t="s">
        <v>93</v>
      </c>
      <c r="D95" s="1">
        <v>3.0</v>
      </c>
      <c r="G95" s="1">
        <f>SUMPRODUCT(B95:F95,'Top 5 CORR'!$B$3:$F$3)/SUMIF(B95:F95, "&lt;&gt;", 'Top 5 CORR'!$B$3:$F$3)</f>
        <v>3</v>
      </c>
      <c r="N95" s="1">
        <v>3.5</v>
      </c>
      <c r="O95" s="1">
        <f>SUMPRODUCT(J95:N95, 'Top 5 CORR'!$B$5:$F$5)/SUMIF(J95:N95, "&lt;&gt;", 'Top 5 CORR'!$B$5:$F$5)</f>
        <v>3.5</v>
      </c>
      <c r="W95" s="1" t="str">
        <f>SUMPRODUCT(R95:V95, 'Top 5 CORR'!$B$7:$F$7)/SUMIF(R95:V95, "&lt;&gt;", 'Top 5 CORR'!$B$7:$F$7)</f>
        <v>#DIV/0!</v>
      </c>
    </row>
    <row r="96">
      <c r="A96" s="1" t="s">
        <v>94</v>
      </c>
      <c r="B96" s="1">
        <v>3.5</v>
      </c>
      <c r="D96" s="1">
        <v>2.5</v>
      </c>
      <c r="E96" s="1">
        <v>4.0</v>
      </c>
      <c r="F96" s="1">
        <v>4.0</v>
      </c>
      <c r="G96" s="1">
        <f>SUMPRODUCT(B96:F96,'Top 5 CORR'!$B$3:$F$3)/SUMIF(B96:F96, "&lt;&gt;", 'Top 5 CORR'!$B$3:$F$3)</f>
        <v>3.471148716</v>
      </c>
      <c r="L96" s="1">
        <v>3.5</v>
      </c>
      <c r="N96" s="1">
        <v>2.5</v>
      </c>
      <c r="O96" s="1">
        <f>SUMPRODUCT(J96:N96, 'Top 5 CORR'!$B$5:$F$5)/SUMIF(J96:N96, "&lt;&gt;", 'Top 5 CORR'!$B$5:$F$5)</f>
        <v>3.031329323</v>
      </c>
      <c r="U96" s="1">
        <v>2.0</v>
      </c>
      <c r="W96" s="1">
        <f>SUMPRODUCT(R96:V96, 'Top 5 CORR'!$B$7:$F$7)/SUMIF(R96:V96, "&lt;&gt;", 'Top 5 CORR'!$B$7:$F$7)</f>
        <v>2</v>
      </c>
    </row>
    <row r="97">
      <c r="A97" s="1" t="s">
        <v>95</v>
      </c>
      <c r="B97" s="1">
        <v>5.0</v>
      </c>
      <c r="D97" s="1">
        <v>3.0</v>
      </c>
      <c r="E97" s="1">
        <v>4.5</v>
      </c>
      <c r="F97" s="1">
        <v>3.5</v>
      </c>
      <c r="G97" s="1">
        <f>SUMPRODUCT(B97:F97,'Top 5 CORR'!$B$3:$F$3)/SUMIF(B97:F97, "&lt;&gt;", 'Top 5 CORR'!$B$3:$F$3)</f>
        <v>4.028246661</v>
      </c>
      <c r="J97" s="1">
        <v>4.5</v>
      </c>
      <c r="K97" s="1">
        <v>5.0</v>
      </c>
      <c r="L97" s="1">
        <v>3.5</v>
      </c>
      <c r="M97" s="1">
        <v>3.5</v>
      </c>
      <c r="N97" s="1">
        <v>3.5</v>
      </c>
      <c r="O97" s="1">
        <f>SUMPRODUCT(J97:N97, 'Top 5 CORR'!$B$5:$F$5)/SUMIF(J97:N97, "&lt;&gt;", 'Top 5 CORR'!$B$5:$F$5)</f>
        <v>4.045618048</v>
      </c>
      <c r="S97" s="1">
        <v>3.0</v>
      </c>
      <c r="T97" s="1">
        <v>3.5</v>
      </c>
      <c r="W97" s="1">
        <f>SUMPRODUCT(R97:V97, 'Top 5 CORR'!$B$7:$F$7)/SUMIF(R97:V97, "&lt;&gt;", 'Top 5 CORR'!$B$7:$F$7)</f>
        <v>3.191130857</v>
      </c>
    </row>
    <row r="98">
      <c r="A98" s="1" t="s">
        <v>96</v>
      </c>
      <c r="B98" s="1">
        <v>4.0</v>
      </c>
      <c r="D98" s="1">
        <v>2.5</v>
      </c>
      <c r="G98" s="1">
        <f>SUMPRODUCT(B98:F98,'Top 5 CORR'!$B$3:$F$3)/SUMIF(B98:F98, "&lt;&gt;", 'Top 5 CORR'!$B$3:$F$3)</f>
        <v>3.280872089</v>
      </c>
      <c r="J98" s="1">
        <v>4.0</v>
      </c>
      <c r="K98" s="1">
        <v>5.0</v>
      </c>
      <c r="L98" s="1">
        <v>3.5</v>
      </c>
      <c r="M98" s="1">
        <v>2.0</v>
      </c>
      <c r="N98" s="1">
        <v>4.0</v>
      </c>
      <c r="O98" s="1">
        <f>SUMPRODUCT(J98:N98, 'Top 5 CORR'!$B$5:$F$5)/SUMIF(J98:N98, "&lt;&gt;", 'Top 5 CORR'!$B$5:$F$5)</f>
        <v>3.726119165</v>
      </c>
      <c r="S98" s="1">
        <v>4.0</v>
      </c>
      <c r="T98" s="1">
        <v>2.0</v>
      </c>
      <c r="W98" s="1">
        <f>SUMPRODUCT(R98:V98, 'Top 5 CORR'!$B$7:$F$7)/SUMIF(R98:V98, "&lt;&gt;", 'Top 5 CORR'!$B$7:$F$7)</f>
        <v>3.235476574</v>
      </c>
    </row>
    <row r="99">
      <c r="A99" s="1" t="s">
        <v>97</v>
      </c>
      <c r="B99" s="1">
        <v>3.0</v>
      </c>
      <c r="C99" s="1">
        <v>3.0</v>
      </c>
      <c r="D99" s="1">
        <v>3.5</v>
      </c>
      <c r="E99" s="1">
        <v>4.5</v>
      </c>
      <c r="F99" s="1">
        <v>4.0</v>
      </c>
      <c r="G99" s="1">
        <f>SUMPRODUCT(B99:F99,'Top 5 CORR'!$B$3:$F$3)/SUMIF(B99:F99, "&lt;&gt;", 'Top 5 CORR'!$B$3:$F$3)</f>
        <v>3.555467868</v>
      </c>
      <c r="K99" s="1">
        <v>4.5</v>
      </c>
      <c r="M99" s="1">
        <v>4.0</v>
      </c>
      <c r="N99" s="1">
        <v>4.0</v>
      </c>
      <c r="O99" s="1">
        <f>SUMPRODUCT(J99:N99, 'Top 5 CORR'!$B$5:$F$5)/SUMIF(J99:N99, "&lt;&gt;", 'Top 5 CORR'!$B$5:$F$5)</f>
        <v>4.179818562</v>
      </c>
      <c r="S99" s="1">
        <v>4.0</v>
      </c>
      <c r="T99" s="1">
        <v>4.0</v>
      </c>
      <c r="U99" s="1">
        <v>4.0</v>
      </c>
      <c r="V99" s="1">
        <v>3.0</v>
      </c>
      <c r="W99" s="1">
        <f>SUMPRODUCT(R99:V99, 'Top 5 CORR'!$B$7:$F$7)/SUMIF(R99:V99, "&lt;&gt;", 'Top 5 CORR'!$B$7:$F$7)</f>
        <v>3.818799261</v>
      </c>
    </row>
    <row r="100">
      <c r="A100" s="1" t="s">
        <v>98</v>
      </c>
      <c r="B100" s="1">
        <v>2.0</v>
      </c>
      <c r="D100" s="1">
        <v>3.0</v>
      </c>
      <c r="E100" s="1">
        <v>4.5</v>
      </c>
      <c r="F100" s="1">
        <v>4.0</v>
      </c>
      <c r="G100" s="1">
        <f>SUMPRODUCT(B100:F100,'Top 5 CORR'!$B$3:$F$3)/SUMIF(B100:F100, "&lt;&gt;", 'Top 5 CORR'!$B$3:$F$3)</f>
        <v>3.296959003</v>
      </c>
      <c r="J100" s="1">
        <v>3.5</v>
      </c>
      <c r="K100" s="1">
        <v>4.0</v>
      </c>
      <c r="N100" s="1">
        <v>4.0</v>
      </c>
      <c r="O100" s="1">
        <f>SUMPRODUCT(J100:N100, 'Top 5 CORR'!$B$5:$F$5)/SUMIF(J100:N100, "&lt;&gt;", 'Top 5 CORR'!$B$5:$F$5)</f>
        <v>3.804121945</v>
      </c>
      <c r="S100" s="1">
        <v>3.5</v>
      </c>
      <c r="U100" s="1">
        <v>4.0</v>
      </c>
      <c r="W100" s="1">
        <f>SUMPRODUCT(R100:V100, 'Top 5 CORR'!$B$7:$F$7)/SUMIF(R100:V100, "&lt;&gt;", 'Top 5 CORR'!$B$7:$F$7)</f>
        <v>3.681007558</v>
      </c>
    </row>
    <row r="101">
      <c r="A101" s="1" t="s">
        <v>99</v>
      </c>
      <c r="B101" s="1">
        <v>4.0</v>
      </c>
      <c r="D101" s="1">
        <v>1.5</v>
      </c>
      <c r="E101" s="1">
        <v>4.0</v>
      </c>
      <c r="G101" s="1">
        <f>SUMPRODUCT(B101:F101,'Top 5 CORR'!$B$3:$F$3)/SUMIF(B101:F101, "&lt;&gt;", 'Top 5 CORR'!$B$3:$F$3)</f>
        <v>3.166017374</v>
      </c>
      <c r="L101" s="1">
        <v>3.5</v>
      </c>
      <c r="N101" s="1">
        <v>3.0</v>
      </c>
      <c r="O101" s="1">
        <f>SUMPRODUCT(J101:N101, 'Top 5 CORR'!$B$5:$F$5)/SUMIF(J101:N101, "&lt;&gt;", 'Top 5 CORR'!$B$5:$F$5)</f>
        <v>3.265664661</v>
      </c>
      <c r="S101" s="1">
        <v>3.0</v>
      </c>
      <c r="W101" s="1">
        <f>SUMPRODUCT(R101:V101, 'Top 5 CORR'!$B$7:$F$7)/SUMIF(R101:V101, "&lt;&gt;", 'Top 5 CORR'!$B$7:$F$7)</f>
        <v>3</v>
      </c>
    </row>
    <row r="103">
      <c r="F103" s="2">
        <v>1891.0</v>
      </c>
      <c r="G103" s="1">
        <f>MAX(G2:G101)</f>
        <v>4.760290696</v>
      </c>
      <c r="N103" s="2">
        <v>238.0</v>
      </c>
      <c r="O103" s="1">
        <f>MAX(O2:O101)</f>
        <v>4.89412392</v>
      </c>
    </row>
    <row r="104">
      <c r="F104" s="2">
        <v>155.0</v>
      </c>
      <c r="G104" s="1">
        <f>LARGE(G2:G101, 2)</f>
        <v>4.551453925</v>
      </c>
      <c r="N104" s="2">
        <v>278.0</v>
      </c>
      <c r="O104" s="1">
        <f>LARGE(O2:O101, 2)</f>
        <v>4.88219435</v>
      </c>
    </row>
    <row r="105">
      <c r="F105" s="2">
        <v>122.0</v>
      </c>
      <c r="G105" s="1">
        <f>LARGE(G2:G101, 3)</f>
        <v>4.50763719</v>
      </c>
      <c r="N105" s="2">
        <v>807.0</v>
      </c>
      <c r="O105" s="1">
        <f>LARGE(O2:O101, 3)</f>
        <v>4.774092801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4.57"/>
    <col customWidth="1" min="2" max="2" width="12.29"/>
    <col customWidth="1" min="3" max="6" width="5.43"/>
    <col customWidth="1" min="7" max="7" width="12.29"/>
    <col customWidth="1" min="8" max="11" width="9.29"/>
    <col customWidth="1" min="12" max="12" width="14.0"/>
    <col customWidth="1" min="13" max="13" width="16.86"/>
    <col customWidth="1" min="14" max="14" width="12.71"/>
    <col customWidth="1" min="15" max="15" width="3.29"/>
    <col customWidth="1" min="16" max="21" width="12.29"/>
    <col customWidth="1" min="22" max="26" width="14.0"/>
    <col customWidth="1" min="27" max="27" width="15.86"/>
    <col customWidth="1" min="28" max="28" width="12.29"/>
    <col customWidth="1" min="29" max="30" width="5.86"/>
    <col customWidth="1" min="31" max="33" width="12.29"/>
    <col customWidth="1" min="34" max="34" width="4.29"/>
    <col customWidth="1" min="35" max="35" width="5.43"/>
    <col customWidth="1" min="36" max="36" width="15.0"/>
    <col customWidth="1" min="37" max="38" width="14.0"/>
    <col customWidth="1" min="39" max="39" width="8.14"/>
    <col customWidth="1" min="40" max="40" width="9.29"/>
    <col customWidth="1" min="41" max="41" width="16.57"/>
    <col customWidth="1" min="42" max="43" width="12.29"/>
  </cols>
  <sheetData>
    <row r="1">
      <c r="A1" s="9" t="s">
        <v>101</v>
      </c>
      <c r="B1" s="10">
        <v>3867.0</v>
      </c>
      <c r="C1" s="6">
        <v>2492.0</v>
      </c>
      <c r="D1" s="6">
        <v>3853.0</v>
      </c>
      <c r="E1" s="6">
        <v>2486.0</v>
      </c>
      <c r="F1" s="6">
        <v>3712.0</v>
      </c>
      <c r="G1" s="6">
        <v>2288.0</v>
      </c>
      <c r="H1" s="11" t="s">
        <v>103</v>
      </c>
      <c r="I1" s="11" t="s">
        <v>104</v>
      </c>
      <c r="J1" s="11" t="s">
        <v>105</v>
      </c>
      <c r="K1" s="11" t="s">
        <v>106</v>
      </c>
      <c r="L1" s="11" t="s">
        <v>107</v>
      </c>
      <c r="M1" s="7" t="s">
        <v>102</v>
      </c>
      <c r="N1" s="7" t="s">
        <v>108</v>
      </c>
      <c r="P1" s="5">
        <v>89.0</v>
      </c>
      <c r="Q1" s="6">
        <v>4809.0</v>
      </c>
      <c r="R1" s="6">
        <v>5136.0</v>
      </c>
      <c r="S1" s="6">
        <v>860.0</v>
      </c>
      <c r="T1" s="6">
        <v>5062.0</v>
      </c>
      <c r="U1" s="6">
        <v>3525.0</v>
      </c>
      <c r="V1" s="11" t="s">
        <v>109</v>
      </c>
      <c r="W1" s="11" t="s">
        <v>110</v>
      </c>
      <c r="X1" s="11" t="s">
        <v>111</v>
      </c>
      <c r="Y1" s="11" t="s">
        <v>112</v>
      </c>
      <c r="Z1" s="11" t="s">
        <v>113</v>
      </c>
      <c r="AA1" s="7" t="s">
        <v>102</v>
      </c>
      <c r="AB1" s="7" t="s">
        <v>108</v>
      </c>
      <c r="AD1" s="8">
        <v>3712.0</v>
      </c>
      <c r="AE1" s="6">
        <v>2824.0</v>
      </c>
      <c r="AF1" s="6">
        <v>3867.0</v>
      </c>
      <c r="AG1" s="6">
        <v>5062.0</v>
      </c>
      <c r="AH1" s="6">
        <v>442.0</v>
      </c>
      <c r="AI1" s="6">
        <v>3853.0</v>
      </c>
      <c r="AJ1" s="11" t="s">
        <v>114</v>
      </c>
      <c r="AK1" s="11" t="s">
        <v>115</v>
      </c>
      <c r="AL1" s="11" t="s">
        <v>112</v>
      </c>
      <c r="AM1" s="11" t="s">
        <v>116</v>
      </c>
      <c r="AN1" s="11" t="s">
        <v>104</v>
      </c>
      <c r="AO1" s="7" t="s">
        <v>102</v>
      </c>
      <c r="AP1" s="7" t="s">
        <v>108</v>
      </c>
      <c r="AQ1" s="12"/>
    </row>
    <row r="2">
      <c r="A2" s="1" t="s">
        <v>0</v>
      </c>
      <c r="B2" s="13">
        <f>AVERAGE('user-row'!B6:CW6)</f>
        <v>3.661538462</v>
      </c>
      <c r="C2" s="1">
        <v>4.5</v>
      </c>
      <c r="E2" s="1">
        <v>3.5</v>
      </c>
      <c r="H2" s="2">
        <f t="shared" ref="H2:L2" si="1">IF(C2&lt;=0, "", C2-C$102)</f>
        <v>1.06</v>
      </c>
      <c r="I2" s="2" t="str">
        <f t="shared" si="1"/>
        <v/>
      </c>
      <c r="J2" s="2">
        <f t="shared" si="1"/>
        <v>0.61</v>
      </c>
      <c r="K2" s="2" t="str">
        <f t="shared" si="1"/>
        <v/>
      </c>
      <c r="L2" s="2" t="str">
        <f t="shared" si="1"/>
        <v/>
      </c>
      <c r="M2" s="14">
        <f>SUMPRODUCT(H2:L2, 'Top 5 CORR'!$B$3:$F$3)/SUMIF(C2:G2, "&lt;&gt;", 'Top 5 CORR'!$B$3:$F$3)</f>
        <v>0.8442616266</v>
      </c>
      <c r="N2" s="14">
        <f t="shared" ref="N2:N101" si="5">M2+$B$2</f>
        <v>4.505800088</v>
      </c>
      <c r="P2" s="13">
        <f>AVERAGE('user-row'!B15:CW15)</f>
        <v>4.397435897</v>
      </c>
      <c r="R2" s="1">
        <v>4.5</v>
      </c>
      <c r="S2" s="1">
        <v>4.0</v>
      </c>
      <c r="T2" s="1">
        <v>4.0</v>
      </c>
      <c r="U2" s="1">
        <v>4.0</v>
      </c>
      <c r="V2" s="2" t="str">
        <f t="shared" ref="V2:Z2" si="2">IF(Q2&lt;=0, "", Q2-Q$102)</f>
        <v/>
      </c>
      <c r="W2" s="2">
        <f t="shared" si="2"/>
        <v>0.3920454545</v>
      </c>
      <c r="X2" s="2">
        <f t="shared" si="2"/>
        <v>0.3333333333</v>
      </c>
      <c r="Y2" s="2">
        <f t="shared" si="2"/>
        <v>0.1343283582</v>
      </c>
      <c r="Z2" s="2">
        <f t="shared" si="2"/>
        <v>0.2864583333</v>
      </c>
      <c r="AA2" s="14">
        <f>SUMPRODUCT(V2:Z2, 'Top 5 CORR'!$B$5:$F$5)/SUMIF(Q2:U2, "&lt;&gt;", 'Top 5 CORR'!$B$5:$F$5)</f>
        <v>0.2886633463</v>
      </c>
      <c r="AB2" s="1">
        <f t="shared" ref="AB2:AB101" si="7">AA2+$P$2</f>
        <v>4.686099244</v>
      </c>
      <c r="AD2" s="1">
        <f>AVERAGE('user-row'!B8:CW8)</f>
        <v>4.5</v>
      </c>
      <c r="AE2" s="1">
        <v>4.5</v>
      </c>
      <c r="AF2" s="1">
        <v>4.0</v>
      </c>
      <c r="AG2" s="1">
        <v>4.0</v>
      </c>
      <c r="AH2" s="1">
        <v>3.0</v>
      </c>
      <c r="AJ2" s="2">
        <f t="shared" ref="AJ2:AN2" si="3">IF(AE2&lt;=0, "", AE2-AE$102)</f>
        <v>0.4411764706</v>
      </c>
      <c r="AK2" s="2">
        <f t="shared" si="3"/>
        <v>0.3384615385</v>
      </c>
      <c r="AL2" s="2">
        <f t="shared" si="3"/>
        <v>0.1343283582</v>
      </c>
      <c r="AM2" s="2">
        <f t="shared" si="3"/>
        <v>-0.6</v>
      </c>
      <c r="AN2" s="2" t="str">
        <f t="shared" si="3"/>
        <v/>
      </c>
      <c r="AO2" s="1">
        <f>SUMPRODUCT(AJ2:AN2, 'Top 5 CORR'!$B$7:$F$7)/SUMIF(AE2:AI2, "&lt;&gt;", 'Top 5 CORR'!$B$7:$F$7)</f>
        <v>0.1769024645</v>
      </c>
      <c r="AP2" s="1">
        <f t="shared" ref="AP2:AP101" si="9">AO2+$AD$2</f>
        <v>4.676902465</v>
      </c>
    </row>
    <row r="3">
      <c r="A3" s="1" t="s">
        <v>1</v>
      </c>
      <c r="C3" s="1">
        <v>3.5</v>
      </c>
      <c r="E3" s="1">
        <v>2.0</v>
      </c>
      <c r="F3" s="1">
        <v>4.5</v>
      </c>
      <c r="G3" s="1">
        <v>3.5</v>
      </c>
      <c r="H3" s="2">
        <f t="shared" ref="H3:L3" si="4">IF(C3&lt;=0, "", C3-C$102)</f>
        <v>0.06</v>
      </c>
      <c r="I3" s="2" t="str">
        <f t="shared" si="4"/>
        <v/>
      </c>
      <c r="J3" s="2">
        <f t="shared" si="4"/>
        <v>-0.89</v>
      </c>
      <c r="K3" s="2">
        <f t="shared" si="4"/>
        <v>0</v>
      </c>
      <c r="L3" s="2">
        <f t="shared" si="4"/>
        <v>0.1301369863</v>
      </c>
      <c r="M3" s="14">
        <f>SUMPRODUCT(H3:L3, 'Top 5 CORR'!$B$3:$F$3)/SUMIF(C3:G3, "&lt;&gt;", 'Top 5 CORR'!$B$3:$F$3)</f>
        <v>-0.1843773462</v>
      </c>
      <c r="N3" s="14">
        <f t="shared" si="5"/>
        <v>3.477161115</v>
      </c>
      <c r="R3" s="1">
        <v>5.0</v>
      </c>
      <c r="S3" s="1">
        <v>4.0</v>
      </c>
      <c r="T3" s="1">
        <v>4.0</v>
      </c>
      <c r="U3" s="1">
        <v>4.0</v>
      </c>
      <c r="V3" s="2" t="str">
        <f t="shared" ref="V3:Z3" si="6">IF(Q3&lt;=0, "", Q3-Q$102)</f>
        <v/>
      </c>
      <c r="W3" s="2">
        <f t="shared" si="6"/>
        <v>0.8920454545</v>
      </c>
      <c r="X3" s="2">
        <f t="shared" si="6"/>
        <v>0.3333333333</v>
      </c>
      <c r="Y3" s="2">
        <f t="shared" si="6"/>
        <v>0.1343283582</v>
      </c>
      <c r="Z3" s="2">
        <f t="shared" si="6"/>
        <v>0.2864583333</v>
      </c>
      <c r="AA3" s="14">
        <f>SUMPRODUCT(V3:Z3, 'Top 5 CORR'!$B$5:$F$5)/SUMIF(Q3:U3, "&lt;&gt;", 'Top 5 CORR'!$B$5:$F$5)</f>
        <v>0.4223886838</v>
      </c>
      <c r="AB3" s="1">
        <f t="shared" si="7"/>
        <v>4.819824581</v>
      </c>
      <c r="AF3" s="1">
        <v>4.0</v>
      </c>
      <c r="AG3" s="1">
        <v>4.0</v>
      </c>
      <c r="AJ3" s="2" t="str">
        <f t="shared" ref="AJ3:AN3" si="8">IF(AE3&lt;=0, "", AE3-AE$102)</f>
        <v/>
      </c>
      <c r="AK3" s="2">
        <f t="shared" si="8"/>
        <v>0.3384615385</v>
      </c>
      <c r="AL3" s="2">
        <f t="shared" si="8"/>
        <v>0.1343283582</v>
      </c>
      <c r="AM3" s="2" t="str">
        <f t="shared" si="8"/>
        <v/>
      </c>
      <c r="AN3" s="2" t="str">
        <f t="shared" si="8"/>
        <v/>
      </c>
      <c r="AO3" s="1">
        <f>SUMPRODUCT(AJ3:AN3, 'Top 5 CORR'!$B$7:$F$7)/SUMIF(AE3:AI3, "&lt;&gt;", 'Top 5 CORR'!$B$7:$F$7)</f>
        <v>0.2604292393</v>
      </c>
      <c r="AP3" s="1">
        <f t="shared" si="9"/>
        <v>4.760429239</v>
      </c>
    </row>
    <row r="4">
      <c r="A4" s="1" t="s">
        <v>2</v>
      </c>
      <c r="C4" s="1">
        <v>3.5</v>
      </c>
      <c r="D4" s="1">
        <v>3.5</v>
      </c>
      <c r="E4" s="1">
        <v>4.5</v>
      </c>
      <c r="G4" s="1">
        <v>3.5</v>
      </c>
      <c r="H4" s="2">
        <f t="shared" ref="H4:L4" si="10">IF(C4&lt;=0, "", C4-C$102)</f>
        <v>0.06</v>
      </c>
      <c r="I4" s="2">
        <f t="shared" si="10"/>
        <v>-0.2</v>
      </c>
      <c r="J4" s="2">
        <f t="shared" si="10"/>
        <v>1.61</v>
      </c>
      <c r="K4" s="2" t="str">
        <f t="shared" si="10"/>
        <v/>
      </c>
      <c r="L4" s="2">
        <f t="shared" si="10"/>
        <v>0.1301369863</v>
      </c>
      <c r="M4" s="14">
        <f>SUMPRODUCT(H4:L4, 'Top 5 CORR'!$B$3:$F$3)/SUMIF(C4:G4, "&lt;&gt;", 'Top 5 CORR'!$B$3:$F$3)</f>
        <v>0.3932555686</v>
      </c>
      <c r="N4" s="14">
        <f t="shared" si="5"/>
        <v>4.05479403</v>
      </c>
      <c r="Q4" s="1">
        <v>4.5</v>
      </c>
      <c r="R4" s="1">
        <v>5.0</v>
      </c>
      <c r="S4" s="1">
        <v>4.5</v>
      </c>
      <c r="T4" s="1">
        <v>4.5</v>
      </c>
      <c r="U4" s="1">
        <v>4.5</v>
      </c>
      <c r="V4" s="2">
        <f t="shared" ref="V4:Z4" si="11">IF(Q4&lt;=0, "", Q4-Q$102)</f>
        <v>0.2205882353</v>
      </c>
      <c r="W4" s="2">
        <f t="shared" si="11"/>
        <v>0.8920454545</v>
      </c>
      <c r="X4" s="2">
        <f t="shared" si="11"/>
        <v>0.8333333333</v>
      </c>
      <c r="Y4" s="2">
        <f t="shared" si="11"/>
        <v>0.6343283582</v>
      </c>
      <c r="Z4" s="2">
        <f t="shared" si="11"/>
        <v>0.7864583333</v>
      </c>
      <c r="AA4" s="14">
        <f>SUMPRODUCT(V4:Z4, 'Top 5 CORR'!$B$5:$F$5)/SUMIF(Q4:U4, "&lt;&gt;", 'Top 5 CORR'!$B$5:$F$5)</f>
        <v>0.651638232</v>
      </c>
      <c r="AB4" s="1">
        <f t="shared" si="7"/>
        <v>5.049074129</v>
      </c>
      <c r="AE4" s="1">
        <v>5.0</v>
      </c>
      <c r="AF4" s="1">
        <v>4.5</v>
      </c>
      <c r="AG4" s="1">
        <v>4.5</v>
      </c>
      <c r="AH4" s="1">
        <v>3.0</v>
      </c>
      <c r="AI4" s="1">
        <v>3.5</v>
      </c>
      <c r="AJ4" s="2">
        <f t="shared" ref="AJ4:AN4" si="12">IF(AE4&lt;=0, "", AE4-AE$102)</f>
        <v>0.9411764706</v>
      </c>
      <c r="AK4" s="2">
        <f t="shared" si="12"/>
        <v>0.8384615385</v>
      </c>
      <c r="AL4" s="2">
        <f t="shared" si="12"/>
        <v>0.6343283582</v>
      </c>
      <c r="AM4" s="2">
        <f t="shared" si="12"/>
        <v>-0.6</v>
      </c>
      <c r="AN4" s="2">
        <f t="shared" si="12"/>
        <v>-0.2</v>
      </c>
      <c r="AO4" s="1">
        <f>SUMPRODUCT(AJ4:AN4, 'Top 5 CORR'!$B$7:$F$7)/SUMIF(AE4:AI4, "&lt;&gt;", 'Top 5 CORR'!$B$7:$F$7)</f>
        <v>0.491884794</v>
      </c>
      <c r="AP4" s="1">
        <f t="shared" si="9"/>
        <v>4.991884794</v>
      </c>
    </row>
    <row r="5">
      <c r="A5" s="1" t="s">
        <v>3</v>
      </c>
      <c r="C5" s="1">
        <v>3.5</v>
      </c>
      <c r="E5" s="1">
        <v>3.5</v>
      </c>
      <c r="F5" s="1">
        <v>4.5</v>
      </c>
      <c r="H5" s="2">
        <f t="shared" ref="H5:L5" si="13">IF(C5&lt;=0, "", C5-C$102)</f>
        <v>0.06</v>
      </c>
      <c r="I5" s="2" t="str">
        <f t="shared" si="13"/>
        <v/>
      </c>
      <c r="J5" s="2">
        <f t="shared" si="13"/>
        <v>0.61</v>
      </c>
      <c r="K5" s="2">
        <f t="shared" si="13"/>
        <v>0</v>
      </c>
      <c r="L5" s="2" t="str">
        <f t="shared" si="13"/>
        <v/>
      </c>
      <c r="M5" s="14">
        <f>SUMPRODUCT(H5:L5, 'Top 5 CORR'!$B$3:$F$3)/SUMIF(C5:G5, "&lt;&gt;", 'Top 5 CORR'!$B$3:$F$3)</f>
        <v>0.2252258778</v>
      </c>
      <c r="N5" s="14">
        <f t="shared" si="5"/>
        <v>3.886764339</v>
      </c>
      <c r="Q5" s="1">
        <v>3.5</v>
      </c>
      <c r="R5" s="1">
        <v>4.0</v>
      </c>
      <c r="T5" s="1">
        <v>4.5</v>
      </c>
      <c r="U5" s="1">
        <v>3.5</v>
      </c>
      <c r="V5" s="2">
        <f t="shared" ref="V5:Z5" si="14">IF(Q5&lt;=0, "", Q5-Q$102)</f>
        <v>-0.7794117647</v>
      </c>
      <c r="W5" s="2">
        <f t="shared" si="14"/>
        <v>-0.1079545455</v>
      </c>
      <c r="X5" s="2" t="str">
        <f t="shared" si="14"/>
        <v/>
      </c>
      <c r="Y5" s="2">
        <f t="shared" si="14"/>
        <v>0.6343283582</v>
      </c>
      <c r="Z5" s="2">
        <f t="shared" si="14"/>
        <v>-0.2135416667</v>
      </c>
      <c r="AA5" s="14">
        <f>SUMPRODUCT(V5:Z5, 'Top 5 CORR'!$B$5:$F$5)/SUMIF(Q5:U5, "&lt;&gt;", 'Top 5 CORR'!$B$5:$F$5)</f>
        <v>-0.1566240714</v>
      </c>
      <c r="AB5" s="1">
        <f t="shared" si="7"/>
        <v>4.240811826</v>
      </c>
      <c r="AG5" s="1">
        <v>4.5</v>
      </c>
      <c r="AH5" s="1">
        <v>4.0</v>
      </c>
      <c r="AJ5" s="2" t="str">
        <f t="shared" ref="AJ5:AN5" si="15">IF(AE5&lt;=0, "", AE5-AE$102)</f>
        <v/>
      </c>
      <c r="AK5" s="2" t="str">
        <f t="shared" si="15"/>
        <v/>
      </c>
      <c r="AL5" s="2">
        <f t="shared" si="15"/>
        <v>0.6343283582</v>
      </c>
      <c r="AM5" s="2">
        <f t="shared" si="15"/>
        <v>0.4</v>
      </c>
      <c r="AN5" s="2" t="str">
        <f t="shared" si="15"/>
        <v/>
      </c>
      <c r="AO5" s="1">
        <f>SUMPRODUCT(AJ5:AN5, 'Top 5 CORR'!$B$7:$F$7)/SUMIF(AE5:AI5, "&lt;&gt;", 'Top 5 CORR'!$B$7:$F$7)</f>
        <v>0.5222382679</v>
      </c>
      <c r="AP5" s="1">
        <f t="shared" si="9"/>
        <v>5.022238268</v>
      </c>
    </row>
    <row r="6">
      <c r="A6" s="1" t="s">
        <v>4</v>
      </c>
      <c r="C6" s="1">
        <v>4.0</v>
      </c>
      <c r="E6" s="1">
        <v>2.5</v>
      </c>
      <c r="G6" s="1">
        <v>3.5</v>
      </c>
      <c r="H6" s="2">
        <f t="shared" ref="H6:L6" si="16">IF(C6&lt;=0, "", C6-C$102)</f>
        <v>0.56</v>
      </c>
      <c r="I6" s="2" t="str">
        <f t="shared" si="16"/>
        <v/>
      </c>
      <c r="J6" s="2">
        <f t="shared" si="16"/>
        <v>-0.39</v>
      </c>
      <c r="K6" s="2" t="str">
        <f t="shared" si="16"/>
        <v/>
      </c>
      <c r="L6" s="2">
        <f t="shared" si="16"/>
        <v>0.1301369863</v>
      </c>
      <c r="M6" s="14">
        <f>SUMPRODUCT(H6:L6, 'Top 5 CORR'!$B$3:$F$3)/SUMIF(C6:G6, "&lt;&gt;", 'Top 5 CORR'!$B$3:$F$3)</f>
        <v>0.1120538754</v>
      </c>
      <c r="N6" s="14">
        <f t="shared" si="5"/>
        <v>3.773592337</v>
      </c>
      <c r="Q6" s="1">
        <v>5.0</v>
      </c>
      <c r="R6" s="1">
        <v>5.0</v>
      </c>
      <c r="S6" s="1">
        <v>2.5</v>
      </c>
      <c r="T6" s="1">
        <v>4.0</v>
      </c>
      <c r="U6" s="1">
        <v>3.0</v>
      </c>
      <c r="V6" s="2">
        <f t="shared" ref="V6:Z6" si="17">IF(Q6&lt;=0, "", Q6-Q$102)</f>
        <v>0.7205882353</v>
      </c>
      <c r="W6" s="2">
        <f t="shared" si="17"/>
        <v>0.8920454545</v>
      </c>
      <c r="X6" s="2">
        <f t="shared" si="17"/>
        <v>-1.166666667</v>
      </c>
      <c r="Y6" s="2">
        <f t="shared" si="17"/>
        <v>0.1343283582</v>
      </c>
      <c r="Z6" s="2">
        <f t="shared" si="17"/>
        <v>-0.7135416667</v>
      </c>
      <c r="AA6" s="14">
        <f>SUMPRODUCT(V6:Z6, 'Top 5 CORR'!$B$5:$F$5)/SUMIF(Q6:U6, "&lt;&gt;", 'Top 5 CORR'!$B$5:$F$5)</f>
        <v>0.03099908511</v>
      </c>
      <c r="AB6" s="1">
        <f t="shared" si="7"/>
        <v>4.428434983</v>
      </c>
      <c r="AE6" s="1">
        <v>4.5</v>
      </c>
      <c r="AF6" s="1">
        <v>4.0</v>
      </c>
      <c r="AG6" s="1">
        <v>4.0</v>
      </c>
      <c r="AH6" s="1">
        <v>1.0</v>
      </c>
      <c r="AJ6" s="2">
        <f t="shared" ref="AJ6:AN6" si="18">IF(AE6&lt;=0, "", AE6-AE$102)</f>
        <v>0.4411764706</v>
      </c>
      <c r="AK6" s="2">
        <f t="shared" si="18"/>
        <v>0.3384615385</v>
      </c>
      <c r="AL6" s="2">
        <f t="shared" si="18"/>
        <v>0.1343283582</v>
      </c>
      <c r="AM6" s="2">
        <f t="shared" si="18"/>
        <v>-2.6</v>
      </c>
      <c r="AN6" s="2" t="str">
        <f t="shared" si="18"/>
        <v/>
      </c>
      <c r="AO6" s="1">
        <f>SUMPRODUCT(AJ6:AN6, 'Top 5 CORR'!$B$7:$F$7)/SUMIF(AE6:AI6, "&lt;&gt;", 'Top 5 CORR'!$B$7:$F$7)</f>
        <v>-0.1626021084</v>
      </c>
      <c r="AP6" s="1">
        <f t="shared" si="9"/>
        <v>4.337397892</v>
      </c>
    </row>
    <row r="7">
      <c r="A7" s="1" t="s">
        <v>5</v>
      </c>
      <c r="C7" s="1">
        <v>4.0</v>
      </c>
      <c r="D7" s="1">
        <v>5.0</v>
      </c>
      <c r="E7" s="1">
        <v>4.5</v>
      </c>
      <c r="G7" s="1">
        <v>3.0</v>
      </c>
      <c r="H7" s="2">
        <f t="shared" ref="H7:L7" si="19">IF(C7&lt;=0, "", C7-C$102)</f>
        <v>0.56</v>
      </c>
      <c r="I7" s="2">
        <f t="shared" si="19"/>
        <v>1.3</v>
      </c>
      <c r="J7" s="2">
        <f t="shared" si="19"/>
        <v>1.61</v>
      </c>
      <c r="K7" s="2" t="str">
        <f t="shared" si="19"/>
        <v/>
      </c>
      <c r="L7" s="2">
        <f t="shared" si="19"/>
        <v>-0.3698630137</v>
      </c>
      <c r="M7" s="14">
        <f>SUMPRODUCT(H7:L7, 'Top 5 CORR'!$B$3:$F$3)/SUMIF(C7:G7, "&lt;&gt;", 'Top 5 CORR'!$B$3:$F$3)</f>
        <v>0.8163979167</v>
      </c>
      <c r="N7" s="14">
        <f t="shared" si="5"/>
        <v>4.477936378</v>
      </c>
      <c r="R7" s="1">
        <v>5.0</v>
      </c>
      <c r="S7" s="1">
        <v>3.0</v>
      </c>
      <c r="T7" s="1">
        <v>4.0</v>
      </c>
      <c r="U7" s="1">
        <v>3.5</v>
      </c>
      <c r="V7" s="2" t="str">
        <f t="shared" ref="V7:Z7" si="20">IF(Q7&lt;=0, "", Q7-Q$102)</f>
        <v/>
      </c>
      <c r="W7" s="2">
        <f t="shared" si="20"/>
        <v>0.8920454545</v>
      </c>
      <c r="X7" s="2">
        <f t="shared" si="20"/>
        <v>-0.6666666667</v>
      </c>
      <c r="Y7" s="2">
        <f t="shared" si="20"/>
        <v>0.1343283582</v>
      </c>
      <c r="Z7" s="2">
        <f t="shared" si="20"/>
        <v>-0.2135416667</v>
      </c>
      <c r="AA7" s="14">
        <f>SUMPRODUCT(V7:Z7, 'Top 5 CORR'!$B$5:$F$5)/SUMIF(Q7:U7, "&lt;&gt;", 'Top 5 CORR'!$B$5:$F$5)</f>
        <v>0.05300526962</v>
      </c>
      <c r="AB7" s="1">
        <f t="shared" si="7"/>
        <v>4.450441167</v>
      </c>
      <c r="AE7" s="1">
        <v>4.0</v>
      </c>
      <c r="AF7" s="1">
        <v>3.0</v>
      </c>
      <c r="AG7" s="1">
        <v>4.0</v>
      </c>
      <c r="AH7" s="1">
        <v>5.0</v>
      </c>
      <c r="AI7" s="1">
        <v>5.0</v>
      </c>
      <c r="AJ7" s="2">
        <f t="shared" ref="AJ7:AN7" si="21">IF(AE7&lt;=0, "", AE7-AE$102)</f>
        <v>-0.05882352941</v>
      </c>
      <c r="AK7" s="2">
        <f t="shared" si="21"/>
        <v>-0.6615384615</v>
      </c>
      <c r="AL7" s="2">
        <f t="shared" si="21"/>
        <v>0.1343283582</v>
      </c>
      <c r="AM7" s="2">
        <f t="shared" si="21"/>
        <v>1.4</v>
      </c>
      <c r="AN7" s="2">
        <f t="shared" si="21"/>
        <v>1.3</v>
      </c>
      <c r="AO7" s="1">
        <f>SUMPRODUCT(AJ7:AN7, 'Top 5 CORR'!$B$7:$F$7)/SUMIF(AE7:AI7, "&lt;&gt;", 'Top 5 CORR'!$B$7:$F$7)</f>
        <v>0.2030366142</v>
      </c>
      <c r="AP7" s="1">
        <f t="shared" si="9"/>
        <v>4.703036614</v>
      </c>
    </row>
    <row r="8">
      <c r="A8" s="1" t="s">
        <v>6</v>
      </c>
      <c r="D8" s="1">
        <v>5.0</v>
      </c>
      <c r="E8" s="1">
        <v>3.0</v>
      </c>
      <c r="H8" s="2" t="str">
        <f t="shared" ref="H8:L8" si="22">IF(C8&lt;=0, "", C8-C$102)</f>
        <v/>
      </c>
      <c r="I8" s="2">
        <f t="shared" si="22"/>
        <v>1.3</v>
      </c>
      <c r="J8" s="2">
        <f t="shared" si="22"/>
        <v>0.11</v>
      </c>
      <c r="K8" s="2" t="str">
        <f t="shared" si="22"/>
        <v/>
      </c>
      <c r="L8" s="2" t="str">
        <f t="shared" si="22"/>
        <v/>
      </c>
      <c r="M8" s="14">
        <f>SUMPRODUCT(H8:L8, 'Top 5 CORR'!$B$3:$F$3)/SUMIF(C8:G8, "&lt;&gt;", 'Top 5 CORR'!$B$3:$F$3)</f>
        <v>0.7215491472</v>
      </c>
      <c r="N8" s="14">
        <f t="shared" si="5"/>
        <v>4.383087609</v>
      </c>
      <c r="Q8" s="1">
        <v>5.0</v>
      </c>
      <c r="R8" s="1">
        <v>5.0</v>
      </c>
      <c r="T8" s="1">
        <v>4.0</v>
      </c>
      <c r="U8" s="1">
        <v>4.0</v>
      </c>
      <c r="V8" s="2">
        <f t="shared" ref="V8:Z8" si="23">IF(Q8&lt;=0, "", Q8-Q$102)</f>
        <v>0.7205882353</v>
      </c>
      <c r="W8" s="2">
        <f t="shared" si="23"/>
        <v>0.8920454545</v>
      </c>
      <c r="X8" s="2" t="str">
        <f t="shared" si="23"/>
        <v/>
      </c>
      <c r="Y8" s="2">
        <f t="shared" si="23"/>
        <v>0.1343283582</v>
      </c>
      <c r="Z8" s="2">
        <f t="shared" si="23"/>
        <v>0.2864583333</v>
      </c>
      <c r="AA8" s="14">
        <f>SUMPRODUCT(V8:Z8, 'Top 5 CORR'!$B$5:$F$5)/SUMIF(Q8:U8, "&lt;&gt;", 'Top 5 CORR'!$B$5:$F$5)</f>
        <v>0.5331897576</v>
      </c>
      <c r="AB8" s="1">
        <f t="shared" si="7"/>
        <v>4.930625655</v>
      </c>
      <c r="AG8" s="1">
        <v>4.0</v>
      </c>
      <c r="AH8" s="1">
        <v>3.0</v>
      </c>
      <c r="AI8" s="1">
        <v>5.0</v>
      </c>
      <c r="AJ8" s="2" t="str">
        <f t="shared" ref="AJ8:AN8" si="24">IF(AE8&lt;=0, "", AE8-AE$102)</f>
        <v/>
      </c>
      <c r="AK8" s="2" t="str">
        <f t="shared" si="24"/>
        <v/>
      </c>
      <c r="AL8" s="2">
        <f t="shared" si="24"/>
        <v>0.1343283582</v>
      </c>
      <c r="AM8" s="2">
        <f t="shared" si="24"/>
        <v>-0.6</v>
      </c>
      <c r="AN8" s="2">
        <f t="shared" si="24"/>
        <v>1.3</v>
      </c>
      <c r="AO8" s="1">
        <f>SUMPRODUCT(AJ8:AN8, 'Top 5 CORR'!$B$7:$F$7)/SUMIF(AE8:AI8, "&lt;&gt;", 'Top 5 CORR'!$B$7:$F$7)</f>
        <v>0.2225215183</v>
      </c>
      <c r="AP8" s="1">
        <f t="shared" si="9"/>
        <v>4.722521518</v>
      </c>
    </row>
    <row r="9">
      <c r="A9" s="1" t="s">
        <v>7</v>
      </c>
      <c r="C9" s="1">
        <v>4.0</v>
      </c>
      <c r="D9" s="1">
        <v>4.0</v>
      </c>
      <c r="E9" s="1">
        <v>3.5</v>
      </c>
      <c r="G9" s="1">
        <v>5.0</v>
      </c>
      <c r="H9" s="2">
        <f t="shared" ref="H9:L9" si="25">IF(C9&lt;=0, "", C9-C$102)</f>
        <v>0.56</v>
      </c>
      <c r="I9" s="2">
        <f t="shared" si="25"/>
        <v>0.3</v>
      </c>
      <c r="J9" s="2">
        <f t="shared" si="25"/>
        <v>0.61</v>
      </c>
      <c r="K9" s="2" t="str">
        <f t="shared" si="25"/>
        <v/>
      </c>
      <c r="L9" s="2">
        <f t="shared" si="25"/>
        <v>1.630136986</v>
      </c>
      <c r="M9" s="14">
        <f>SUMPRODUCT(H9:L9, 'Top 5 CORR'!$B$3:$F$3)/SUMIF(C9:G9, "&lt;&gt;", 'Top 5 CORR'!$B$3:$F$3)</f>
        <v>0.734910186</v>
      </c>
      <c r="N9" s="14">
        <f t="shared" si="5"/>
        <v>4.396448648</v>
      </c>
      <c r="R9" s="1">
        <v>3.0</v>
      </c>
      <c r="S9" s="1">
        <v>4.0</v>
      </c>
      <c r="U9" s="1">
        <v>3.5</v>
      </c>
      <c r="V9" s="2" t="str">
        <f t="shared" ref="V9:Z9" si="26">IF(Q9&lt;=0, "", Q9-Q$102)</f>
        <v/>
      </c>
      <c r="W9" s="2">
        <f t="shared" si="26"/>
        <v>-1.107954545</v>
      </c>
      <c r="X9" s="2">
        <f t="shared" si="26"/>
        <v>0.3333333333</v>
      </c>
      <c r="Y9" s="2" t="str">
        <f t="shared" si="26"/>
        <v/>
      </c>
      <c r="Z9" s="2">
        <f t="shared" si="26"/>
        <v>-0.2135416667</v>
      </c>
      <c r="AA9" s="14">
        <f>SUMPRODUCT(V9:Z9, 'Top 5 CORR'!$B$5:$F$5)/SUMIF(Q9:U9, "&lt;&gt;", 'Top 5 CORR'!$B$5:$F$5)</f>
        <v>-0.3456015976</v>
      </c>
      <c r="AB9" s="1">
        <f t="shared" si="7"/>
        <v>4.0518343</v>
      </c>
      <c r="AH9" s="1">
        <v>2.0</v>
      </c>
      <c r="AI9" s="1">
        <v>4.0</v>
      </c>
      <c r="AJ9" s="2" t="str">
        <f t="shared" ref="AJ9:AN9" si="27">IF(AE9&lt;=0, "", AE9-AE$102)</f>
        <v/>
      </c>
      <c r="AK9" s="2" t="str">
        <f t="shared" si="27"/>
        <v/>
      </c>
      <c r="AL9" s="2" t="str">
        <f t="shared" si="27"/>
        <v/>
      </c>
      <c r="AM9" s="2">
        <f t="shared" si="27"/>
        <v>-1.6</v>
      </c>
      <c r="AN9" s="2">
        <f t="shared" si="27"/>
        <v>0.3</v>
      </c>
      <c r="AO9" s="1">
        <f>SUMPRODUCT(AJ9:AN9, 'Top 5 CORR'!$B$7:$F$7)/SUMIF(AE9:AI9, "&lt;&gt;", 'Top 5 CORR'!$B$7:$F$7)</f>
        <v>-0.7255645102</v>
      </c>
      <c r="AP9" s="1">
        <f t="shared" si="9"/>
        <v>3.77443549</v>
      </c>
    </row>
    <row r="10">
      <c r="A10" s="1" t="s">
        <v>8</v>
      </c>
      <c r="C10" s="1">
        <v>4.0</v>
      </c>
      <c r="D10" s="1">
        <v>4.5</v>
      </c>
      <c r="E10" s="1">
        <v>4.5</v>
      </c>
      <c r="G10" s="1">
        <v>5.0</v>
      </c>
      <c r="H10" s="2">
        <f t="shared" ref="H10:L10" si="28">IF(C10&lt;=0, "", C10-C$102)</f>
        <v>0.56</v>
      </c>
      <c r="I10" s="2">
        <f t="shared" si="28"/>
        <v>0.8</v>
      </c>
      <c r="J10" s="2">
        <f t="shared" si="28"/>
        <v>1.61</v>
      </c>
      <c r="K10" s="2" t="str">
        <f t="shared" si="28"/>
        <v/>
      </c>
      <c r="L10" s="2">
        <f t="shared" si="28"/>
        <v>1.630136986</v>
      </c>
      <c r="M10" s="14">
        <f>SUMPRODUCT(H10:L10, 'Top 5 CORR'!$B$3:$F$3)/SUMIF(C10:G10, "&lt;&gt;", 'Top 5 CORR'!$B$3:$F$3)</f>
        <v>1.116264413</v>
      </c>
      <c r="N10" s="14">
        <f t="shared" si="5"/>
        <v>4.777802875</v>
      </c>
      <c r="S10" s="1">
        <v>4.5</v>
      </c>
      <c r="T10" s="1">
        <v>4.0</v>
      </c>
      <c r="U10" s="1">
        <v>4.5</v>
      </c>
      <c r="V10" s="2" t="str">
        <f t="shared" ref="V10:Z10" si="29">IF(Q10&lt;=0, "", Q10-Q$102)</f>
        <v/>
      </c>
      <c r="W10" s="2" t="str">
        <f t="shared" si="29"/>
        <v/>
      </c>
      <c r="X10" s="2">
        <f t="shared" si="29"/>
        <v>0.8333333333</v>
      </c>
      <c r="Y10" s="2">
        <f t="shared" si="29"/>
        <v>0.1343283582</v>
      </c>
      <c r="Z10" s="2">
        <f t="shared" si="29"/>
        <v>0.7864583333</v>
      </c>
      <c r="AA10" s="14">
        <f>SUMPRODUCT(V10:Z10, 'Top 5 CORR'!$B$5:$F$5)/SUMIF(Q10:U10, "&lt;&gt;", 'Top 5 CORR'!$B$5:$F$5)</f>
        <v>0.5802039527</v>
      </c>
      <c r="AB10" s="1">
        <f t="shared" si="7"/>
        <v>4.97763985</v>
      </c>
      <c r="AE10" s="1">
        <v>5.0</v>
      </c>
      <c r="AG10" s="1">
        <v>4.0</v>
      </c>
      <c r="AH10" s="1">
        <v>4.0</v>
      </c>
      <c r="AI10" s="1">
        <v>4.5</v>
      </c>
      <c r="AJ10" s="2">
        <f t="shared" ref="AJ10:AN10" si="30">IF(AE10&lt;=0, "", AE10-AE$102)</f>
        <v>0.9411764706</v>
      </c>
      <c r="AK10" s="2" t="str">
        <f t="shared" si="30"/>
        <v/>
      </c>
      <c r="AL10" s="2">
        <f t="shared" si="30"/>
        <v>0.1343283582</v>
      </c>
      <c r="AM10" s="2">
        <f t="shared" si="30"/>
        <v>0.4</v>
      </c>
      <c r="AN10" s="2">
        <f t="shared" si="30"/>
        <v>0.8</v>
      </c>
      <c r="AO10" s="1">
        <f>SUMPRODUCT(AJ10:AN10, 'Top 5 CORR'!$B$7:$F$7)/SUMIF(AE10:AI10, "&lt;&gt;", 'Top 5 CORR'!$B$7:$F$7)</f>
        <v>0.6317274708</v>
      </c>
      <c r="AP10" s="1">
        <f t="shared" si="9"/>
        <v>5.131727471</v>
      </c>
    </row>
    <row r="11">
      <c r="A11" s="1" t="s">
        <v>9</v>
      </c>
      <c r="C11" s="1">
        <v>5.0</v>
      </c>
      <c r="D11" s="1">
        <v>4.0</v>
      </c>
      <c r="E11" s="1">
        <v>4.5</v>
      </c>
      <c r="G11" s="1">
        <v>3.0</v>
      </c>
      <c r="H11" s="2">
        <f t="shared" ref="H11:L11" si="31">IF(C11&lt;=0, "", C11-C$102)</f>
        <v>1.56</v>
      </c>
      <c r="I11" s="2">
        <f t="shared" si="31"/>
        <v>0.3</v>
      </c>
      <c r="J11" s="2">
        <f t="shared" si="31"/>
        <v>1.61</v>
      </c>
      <c r="K11" s="2" t="str">
        <f t="shared" si="31"/>
        <v/>
      </c>
      <c r="L11" s="2">
        <f t="shared" si="31"/>
        <v>-0.3698630137</v>
      </c>
      <c r="M11" s="14">
        <f>SUMPRODUCT(H11:L11, 'Top 5 CORR'!$B$3:$F$3)/SUMIF(C11:G11, "&lt;&gt;", 'Top 5 CORR'!$B$3:$F$3)</f>
        <v>0.8235431986</v>
      </c>
      <c r="N11" s="14">
        <f t="shared" si="5"/>
        <v>4.48508166</v>
      </c>
      <c r="R11" s="1">
        <v>5.0</v>
      </c>
      <c r="T11" s="1">
        <v>4.0</v>
      </c>
      <c r="U11" s="1">
        <v>4.0</v>
      </c>
      <c r="V11" s="2" t="str">
        <f t="shared" ref="V11:Z11" si="32">IF(Q11&lt;=0, "", Q11-Q$102)</f>
        <v/>
      </c>
      <c r="W11" s="2">
        <f t="shared" si="32"/>
        <v>0.8920454545</v>
      </c>
      <c r="X11" s="2" t="str">
        <f t="shared" si="32"/>
        <v/>
      </c>
      <c r="Y11" s="2">
        <f t="shared" si="32"/>
        <v>0.1343283582</v>
      </c>
      <c r="Z11" s="2">
        <f t="shared" si="32"/>
        <v>0.2864583333</v>
      </c>
      <c r="AA11" s="14">
        <f>SUMPRODUCT(V11:Z11, 'Top 5 CORR'!$B$5:$F$5)/SUMIF(Q11:U11, "&lt;&gt;", 'Top 5 CORR'!$B$5:$F$5)</f>
        <v>0.4530847983</v>
      </c>
      <c r="AB11" s="1">
        <f t="shared" si="7"/>
        <v>4.850520696</v>
      </c>
      <c r="AF11" s="1">
        <v>4.5</v>
      </c>
      <c r="AG11" s="1">
        <v>4.0</v>
      </c>
      <c r="AH11" s="1">
        <v>5.0</v>
      </c>
      <c r="AI11" s="1">
        <v>4.0</v>
      </c>
      <c r="AJ11" s="2" t="str">
        <f t="shared" ref="AJ11:AN11" si="33">IF(AE11&lt;=0, "", AE11-AE$102)</f>
        <v/>
      </c>
      <c r="AK11" s="2">
        <f t="shared" si="33"/>
        <v>0.8384615385</v>
      </c>
      <c r="AL11" s="2">
        <f t="shared" si="33"/>
        <v>0.1343283582</v>
      </c>
      <c r="AM11" s="2">
        <f t="shared" si="33"/>
        <v>1.4</v>
      </c>
      <c r="AN11" s="2">
        <f t="shared" si="33"/>
        <v>0.3</v>
      </c>
      <c r="AO11" s="1">
        <f>SUMPRODUCT(AJ11:AN11, 'Top 5 CORR'!$B$7:$F$7)/SUMIF(AE11:AI11, "&lt;&gt;", 'Top 5 CORR'!$B$7:$F$7)</f>
        <v>0.6970401402</v>
      </c>
      <c r="AP11" s="1">
        <f t="shared" si="9"/>
        <v>5.19704014</v>
      </c>
    </row>
    <row r="12">
      <c r="A12" s="1" t="s">
        <v>10</v>
      </c>
      <c r="C12" s="1">
        <v>5.0</v>
      </c>
      <c r="D12" s="1">
        <v>3.0</v>
      </c>
      <c r="E12" s="1">
        <v>2.0</v>
      </c>
      <c r="G12" s="1">
        <v>4.0</v>
      </c>
      <c r="H12" s="2">
        <f t="shared" ref="H12:L12" si="34">IF(C12&lt;=0, "", C12-C$102)</f>
        <v>1.56</v>
      </c>
      <c r="I12" s="2">
        <f t="shared" si="34"/>
        <v>-0.7</v>
      </c>
      <c r="J12" s="2">
        <f t="shared" si="34"/>
        <v>-0.89</v>
      </c>
      <c r="K12" s="2" t="str">
        <f t="shared" si="34"/>
        <v/>
      </c>
      <c r="L12" s="2">
        <f t="shared" si="34"/>
        <v>0.6301369863</v>
      </c>
      <c r="M12" s="14">
        <f>SUMPRODUCT(H12:L12, 'Top 5 CORR'!$B$3:$F$3)/SUMIF(C12:G12, "&lt;&gt;", 'Top 5 CORR'!$B$3:$F$3)</f>
        <v>0.1519672338</v>
      </c>
      <c r="N12" s="14">
        <f t="shared" si="5"/>
        <v>3.813505695</v>
      </c>
      <c r="Q12" s="1">
        <v>4.5</v>
      </c>
      <c r="R12" s="1">
        <v>3.5</v>
      </c>
      <c r="S12" s="1">
        <v>4.0</v>
      </c>
      <c r="T12" s="1">
        <v>4.0</v>
      </c>
      <c r="U12" s="1">
        <v>3.5</v>
      </c>
      <c r="V12" s="2">
        <f t="shared" ref="V12:Z12" si="35">IF(Q12&lt;=0, "", Q12-Q$102)</f>
        <v>0.2205882353</v>
      </c>
      <c r="W12" s="2">
        <f t="shared" si="35"/>
        <v>-0.6079545455</v>
      </c>
      <c r="X12" s="2">
        <f t="shared" si="35"/>
        <v>0.3333333333</v>
      </c>
      <c r="Y12" s="2">
        <f t="shared" si="35"/>
        <v>0.1343283582</v>
      </c>
      <c r="Z12" s="2">
        <f t="shared" si="35"/>
        <v>-0.2135416667</v>
      </c>
      <c r="AA12" s="14">
        <f>SUMPRODUCT(V12:Z12, 'Top 5 CORR'!$B$5:$F$5)/SUMIF(Q12:U12, "&lt;&gt;", 'Top 5 CORR'!$B$5:$F$5)</f>
        <v>-0.01647850093</v>
      </c>
      <c r="AB12" s="1">
        <f t="shared" si="7"/>
        <v>4.380957397</v>
      </c>
      <c r="AE12" s="1">
        <v>5.0</v>
      </c>
      <c r="AF12" s="1">
        <v>4.0</v>
      </c>
      <c r="AG12" s="1">
        <v>4.0</v>
      </c>
      <c r="AH12" s="1">
        <v>4.0</v>
      </c>
      <c r="AI12" s="1">
        <v>3.0</v>
      </c>
      <c r="AJ12" s="2">
        <f t="shared" ref="AJ12:AN12" si="36">IF(AE12&lt;=0, "", AE12-AE$102)</f>
        <v>0.9411764706</v>
      </c>
      <c r="AK12" s="2">
        <f t="shared" si="36"/>
        <v>0.3384615385</v>
      </c>
      <c r="AL12" s="2">
        <f t="shared" si="36"/>
        <v>0.1343283582</v>
      </c>
      <c r="AM12" s="2">
        <f t="shared" si="36"/>
        <v>0.4</v>
      </c>
      <c r="AN12" s="2">
        <f t="shared" si="36"/>
        <v>-0.7</v>
      </c>
      <c r="AO12" s="1">
        <f>SUMPRODUCT(AJ12:AN12, 'Top 5 CORR'!$B$7:$F$7)/SUMIF(AE12:AI12, "&lt;&gt;", 'Top 5 CORR'!$B$7:$F$7)</f>
        <v>0.3654318593</v>
      </c>
      <c r="AP12" s="1">
        <f t="shared" si="9"/>
        <v>4.865431859</v>
      </c>
    </row>
    <row r="13">
      <c r="A13" s="15" t="s">
        <v>11</v>
      </c>
      <c r="B13" s="15"/>
      <c r="C13" s="15">
        <v>3.5</v>
      </c>
      <c r="D13" s="15"/>
      <c r="E13" s="15">
        <v>4.5</v>
      </c>
      <c r="F13" s="15"/>
      <c r="G13" s="15">
        <v>2.0</v>
      </c>
      <c r="H13" s="16">
        <f t="shared" ref="H13:L13" si="37">IF(C13&lt;=0, "", C13-C$102)</f>
        <v>0.06</v>
      </c>
      <c r="I13" s="16" t="str">
        <f t="shared" si="37"/>
        <v/>
      </c>
      <c r="J13" s="16">
        <f t="shared" si="37"/>
        <v>1.61</v>
      </c>
      <c r="K13" s="16" t="str">
        <f t="shared" si="37"/>
        <v/>
      </c>
      <c r="L13" s="16">
        <f t="shared" si="37"/>
        <v>-1.369863014</v>
      </c>
      <c r="M13" s="14">
        <f>SUMPRODUCT(H13:L13, 'Top 5 CORR'!$B$3:$F$3)/SUMIF(C13:G13, "&lt;&gt;", 'Top 5 CORR'!$B$3:$F$3)</f>
        <v>0.1659754455</v>
      </c>
      <c r="N13" s="14">
        <f t="shared" si="5"/>
        <v>3.827513907</v>
      </c>
      <c r="O13" s="15"/>
      <c r="P13" s="15"/>
      <c r="Q13" s="15"/>
      <c r="R13" s="15">
        <v>5.0</v>
      </c>
      <c r="S13" s="15">
        <v>4.5</v>
      </c>
      <c r="T13" s="15">
        <v>4.5</v>
      </c>
      <c r="U13" s="15">
        <v>4.0</v>
      </c>
      <c r="V13" s="16" t="str">
        <f t="shared" ref="V13:Z13" si="38">IF(Q13&lt;=0, "", Q13-Q$102)</f>
        <v/>
      </c>
      <c r="W13" s="16">
        <f t="shared" si="38"/>
        <v>0.8920454545</v>
      </c>
      <c r="X13" s="16">
        <f t="shared" si="38"/>
        <v>0.8333333333</v>
      </c>
      <c r="Y13" s="16">
        <f t="shared" si="38"/>
        <v>0.6343283582</v>
      </c>
      <c r="Z13" s="16">
        <f t="shared" si="38"/>
        <v>0.2864583333</v>
      </c>
      <c r="AA13" s="14">
        <f>SUMPRODUCT(V13:Z13, 'Top 5 CORR'!$B$5:$F$5)/SUMIF(Q13:U13, "&lt;&gt;", 'Top 5 CORR'!$B$5:$F$5)</f>
        <v>0.6756117823</v>
      </c>
      <c r="AB13" s="15">
        <f t="shared" si="7"/>
        <v>5.07304768</v>
      </c>
      <c r="AC13" s="15"/>
      <c r="AD13" s="15"/>
      <c r="AE13" s="15"/>
      <c r="AF13" s="15"/>
      <c r="AG13" s="15">
        <v>4.5</v>
      </c>
      <c r="AH13" s="15">
        <v>5.0</v>
      </c>
      <c r="AI13" s="15"/>
      <c r="AJ13" s="16" t="str">
        <f t="shared" ref="AJ13:AN13" si="39">IF(AE13&lt;=0, "", AE13-AE$102)</f>
        <v/>
      </c>
      <c r="AK13" s="16" t="str">
        <f t="shared" si="39"/>
        <v/>
      </c>
      <c r="AL13" s="16">
        <f t="shared" si="39"/>
        <v>0.6343283582</v>
      </c>
      <c r="AM13" s="16">
        <f t="shared" si="39"/>
        <v>1.4</v>
      </c>
      <c r="AN13" s="16" t="str">
        <f t="shared" si="39"/>
        <v/>
      </c>
      <c r="AO13" s="15">
        <f>SUMPRODUCT(AJ13:AN13, 'Top 5 CORR'!$B$7:$F$7)/SUMIF(AE13:AI13, "&lt;&gt;", 'Top 5 CORR'!$B$7:$F$7)</f>
        <v>1.000584513</v>
      </c>
      <c r="AP13" s="15">
        <f t="shared" si="9"/>
        <v>5.500584513</v>
      </c>
      <c r="AQ13" s="15"/>
    </row>
    <row r="14">
      <c r="A14" s="1" t="s">
        <v>12</v>
      </c>
      <c r="E14" s="1">
        <v>3.0</v>
      </c>
      <c r="G14" s="1">
        <v>3.0</v>
      </c>
      <c r="H14" s="2" t="str">
        <f t="shared" ref="H14:L14" si="40">IF(C14&lt;=0, "", C14-C$102)</f>
        <v/>
      </c>
      <c r="I14" s="2" t="str">
        <f t="shared" si="40"/>
        <v/>
      </c>
      <c r="J14" s="2">
        <f t="shared" si="40"/>
        <v>0.11</v>
      </c>
      <c r="K14" s="2" t="str">
        <f t="shared" si="40"/>
        <v/>
      </c>
      <c r="L14" s="2">
        <f t="shared" si="40"/>
        <v>-0.3698630137</v>
      </c>
      <c r="M14" s="14">
        <f>SUMPRODUCT(H14:L14, 'Top 5 CORR'!$B$3:$F$3)/SUMIF(C14:G14, "&lt;&gt;", 'Top 5 CORR'!$B$3:$F$3)</f>
        <v>-0.1126042102</v>
      </c>
      <c r="N14" s="14">
        <f t="shared" si="5"/>
        <v>3.548934251</v>
      </c>
      <c r="S14" s="1">
        <v>3.5</v>
      </c>
      <c r="T14" s="1">
        <v>4.0</v>
      </c>
      <c r="U14" s="1">
        <v>4.0</v>
      </c>
      <c r="V14" s="2" t="str">
        <f t="shared" ref="V14:Z14" si="41">IF(Q14&lt;=0, "", Q14-Q$102)</f>
        <v/>
      </c>
      <c r="W14" s="2" t="str">
        <f t="shared" si="41"/>
        <v/>
      </c>
      <c r="X14" s="2">
        <f t="shared" si="41"/>
        <v>-0.1666666667</v>
      </c>
      <c r="Y14" s="2">
        <f t="shared" si="41"/>
        <v>0.1343283582</v>
      </c>
      <c r="Z14" s="2">
        <f t="shared" si="41"/>
        <v>0.2864583333</v>
      </c>
      <c r="AA14" s="14">
        <f>SUMPRODUCT(V14:Z14, 'Top 5 CORR'!$B$5:$F$5)/SUMIF(Q14:U14, "&lt;&gt;", 'Top 5 CORR'!$B$5:$F$5)</f>
        <v>0.07596020892</v>
      </c>
      <c r="AB14" s="1">
        <f t="shared" si="7"/>
        <v>4.473396106</v>
      </c>
      <c r="AE14" s="1">
        <v>5.0</v>
      </c>
      <c r="AG14" s="1">
        <v>4.0</v>
      </c>
      <c r="AJ14" s="2">
        <f t="shared" ref="AJ14:AN14" si="42">IF(AE14&lt;=0, "", AE14-AE$102)</f>
        <v>0.9411764706</v>
      </c>
      <c r="AK14" s="2" t="str">
        <f t="shared" si="42"/>
        <v/>
      </c>
      <c r="AL14" s="2">
        <f t="shared" si="42"/>
        <v>0.1343283582</v>
      </c>
      <c r="AM14" s="2" t="str">
        <f t="shared" si="42"/>
        <v/>
      </c>
      <c r="AN14" s="2" t="str">
        <f t="shared" si="42"/>
        <v/>
      </c>
      <c r="AO14" s="1">
        <f>SUMPRODUCT(AJ14:AN14, 'Top 5 CORR'!$B$7:$F$7)/SUMIF(AE14:AI14, "&lt;&gt;", 'Top 5 CORR'!$B$7:$F$7)</f>
        <v>0.6599353858</v>
      </c>
      <c r="AP14" s="1">
        <f t="shared" si="9"/>
        <v>5.159935386</v>
      </c>
    </row>
    <row r="15">
      <c r="A15" s="1" t="s">
        <v>13</v>
      </c>
      <c r="C15" s="1">
        <v>4.0</v>
      </c>
      <c r="E15" s="1">
        <v>2.5</v>
      </c>
      <c r="F15" s="1">
        <v>4.0</v>
      </c>
      <c r="G15" s="1">
        <v>2.0</v>
      </c>
      <c r="H15" s="2">
        <f t="shared" ref="H15:L15" si="43">IF(C15&lt;=0, "", C15-C$102)</f>
        <v>0.56</v>
      </c>
      <c r="I15" s="2" t="str">
        <f t="shared" si="43"/>
        <v/>
      </c>
      <c r="J15" s="2">
        <f t="shared" si="43"/>
        <v>-0.39</v>
      </c>
      <c r="K15" s="2">
        <f t="shared" si="43"/>
        <v>-0.5</v>
      </c>
      <c r="L15" s="2">
        <f t="shared" si="43"/>
        <v>-1.369863014</v>
      </c>
      <c r="M15" s="14">
        <f>SUMPRODUCT(H15:L15, 'Top 5 CORR'!$B$3:$F$3)/SUMIF(C15:G15, "&lt;&gt;", 'Top 5 CORR'!$B$3:$F$3)</f>
        <v>-0.3684103695</v>
      </c>
      <c r="N15" s="14">
        <f t="shared" si="5"/>
        <v>3.293128092</v>
      </c>
      <c r="R15" s="1">
        <v>3.5</v>
      </c>
      <c r="U15" s="1">
        <v>3.5</v>
      </c>
      <c r="V15" s="2" t="str">
        <f t="shared" ref="V15:Z15" si="44">IF(Q15&lt;=0, "", Q15-Q$102)</f>
        <v/>
      </c>
      <c r="W15" s="2">
        <f t="shared" si="44"/>
        <v>-0.6079545455</v>
      </c>
      <c r="X15" s="2" t="str">
        <f t="shared" si="44"/>
        <v/>
      </c>
      <c r="Y15" s="2" t="str">
        <f t="shared" si="44"/>
        <v/>
      </c>
      <c r="Z15" s="2">
        <f t="shared" si="44"/>
        <v>-0.2135416667</v>
      </c>
      <c r="AA15" s="14">
        <f>SUMPRODUCT(V15:Z15, 'Top 5 CORR'!$B$5:$F$5)/SUMIF(Q15:U15, "&lt;&gt;", 'Top 5 CORR'!$B$5:$F$5)</f>
        <v>-0.4272691063</v>
      </c>
      <c r="AB15" s="1">
        <f t="shared" si="7"/>
        <v>3.970166791</v>
      </c>
      <c r="AF15" s="1">
        <v>4.0</v>
      </c>
      <c r="AJ15" s="2" t="str">
        <f t="shared" ref="AJ15:AN15" si="45">IF(AE15&lt;=0, "", AE15-AE$102)</f>
        <v/>
      </c>
      <c r="AK15" s="2">
        <f t="shared" si="45"/>
        <v>0.3384615385</v>
      </c>
      <c r="AL15" s="2" t="str">
        <f t="shared" si="45"/>
        <v/>
      </c>
      <c r="AM15" s="2" t="str">
        <f t="shared" si="45"/>
        <v/>
      </c>
      <c r="AN15" s="2" t="str">
        <f t="shared" si="45"/>
        <v/>
      </c>
      <c r="AO15" s="1">
        <f>SUMPRODUCT(AJ15:AN15, 'Top 5 CORR'!$B$7:$F$7)/SUMIF(AE15:AI15, "&lt;&gt;", 'Top 5 CORR'!$B$7:$F$7)</f>
        <v>0.3384615385</v>
      </c>
      <c r="AP15" s="1">
        <f t="shared" si="9"/>
        <v>4.838461538</v>
      </c>
    </row>
    <row r="16">
      <c r="A16" s="1" t="s">
        <v>14</v>
      </c>
      <c r="C16" s="1">
        <v>3.5</v>
      </c>
      <c r="D16" s="1">
        <v>5.0</v>
      </c>
      <c r="E16" s="1">
        <v>4.0</v>
      </c>
      <c r="F16" s="1">
        <v>5.0</v>
      </c>
      <c r="G16" s="1">
        <v>4.0</v>
      </c>
      <c r="H16" s="2">
        <f t="shared" ref="H16:L16" si="46">IF(C16&lt;=0, "", C16-C$102)</f>
        <v>0.06</v>
      </c>
      <c r="I16" s="2">
        <f t="shared" si="46"/>
        <v>1.3</v>
      </c>
      <c r="J16" s="2">
        <f t="shared" si="46"/>
        <v>1.11</v>
      </c>
      <c r="K16" s="2">
        <f t="shared" si="46"/>
        <v>0.5</v>
      </c>
      <c r="L16" s="2">
        <f t="shared" si="46"/>
        <v>0.6301369863</v>
      </c>
      <c r="M16" s="14">
        <f>SUMPRODUCT(H16:L16, 'Top 5 CORR'!$B$3:$F$3)/SUMIF(C16:G16, "&lt;&gt;", 'Top 5 CORR'!$B$3:$F$3)</f>
        <v>0.7216594199</v>
      </c>
      <c r="N16" s="14">
        <f t="shared" si="5"/>
        <v>4.383197881</v>
      </c>
      <c r="R16" s="1">
        <v>5.0</v>
      </c>
      <c r="T16" s="1">
        <v>4.5</v>
      </c>
      <c r="U16" s="1">
        <v>4.0</v>
      </c>
      <c r="V16" s="2" t="str">
        <f t="shared" ref="V16:Z16" si="47">IF(Q16&lt;=0, "", Q16-Q$102)</f>
        <v/>
      </c>
      <c r="W16" s="2">
        <f t="shared" si="47"/>
        <v>0.8920454545</v>
      </c>
      <c r="X16" s="2" t="str">
        <f t="shared" si="47"/>
        <v/>
      </c>
      <c r="Y16" s="2">
        <f t="shared" si="47"/>
        <v>0.6343283582</v>
      </c>
      <c r="Z16" s="2">
        <f t="shared" si="47"/>
        <v>0.2864583333</v>
      </c>
      <c r="AA16" s="14">
        <f>SUMPRODUCT(V16:Z16, 'Top 5 CORR'!$B$5:$F$5)/SUMIF(Q16:U16, "&lt;&gt;", 'Top 5 CORR'!$B$5:$F$5)</f>
        <v>0.6212474035</v>
      </c>
      <c r="AB16" s="1">
        <f t="shared" si="7"/>
        <v>5.018683301</v>
      </c>
      <c r="AE16" s="1">
        <v>4.0</v>
      </c>
      <c r="AF16" s="1">
        <v>5.0</v>
      </c>
      <c r="AG16" s="1">
        <v>4.5</v>
      </c>
      <c r="AH16" s="1">
        <v>5.0</v>
      </c>
      <c r="AI16" s="1">
        <v>5.0</v>
      </c>
      <c r="AJ16" s="2">
        <f t="shared" ref="AJ16:AN16" si="48">IF(AE16&lt;=0, "", AE16-AE$102)</f>
        <v>-0.05882352941</v>
      </c>
      <c r="AK16" s="2">
        <f t="shared" si="48"/>
        <v>1.338461538</v>
      </c>
      <c r="AL16" s="2">
        <f t="shared" si="48"/>
        <v>0.6343283582</v>
      </c>
      <c r="AM16" s="2">
        <f t="shared" si="48"/>
        <v>1.4</v>
      </c>
      <c r="AN16" s="2">
        <f t="shared" si="48"/>
        <v>1.3</v>
      </c>
      <c r="AO16" s="1">
        <f>SUMPRODUCT(AJ16:AN16, 'Top 5 CORR'!$B$7:$F$7)/SUMIF(AE16:AI16, "&lt;&gt;", 'Top 5 CORR'!$B$7:$F$7)</f>
        <v>0.806559095</v>
      </c>
      <c r="AP16" s="1">
        <f t="shared" si="9"/>
        <v>5.306559095</v>
      </c>
    </row>
    <row r="17">
      <c r="A17" s="1" t="s">
        <v>15</v>
      </c>
      <c r="C17" s="1">
        <v>4.0</v>
      </c>
      <c r="D17" s="1">
        <v>5.0</v>
      </c>
      <c r="E17" s="1">
        <v>4.0</v>
      </c>
      <c r="F17" s="1">
        <v>5.0</v>
      </c>
      <c r="G17" s="1">
        <v>4.0</v>
      </c>
      <c r="H17" s="2">
        <f t="shared" ref="H17:L17" si="49">IF(C17&lt;=0, "", C17-C$102)</f>
        <v>0.56</v>
      </c>
      <c r="I17" s="2">
        <f t="shared" si="49"/>
        <v>1.3</v>
      </c>
      <c r="J17" s="2">
        <f t="shared" si="49"/>
        <v>1.11</v>
      </c>
      <c r="K17" s="2">
        <f t="shared" si="49"/>
        <v>0.5</v>
      </c>
      <c r="L17" s="2">
        <f t="shared" si="49"/>
        <v>0.6301369863</v>
      </c>
      <c r="M17" s="14">
        <f>SUMPRODUCT(H17:L17, 'Top 5 CORR'!$B$3:$F$3)/SUMIF(C17:G17, "&lt;&gt;", 'Top 5 CORR'!$B$3:$F$3)</f>
        <v>0.8320070758</v>
      </c>
      <c r="N17" s="14">
        <f t="shared" si="5"/>
        <v>4.493545537</v>
      </c>
      <c r="R17" s="1">
        <v>5.0</v>
      </c>
      <c r="T17" s="1">
        <v>4.5</v>
      </c>
      <c r="U17" s="1">
        <v>4.0</v>
      </c>
      <c r="V17" s="2" t="str">
        <f t="shared" ref="V17:Z17" si="50">IF(Q17&lt;=0, "", Q17-Q$102)</f>
        <v/>
      </c>
      <c r="W17" s="2">
        <f t="shared" si="50"/>
        <v>0.8920454545</v>
      </c>
      <c r="X17" s="2" t="str">
        <f t="shared" si="50"/>
        <v/>
      </c>
      <c r="Y17" s="2">
        <f t="shared" si="50"/>
        <v>0.6343283582</v>
      </c>
      <c r="Z17" s="2">
        <f t="shared" si="50"/>
        <v>0.2864583333</v>
      </c>
      <c r="AA17" s="14">
        <f>SUMPRODUCT(V17:Z17, 'Top 5 CORR'!$B$5:$F$5)/SUMIF(Q17:U17, "&lt;&gt;", 'Top 5 CORR'!$B$5:$F$5)</f>
        <v>0.6212474035</v>
      </c>
      <c r="AB17" s="1">
        <f t="shared" si="7"/>
        <v>5.018683301</v>
      </c>
      <c r="AE17" s="1">
        <v>4.0</v>
      </c>
      <c r="AF17" s="1">
        <v>5.0</v>
      </c>
      <c r="AG17" s="1">
        <v>4.5</v>
      </c>
      <c r="AH17" s="1">
        <v>5.0</v>
      </c>
      <c r="AI17" s="1">
        <v>5.0</v>
      </c>
      <c r="AJ17" s="2">
        <f t="shared" ref="AJ17:AN17" si="51">IF(AE17&lt;=0, "", AE17-AE$102)</f>
        <v>-0.05882352941</v>
      </c>
      <c r="AK17" s="2">
        <f t="shared" si="51"/>
        <v>1.338461538</v>
      </c>
      <c r="AL17" s="2">
        <f t="shared" si="51"/>
        <v>0.6343283582</v>
      </c>
      <c r="AM17" s="2">
        <f t="shared" si="51"/>
        <v>1.4</v>
      </c>
      <c r="AN17" s="2">
        <f t="shared" si="51"/>
        <v>1.3</v>
      </c>
      <c r="AO17" s="1">
        <f>SUMPRODUCT(AJ17:AN17, 'Top 5 CORR'!$B$7:$F$7)/SUMIF(AE17:AI17, "&lt;&gt;", 'Top 5 CORR'!$B$7:$F$7)</f>
        <v>0.806559095</v>
      </c>
      <c r="AP17" s="1">
        <f t="shared" si="9"/>
        <v>5.306559095</v>
      </c>
    </row>
    <row r="18">
      <c r="A18" s="1" t="s">
        <v>16</v>
      </c>
      <c r="C18" s="1">
        <v>5.0</v>
      </c>
      <c r="D18" s="1">
        <v>4.0</v>
      </c>
      <c r="E18" s="1">
        <v>4.5</v>
      </c>
      <c r="F18" s="1">
        <v>5.0</v>
      </c>
      <c r="G18" s="1">
        <v>4.0</v>
      </c>
      <c r="H18" s="2">
        <f t="shared" ref="H18:L18" si="52">IF(C18&lt;=0, "", C18-C$102)</f>
        <v>1.56</v>
      </c>
      <c r="I18" s="2">
        <f t="shared" si="52"/>
        <v>0.3</v>
      </c>
      <c r="J18" s="2">
        <f t="shared" si="52"/>
        <v>1.61</v>
      </c>
      <c r="K18" s="2">
        <f t="shared" si="52"/>
        <v>0.5</v>
      </c>
      <c r="L18" s="2">
        <f t="shared" si="52"/>
        <v>0.6301369863</v>
      </c>
      <c r="M18" s="14">
        <f>SUMPRODUCT(H18:L18, 'Top 5 CORR'!$B$3:$F$3)/SUMIF(C18:G18, "&lt;&gt;", 'Top 5 CORR'!$B$3:$F$3)</f>
        <v>0.9394505767</v>
      </c>
      <c r="N18" s="14">
        <f t="shared" si="5"/>
        <v>4.600989038</v>
      </c>
      <c r="R18" s="1">
        <v>5.0</v>
      </c>
      <c r="T18" s="1">
        <v>5.0</v>
      </c>
      <c r="U18" s="1">
        <v>4.0</v>
      </c>
      <c r="V18" s="2" t="str">
        <f t="shared" ref="V18:Z18" si="53">IF(Q18&lt;=0, "", Q18-Q$102)</f>
        <v/>
      </c>
      <c r="W18" s="2">
        <f t="shared" si="53"/>
        <v>0.8920454545</v>
      </c>
      <c r="X18" s="2" t="str">
        <f t="shared" si="53"/>
        <v/>
      </c>
      <c r="Y18" s="2">
        <f t="shared" si="53"/>
        <v>1.134328358</v>
      </c>
      <c r="Z18" s="2">
        <f t="shared" si="53"/>
        <v>0.2864583333</v>
      </c>
      <c r="AA18" s="14">
        <f>SUMPRODUCT(V18:Z18, 'Top 5 CORR'!$B$5:$F$5)/SUMIF(Q18:U18, "&lt;&gt;", 'Top 5 CORR'!$B$5:$F$5)</f>
        <v>0.7894100086</v>
      </c>
      <c r="AB18" s="1">
        <f t="shared" si="7"/>
        <v>5.186845906</v>
      </c>
      <c r="AE18" s="1">
        <v>4.0</v>
      </c>
      <c r="AF18" s="1">
        <v>5.0</v>
      </c>
      <c r="AG18" s="1">
        <v>5.0</v>
      </c>
      <c r="AH18" s="1">
        <v>5.0</v>
      </c>
      <c r="AI18" s="1">
        <v>4.0</v>
      </c>
      <c r="AJ18" s="2">
        <f t="shared" ref="AJ18:AN18" si="54">IF(AE18&lt;=0, "", AE18-AE$102)</f>
        <v>-0.05882352941</v>
      </c>
      <c r="AK18" s="2">
        <f t="shared" si="54"/>
        <v>1.338461538</v>
      </c>
      <c r="AL18" s="2">
        <f t="shared" si="54"/>
        <v>1.134328358</v>
      </c>
      <c r="AM18" s="2">
        <f t="shared" si="54"/>
        <v>1.4</v>
      </c>
      <c r="AN18" s="2">
        <f t="shared" si="54"/>
        <v>0.3</v>
      </c>
      <c r="AO18" s="1">
        <f>SUMPRODUCT(AJ18:AN18, 'Top 5 CORR'!$B$7:$F$7)/SUMIF(AE18:AI18, "&lt;&gt;", 'Top 5 CORR'!$B$7:$F$7)</f>
        <v>0.7609793755</v>
      </c>
      <c r="AP18" s="1">
        <f t="shared" si="9"/>
        <v>5.260979375</v>
      </c>
    </row>
    <row r="19">
      <c r="A19" s="1" t="s">
        <v>17</v>
      </c>
      <c r="E19" s="1">
        <v>2.0</v>
      </c>
      <c r="H19" s="2" t="str">
        <f t="shared" ref="H19:L19" si="55">IF(C19&lt;=0, "", C19-C$102)</f>
        <v/>
      </c>
      <c r="I19" s="2" t="str">
        <f t="shared" si="55"/>
        <v/>
      </c>
      <c r="J19" s="2">
        <f t="shared" si="55"/>
        <v>-0.89</v>
      </c>
      <c r="K19" s="2" t="str">
        <f t="shared" si="55"/>
        <v/>
      </c>
      <c r="L19" s="2" t="str">
        <f t="shared" si="55"/>
        <v/>
      </c>
      <c r="M19" s="14">
        <f>SUMPRODUCT(H19:L19, 'Top 5 CORR'!$B$3:$F$3)/SUMIF(C19:G19, "&lt;&gt;", 'Top 5 CORR'!$B$3:$F$3)</f>
        <v>-0.89</v>
      </c>
      <c r="N19" s="14">
        <f t="shared" si="5"/>
        <v>2.771538462</v>
      </c>
      <c r="T19" s="1">
        <v>4.0</v>
      </c>
      <c r="V19" s="2" t="str">
        <f t="shared" ref="V19:Z19" si="56">IF(Q19&lt;=0, "", Q19-Q$102)</f>
        <v/>
      </c>
      <c r="W19" s="2" t="str">
        <f t="shared" si="56"/>
        <v/>
      </c>
      <c r="X19" s="2" t="str">
        <f t="shared" si="56"/>
        <v/>
      </c>
      <c r="Y19" s="2">
        <f t="shared" si="56"/>
        <v>0.1343283582</v>
      </c>
      <c r="Z19" s="2" t="str">
        <f t="shared" si="56"/>
        <v/>
      </c>
      <c r="AA19" s="14">
        <f>SUMPRODUCT(V19:Z19, 'Top 5 CORR'!$B$5:$F$5)/SUMIF(Q19:U19, "&lt;&gt;", 'Top 5 CORR'!$B$5:$F$5)</f>
        <v>0.1343283582</v>
      </c>
      <c r="AB19" s="1">
        <f t="shared" si="7"/>
        <v>4.531764256</v>
      </c>
      <c r="AG19" s="1">
        <v>4.0</v>
      </c>
      <c r="AJ19" s="2" t="str">
        <f t="shared" ref="AJ19:AN19" si="57">IF(AE19&lt;=0, "", AE19-AE$102)</f>
        <v/>
      </c>
      <c r="AK19" s="2" t="str">
        <f t="shared" si="57"/>
        <v/>
      </c>
      <c r="AL19" s="2">
        <f t="shared" si="57"/>
        <v>0.1343283582</v>
      </c>
      <c r="AM19" s="2" t="str">
        <f t="shared" si="57"/>
        <v/>
      </c>
      <c r="AN19" s="2" t="str">
        <f t="shared" si="57"/>
        <v/>
      </c>
      <c r="AO19" s="1">
        <f>SUMPRODUCT(AJ19:AN19, 'Top 5 CORR'!$B$7:$F$7)/SUMIF(AE19:AI19, "&lt;&gt;", 'Top 5 CORR'!$B$7:$F$7)</f>
        <v>0.1343283582</v>
      </c>
      <c r="AP19" s="1">
        <f t="shared" si="9"/>
        <v>4.634328358</v>
      </c>
    </row>
    <row r="20">
      <c r="A20" s="1" t="s">
        <v>18</v>
      </c>
      <c r="D20" s="1">
        <v>4.0</v>
      </c>
      <c r="E20" s="1">
        <v>2.0</v>
      </c>
      <c r="H20" s="2" t="str">
        <f t="shared" ref="H20:L20" si="58">IF(C20&lt;=0, "", C20-C$102)</f>
        <v/>
      </c>
      <c r="I20" s="2">
        <f t="shared" si="58"/>
        <v>0.3</v>
      </c>
      <c r="J20" s="2">
        <f t="shared" si="58"/>
        <v>-0.89</v>
      </c>
      <c r="K20" s="2" t="str">
        <f t="shared" si="58"/>
        <v/>
      </c>
      <c r="L20" s="2" t="str">
        <f t="shared" si="58"/>
        <v/>
      </c>
      <c r="M20" s="14">
        <f>SUMPRODUCT(H20:L20, 'Top 5 CORR'!$B$3:$F$3)/SUMIF(C20:G20, "&lt;&gt;", 'Top 5 CORR'!$B$3:$F$3)</f>
        <v>-0.2784508528</v>
      </c>
      <c r="N20" s="14">
        <f t="shared" si="5"/>
        <v>3.383087609</v>
      </c>
      <c r="R20" s="1">
        <v>3.0</v>
      </c>
      <c r="S20" s="1">
        <v>2.5</v>
      </c>
      <c r="T20" s="1">
        <v>4.5</v>
      </c>
      <c r="U20" s="1">
        <v>4.5</v>
      </c>
      <c r="V20" s="2" t="str">
        <f t="shared" ref="V20:Z20" si="59">IF(Q20&lt;=0, "", Q20-Q$102)</f>
        <v/>
      </c>
      <c r="W20" s="2">
        <f t="shared" si="59"/>
        <v>-1.107954545</v>
      </c>
      <c r="X20" s="2">
        <f t="shared" si="59"/>
        <v>-1.166666667</v>
      </c>
      <c r="Y20" s="2">
        <f t="shared" si="59"/>
        <v>0.6343283582</v>
      </c>
      <c r="Z20" s="2">
        <f t="shared" si="59"/>
        <v>0.7864583333</v>
      </c>
      <c r="AA20" s="14">
        <f>SUMPRODUCT(V20:Z20, 'Top 5 CORR'!$B$5:$F$5)/SUMIF(Q20:U20, "&lt;&gt;", 'Top 5 CORR'!$B$5:$F$5)</f>
        <v>-0.2589017039</v>
      </c>
      <c r="AB20" s="1">
        <f t="shared" si="7"/>
        <v>4.138534194</v>
      </c>
      <c r="AG20" s="1">
        <v>4.5</v>
      </c>
      <c r="AH20" s="1">
        <v>3.0</v>
      </c>
      <c r="AI20" s="1">
        <v>4.0</v>
      </c>
      <c r="AJ20" s="2" t="str">
        <f t="shared" ref="AJ20:AN20" si="60">IF(AE20&lt;=0, "", AE20-AE$102)</f>
        <v/>
      </c>
      <c r="AK20" s="2" t="str">
        <f t="shared" si="60"/>
        <v/>
      </c>
      <c r="AL20" s="2">
        <f t="shared" si="60"/>
        <v>0.6343283582</v>
      </c>
      <c r="AM20" s="2">
        <f t="shared" si="60"/>
        <v>-0.6</v>
      </c>
      <c r="AN20" s="2">
        <f t="shared" si="60"/>
        <v>0.3</v>
      </c>
      <c r="AO20" s="1">
        <f>SUMPRODUCT(AJ20:AN20, 'Top 5 CORR'!$B$7:$F$7)/SUMIF(AE20:AI20, "&lt;&gt;", 'Top 5 CORR'!$B$7:$F$7)</f>
        <v>0.1180865619</v>
      </c>
      <c r="AP20" s="1">
        <f t="shared" si="9"/>
        <v>4.618086562</v>
      </c>
    </row>
    <row r="21">
      <c r="A21" s="1" t="s">
        <v>19</v>
      </c>
      <c r="C21" s="1">
        <v>3.5</v>
      </c>
      <c r="E21" s="1">
        <v>4.0</v>
      </c>
      <c r="F21" s="1">
        <v>5.0</v>
      </c>
      <c r="G21" s="1">
        <v>4.0</v>
      </c>
      <c r="H21" s="2">
        <f t="shared" ref="H21:L21" si="61">IF(C21&lt;=0, "", C21-C$102)</f>
        <v>0.06</v>
      </c>
      <c r="I21" s="2" t="str">
        <f t="shared" si="61"/>
        <v/>
      </c>
      <c r="J21" s="2">
        <f t="shared" si="61"/>
        <v>1.11</v>
      </c>
      <c r="K21" s="2">
        <f t="shared" si="61"/>
        <v>0.5</v>
      </c>
      <c r="L21" s="2">
        <f t="shared" si="61"/>
        <v>0.6301369863</v>
      </c>
      <c r="M21" s="14">
        <f>SUMPRODUCT(H21:L21, 'Top 5 CORR'!$B$3:$F$3)/SUMIF(C21:G21, "&lt;&gt;", 'Top 5 CORR'!$B$3:$F$3)</f>
        <v>0.5633784639</v>
      </c>
      <c r="N21" s="14">
        <f t="shared" si="5"/>
        <v>4.224916925</v>
      </c>
      <c r="Q21" s="1">
        <v>4.0</v>
      </c>
      <c r="R21" s="1">
        <v>4.0</v>
      </c>
      <c r="S21" s="1">
        <v>3.5</v>
      </c>
      <c r="T21" s="1">
        <v>3.5</v>
      </c>
      <c r="U21" s="1">
        <v>2.5</v>
      </c>
      <c r="V21" s="2">
        <f t="shared" ref="V21:Z21" si="62">IF(Q21&lt;=0, "", Q21-Q$102)</f>
        <v>-0.2794117647</v>
      </c>
      <c r="W21" s="2">
        <f t="shared" si="62"/>
        <v>-0.1079545455</v>
      </c>
      <c r="X21" s="2">
        <f t="shared" si="62"/>
        <v>-0.1666666667</v>
      </c>
      <c r="Y21" s="2">
        <f t="shared" si="62"/>
        <v>-0.3656716418</v>
      </c>
      <c r="Z21" s="2">
        <f t="shared" si="62"/>
        <v>-1.213541667</v>
      </c>
      <c r="AA21" s="14">
        <f>SUMPRODUCT(V21:Z21, 'Top 5 CORR'!$B$5:$F$5)/SUMIF(Q21:U21, "&lt;&gt;", 'Top 5 CORR'!$B$5:$F$5)</f>
        <v>-0.3993219225</v>
      </c>
      <c r="AB21" s="1">
        <f t="shared" si="7"/>
        <v>3.998113975</v>
      </c>
      <c r="AG21" s="1">
        <v>3.5</v>
      </c>
      <c r="AJ21" s="2" t="str">
        <f t="shared" ref="AJ21:AN21" si="63">IF(AE21&lt;=0, "", AE21-AE$102)</f>
        <v/>
      </c>
      <c r="AK21" s="2" t="str">
        <f t="shared" si="63"/>
        <v/>
      </c>
      <c r="AL21" s="2">
        <f t="shared" si="63"/>
        <v>-0.3656716418</v>
      </c>
      <c r="AM21" s="2" t="str">
        <f t="shared" si="63"/>
        <v/>
      </c>
      <c r="AN21" s="2" t="str">
        <f t="shared" si="63"/>
        <v/>
      </c>
      <c r="AO21" s="1">
        <f>SUMPRODUCT(AJ21:AN21, 'Top 5 CORR'!$B$7:$F$7)/SUMIF(AE21:AI21, "&lt;&gt;", 'Top 5 CORR'!$B$7:$F$7)</f>
        <v>-0.3656716418</v>
      </c>
      <c r="AP21" s="1">
        <f t="shared" si="9"/>
        <v>4.134328358</v>
      </c>
    </row>
    <row r="22">
      <c r="A22" s="1" t="s">
        <v>20</v>
      </c>
      <c r="C22" s="1">
        <v>4.0</v>
      </c>
      <c r="D22" s="1">
        <v>4.5</v>
      </c>
      <c r="E22" s="1">
        <v>4.0</v>
      </c>
      <c r="F22" s="1">
        <v>4.0</v>
      </c>
      <c r="G22" s="1">
        <v>1.5</v>
      </c>
      <c r="H22" s="2">
        <f t="shared" ref="H22:L22" si="64">IF(C22&lt;=0, "", C22-C$102)</f>
        <v>0.56</v>
      </c>
      <c r="I22" s="2">
        <f t="shared" si="64"/>
        <v>0.8</v>
      </c>
      <c r="J22" s="2">
        <f t="shared" si="64"/>
        <v>1.11</v>
      </c>
      <c r="K22" s="2">
        <f t="shared" si="64"/>
        <v>-0.5</v>
      </c>
      <c r="L22" s="2">
        <f t="shared" si="64"/>
        <v>-1.869863014</v>
      </c>
      <c r="M22" s="14">
        <f>SUMPRODUCT(H22:L22, 'Top 5 CORR'!$B$3:$F$3)/SUMIF(C22:G22, "&lt;&gt;", 'Top 5 CORR'!$B$3:$F$3)</f>
        <v>0.09958487867</v>
      </c>
      <c r="N22" s="14">
        <f t="shared" si="5"/>
        <v>3.76112334</v>
      </c>
      <c r="R22" s="1">
        <v>4.5</v>
      </c>
      <c r="T22" s="1">
        <v>4.5</v>
      </c>
      <c r="U22" s="1">
        <v>3.5</v>
      </c>
      <c r="V22" s="2" t="str">
        <f t="shared" ref="V22:Z22" si="65">IF(Q22&lt;=0, "", Q22-Q$102)</f>
        <v/>
      </c>
      <c r="W22" s="2">
        <f t="shared" si="65"/>
        <v>0.3920454545</v>
      </c>
      <c r="X22" s="2" t="str">
        <f t="shared" si="65"/>
        <v/>
      </c>
      <c r="Y22" s="2">
        <f t="shared" si="65"/>
        <v>0.6343283582</v>
      </c>
      <c r="Z22" s="2">
        <f t="shared" si="65"/>
        <v>-0.2135416667</v>
      </c>
      <c r="AA22" s="14">
        <f>SUMPRODUCT(V22:Z22, 'Top 5 CORR'!$B$5:$F$5)/SUMIF(Q22:U22, "&lt;&gt;", 'Top 5 CORR'!$B$5:$F$5)</f>
        <v>0.2894100086</v>
      </c>
      <c r="AB22" s="1">
        <f t="shared" si="7"/>
        <v>4.686845906</v>
      </c>
      <c r="AG22" s="1">
        <v>4.5</v>
      </c>
      <c r="AH22" s="1">
        <v>3.0</v>
      </c>
      <c r="AI22" s="1">
        <v>4.5</v>
      </c>
      <c r="AJ22" s="2" t="str">
        <f t="shared" ref="AJ22:AN22" si="66">IF(AE22&lt;=0, "", AE22-AE$102)</f>
        <v/>
      </c>
      <c r="AK22" s="2" t="str">
        <f t="shared" si="66"/>
        <v/>
      </c>
      <c r="AL22" s="2">
        <f t="shared" si="66"/>
        <v>0.6343283582</v>
      </c>
      <c r="AM22" s="2">
        <f t="shared" si="66"/>
        <v>-0.6</v>
      </c>
      <c r="AN22" s="2">
        <f t="shared" si="66"/>
        <v>0.8</v>
      </c>
      <c r="AO22" s="1">
        <f>SUMPRODUCT(AJ22:AN22, 'Top 5 CORR'!$B$7:$F$7)/SUMIF(AE22:AI22, "&lt;&gt;", 'Top 5 CORR'!$B$7:$F$7)</f>
        <v>0.2629366758</v>
      </c>
      <c r="AP22" s="1">
        <f t="shared" si="9"/>
        <v>4.762936676</v>
      </c>
    </row>
    <row r="23">
      <c r="A23" s="1" t="s">
        <v>21</v>
      </c>
      <c r="C23" s="1">
        <v>5.0</v>
      </c>
      <c r="D23" s="1">
        <v>5.0</v>
      </c>
      <c r="E23" s="1">
        <v>4.5</v>
      </c>
      <c r="G23" s="1">
        <v>3.5</v>
      </c>
      <c r="H23" s="2">
        <f t="shared" ref="H23:L23" si="67">IF(C23&lt;=0, "", C23-C$102)</f>
        <v>1.56</v>
      </c>
      <c r="I23" s="2">
        <f t="shared" si="67"/>
        <v>1.3</v>
      </c>
      <c r="J23" s="2">
        <f t="shared" si="67"/>
        <v>1.61</v>
      </c>
      <c r="K23" s="2" t="str">
        <f t="shared" si="67"/>
        <v/>
      </c>
      <c r="L23" s="2">
        <f t="shared" si="67"/>
        <v>0.1301369863</v>
      </c>
      <c r="M23" s="14">
        <f>SUMPRODUCT(H23:L23, 'Top 5 CORR'!$B$3:$F$3)/SUMIF(C23:G23, "&lt;&gt;", 'Top 5 CORR'!$B$3:$F$3)</f>
        <v>1.195231622</v>
      </c>
      <c r="N23" s="14">
        <f t="shared" si="5"/>
        <v>4.856770083</v>
      </c>
      <c r="Q23" s="1">
        <v>4.5</v>
      </c>
      <c r="R23" s="1">
        <v>5.0</v>
      </c>
      <c r="S23" s="1">
        <v>4.0</v>
      </c>
      <c r="T23" s="1">
        <v>4.5</v>
      </c>
      <c r="U23" s="1">
        <v>3.5</v>
      </c>
      <c r="V23" s="2">
        <f t="shared" ref="V23:Z23" si="68">IF(Q23&lt;=0, "", Q23-Q$102)</f>
        <v>0.2205882353</v>
      </c>
      <c r="W23" s="2">
        <f t="shared" si="68"/>
        <v>0.8920454545</v>
      </c>
      <c r="X23" s="2">
        <f t="shared" si="68"/>
        <v>0.3333333333</v>
      </c>
      <c r="Y23" s="2">
        <f t="shared" si="68"/>
        <v>0.6343283582</v>
      </c>
      <c r="Z23" s="2">
        <f t="shared" si="68"/>
        <v>-0.2135416667</v>
      </c>
      <c r="AA23" s="14">
        <f>SUMPRODUCT(V23:Z23, 'Top 5 CORR'!$B$5:$F$5)/SUMIF(Q23:U23, "&lt;&gt;", 'Top 5 CORR'!$B$5:$F$5)</f>
        <v>0.3828222406</v>
      </c>
      <c r="AB23" s="1">
        <f t="shared" si="7"/>
        <v>4.780258138</v>
      </c>
      <c r="AE23" s="1">
        <v>5.0</v>
      </c>
      <c r="AF23" s="1">
        <v>5.0</v>
      </c>
      <c r="AG23" s="1">
        <v>4.5</v>
      </c>
      <c r="AH23" s="1">
        <v>3.0</v>
      </c>
      <c r="AI23" s="1">
        <v>5.0</v>
      </c>
      <c r="AJ23" s="2">
        <f t="shared" ref="AJ23:AN23" si="69">IF(AE23&lt;=0, "", AE23-AE$102)</f>
        <v>0.9411764706</v>
      </c>
      <c r="AK23" s="2">
        <f t="shared" si="69"/>
        <v>1.338461538</v>
      </c>
      <c r="AL23" s="2">
        <f t="shared" si="69"/>
        <v>0.6343283582</v>
      </c>
      <c r="AM23" s="2">
        <f t="shared" si="69"/>
        <v>-0.6</v>
      </c>
      <c r="AN23" s="2">
        <f t="shared" si="69"/>
        <v>1.3</v>
      </c>
      <c r="AO23" s="1">
        <f>SUMPRODUCT(AJ23:AN23, 'Top 5 CORR'!$B$7:$F$7)/SUMIF(AE23:AI23, "&lt;&gt;", 'Top 5 CORR'!$B$7:$F$7)</f>
        <v>0.8122067445</v>
      </c>
      <c r="AP23" s="1">
        <f t="shared" si="9"/>
        <v>5.312206745</v>
      </c>
    </row>
    <row r="24">
      <c r="A24" s="1" t="s">
        <v>22</v>
      </c>
      <c r="C24" s="1">
        <v>3.5</v>
      </c>
      <c r="D24" s="1">
        <v>3.5</v>
      </c>
      <c r="E24" s="1">
        <v>2.5</v>
      </c>
      <c r="F24" s="1">
        <v>4.0</v>
      </c>
      <c r="G24" s="1">
        <v>4.0</v>
      </c>
      <c r="H24" s="2">
        <f t="shared" ref="H24:L24" si="70">IF(C24&lt;=0, "", C24-C$102)</f>
        <v>0.06</v>
      </c>
      <c r="I24" s="2">
        <f t="shared" si="70"/>
        <v>-0.2</v>
      </c>
      <c r="J24" s="2">
        <f t="shared" si="70"/>
        <v>-0.39</v>
      </c>
      <c r="K24" s="2">
        <f t="shared" si="70"/>
        <v>-0.5</v>
      </c>
      <c r="L24" s="2">
        <f t="shared" si="70"/>
        <v>0.6301369863</v>
      </c>
      <c r="M24" s="14">
        <f>SUMPRODUCT(H24:L24, 'Top 5 CORR'!$B$3:$F$3)/SUMIF(C24:G24, "&lt;&gt;", 'Top 5 CORR'!$B$3:$F$3)</f>
        <v>-0.09083850091</v>
      </c>
      <c r="N24" s="14">
        <f t="shared" si="5"/>
        <v>3.570699961</v>
      </c>
      <c r="Q24" s="1">
        <v>4.5</v>
      </c>
      <c r="R24" s="1">
        <v>4.5</v>
      </c>
      <c r="S24" s="1">
        <v>3.5</v>
      </c>
      <c r="T24" s="1">
        <v>4.5</v>
      </c>
      <c r="U24" s="1">
        <v>4.0</v>
      </c>
      <c r="V24" s="2">
        <f t="shared" ref="V24:Z24" si="71">IF(Q24&lt;=0, "", Q24-Q$102)</f>
        <v>0.2205882353</v>
      </c>
      <c r="W24" s="2">
        <f t="shared" si="71"/>
        <v>0.3920454545</v>
      </c>
      <c r="X24" s="2">
        <f t="shared" si="71"/>
        <v>-0.1666666667</v>
      </c>
      <c r="Y24" s="2">
        <f t="shared" si="71"/>
        <v>0.6343283582</v>
      </c>
      <c r="Z24" s="2">
        <f t="shared" si="71"/>
        <v>0.2864583333</v>
      </c>
      <c r="AA24" s="14">
        <f>SUMPRODUCT(V24:Z24, 'Top 5 CORR'!$B$5:$F$5)/SUMIF(Q24:U24, "&lt;&gt;", 'Top 5 CORR'!$B$5:$F$5)</f>
        <v>0.2698840915</v>
      </c>
      <c r="AB24" s="1">
        <f t="shared" si="7"/>
        <v>4.667319989</v>
      </c>
      <c r="AF24" s="1">
        <v>4.0</v>
      </c>
      <c r="AG24" s="1">
        <v>4.5</v>
      </c>
      <c r="AI24" s="1">
        <v>3.5</v>
      </c>
      <c r="AJ24" s="2" t="str">
        <f t="shared" ref="AJ24:AN24" si="72">IF(AE24&lt;=0, "", AE24-AE$102)</f>
        <v/>
      </c>
      <c r="AK24" s="2">
        <f t="shared" si="72"/>
        <v>0.3384615385</v>
      </c>
      <c r="AL24" s="2">
        <f t="shared" si="72"/>
        <v>0.6343283582</v>
      </c>
      <c r="AM24" s="2" t="str">
        <f t="shared" si="72"/>
        <v/>
      </c>
      <c r="AN24" s="2">
        <f t="shared" si="72"/>
        <v>-0.2</v>
      </c>
      <c r="AO24" s="1">
        <f>SUMPRODUCT(AJ24:AN24, 'Top 5 CORR'!$B$7:$F$7)/SUMIF(AE24:AI24, "&lt;&gt;", 'Top 5 CORR'!$B$7:$F$7)</f>
        <v>0.3016352336</v>
      </c>
      <c r="AP24" s="1">
        <f t="shared" si="9"/>
        <v>4.801635234</v>
      </c>
    </row>
    <row r="25">
      <c r="A25" s="1" t="s">
        <v>23</v>
      </c>
      <c r="C25" s="1">
        <v>4.0</v>
      </c>
      <c r="D25" s="1">
        <v>3.5</v>
      </c>
      <c r="E25" s="1">
        <v>3.0</v>
      </c>
      <c r="G25" s="1">
        <v>4.0</v>
      </c>
      <c r="H25" s="2">
        <f t="shared" ref="H25:L25" si="73">IF(C25&lt;=0, "", C25-C$102)</f>
        <v>0.56</v>
      </c>
      <c r="I25" s="2">
        <f t="shared" si="73"/>
        <v>-0.2</v>
      </c>
      <c r="J25" s="2">
        <f t="shared" si="73"/>
        <v>0.11</v>
      </c>
      <c r="K25" s="2" t="str">
        <f t="shared" si="73"/>
        <v/>
      </c>
      <c r="L25" s="2">
        <f t="shared" si="73"/>
        <v>0.6301369863</v>
      </c>
      <c r="M25" s="14">
        <f>SUMPRODUCT(H25:L25, 'Top 5 CORR'!$B$3:$F$3)/SUMIF(C25:G25, "&lt;&gt;", 'Top 5 CORR'!$B$3:$F$3)</f>
        <v>0.2624234691</v>
      </c>
      <c r="N25" s="14">
        <f t="shared" si="5"/>
        <v>3.923961931</v>
      </c>
      <c r="R25" s="1">
        <v>4.5</v>
      </c>
      <c r="T25" s="1">
        <v>4.0</v>
      </c>
      <c r="U25" s="1">
        <v>2.5</v>
      </c>
      <c r="V25" s="2" t="str">
        <f t="shared" ref="V25:Z25" si="74">IF(Q25&lt;=0, "", Q25-Q$102)</f>
        <v/>
      </c>
      <c r="W25" s="2">
        <f t="shared" si="74"/>
        <v>0.3920454545</v>
      </c>
      <c r="X25" s="2" t="str">
        <f t="shared" si="74"/>
        <v/>
      </c>
      <c r="Y25" s="2">
        <f t="shared" si="74"/>
        <v>0.1343283582</v>
      </c>
      <c r="Z25" s="2">
        <f t="shared" si="74"/>
        <v>-1.213541667</v>
      </c>
      <c r="AA25" s="14">
        <f>SUMPRODUCT(V25:Z25, 'Top 5 CORR'!$B$5:$F$5)/SUMIF(Q25:U25, "&lt;&gt;", 'Top 5 CORR'!$B$5:$F$5)</f>
        <v>-0.1827902618</v>
      </c>
      <c r="AB25" s="1">
        <f t="shared" si="7"/>
        <v>4.214645636</v>
      </c>
      <c r="AE25" s="1">
        <v>4.5</v>
      </c>
      <c r="AF25" s="1">
        <v>3.5</v>
      </c>
      <c r="AG25" s="1">
        <v>4.0</v>
      </c>
      <c r="AH25" s="1">
        <v>5.0</v>
      </c>
      <c r="AI25" s="1">
        <v>3.5</v>
      </c>
      <c r="AJ25" s="2">
        <f t="shared" ref="AJ25:AN25" si="75">IF(AE25&lt;=0, "", AE25-AE$102)</f>
        <v>0.4411764706</v>
      </c>
      <c r="AK25" s="2">
        <f t="shared" si="75"/>
        <v>-0.1615384615</v>
      </c>
      <c r="AL25" s="2">
        <f t="shared" si="75"/>
        <v>0.1343283582</v>
      </c>
      <c r="AM25" s="2">
        <f t="shared" si="75"/>
        <v>1.4</v>
      </c>
      <c r="AN25" s="2">
        <f t="shared" si="75"/>
        <v>-0.2</v>
      </c>
      <c r="AO25" s="1">
        <f>SUMPRODUCT(AJ25:AN25, 'Top 5 CORR'!$B$7:$F$7)/SUMIF(AE25:AI25, "&lt;&gt;", 'Top 5 CORR'!$B$7:$F$7)</f>
        <v>0.2951603247</v>
      </c>
      <c r="AP25" s="1">
        <f t="shared" si="9"/>
        <v>4.795160325</v>
      </c>
    </row>
    <row r="26">
      <c r="A26" s="1" t="s">
        <v>24</v>
      </c>
      <c r="C26" s="1">
        <v>1.5</v>
      </c>
      <c r="E26" s="1">
        <v>4.0</v>
      </c>
      <c r="G26" s="1">
        <v>4.5</v>
      </c>
      <c r="H26" s="2">
        <f t="shared" ref="H26:L26" si="76">IF(C26&lt;=0, "", C26-C$102)</f>
        <v>-1.94</v>
      </c>
      <c r="I26" s="2" t="str">
        <f t="shared" si="76"/>
        <v/>
      </c>
      <c r="J26" s="2">
        <f t="shared" si="76"/>
        <v>1.11</v>
      </c>
      <c r="K26" s="2" t="str">
        <f t="shared" si="76"/>
        <v/>
      </c>
      <c r="L26" s="2">
        <f t="shared" si="76"/>
        <v>1.130136986</v>
      </c>
      <c r="M26" s="14">
        <f>SUMPRODUCT(H26:L26, 'Top 5 CORR'!$B$3:$F$3)/SUMIF(C26:G26, "&lt;&gt;", 'Top 5 CORR'!$B$3:$F$3)</f>
        <v>-0.006325841407</v>
      </c>
      <c r="N26" s="14">
        <f t="shared" si="5"/>
        <v>3.65521262</v>
      </c>
      <c r="R26" s="1">
        <v>3.0</v>
      </c>
      <c r="T26" s="1">
        <v>4.0</v>
      </c>
      <c r="U26" s="1">
        <v>3.5</v>
      </c>
      <c r="V26" s="2" t="str">
        <f t="shared" ref="V26:Z26" si="77">IF(Q26&lt;=0, "", Q26-Q$102)</f>
        <v/>
      </c>
      <c r="W26" s="2">
        <f t="shared" si="77"/>
        <v>-1.107954545</v>
      </c>
      <c r="X26" s="2" t="str">
        <f t="shared" si="77"/>
        <v/>
      </c>
      <c r="Y26" s="2">
        <f t="shared" si="77"/>
        <v>0.1343283582</v>
      </c>
      <c r="Z26" s="2">
        <f t="shared" si="77"/>
        <v>-0.2135416667</v>
      </c>
      <c r="AA26" s="14">
        <f>SUMPRODUCT(V26:Z26, 'Top 5 CORR'!$B$5:$F$5)/SUMIF(Q26:U26, "&lt;&gt;", 'Top 5 CORR'!$B$5:$F$5)</f>
        <v>-0.4182082832</v>
      </c>
      <c r="AB26" s="1">
        <f t="shared" si="7"/>
        <v>3.979227614</v>
      </c>
      <c r="AG26" s="1">
        <v>4.0</v>
      </c>
      <c r="AH26" s="1">
        <v>3.0</v>
      </c>
      <c r="AJ26" s="2" t="str">
        <f t="shared" ref="AJ26:AN26" si="78">IF(AE26&lt;=0, "", AE26-AE$102)</f>
        <v/>
      </c>
      <c r="AK26" s="2" t="str">
        <f t="shared" si="78"/>
        <v/>
      </c>
      <c r="AL26" s="2">
        <f t="shared" si="78"/>
        <v>0.1343283582</v>
      </c>
      <c r="AM26" s="2">
        <f t="shared" si="78"/>
        <v>-0.6</v>
      </c>
      <c r="AN26" s="2" t="str">
        <f t="shared" si="78"/>
        <v/>
      </c>
      <c r="AO26" s="1">
        <f>SUMPRODUCT(AJ26:AN26, 'Top 5 CORR'!$B$7:$F$7)/SUMIF(AE26:AI26, "&lt;&gt;", 'Top 5 CORR'!$B$7:$F$7)</f>
        <v>-0.2169348548</v>
      </c>
      <c r="AP26" s="1">
        <f t="shared" si="9"/>
        <v>4.283065145</v>
      </c>
    </row>
    <row r="27">
      <c r="A27" s="1" t="s">
        <v>25</v>
      </c>
      <c r="C27" s="1">
        <v>3.0</v>
      </c>
      <c r="D27" s="1">
        <v>4.5</v>
      </c>
      <c r="E27" s="1">
        <v>5.0</v>
      </c>
      <c r="H27" s="2">
        <f t="shared" ref="H27:L27" si="79">IF(C27&lt;=0, "", C27-C$102)</f>
        <v>-0.44</v>
      </c>
      <c r="I27" s="2">
        <f t="shared" si="79"/>
        <v>0.8</v>
      </c>
      <c r="J27" s="2">
        <f t="shared" si="79"/>
        <v>2.11</v>
      </c>
      <c r="K27" s="2" t="str">
        <f t="shared" si="79"/>
        <v/>
      </c>
      <c r="L27" s="2" t="str">
        <f t="shared" si="79"/>
        <v/>
      </c>
      <c r="M27" s="14">
        <f>SUMPRODUCT(H27:L27, 'Top 5 CORR'!$B$3:$F$3)/SUMIF(C27:G27, "&lt;&gt;", 'Top 5 CORR'!$B$3:$F$3)</f>
        <v>0.788397952</v>
      </c>
      <c r="N27" s="14">
        <f t="shared" si="5"/>
        <v>4.449936414</v>
      </c>
      <c r="Q27" s="1">
        <v>4.5</v>
      </c>
      <c r="R27" s="1">
        <v>5.0</v>
      </c>
      <c r="T27" s="1">
        <v>4.0</v>
      </c>
      <c r="V27" s="2">
        <f t="shared" ref="V27:Z27" si="80">IF(Q27&lt;=0, "", Q27-Q$102)</f>
        <v>0.2205882353</v>
      </c>
      <c r="W27" s="2">
        <f t="shared" si="80"/>
        <v>0.8920454545</v>
      </c>
      <c r="X27" s="2" t="str">
        <f t="shared" si="80"/>
        <v/>
      </c>
      <c r="Y27" s="2">
        <f t="shared" si="80"/>
        <v>0.1343283582</v>
      </c>
      <c r="Z27" s="2" t="str">
        <f t="shared" si="80"/>
        <v/>
      </c>
      <c r="AA27" s="14">
        <f>SUMPRODUCT(V27:Z27, 'Top 5 CORR'!$B$5:$F$5)/SUMIF(Q27:U27, "&lt;&gt;", 'Top 5 CORR'!$B$5:$F$5)</f>
        <v>0.4097156572</v>
      </c>
      <c r="AB27" s="1">
        <f t="shared" si="7"/>
        <v>4.807151555</v>
      </c>
      <c r="AG27" s="1">
        <v>4.0</v>
      </c>
      <c r="AH27" s="1">
        <v>4.0</v>
      </c>
      <c r="AI27" s="1">
        <v>4.5</v>
      </c>
      <c r="AJ27" s="2" t="str">
        <f t="shared" ref="AJ27:AN27" si="81">IF(AE27&lt;=0, "", AE27-AE$102)</f>
        <v/>
      </c>
      <c r="AK27" s="2" t="str">
        <f t="shared" si="81"/>
        <v/>
      </c>
      <c r="AL27" s="2">
        <f t="shared" si="81"/>
        <v>0.1343283582</v>
      </c>
      <c r="AM27" s="2">
        <f t="shared" si="81"/>
        <v>0.4</v>
      </c>
      <c r="AN27" s="2">
        <f t="shared" si="81"/>
        <v>0.8</v>
      </c>
      <c r="AO27" s="1">
        <f>SUMPRODUCT(AJ27:AN27, 'Top 5 CORR'!$B$7:$F$7)/SUMIF(AE27:AI27, "&lt;&gt;", 'Top 5 CORR'!$B$7:$F$7)</f>
        <v>0.4174406335</v>
      </c>
      <c r="AP27" s="1">
        <f t="shared" si="9"/>
        <v>4.917440633</v>
      </c>
    </row>
    <row r="28">
      <c r="A28" s="1" t="s">
        <v>26</v>
      </c>
      <c r="C28" s="1">
        <v>4.5</v>
      </c>
      <c r="D28" s="1">
        <v>2.5</v>
      </c>
      <c r="E28" s="1">
        <v>1.5</v>
      </c>
      <c r="F28" s="1">
        <v>5.0</v>
      </c>
      <c r="G28" s="1">
        <v>5.0</v>
      </c>
      <c r="H28" s="2">
        <f t="shared" ref="H28:L28" si="82">IF(C28&lt;=0, "", C28-C$102)</f>
        <v>1.06</v>
      </c>
      <c r="I28" s="2">
        <f t="shared" si="82"/>
        <v>-1.2</v>
      </c>
      <c r="J28" s="2">
        <f t="shared" si="82"/>
        <v>-1.39</v>
      </c>
      <c r="K28" s="2">
        <f t="shared" si="82"/>
        <v>0.5</v>
      </c>
      <c r="L28" s="2">
        <f t="shared" si="82"/>
        <v>1.630136986</v>
      </c>
      <c r="M28" s="14">
        <f>SUMPRODUCT(H28:L28, 'Top 5 CORR'!$B$3:$F$3)/SUMIF(C28:G28, "&lt;&gt;", 'Top 5 CORR'!$B$3:$F$3)</f>
        <v>0.07292360292</v>
      </c>
      <c r="N28" s="14">
        <f t="shared" si="5"/>
        <v>3.734462064</v>
      </c>
      <c r="Q28" s="1">
        <v>4.0</v>
      </c>
      <c r="R28" s="1">
        <v>4.0</v>
      </c>
      <c r="S28" s="1">
        <v>4.0</v>
      </c>
      <c r="U28" s="1">
        <v>4.0</v>
      </c>
      <c r="V28" s="2">
        <f t="shared" ref="V28:Z28" si="83">IF(Q28&lt;=0, "", Q28-Q$102)</f>
        <v>-0.2794117647</v>
      </c>
      <c r="W28" s="2">
        <f t="shared" si="83"/>
        <v>-0.1079545455</v>
      </c>
      <c r="X28" s="2">
        <f t="shared" si="83"/>
        <v>0.3333333333</v>
      </c>
      <c r="Y28" s="2" t="str">
        <f t="shared" si="83"/>
        <v/>
      </c>
      <c r="Z28" s="2">
        <f t="shared" si="83"/>
        <v>0.2864583333</v>
      </c>
      <c r="AA28" s="14">
        <f>SUMPRODUCT(V28:Z28, 'Top 5 CORR'!$B$5:$F$5)/SUMIF(Q28:U28, "&lt;&gt;", 'Top 5 CORR'!$B$5:$F$5)</f>
        <v>0.03045521546</v>
      </c>
      <c r="AB28" s="1">
        <f t="shared" si="7"/>
        <v>4.427891113</v>
      </c>
      <c r="AH28" s="1">
        <v>4.0</v>
      </c>
      <c r="AI28" s="1">
        <v>2.5</v>
      </c>
      <c r="AJ28" s="2" t="str">
        <f t="shared" ref="AJ28:AN28" si="84">IF(AE28&lt;=0, "", AE28-AE$102)</f>
        <v/>
      </c>
      <c r="AK28" s="2" t="str">
        <f t="shared" si="84"/>
        <v/>
      </c>
      <c r="AL28" s="2" t="str">
        <f t="shared" si="84"/>
        <v/>
      </c>
      <c r="AM28" s="2">
        <f t="shared" si="84"/>
        <v>0.4</v>
      </c>
      <c r="AN28" s="2">
        <f t="shared" si="84"/>
        <v>-1.2</v>
      </c>
      <c r="AO28" s="1">
        <f>SUMPRODUCT(AJ28:AN28, 'Top 5 CORR'!$B$7:$F$7)/SUMIF(AE28:AI28, "&lt;&gt;", 'Top 5 CORR'!$B$7:$F$7)</f>
        <v>-0.3363667283</v>
      </c>
      <c r="AP28" s="1">
        <f t="shared" si="9"/>
        <v>4.163633272</v>
      </c>
    </row>
    <row r="29">
      <c r="A29" s="1" t="s">
        <v>27</v>
      </c>
      <c r="D29" s="1">
        <v>5.0</v>
      </c>
      <c r="E29" s="1">
        <v>3.0</v>
      </c>
      <c r="F29" s="1">
        <v>4.0</v>
      </c>
      <c r="G29" s="1">
        <v>5.0</v>
      </c>
      <c r="H29" s="2" t="str">
        <f t="shared" ref="H29:L29" si="85">IF(C29&lt;=0, "", C29-C$102)</f>
        <v/>
      </c>
      <c r="I29" s="2">
        <f t="shared" si="85"/>
        <v>1.3</v>
      </c>
      <c r="J29" s="2">
        <f t="shared" si="85"/>
        <v>0.11</v>
      </c>
      <c r="K29" s="2">
        <f t="shared" si="85"/>
        <v>-0.5</v>
      </c>
      <c r="L29" s="2">
        <f t="shared" si="85"/>
        <v>1.630136986</v>
      </c>
      <c r="M29" s="14">
        <f>SUMPRODUCT(H29:L29, 'Top 5 CORR'!$B$3:$F$3)/SUMIF(C29:G29, "&lt;&gt;", 'Top 5 CORR'!$B$3:$F$3)</f>
        <v>0.6361050991</v>
      </c>
      <c r="N29" s="14">
        <f t="shared" si="5"/>
        <v>4.297643561</v>
      </c>
      <c r="Q29" s="1">
        <v>5.0</v>
      </c>
      <c r="R29" s="1">
        <v>5.0</v>
      </c>
      <c r="S29" s="1">
        <v>5.0</v>
      </c>
      <c r="U29" s="1">
        <v>4.5</v>
      </c>
      <c r="V29" s="2">
        <f t="shared" ref="V29:Z29" si="86">IF(Q29&lt;=0, "", Q29-Q$102)</f>
        <v>0.7205882353</v>
      </c>
      <c r="W29" s="2">
        <f t="shared" si="86"/>
        <v>0.8920454545</v>
      </c>
      <c r="X29" s="2">
        <f t="shared" si="86"/>
        <v>1.333333333</v>
      </c>
      <c r="Y29" s="2" t="str">
        <f t="shared" si="86"/>
        <v/>
      </c>
      <c r="Z29" s="2">
        <f t="shared" si="86"/>
        <v>0.7864583333</v>
      </c>
      <c r="AA29" s="14">
        <f>SUMPRODUCT(V29:Z29, 'Top 5 CORR'!$B$5:$F$5)/SUMIF(Q29:U29, "&lt;&gt;", 'Top 5 CORR'!$B$5:$F$5)</f>
        <v>0.9245791356</v>
      </c>
      <c r="AB29" s="1">
        <f t="shared" si="7"/>
        <v>5.322015033</v>
      </c>
      <c r="AF29" s="1">
        <v>3.0</v>
      </c>
      <c r="AH29" s="1">
        <v>4.0</v>
      </c>
      <c r="AI29" s="1">
        <v>5.0</v>
      </c>
      <c r="AJ29" s="2" t="str">
        <f t="shared" ref="AJ29:AN29" si="87">IF(AE29&lt;=0, "", AE29-AE$102)</f>
        <v/>
      </c>
      <c r="AK29" s="2">
        <f t="shared" si="87"/>
        <v>-0.6615384615</v>
      </c>
      <c r="AL29" s="2" t="str">
        <f t="shared" si="87"/>
        <v/>
      </c>
      <c r="AM29" s="2">
        <f t="shared" si="87"/>
        <v>0.4</v>
      </c>
      <c r="AN29" s="2">
        <f t="shared" si="87"/>
        <v>1.3</v>
      </c>
      <c r="AO29" s="1">
        <f>SUMPRODUCT(AJ29:AN29, 'Top 5 CORR'!$B$7:$F$7)/SUMIF(AE29:AI29, "&lt;&gt;", 'Top 5 CORR'!$B$7:$F$7)</f>
        <v>0.09477026318</v>
      </c>
      <c r="AP29" s="1">
        <f t="shared" si="9"/>
        <v>4.594770263</v>
      </c>
    </row>
    <row r="30">
      <c r="A30" s="1" t="s">
        <v>28</v>
      </c>
      <c r="E30" s="1">
        <v>2.5</v>
      </c>
      <c r="H30" s="2" t="str">
        <f t="shared" ref="H30:L30" si="88">IF(C30&lt;=0, "", C30-C$102)</f>
        <v/>
      </c>
      <c r="I30" s="2" t="str">
        <f t="shared" si="88"/>
        <v/>
      </c>
      <c r="J30" s="2">
        <f t="shared" si="88"/>
        <v>-0.39</v>
      </c>
      <c r="K30" s="2" t="str">
        <f t="shared" si="88"/>
        <v/>
      </c>
      <c r="L30" s="2" t="str">
        <f t="shared" si="88"/>
        <v/>
      </c>
      <c r="M30" s="14">
        <f>SUMPRODUCT(H30:L30, 'Top 5 CORR'!$B$3:$F$3)/SUMIF(C30:G30, "&lt;&gt;", 'Top 5 CORR'!$B$3:$F$3)</f>
        <v>-0.39</v>
      </c>
      <c r="N30" s="14">
        <f t="shared" si="5"/>
        <v>3.271538462</v>
      </c>
      <c r="R30" s="1">
        <v>4.0</v>
      </c>
      <c r="T30" s="1">
        <v>3.5</v>
      </c>
      <c r="V30" s="2" t="str">
        <f t="shared" ref="V30:Z30" si="89">IF(Q30&lt;=0, "", Q30-Q$102)</f>
        <v/>
      </c>
      <c r="W30" s="2">
        <f t="shared" si="89"/>
        <v>-0.1079545455</v>
      </c>
      <c r="X30" s="2" t="str">
        <f t="shared" si="89"/>
        <v/>
      </c>
      <c r="Y30" s="2">
        <f t="shared" si="89"/>
        <v>-0.3656716418</v>
      </c>
      <c r="Z30" s="2" t="str">
        <f t="shared" si="89"/>
        <v/>
      </c>
      <c r="AA30" s="14">
        <f>SUMPRODUCT(V30:Z30, 'Top 5 CORR'!$B$5:$F$5)/SUMIF(Q30:U30, "&lt;&gt;", 'Top 5 CORR'!$B$5:$F$5)</f>
        <v>-0.2324968551</v>
      </c>
      <c r="AB30" s="1">
        <f t="shared" si="7"/>
        <v>4.164939042</v>
      </c>
      <c r="AG30" s="1">
        <v>3.5</v>
      </c>
      <c r="AJ30" s="2" t="str">
        <f t="shared" ref="AJ30:AN30" si="90">IF(AE30&lt;=0, "", AE30-AE$102)</f>
        <v/>
      </c>
      <c r="AK30" s="2" t="str">
        <f t="shared" si="90"/>
        <v/>
      </c>
      <c r="AL30" s="2">
        <f t="shared" si="90"/>
        <v>-0.3656716418</v>
      </c>
      <c r="AM30" s="2" t="str">
        <f t="shared" si="90"/>
        <v/>
      </c>
      <c r="AN30" s="2" t="str">
        <f t="shared" si="90"/>
        <v/>
      </c>
      <c r="AO30" s="1">
        <f>SUMPRODUCT(AJ30:AN30, 'Top 5 CORR'!$B$7:$F$7)/SUMIF(AE30:AI30, "&lt;&gt;", 'Top 5 CORR'!$B$7:$F$7)</f>
        <v>-0.3656716418</v>
      </c>
      <c r="AP30" s="1">
        <f t="shared" si="9"/>
        <v>4.134328358</v>
      </c>
    </row>
    <row r="31">
      <c r="A31" s="1" t="s">
        <v>29</v>
      </c>
      <c r="C31" s="1">
        <v>2.5</v>
      </c>
      <c r="E31" s="1">
        <v>2.0</v>
      </c>
      <c r="G31" s="1">
        <v>3.5</v>
      </c>
      <c r="H31" s="2">
        <f t="shared" ref="H31:L31" si="91">IF(C31&lt;=0, "", C31-C$102)</f>
        <v>-0.94</v>
      </c>
      <c r="I31" s="2" t="str">
        <f t="shared" si="91"/>
        <v/>
      </c>
      <c r="J31" s="2">
        <f t="shared" si="91"/>
        <v>-0.89</v>
      </c>
      <c r="K31" s="2" t="str">
        <f t="shared" si="91"/>
        <v/>
      </c>
      <c r="L31" s="2">
        <f t="shared" si="91"/>
        <v>0.1301369863</v>
      </c>
      <c r="M31" s="14">
        <f>SUMPRODUCT(H31:L31, 'Top 5 CORR'!$B$3:$F$3)/SUMIF(C31:G31, "&lt;&gt;", 'Top 5 CORR'!$B$3:$F$3)</f>
        <v>-0.6092878956</v>
      </c>
      <c r="N31" s="14">
        <f t="shared" si="5"/>
        <v>3.052250566</v>
      </c>
      <c r="U31" s="1">
        <v>2.5</v>
      </c>
      <c r="V31" s="2" t="str">
        <f t="shared" ref="V31:Z31" si="92">IF(Q31&lt;=0, "", Q31-Q$102)</f>
        <v/>
      </c>
      <c r="W31" s="2" t="str">
        <f t="shared" si="92"/>
        <v/>
      </c>
      <c r="X31" s="2" t="str">
        <f t="shared" si="92"/>
        <v/>
      </c>
      <c r="Y31" s="2" t="str">
        <f t="shared" si="92"/>
        <v/>
      </c>
      <c r="Z31" s="2">
        <f t="shared" si="92"/>
        <v>-1.213541667</v>
      </c>
      <c r="AA31" s="14">
        <f>SUMPRODUCT(V31:Z31, 'Top 5 CORR'!$B$5:$F$5)/SUMIF(Q31:U31, "&lt;&gt;", 'Top 5 CORR'!$B$5:$F$5)</f>
        <v>-1.213541667</v>
      </c>
      <c r="AB31" s="1">
        <f t="shared" si="7"/>
        <v>3.183894231</v>
      </c>
      <c r="AF31" s="1">
        <v>2.5</v>
      </c>
      <c r="AH31" s="1">
        <v>3.0</v>
      </c>
      <c r="AJ31" s="2" t="str">
        <f t="shared" ref="AJ31:AN31" si="93">IF(AE31&lt;=0, "", AE31-AE$102)</f>
        <v/>
      </c>
      <c r="AK31" s="2">
        <f t="shared" si="93"/>
        <v>-1.161538462</v>
      </c>
      <c r="AL31" s="2" t="str">
        <f t="shared" si="93"/>
        <v/>
      </c>
      <c r="AM31" s="2">
        <f t="shared" si="93"/>
        <v>-0.6</v>
      </c>
      <c r="AN31" s="2" t="str">
        <f t="shared" si="93"/>
        <v/>
      </c>
      <c r="AO31" s="1">
        <f>SUMPRODUCT(AJ31:AN31, 'Top 5 CORR'!$B$7:$F$7)/SUMIF(AE31:AI31, "&lt;&gt;", 'Top 5 CORR'!$B$7:$F$7)</f>
        <v>-0.9582530507</v>
      </c>
      <c r="AP31" s="1">
        <f t="shared" si="9"/>
        <v>3.541746949</v>
      </c>
    </row>
    <row r="32">
      <c r="A32" s="1" t="s">
        <v>30</v>
      </c>
      <c r="C32" s="1">
        <v>4.0</v>
      </c>
      <c r="D32" s="1">
        <v>4.0</v>
      </c>
      <c r="E32" s="1">
        <v>4.0</v>
      </c>
      <c r="G32" s="1">
        <v>3.5</v>
      </c>
      <c r="H32" s="2">
        <f t="shared" ref="H32:L32" si="94">IF(C32&lt;=0, "", C32-C$102)</f>
        <v>0.56</v>
      </c>
      <c r="I32" s="2">
        <f t="shared" si="94"/>
        <v>0.3</v>
      </c>
      <c r="J32" s="2">
        <f t="shared" si="94"/>
        <v>1.11</v>
      </c>
      <c r="K32" s="2" t="str">
        <f t="shared" si="94"/>
        <v/>
      </c>
      <c r="L32" s="2">
        <f t="shared" si="94"/>
        <v>0.1301369863</v>
      </c>
      <c r="M32" s="14">
        <f>SUMPRODUCT(H32:L32, 'Top 5 CORR'!$B$3:$F$3)/SUMIF(C32:G32, "&lt;&gt;", 'Top 5 CORR'!$B$3:$F$3)</f>
        <v>0.5358419835</v>
      </c>
      <c r="N32" s="14">
        <f t="shared" si="5"/>
        <v>4.197380445</v>
      </c>
      <c r="R32" s="1">
        <v>5.0</v>
      </c>
      <c r="S32" s="1">
        <v>3.5</v>
      </c>
      <c r="U32" s="1">
        <v>3.5</v>
      </c>
      <c r="V32" s="2" t="str">
        <f t="shared" ref="V32:Z32" si="95">IF(Q32&lt;=0, "", Q32-Q$102)</f>
        <v/>
      </c>
      <c r="W32" s="2">
        <f t="shared" si="95"/>
        <v>0.8920454545</v>
      </c>
      <c r="X32" s="2">
        <f t="shared" si="95"/>
        <v>-0.1666666667</v>
      </c>
      <c r="Y32" s="2" t="str">
        <f t="shared" si="95"/>
        <v/>
      </c>
      <c r="Z32" s="2">
        <f t="shared" si="95"/>
        <v>-0.2135416667</v>
      </c>
      <c r="AA32" s="14">
        <f>SUMPRODUCT(V32:Z32, 'Top 5 CORR'!$B$5:$F$5)/SUMIF(Q32:U32, "&lt;&gt;", 'Top 5 CORR'!$B$5:$F$5)</f>
        <v>0.1967949973</v>
      </c>
      <c r="AB32" s="1">
        <f t="shared" si="7"/>
        <v>4.594230895</v>
      </c>
      <c r="AE32" s="1">
        <v>4.0</v>
      </c>
      <c r="AF32" s="1">
        <v>4.0</v>
      </c>
      <c r="AH32" s="1">
        <v>3.0</v>
      </c>
      <c r="AI32" s="1">
        <v>4.0</v>
      </c>
      <c r="AJ32" s="2">
        <f t="shared" ref="AJ32:AN32" si="96">IF(AE32&lt;=0, "", AE32-AE$102)</f>
        <v>-0.05882352941</v>
      </c>
      <c r="AK32" s="2">
        <f t="shared" si="96"/>
        <v>0.3384615385</v>
      </c>
      <c r="AL32" s="2" t="str">
        <f t="shared" si="96"/>
        <v/>
      </c>
      <c r="AM32" s="2">
        <f t="shared" si="96"/>
        <v>-0.6</v>
      </c>
      <c r="AN32" s="2">
        <f t="shared" si="96"/>
        <v>0.3</v>
      </c>
      <c r="AO32" s="1">
        <f>SUMPRODUCT(AJ32:AN32, 'Top 5 CORR'!$B$7:$F$7)/SUMIF(AE32:AI32, "&lt;&gt;", 'Top 5 CORR'!$B$7:$F$7)</f>
        <v>0.02341751678</v>
      </c>
      <c r="AP32" s="1">
        <f t="shared" si="9"/>
        <v>4.523417517</v>
      </c>
    </row>
    <row r="33">
      <c r="A33" s="1" t="s">
        <v>31</v>
      </c>
      <c r="C33" s="1">
        <v>1.5</v>
      </c>
      <c r="D33" s="1">
        <v>4.0</v>
      </c>
      <c r="E33" s="1">
        <v>4.5</v>
      </c>
      <c r="F33" s="1">
        <v>4.5</v>
      </c>
      <c r="G33" s="1">
        <v>5.0</v>
      </c>
      <c r="H33" s="2">
        <f t="shared" ref="H33:L33" si="97">IF(C33&lt;=0, "", C33-C$102)</f>
        <v>-1.94</v>
      </c>
      <c r="I33" s="2">
        <f t="shared" si="97"/>
        <v>0.3</v>
      </c>
      <c r="J33" s="2">
        <f t="shared" si="97"/>
        <v>1.61</v>
      </c>
      <c r="K33" s="2">
        <f t="shared" si="97"/>
        <v>0</v>
      </c>
      <c r="L33" s="2">
        <f t="shared" si="97"/>
        <v>1.630136986</v>
      </c>
      <c r="M33" s="14">
        <f>SUMPRODUCT(H33:L33, 'Top 5 CORR'!$B$3:$F$3)/SUMIF(C33:G33, "&lt;&gt;", 'Top 5 CORR'!$B$3:$F$3)</f>
        <v>0.2502234771</v>
      </c>
      <c r="N33" s="14">
        <f t="shared" si="5"/>
        <v>3.911761939</v>
      </c>
      <c r="Q33" s="1">
        <v>4.0</v>
      </c>
      <c r="R33" s="1">
        <v>5.0</v>
      </c>
      <c r="S33" s="1">
        <v>4.5</v>
      </c>
      <c r="U33" s="1">
        <v>4.5</v>
      </c>
      <c r="V33" s="2">
        <f t="shared" ref="V33:Z33" si="98">IF(Q33&lt;=0, "", Q33-Q$102)</f>
        <v>-0.2794117647</v>
      </c>
      <c r="W33" s="2">
        <f t="shared" si="98"/>
        <v>0.8920454545</v>
      </c>
      <c r="X33" s="2">
        <f t="shared" si="98"/>
        <v>0.8333333333</v>
      </c>
      <c r="Y33" s="2" t="str">
        <f t="shared" si="98"/>
        <v/>
      </c>
      <c r="Z33" s="2">
        <f t="shared" si="98"/>
        <v>0.7864583333</v>
      </c>
      <c r="AA33" s="14">
        <f>SUMPRODUCT(V33:Z33, 'Top 5 CORR'!$B$5:$F$5)/SUMIF(Q33:U33, "&lt;&gt;", 'Top 5 CORR'!$B$5:$F$5)</f>
        <v>0.5068377549</v>
      </c>
      <c r="AB33" s="1">
        <f t="shared" si="7"/>
        <v>4.904273652</v>
      </c>
      <c r="AH33" s="1">
        <v>4.0</v>
      </c>
      <c r="AI33" s="1">
        <v>4.0</v>
      </c>
      <c r="AJ33" s="2" t="str">
        <f t="shared" ref="AJ33:AN33" si="99">IF(AE33&lt;=0, "", AE33-AE$102)</f>
        <v/>
      </c>
      <c r="AK33" s="2" t="str">
        <f t="shared" si="99"/>
        <v/>
      </c>
      <c r="AL33" s="2" t="str">
        <f t="shared" si="99"/>
        <v/>
      </c>
      <c r="AM33" s="2">
        <f t="shared" si="99"/>
        <v>0.4</v>
      </c>
      <c r="AN33" s="2">
        <f t="shared" si="99"/>
        <v>0.3</v>
      </c>
      <c r="AO33" s="1">
        <f>SUMPRODUCT(AJ33:AN33, 'Top 5 CORR'!$B$7:$F$7)/SUMIF(AE33:AI33, "&lt;&gt;", 'Top 5 CORR'!$B$7:$F$7)</f>
        <v>0.3539770795</v>
      </c>
      <c r="AP33" s="1">
        <f t="shared" si="9"/>
        <v>4.853977079</v>
      </c>
    </row>
    <row r="34">
      <c r="A34" s="1" t="s">
        <v>32</v>
      </c>
      <c r="E34" s="1">
        <v>4.0</v>
      </c>
      <c r="H34" s="2" t="str">
        <f t="shared" ref="H34:L34" si="100">IF(C34&lt;=0, "", C34-C$102)</f>
        <v/>
      </c>
      <c r="I34" s="2" t="str">
        <f t="shared" si="100"/>
        <v/>
      </c>
      <c r="J34" s="2">
        <f t="shared" si="100"/>
        <v>1.11</v>
      </c>
      <c r="K34" s="2" t="str">
        <f t="shared" si="100"/>
        <v/>
      </c>
      <c r="L34" s="2" t="str">
        <f t="shared" si="100"/>
        <v/>
      </c>
      <c r="M34" s="14">
        <f>SUMPRODUCT(H34:L34, 'Top 5 CORR'!$B$3:$F$3)/SUMIF(C34:G34, "&lt;&gt;", 'Top 5 CORR'!$B$3:$F$3)</f>
        <v>1.11</v>
      </c>
      <c r="N34" s="14">
        <f t="shared" si="5"/>
        <v>4.771538462</v>
      </c>
      <c r="R34" s="1">
        <v>5.0</v>
      </c>
      <c r="U34" s="1">
        <v>4.5</v>
      </c>
      <c r="V34" s="2" t="str">
        <f t="shared" ref="V34:Z34" si="101">IF(Q34&lt;=0, "", Q34-Q$102)</f>
        <v/>
      </c>
      <c r="W34" s="2">
        <f t="shared" si="101"/>
        <v>0.8920454545</v>
      </c>
      <c r="X34" s="2" t="str">
        <f t="shared" si="101"/>
        <v/>
      </c>
      <c r="Y34" s="2" t="str">
        <f t="shared" si="101"/>
        <v/>
      </c>
      <c r="Z34" s="2">
        <f t="shared" si="101"/>
        <v>0.7864583333</v>
      </c>
      <c r="AA34" s="14">
        <f>SUMPRODUCT(V34:Z34, 'Top 5 CORR'!$B$5:$F$5)/SUMIF(Q34:U34, "&lt;&gt;", 'Top 5 CORR'!$B$5:$F$5)</f>
        <v>0.8436746827</v>
      </c>
      <c r="AB34" s="1">
        <f t="shared" si="7"/>
        <v>5.24111058</v>
      </c>
      <c r="AJ34" s="2" t="str">
        <f t="shared" ref="AJ34:AN34" si="102">IF(AE34&lt;=0, "", AE34-AE$102)</f>
        <v/>
      </c>
      <c r="AK34" s="2" t="str">
        <f t="shared" si="102"/>
        <v/>
      </c>
      <c r="AL34" s="2" t="str">
        <f t="shared" si="102"/>
        <v/>
      </c>
      <c r="AM34" s="2" t="str">
        <f t="shared" si="102"/>
        <v/>
      </c>
      <c r="AN34" s="2" t="str">
        <f t="shared" si="102"/>
        <v/>
      </c>
      <c r="AO34" s="1" t="str">
        <f>SUMPRODUCT(AJ34:AN34, 'Top 5 CORR'!$B$7:$F$7)/SUMIF(AE34:AI34, "&lt;&gt;", 'Top 5 CORR'!$B$7:$F$7)</f>
        <v>#DIV/0!</v>
      </c>
      <c r="AP34" s="1" t="str">
        <f t="shared" si="9"/>
        <v>#DIV/0!</v>
      </c>
    </row>
    <row r="35">
      <c r="A35" s="1" t="s">
        <v>33</v>
      </c>
      <c r="C35" s="1">
        <v>3.0</v>
      </c>
      <c r="D35" s="1">
        <v>4.0</v>
      </c>
      <c r="E35" s="1">
        <v>0.5</v>
      </c>
      <c r="H35" s="2">
        <f t="shared" ref="H35:L35" si="103">IF(C35&lt;=0, "", C35-C$102)</f>
        <v>-0.44</v>
      </c>
      <c r="I35" s="2">
        <f t="shared" si="103"/>
        <v>0.3</v>
      </c>
      <c r="J35" s="2">
        <f t="shared" si="103"/>
        <v>-2.39</v>
      </c>
      <c r="K35" s="2" t="str">
        <f t="shared" si="103"/>
        <v/>
      </c>
      <c r="L35" s="2" t="str">
        <f t="shared" si="103"/>
        <v/>
      </c>
      <c r="M35" s="14">
        <f>SUMPRODUCT(H35:L35, 'Top 5 CORR'!$B$3:$F$3)/SUMIF(C35:G35, "&lt;&gt;", 'Top 5 CORR'!$B$3:$F$3)</f>
        <v>-0.8115013775</v>
      </c>
      <c r="N35" s="14">
        <f t="shared" si="5"/>
        <v>2.850037084</v>
      </c>
      <c r="Q35" s="1">
        <v>5.0</v>
      </c>
      <c r="R35" s="1">
        <v>5.0</v>
      </c>
      <c r="T35" s="1">
        <v>4.5</v>
      </c>
      <c r="U35" s="1">
        <v>5.0</v>
      </c>
      <c r="V35" s="2">
        <f t="shared" ref="V35:Z35" si="104">IF(Q35&lt;=0, "", Q35-Q$102)</f>
        <v>0.7205882353</v>
      </c>
      <c r="W35" s="2">
        <f t="shared" si="104"/>
        <v>0.8920454545</v>
      </c>
      <c r="X35" s="2" t="str">
        <f t="shared" si="104"/>
        <v/>
      </c>
      <c r="Y35" s="2">
        <f t="shared" si="104"/>
        <v>0.6343283582</v>
      </c>
      <c r="Z35" s="2">
        <f t="shared" si="104"/>
        <v>1.286458333</v>
      </c>
      <c r="AA35" s="14">
        <f>SUMPRODUCT(V35:Z35, 'Top 5 CORR'!$B$5:$F$5)/SUMIF(Q35:U35, "&lt;&gt;", 'Top 5 CORR'!$B$5:$F$5)</f>
        <v>0.8639877946</v>
      </c>
      <c r="AB35" s="1">
        <f t="shared" si="7"/>
        <v>5.261423692</v>
      </c>
      <c r="AE35" s="1">
        <v>5.0</v>
      </c>
      <c r="AF35" s="1">
        <v>3.0</v>
      </c>
      <c r="AG35" s="1">
        <v>4.5</v>
      </c>
      <c r="AI35" s="1">
        <v>4.0</v>
      </c>
      <c r="AJ35" s="2">
        <f t="shared" ref="AJ35:AN35" si="105">IF(AE35&lt;=0, "", AE35-AE$102)</f>
        <v>0.9411764706</v>
      </c>
      <c r="AK35" s="2">
        <f t="shared" si="105"/>
        <v>-0.6615384615</v>
      </c>
      <c r="AL35" s="2">
        <f t="shared" si="105"/>
        <v>0.6343283582</v>
      </c>
      <c r="AM35" s="2" t="str">
        <f t="shared" si="105"/>
        <v/>
      </c>
      <c r="AN35" s="2">
        <f t="shared" si="105"/>
        <v>0.3</v>
      </c>
      <c r="AO35" s="1">
        <f>SUMPRODUCT(AJ35:AN35, 'Top 5 CORR'!$B$7:$F$7)/SUMIF(AE35:AI35, "&lt;&gt;", 'Top 5 CORR'!$B$7:$F$7)</f>
        <v>0.2959668356</v>
      </c>
      <c r="AP35" s="1">
        <f t="shared" si="9"/>
        <v>4.795966836</v>
      </c>
    </row>
    <row r="36">
      <c r="A36" s="1" t="s">
        <v>34</v>
      </c>
      <c r="C36" s="1">
        <v>2.5</v>
      </c>
      <c r="D36" s="1">
        <v>3.0</v>
      </c>
      <c r="E36" s="1">
        <v>4.0</v>
      </c>
      <c r="F36" s="1">
        <v>4.5</v>
      </c>
      <c r="G36" s="1">
        <v>3.0</v>
      </c>
      <c r="H36" s="2">
        <f t="shared" ref="H36:L36" si="106">IF(C36&lt;=0, "", C36-C$102)</f>
        <v>-0.94</v>
      </c>
      <c r="I36" s="2">
        <f t="shared" si="106"/>
        <v>-0.7</v>
      </c>
      <c r="J36" s="2">
        <f t="shared" si="106"/>
        <v>1.11</v>
      </c>
      <c r="K36" s="2">
        <f t="shared" si="106"/>
        <v>0</v>
      </c>
      <c r="L36" s="2">
        <f t="shared" si="106"/>
        <v>-0.3698630137</v>
      </c>
      <c r="M36" s="14">
        <f>SUMPRODUCT(H36:L36, 'Top 5 CORR'!$B$3:$F$3)/SUMIF(C36:G36, "&lt;&gt;", 'Top 5 CORR'!$B$3:$F$3)</f>
        <v>-0.1973102628</v>
      </c>
      <c r="N36" s="14">
        <f t="shared" si="5"/>
        <v>3.464228199</v>
      </c>
      <c r="R36" s="1">
        <v>3.5</v>
      </c>
      <c r="T36" s="1">
        <v>3.5</v>
      </c>
      <c r="U36" s="1">
        <v>3.0</v>
      </c>
      <c r="V36" s="2" t="str">
        <f t="shared" ref="V36:Z36" si="107">IF(Q36&lt;=0, "", Q36-Q$102)</f>
        <v/>
      </c>
      <c r="W36" s="2">
        <f t="shared" si="107"/>
        <v>-0.6079545455</v>
      </c>
      <c r="X36" s="2" t="str">
        <f t="shared" si="107"/>
        <v/>
      </c>
      <c r="Y36" s="2">
        <f t="shared" si="107"/>
        <v>-0.3656716418</v>
      </c>
      <c r="Z36" s="2">
        <f t="shared" si="107"/>
        <v>-0.7135416667</v>
      </c>
      <c r="AA36" s="14">
        <f>SUMPRODUCT(V36:Z36, 'Top 5 CORR'!$B$5:$F$5)/SUMIF(Q36:U36, "&lt;&gt;", 'Top 5 CORR'!$B$5:$F$5)</f>
        <v>-0.5585711587</v>
      </c>
      <c r="AB36" s="1">
        <f t="shared" si="7"/>
        <v>3.838864739</v>
      </c>
      <c r="AF36" s="1">
        <v>3.5</v>
      </c>
      <c r="AG36" s="1">
        <v>3.5</v>
      </c>
      <c r="AH36" s="1">
        <v>4.0</v>
      </c>
      <c r="AI36" s="1">
        <v>3.0</v>
      </c>
      <c r="AJ36" s="2" t="str">
        <f t="shared" ref="AJ36:AN36" si="108">IF(AE36&lt;=0, "", AE36-AE$102)</f>
        <v/>
      </c>
      <c r="AK36" s="2">
        <f t="shared" si="108"/>
        <v>-0.1615384615</v>
      </c>
      <c r="AL36" s="2">
        <f t="shared" si="108"/>
        <v>-0.3656716418</v>
      </c>
      <c r="AM36" s="2">
        <f t="shared" si="108"/>
        <v>0.4</v>
      </c>
      <c r="AN36" s="2">
        <f t="shared" si="108"/>
        <v>-0.7</v>
      </c>
      <c r="AO36" s="1">
        <f>SUMPRODUCT(AJ36:AN36, 'Top 5 CORR'!$B$7:$F$7)/SUMIF(AE36:AI36, "&lt;&gt;", 'Top 5 CORR'!$B$7:$F$7)</f>
        <v>-0.1870807517</v>
      </c>
      <c r="AP36" s="1">
        <f t="shared" si="9"/>
        <v>4.312919248</v>
      </c>
    </row>
    <row r="37">
      <c r="A37" s="1" t="s">
        <v>35</v>
      </c>
      <c r="C37" s="1">
        <v>3.0</v>
      </c>
      <c r="D37" s="1">
        <v>2.0</v>
      </c>
      <c r="E37" s="1">
        <v>4.0</v>
      </c>
      <c r="F37" s="1">
        <v>5.0</v>
      </c>
      <c r="G37" s="1">
        <v>3.0</v>
      </c>
      <c r="H37" s="2">
        <f t="shared" ref="H37:L37" si="109">IF(C37&lt;=0, "", C37-C$102)</f>
        <v>-0.44</v>
      </c>
      <c r="I37" s="2">
        <f t="shared" si="109"/>
        <v>-1.7</v>
      </c>
      <c r="J37" s="2">
        <f t="shared" si="109"/>
        <v>1.11</v>
      </c>
      <c r="K37" s="2">
        <f t="shared" si="109"/>
        <v>0.5</v>
      </c>
      <c r="L37" s="2">
        <f t="shared" si="109"/>
        <v>-0.3698630137</v>
      </c>
      <c r="M37" s="14">
        <f>SUMPRODUCT(H37:L37, 'Top 5 CORR'!$B$3:$F$3)/SUMIF(C37:G37, "&lt;&gt;", 'Top 5 CORR'!$B$3:$F$3)</f>
        <v>-0.2091770476</v>
      </c>
      <c r="N37" s="14">
        <f t="shared" si="5"/>
        <v>3.452361414</v>
      </c>
      <c r="R37" s="1">
        <v>5.0</v>
      </c>
      <c r="S37" s="1">
        <v>4.5</v>
      </c>
      <c r="T37" s="1">
        <v>4.0</v>
      </c>
      <c r="U37" s="1">
        <v>4.0</v>
      </c>
      <c r="V37" s="2" t="str">
        <f t="shared" ref="V37:Z37" si="110">IF(Q37&lt;=0, "", Q37-Q$102)</f>
        <v/>
      </c>
      <c r="W37" s="2">
        <f t="shared" si="110"/>
        <v>0.8920454545</v>
      </c>
      <c r="X37" s="2">
        <f t="shared" si="110"/>
        <v>0.8333333333</v>
      </c>
      <c r="Y37" s="2">
        <f t="shared" si="110"/>
        <v>0.1343283582</v>
      </c>
      <c r="Z37" s="2">
        <f t="shared" si="110"/>
        <v>0.2864583333</v>
      </c>
      <c r="AA37" s="14">
        <f>SUMPRODUCT(V37:Z37, 'Top 5 CORR'!$B$5:$F$5)/SUMIF(Q37:U37, "&lt;&gt;", 'Top 5 CORR'!$B$5:$F$5)</f>
        <v>0.5505546088</v>
      </c>
      <c r="AB37" s="1">
        <f t="shared" si="7"/>
        <v>4.947990506</v>
      </c>
      <c r="AF37" s="1">
        <v>3.5</v>
      </c>
      <c r="AG37" s="1">
        <v>4.0</v>
      </c>
      <c r="AH37" s="1">
        <v>4.0</v>
      </c>
      <c r="AI37" s="1">
        <v>2.0</v>
      </c>
      <c r="AJ37" s="2" t="str">
        <f t="shared" ref="AJ37:AN37" si="111">IF(AE37&lt;=0, "", AE37-AE$102)</f>
        <v/>
      </c>
      <c r="AK37" s="2">
        <f t="shared" si="111"/>
        <v>-0.1615384615</v>
      </c>
      <c r="AL37" s="2">
        <f t="shared" si="111"/>
        <v>0.1343283582</v>
      </c>
      <c r="AM37" s="2">
        <f t="shared" si="111"/>
        <v>0.4</v>
      </c>
      <c r="AN37" s="2">
        <f t="shared" si="111"/>
        <v>-1.7</v>
      </c>
      <c r="AO37" s="1">
        <f>SUMPRODUCT(AJ37:AN37, 'Top 5 CORR'!$B$7:$F$7)/SUMIF(AE37:AI37, "&lt;&gt;", 'Top 5 CORR'!$B$7:$F$7)</f>
        <v>-0.2524023822</v>
      </c>
      <c r="AP37" s="1">
        <f t="shared" si="9"/>
        <v>4.247597618</v>
      </c>
    </row>
    <row r="38">
      <c r="A38" s="1" t="s">
        <v>36</v>
      </c>
      <c r="C38" s="1">
        <v>3.0</v>
      </c>
      <c r="D38" s="1">
        <v>5.0</v>
      </c>
      <c r="E38" s="1">
        <v>4.5</v>
      </c>
      <c r="G38" s="1">
        <v>3.0</v>
      </c>
      <c r="H38" s="2">
        <f t="shared" ref="H38:L38" si="112">IF(C38&lt;=0, "", C38-C$102)</f>
        <v>-0.44</v>
      </c>
      <c r="I38" s="2">
        <f t="shared" si="112"/>
        <v>1.3</v>
      </c>
      <c r="J38" s="2">
        <f t="shared" si="112"/>
        <v>1.61</v>
      </c>
      <c r="K38" s="2" t="str">
        <f t="shared" si="112"/>
        <v/>
      </c>
      <c r="L38" s="2">
        <f t="shared" si="112"/>
        <v>-0.3698630137</v>
      </c>
      <c r="M38" s="14">
        <f>SUMPRODUCT(H38:L38, 'Top 5 CORR'!$B$3:$F$3)/SUMIF(C38:G38, "&lt;&gt;", 'Top 5 CORR'!$B$3:$F$3)</f>
        <v>0.5454999248</v>
      </c>
      <c r="N38" s="14">
        <f t="shared" si="5"/>
        <v>4.207038386</v>
      </c>
      <c r="R38" s="1">
        <v>5.0</v>
      </c>
      <c r="S38" s="1">
        <v>3.5</v>
      </c>
      <c r="T38" s="1">
        <v>3.5</v>
      </c>
      <c r="U38" s="1">
        <v>2.5</v>
      </c>
      <c r="V38" s="2" t="str">
        <f t="shared" ref="V38:Z38" si="113">IF(Q38&lt;=0, "", Q38-Q$102)</f>
        <v/>
      </c>
      <c r="W38" s="2">
        <f t="shared" si="113"/>
        <v>0.8920454545</v>
      </c>
      <c r="X38" s="2">
        <f t="shared" si="113"/>
        <v>-0.1666666667</v>
      </c>
      <c r="Y38" s="2">
        <f t="shared" si="113"/>
        <v>-0.3656716418</v>
      </c>
      <c r="Z38" s="2">
        <f t="shared" si="113"/>
        <v>-1.213541667</v>
      </c>
      <c r="AA38" s="14">
        <f>SUMPRODUCT(V38:Z38, 'Top 5 CORR'!$B$5:$F$5)/SUMIF(Q38:U38, "&lt;&gt;", 'Top 5 CORR'!$B$5:$F$5)</f>
        <v>-0.1699891068</v>
      </c>
      <c r="AB38" s="1">
        <f t="shared" si="7"/>
        <v>4.227446791</v>
      </c>
      <c r="AE38" s="1">
        <v>4.0</v>
      </c>
      <c r="AF38" s="1">
        <v>3.0</v>
      </c>
      <c r="AG38" s="1">
        <v>3.5</v>
      </c>
      <c r="AH38" s="1">
        <v>5.0</v>
      </c>
      <c r="AI38" s="1">
        <v>5.0</v>
      </c>
      <c r="AJ38" s="2">
        <f t="shared" ref="AJ38:AN38" si="114">IF(AE38&lt;=0, "", AE38-AE$102)</f>
        <v>-0.05882352941</v>
      </c>
      <c r="AK38" s="2">
        <f t="shared" si="114"/>
        <v>-0.6615384615</v>
      </c>
      <c r="AL38" s="2">
        <f t="shared" si="114"/>
        <v>-0.3656716418</v>
      </c>
      <c r="AM38" s="2">
        <f t="shared" si="114"/>
        <v>1.4</v>
      </c>
      <c r="AN38" s="2">
        <f t="shared" si="114"/>
        <v>1.3</v>
      </c>
      <c r="AO38" s="1">
        <f>SUMPRODUCT(AJ38:AN38, 'Top 5 CORR'!$B$7:$F$7)/SUMIF(AE38:AI38, "&lt;&gt;", 'Top 5 CORR'!$B$7:$F$7)</f>
        <v>0.1221792134</v>
      </c>
      <c r="AP38" s="1">
        <f t="shared" si="9"/>
        <v>4.622179213</v>
      </c>
    </row>
    <row r="39">
      <c r="A39" s="1" t="s">
        <v>37</v>
      </c>
      <c r="C39" s="1">
        <v>1.5</v>
      </c>
      <c r="E39" s="1">
        <v>4.0</v>
      </c>
      <c r="H39" s="2">
        <f t="shared" ref="H39:L39" si="115">IF(C39&lt;=0, "", C39-C$102)</f>
        <v>-1.94</v>
      </c>
      <c r="I39" s="2" t="str">
        <f t="shared" si="115"/>
        <v/>
      </c>
      <c r="J39" s="2">
        <f t="shared" si="115"/>
        <v>1.11</v>
      </c>
      <c r="K39" s="2" t="str">
        <f t="shared" si="115"/>
        <v/>
      </c>
      <c r="L39" s="2" t="str">
        <f t="shared" si="115"/>
        <v/>
      </c>
      <c r="M39" s="14">
        <f>SUMPRODUCT(H39:L39, 'Top 5 CORR'!$B$3:$F$3)/SUMIF(C39:G39, "&lt;&gt;", 'Top 5 CORR'!$B$3:$F$3)</f>
        <v>-0.4777732467</v>
      </c>
      <c r="N39" s="14">
        <f t="shared" si="5"/>
        <v>3.183765215</v>
      </c>
      <c r="R39" s="1">
        <v>3.5</v>
      </c>
      <c r="S39" s="1">
        <v>1.5</v>
      </c>
      <c r="U39" s="1">
        <v>3.5</v>
      </c>
      <c r="V39" s="2" t="str">
        <f t="shared" ref="V39:Z39" si="116">IF(Q39&lt;=0, "", Q39-Q$102)</f>
        <v/>
      </c>
      <c r="W39" s="2">
        <f t="shared" si="116"/>
        <v>-0.6079545455</v>
      </c>
      <c r="X39" s="2">
        <f t="shared" si="116"/>
        <v>-2.166666667</v>
      </c>
      <c r="Y39" s="2" t="str">
        <f t="shared" si="116"/>
        <v/>
      </c>
      <c r="Z39" s="2">
        <f t="shared" si="116"/>
        <v>-0.2135416667</v>
      </c>
      <c r="AA39" s="14">
        <f>SUMPRODUCT(V39:Z39, 'Top 5 CORR'!$B$5:$F$5)/SUMIF(Q39:U39, "&lt;&gt;", 'Top 5 CORR'!$B$5:$F$5)</f>
        <v>-1.02184375</v>
      </c>
      <c r="AB39" s="1">
        <f t="shared" si="7"/>
        <v>3.375592148</v>
      </c>
      <c r="AF39" s="1">
        <v>2.5</v>
      </c>
      <c r="AH39" s="1">
        <v>3.0</v>
      </c>
      <c r="AJ39" s="2" t="str">
        <f t="shared" ref="AJ39:AN39" si="117">IF(AE39&lt;=0, "", AE39-AE$102)</f>
        <v/>
      </c>
      <c r="AK39" s="2">
        <f t="shared" si="117"/>
        <v>-1.161538462</v>
      </c>
      <c r="AL39" s="2" t="str">
        <f t="shared" si="117"/>
        <v/>
      </c>
      <c r="AM39" s="2">
        <f t="shared" si="117"/>
        <v>-0.6</v>
      </c>
      <c r="AN39" s="2" t="str">
        <f t="shared" si="117"/>
        <v/>
      </c>
      <c r="AO39" s="1">
        <f>SUMPRODUCT(AJ39:AN39, 'Top 5 CORR'!$B$7:$F$7)/SUMIF(AE39:AI39, "&lt;&gt;", 'Top 5 CORR'!$B$7:$F$7)</f>
        <v>-0.9582530507</v>
      </c>
      <c r="AP39" s="1">
        <f t="shared" si="9"/>
        <v>3.541746949</v>
      </c>
    </row>
    <row r="40">
      <c r="A40" s="1" t="s">
        <v>38</v>
      </c>
      <c r="D40" s="1">
        <v>4.5</v>
      </c>
      <c r="E40" s="1">
        <v>3.5</v>
      </c>
      <c r="F40" s="1">
        <v>5.0</v>
      </c>
      <c r="G40" s="1">
        <v>3.0</v>
      </c>
      <c r="H40" s="2" t="str">
        <f t="shared" ref="H40:L40" si="118">IF(C40&lt;=0, "", C40-C$102)</f>
        <v/>
      </c>
      <c r="I40" s="2">
        <f t="shared" si="118"/>
        <v>0.8</v>
      </c>
      <c r="J40" s="2">
        <f t="shared" si="118"/>
        <v>0.61</v>
      </c>
      <c r="K40" s="2">
        <f t="shared" si="118"/>
        <v>0.5</v>
      </c>
      <c r="L40" s="2">
        <f t="shared" si="118"/>
        <v>-0.3698630137</v>
      </c>
      <c r="M40" s="14">
        <f>SUMPRODUCT(H40:L40, 'Top 5 CORR'!$B$3:$F$3)/SUMIF(C40:G40, "&lt;&gt;", 'Top 5 CORR'!$B$3:$F$3)</f>
        <v>0.4151033487</v>
      </c>
      <c r="N40" s="14">
        <f t="shared" si="5"/>
        <v>4.07664181</v>
      </c>
      <c r="R40" s="1">
        <v>4.5</v>
      </c>
      <c r="U40" s="1">
        <v>5.0</v>
      </c>
      <c r="V40" s="2" t="str">
        <f t="shared" ref="V40:Z40" si="119">IF(Q40&lt;=0, "", Q40-Q$102)</f>
        <v/>
      </c>
      <c r="W40" s="2">
        <f t="shared" si="119"/>
        <v>0.3920454545</v>
      </c>
      <c r="X40" s="2" t="str">
        <f t="shared" si="119"/>
        <v/>
      </c>
      <c r="Y40" s="2" t="str">
        <f t="shared" si="119"/>
        <v/>
      </c>
      <c r="Z40" s="2">
        <f t="shared" si="119"/>
        <v>1.286458333</v>
      </c>
      <c r="AA40" s="14">
        <f>SUMPRODUCT(V40:Z40, 'Top 5 CORR'!$B$5:$F$5)/SUMIF(Q40:U40, "&lt;&gt;", 'Top 5 CORR'!$B$5:$F$5)</f>
        <v>0.8017871046</v>
      </c>
      <c r="AB40" s="1">
        <f t="shared" si="7"/>
        <v>5.199223002</v>
      </c>
      <c r="AH40" s="1">
        <v>4.0</v>
      </c>
      <c r="AI40" s="1">
        <v>4.5</v>
      </c>
      <c r="AJ40" s="2" t="str">
        <f t="shared" ref="AJ40:AN40" si="120">IF(AE40&lt;=0, "", AE40-AE$102)</f>
        <v/>
      </c>
      <c r="AK40" s="2" t="str">
        <f t="shared" si="120"/>
        <v/>
      </c>
      <c r="AL40" s="2" t="str">
        <f t="shared" si="120"/>
        <v/>
      </c>
      <c r="AM40" s="2">
        <f t="shared" si="120"/>
        <v>0.4</v>
      </c>
      <c r="AN40" s="2">
        <f t="shared" si="120"/>
        <v>0.8</v>
      </c>
      <c r="AO40" s="1">
        <f>SUMPRODUCT(AJ40:AN40, 'Top 5 CORR'!$B$7:$F$7)/SUMIF(AE40:AI40, "&lt;&gt;", 'Top 5 CORR'!$B$7:$F$7)</f>
        <v>0.5840916821</v>
      </c>
      <c r="AP40" s="1">
        <f t="shared" si="9"/>
        <v>5.084091682</v>
      </c>
    </row>
    <row r="41">
      <c r="A41" s="1" t="s">
        <v>39</v>
      </c>
      <c r="D41" s="1">
        <v>3.5</v>
      </c>
      <c r="E41" s="1">
        <v>1.0</v>
      </c>
      <c r="F41" s="1">
        <v>4.5</v>
      </c>
      <c r="G41" s="1">
        <v>4.0</v>
      </c>
      <c r="H41" s="2" t="str">
        <f t="shared" ref="H41:L41" si="121">IF(C41&lt;=0, "", C41-C$102)</f>
        <v/>
      </c>
      <c r="I41" s="2">
        <f t="shared" si="121"/>
        <v>-0.2</v>
      </c>
      <c r="J41" s="2">
        <f t="shared" si="121"/>
        <v>-1.89</v>
      </c>
      <c r="K41" s="2">
        <f t="shared" si="121"/>
        <v>0</v>
      </c>
      <c r="L41" s="2">
        <f t="shared" si="121"/>
        <v>0.6301369863</v>
      </c>
      <c r="M41" s="14">
        <f>SUMPRODUCT(H41:L41, 'Top 5 CORR'!$B$3:$F$3)/SUMIF(C41:G41, "&lt;&gt;", 'Top 5 CORR'!$B$3:$F$3)</f>
        <v>-0.4058587253</v>
      </c>
      <c r="N41" s="14">
        <f t="shared" si="5"/>
        <v>3.255679736</v>
      </c>
      <c r="Q41" s="1">
        <v>5.0</v>
      </c>
      <c r="R41" s="1">
        <v>4.5</v>
      </c>
      <c r="T41" s="1">
        <v>4.5</v>
      </c>
      <c r="U41" s="1">
        <v>4.0</v>
      </c>
      <c r="V41" s="2">
        <f t="shared" ref="V41:Z41" si="122">IF(Q41&lt;=0, "", Q41-Q$102)</f>
        <v>0.7205882353</v>
      </c>
      <c r="W41" s="2">
        <f t="shared" si="122"/>
        <v>0.3920454545</v>
      </c>
      <c r="X41" s="2" t="str">
        <f t="shared" si="122"/>
        <v/>
      </c>
      <c r="Y41" s="2">
        <f t="shared" si="122"/>
        <v>0.6343283582</v>
      </c>
      <c r="Z41" s="2">
        <f t="shared" si="122"/>
        <v>0.2864583333</v>
      </c>
      <c r="AA41" s="14">
        <f>SUMPRODUCT(V41:Z41, 'Top 5 CORR'!$B$5:$F$5)/SUMIF(Q41:U41, "&lt;&gt;", 'Top 5 CORR'!$B$5:$F$5)</f>
        <v>0.5250242228</v>
      </c>
      <c r="AB41" s="1">
        <f t="shared" si="7"/>
        <v>4.92246012</v>
      </c>
      <c r="AE41" s="1">
        <v>4.0</v>
      </c>
      <c r="AF41" s="1">
        <v>3.0</v>
      </c>
      <c r="AG41" s="1">
        <v>4.5</v>
      </c>
      <c r="AH41" s="1">
        <v>4.0</v>
      </c>
      <c r="AI41" s="1">
        <v>3.5</v>
      </c>
      <c r="AJ41" s="2">
        <f t="shared" ref="AJ41:AN41" si="123">IF(AE41&lt;=0, "", AE41-AE$102)</f>
        <v>-0.05882352941</v>
      </c>
      <c r="AK41" s="2">
        <f t="shared" si="123"/>
        <v>-0.6615384615</v>
      </c>
      <c r="AL41" s="2">
        <f t="shared" si="123"/>
        <v>0.6343283582</v>
      </c>
      <c r="AM41" s="2">
        <f t="shared" si="123"/>
        <v>0.4</v>
      </c>
      <c r="AN41" s="2">
        <f t="shared" si="123"/>
        <v>-0.2</v>
      </c>
      <c r="AO41" s="1">
        <f>SUMPRODUCT(AJ41:AN41, 'Top 5 CORR'!$B$7:$F$7)/SUMIF(AE41:AI41, "&lt;&gt;", 'Top 5 CORR'!$B$7:$F$7)</f>
        <v>-0.05405096177</v>
      </c>
      <c r="AP41" s="1">
        <f t="shared" si="9"/>
        <v>4.445949038</v>
      </c>
    </row>
    <row r="42">
      <c r="A42" s="1" t="s">
        <v>40</v>
      </c>
      <c r="E42" s="1">
        <v>3.0</v>
      </c>
      <c r="G42" s="1">
        <v>3.0</v>
      </c>
      <c r="H42" s="2" t="str">
        <f t="shared" ref="H42:L42" si="124">IF(C42&lt;=0, "", C42-C$102)</f>
        <v/>
      </c>
      <c r="I42" s="2" t="str">
        <f t="shared" si="124"/>
        <v/>
      </c>
      <c r="J42" s="2">
        <f t="shared" si="124"/>
        <v>0.11</v>
      </c>
      <c r="K42" s="2" t="str">
        <f t="shared" si="124"/>
        <v/>
      </c>
      <c r="L42" s="2">
        <f t="shared" si="124"/>
        <v>-0.3698630137</v>
      </c>
      <c r="M42" s="14">
        <f>SUMPRODUCT(H42:L42, 'Top 5 CORR'!$B$3:$F$3)/SUMIF(C42:G42, "&lt;&gt;", 'Top 5 CORR'!$B$3:$F$3)</f>
        <v>-0.1126042102</v>
      </c>
      <c r="N42" s="14">
        <f t="shared" si="5"/>
        <v>3.548934251</v>
      </c>
      <c r="R42" s="1">
        <v>2.5</v>
      </c>
      <c r="U42" s="1">
        <v>4.0</v>
      </c>
      <c r="V42" s="2" t="str">
        <f t="shared" ref="V42:Z42" si="125">IF(Q42&lt;=0, "", Q42-Q$102)</f>
        <v/>
      </c>
      <c r="W42" s="2">
        <f t="shared" si="125"/>
        <v>-1.607954545</v>
      </c>
      <c r="X42" s="2" t="str">
        <f t="shared" si="125"/>
        <v/>
      </c>
      <c r="Y42" s="2" t="str">
        <f t="shared" si="125"/>
        <v/>
      </c>
      <c r="Z42" s="2">
        <f t="shared" si="125"/>
        <v>0.2864583333</v>
      </c>
      <c r="AA42" s="14">
        <f>SUMPRODUCT(V42:Z42, 'Top 5 CORR'!$B$5:$F$5)/SUMIF(Q42:U42, "&lt;&gt;", 'Top 5 CORR'!$B$5:$F$5)</f>
        <v>-0.7401004735</v>
      </c>
      <c r="AB42" s="1">
        <f t="shared" si="7"/>
        <v>3.657335424</v>
      </c>
      <c r="AF42" s="1">
        <v>3.5</v>
      </c>
      <c r="AJ42" s="2" t="str">
        <f t="shared" ref="AJ42:AN42" si="126">IF(AE42&lt;=0, "", AE42-AE$102)</f>
        <v/>
      </c>
      <c r="AK42" s="2">
        <f t="shared" si="126"/>
        <v>-0.1615384615</v>
      </c>
      <c r="AL42" s="2" t="str">
        <f t="shared" si="126"/>
        <v/>
      </c>
      <c r="AM42" s="2" t="str">
        <f t="shared" si="126"/>
        <v/>
      </c>
      <c r="AN42" s="2" t="str">
        <f t="shared" si="126"/>
        <v/>
      </c>
      <c r="AO42" s="1">
        <f>SUMPRODUCT(AJ42:AN42, 'Top 5 CORR'!$B$7:$F$7)/SUMIF(AE42:AI42, "&lt;&gt;", 'Top 5 CORR'!$B$7:$F$7)</f>
        <v>-0.1615384615</v>
      </c>
      <c r="AP42" s="1">
        <f t="shared" si="9"/>
        <v>4.338461538</v>
      </c>
    </row>
    <row r="43">
      <c r="A43" s="1" t="s">
        <v>41</v>
      </c>
      <c r="E43" s="1">
        <v>2.0</v>
      </c>
      <c r="G43" s="1">
        <v>5.0</v>
      </c>
      <c r="H43" s="2" t="str">
        <f t="shared" ref="H43:L43" si="127">IF(C43&lt;=0, "", C43-C$102)</f>
        <v/>
      </c>
      <c r="I43" s="2" t="str">
        <f t="shared" si="127"/>
        <v/>
      </c>
      <c r="J43" s="2">
        <f t="shared" si="127"/>
        <v>-0.89</v>
      </c>
      <c r="K43" s="2" t="str">
        <f t="shared" si="127"/>
        <v/>
      </c>
      <c r="L43" s="2">
        <f t="shared" si="127"/>
        <v>1.630136986</v>
      </c>
      <c r="M43" s="14">
        <f>SUMPRODUCT(H43:L43, 'Top 5 CORR'!$B$3:$F$3)/SUMIF(C43:G43, "&lt;&gt;", 'Top 5 CORR'!$B$3:$F$3)</f>
        <v>0.2790692706</v>
      </c>
      <c r="N43" s="14">
        <f t="shared" si="5"/>
        <v>3.940607732</v>
      </c>
      <c r="R43" s="1">
        <v>5.0</v>
      </c>
      <c r="S43" s="1">
        <v>4.0</v>
      </c>
      <c r="T43" s="1">
        <v>5.0</v>
      </c>
      <c r="U43" s="1">
        <v>4.0</v>
      </c>
      <c r="V43" s="2" t="str">
        <f t="shared" ref="V43:Z43" si="128">IF(Q43&lt;=0, "", Q43-Q$102)</f>
        <v/>
      </c>
      <c r="W43" s="2">
        <f t="shared" si="128"/>
        <v>0.8920454545</v>
      </c>
      <c r="X43" s="2">
        <f t="shared" si="128"/>
        <v>0.3333333333</v>
      </c>
      <c r="Y43" s="2">
        <f t="shared" si="128"/>
        <v>1.134328358</v>
      </c>
      <c r="Z43" s="2">
        <f t="shared" si="128"/>
        <v>0.2864583333</v>
      </c>
      <c r="AA43" s="14">
        <f>SUMPRODUCT(V43:Z43, 'Top 5 CORR'!$B$5:$F$5)/SUMIF(Q43:U43, "&lt;&gt;", 'Top 5 CORR'!$B$5:$F$5)</f>
        <v>0.6725030306</v>
      </c>
      <c r="AB43" s="1">
        <f t="shared" si="7"/>
        <v>5.069938928</v>
      </c>
      <c r="AE43" s="1">
        <v>3.5</v>
      </c>
      <c r="AF43" s="1">
        <v>4.5</v>
      </c>
      <c r="AG43" s="1">
        <v>5.0</v>
      </c>
      <c r="AH43" s="1">
        <v>4.0</v>
      </c>
      <c r="AJ43" s="2">
        <f t="shared" ref="AJ43:AN43" si="129">IF(AE43&lt;=0, "", AE43-AE$102)</f>
        <v>-0.5588235294</v>
      </c>
      <c r="AK43" s="2">
        <f t="shared" si="129"/>
        <v>0.8384615385</v>
      </c>
      <c r="AL43" s="2">
        <f t="shared" si="129"/>
        <v>1.134328358</v>
      </c>
      <c r="AM43" s="2">
        <f t="shared" si="129"/>
        <v>0.4</v>
      </c>
      <c r="AN43" s="2" t="str">
        <f t="shared" si="129"/>
        <v/>
      </c>
      <c r="AO43" s="1">
        <f>SUMPRODUCT(AJ43:AN43, 'Top 5 CORR'!$B$7:$F$7)/SUMIF(AE43:AI43, "&lt;&gt;", 'Top 5 CORR'!$B$7:$F$7)</f>
        <v>0.3353846174</v>
      </c>
      <c r="AP43" s="1">
        <f t="shared" si="9"/>
        <v>4.835384617</v>
      </c>
    </row>
    <row r="44">
      <c r="A44" s="1" t="s">
        <v>42</v>
      </c>
      <c r="C44" s="1">
        <v>3.0</v>
      </c>
      <c r="E44" s="1">
        <v>3.5</v>
      </c>
      <c r="G44" s="1">
        <v>1.5</v>
      </c>
      <c r="H44" s="2">
        <f t="shared" ref="H44:L44" si="130">IF(C44&lt;=0, "", C44-C$102)</f>
        <v>-0.44</v>
      </c>
      <c r="I44" s="2" t="str">
        <f t="shared" si="130"/>
        <v/>
      </c>
      <c r="J44" s="2">
        <f t="shared" si="130"/>
        <v>0.61</v>
      </c>
      <c r="K44" s="2" t="str">
        <f t="shared" si="130"/>
        <v/>
      </c>
      <c r="L44" s="2">
        <f t="shared" si="130"/>
        <v>-1.869863014</v>
      </c>
      <c r="M44" s="14">
        <f>SUMPRODUCT(H44:L44, 'Top 5 CORR'!$B$3:$F$3)/SUMIF(C44:G44, "&lt;&gt;", 'Top 5 CORR'!$B$3:$F$3)</f>
        <v>-0.5034498792</v>
      </c>
      <c r="N44" s="14">
        <f t="shared" si="5"/>
        <v>3.158088582</v>
      </c>
      <c r="Q44" s="1">
        <v>3.5</v>
      </c>
      <c r="R44" s="1">
        <v>3.0</v>
      </c>
      <c r="S44" s="1">
        <v>3.0</v>
      </c>
      <c r="U44" s="1">
        <v>3.0</v>
      </c>
      <c r="V44" s="2">
        <f t="shared" ref="V44:Z44" si="131">IF(Q44&lt;=0, "", Q44-Q$102)</f>
        <v>-0.7794117647</v>
      </c>
      <c r="W44" s="2">
        <f t="shared" si="131"/>
        <v>-1.107954545</v>
      </c>
      <c r="X44" s="2">
        <f t="shared" si="131"/>
        <v>-0.6666666667</v>
      </c>
      <c r="Y44" s="2" t="str">
        <f t="shared" si="131"/>
        <v/>
      </c>
      <c r="Z44" s="2">
        <f t="shared" si="131"/>
        <v>-0.7135416667</v>
      </c>
      <c r="AA44" s="14">
        <f>SUMPRODUCT(V44:Z44, 'Top 5 CORR'!$B$5:$F$5)/SUMIF(Q44:U44, "&lt;&gt;", 'Top 5 CORR'!$B$5:$F$5)</f>
        <v>-0.8206896536</v>
      </c>
      <c r="AB44" s="1">
        <f t="shared" si="7"/>
        <v>3.576746244</v>
      </c>
      <c r="AF44" s="1">
        <v>4.0</v>
      </c>
      <c r="AH44" s="1">
        <v>3.0</v>
      </c>
      <c r="AJ44" s="2" t="str">
        <f t="shared" ref="AJ44:AN44" si="132">IF(AE44&lt;=0, "", AE44-AE$102)</f>
        <v/>
      </c>
      <c r="AK44" s="2">
        <f t="shared" si="132"/>
        <v>0.3384615385</v>
      </c>
      <c r="AL44" s="2" t="str">
        <f t="shared" si="132"/>
        <v/>
      </c>
      <c r="AM44" s="2">
        <f t="shared" si="132"/>
        <v>-0.6</v>
      </c>
      <c r="AN44" s="2" t="str">
        <f t="shared" si="132"/>
        <v/>
      </c>
      <c r="AO44" s="1">
        <f>SUMPRODUCT(AJ44:AN44, 'Top 5 CORR'!$B$7:$F$7)/SUMIF(AE44:AI44, "&lt;&gt;", 'Top 5 CORR'!$B$7:$F$7)</f>
        <v>-0.001275723411</v>
      </c>
      <c r="AP44" s="1">
        <f t="shared" si="9"/>
        <v>4.498724277</v>
      </c>
    </row>
    <row r="45">
      <c r="A45" s="1" t="s">
        <v>43</v>
      </c>
      <c r="C45" s="1">
        <v>3.5</v>
      </c>
      <c r="E45" s="1">
        <v>3.0</v>
      </c>
      <c r="F45" s="1">
        <v>4.5</v>
      </c>
      <c r="G45" s="1">
        <v>1.5</v>
      </c>
      <c r="H45" s="2">
        <f t="shared" ref="H45:L45" si="133">IF(C45&lt;=0, "", C45-C$102)</f>
        <v>0.06</v>
      </c>
      <c r="I45" s="2" t="str">
        <f t="shared" si="133"/>
        <v/>
      </c>
      <c r="J45" s="2">
        <f t="shared" si="133"/>
        <v>0.11</v>
      </c>
      <c r="K45" s="2">
        <f t="shared" si="133"/>
        <v>0</v>
      </c>
      <c r="L45" s="2">
        <f t="shared" si="133"/>
        <v>-1.869863014</v>
      </c>
      <c r="M45" s="14">
        <f>SUMPRODUCT(H45:L45, 'Top 5 CORR'!$B$3:$F$3)/SUMIF(C45:G45, "&lt;&gt;", 'Top 5 CORR'!$B$3:$F$3)</f>
        <v>-0.3735033727</v>
      </c>
      <c r="N45" s="14">
        <f t="shared" si="5"/>
        <v>3.288035089</v>
      </c>
      <c r="Q45" s="1">
        <v>4.0</v>
      </c>
      <c r="R45" s="1">
        <v>2.0</v>
      </c>
      <c r="T45" s="1">
        <v>3.5</v>
      </c>
      <c r="U45" s="1">
        <v>3.0</v>
      </c>
      <c r="V45" s="2">
        <f t="shared" ref="V45:Z45" si="134">IF(Q45&lt;=0, "", Q45-Q$102)</f>
        <v>-0.2794117647</v>
      </c>
      <c r="W45" s="2">
        <f t="shared" si="134"/>
        <v>-2.107954545</v>
      </c>
      <c r="X45" s="2" t="str">
        <f t="shared" si="134"/>
        <v/>
      </c>
      <c r="Y45" s="2">
        <f t="shared" si="134"/>
        <v>-0.3656716418</v>
      </c>
      <c r="Z45" s="2">
        <f t="shared" si="134"/>
        <v>-0.7135416667</v>
      </c>
      <c r="AA45" s="14">
        <f>SUMPRODUCT(V45:Z45, 'Top 5 CORR'!$B$5:$F$5)/SUMIF(Q45:U45, "&lt;&gt;", 'Top 5 CORR'!$B$5:$F$5)</f>
        <v>-0.8528893308</v>
      </c>
      <c r="AB45" s="1">
        <f t="shared" si="7"/>
        <v>3.544546567</v>
      </c>
      <c r="AF45" s="1">
        <v>4.0</v>
      </c>
      <c r="AG45" s="1">
        <v>3.5</v>
      </c>
      <c r="AH45" s="1">
        <v>2.0</v>
      </c>
      <c r="AJ45" s="2" t="str">
        <f t="shared" ref="AJ45:AN45" si="135">IF(AE45&lt;=0, "", AE45-AE$102)</f>
        <v/>
      </c>
      <c r="AK45" s="2">
        <f t="shared" si="135"/>
        <v>0.3384615385</v>
      </c>
      <c r="AL45" s="2">
        <f t="shared" si="135"/>
        <v>-0.3656716418</v>
      </c>
      <c r="AM45" s="2">
        <f t="shared" si="135"/>
        <v>-1.6</v>
      </c>
      <c r="AN45" s="2" t="str">
        <f t="shared" si="135"/>
        <v/>
      </c>
      <c r="AO45" s="1">
        <f>SUMPRODUCT(AJ45:AN45, 'Top 5 CORR'!$B$7:$F$7)/SUMIF(AE45:AI45, "&lt;&gt;", 'Top 5 CORR'!$B$7:$F$7)</f>
        <v>-0.3639647164</v>
      </c>
      <c r="AP45" s="1">
        <f t="shared" si="9"/>
        <v>4.136035284</v>
      </c>
    </row>
    <row r="46">
      <c r="A46" s="1" t="s">
        <v>44</v>
      </c>
      <c r="C46" s="1">
        <v>4.0</v>
      </c>
      <c r="E46" s="1">
        <v>1.5</v>
      </c>
      <c r="F46" s="1">
        <v>5.0</v>
      </c>
      <c r="G46" s="1">
        <v>3.0</v>
      </c>
      <c r="H46" s="2">
        <f t="shared" ref="H46:L46" si="136">IF(C46&lt;=0, "", C46-C$102)</f>
        <v>0.56</v>
      </c>
      <c r="I46" s="2" t="str">
        <f t="shared" si="136"/>
        <v/>
      </c>
      <c r="J46" s="2">
        <f t="shared" si="136"/>
        <v>-1.39</v>
      </c>
      <c r="K46" s="2">
        <f t="shared" si="136"/>
        <v>0.5</v>
      </c>
      <c r="L46" s="2">
        <f t="shared" si="136"/>
        <v>-0.3698630137</v>
      </c>
      <c r="M46" s="14">
        <f>SUMPRODUCT(H46:L46, 'Top 5 CORR'!$B$3:$F$3)/SUMIF(C46:G46, "&lt;&gt;", 'Top 5 CORR'!$B$3:$F$3)</f>
        <v>-0.1672439068</v>
      </c>
      <c r="N46" s="14">
        <f t="shared" si="5"/>
        <v>3.494294555</v>
      </c>
      <c r="R46" s="1">
        <v>5.0</v>
      </c>
      <c r="S46" s="1">
        <v>4.5</v>
      </c>
      <c r="T46" s="1">
        <v>3.5</v>
      </c>
      <c r="U46" s="1">
        <v>4.5</v>
      </c>
      <c r="V46" s="2" t="str">
        <f t="shared" ref="V46:Z46" si="137">IF(Q46&lt;=0, "", Q46-Q$102)</f>
        <v/>
      </c>
      <c r="W46" s="2">
        <f t="shared" si="137"/>
        <v>0.8920454545</v>
      </c>
      <c r="X46" s="2">
        <f t="shared" si="137"/>
        <v>0.8333333333</v>
      </c>
      <c r="Y46" s="2">
        <f t="shared" si="137"/>
        <v>-0.3656716418</v>
      </c>
      <c r="Z46" s="2">
        <f t="shared" si="137"/>
        <v>0.7864583333</v>
      </c>
      <c r="AA46" s="14">
        <f>SUMPRODUCT(V46:Z46, 'Top 5 CORR'!$B$5:$F$5)/SUMIF(Q46:U46, "&lt;&gt;", 'Top 5 CORR'!$B$5:$F$5)</f>
        <v>0.5385489994</v>
      </c>
      <c r="AB46" s="1">
        <f t="shared" si="7"/>
        <v>4.935984897</v>
      </c>
      <c r="AG46" s="1">
        <v>3.5</v>
      </c>
      <c r="AH46" s="1">
        <v>4.0</v>
      </c>
      <c r="AJ46" s="2" t="str">
        <f t="shared" ref="AJ46:AN46" si="138">IF(AE46&lt;=0, "", AE46-AE$102)</f>
        <v/>
      </c>
      <c r="AK46" s="2" t="str">
        <f t="shared" si="138"/>
        <v/>
      </c>
      <c r="AL46" s="2">
        <f t="shared" si="138"/>
        <v>-0.3656716418</v>
      </c>
      <c r="AM46" s="2">
        <f t="shared" si="138"/>
        <v>0.4</v>
      </c>
      <c r="AN46" s="2" t="str">
        <f t="shared" si="138"/>
        <v/>
      </c>
      <c r="AO46" s="1">
        <f>SUMPRODUCT(AJ46:AN46, 'Top 5 CORR'!$B$7:$F$7)/SUMIF(AE46:AI46, "&lt;&gt;", 'Top 5 CORR'!$B$7:$F$7)</f>
        <v>0.0005845132855</v>
      </c>
      <c r="AP46" s="1">
        <f t="shared" si="9"/>
        <v>4.500584513</v>
      </c>
    </row>
    <row r="47">
      <c r="A47" s="1" t="s">
        <v>45</v>
      </c>
      <c r="C47" s="1">
        <v>4.0</v>
      </c>
      <c r="E47" s="1">
        <v>2.5</v>
      </c>
      <c r="F47" s="1">
        <v>4.0</v>
      </c>
      <c r="G47" s="1">
        <v>3.0</v>
      </c>
      <c r="H47" s="2">
        <f t="shared" ref="H47:L47" si="139">IF(C47&lt;=0, "", C47-C$102)</f>
        <v>0.56</v>
      </c>
      <c r="I47" s="2" t="str">
        <f t="shared" si="139"/>
        <v/>
      </c>
      <c r="J47" s="2">
        <f t="shared" si="139"/>
        <v>-0.39</v>
      </c>
      <c r="K47" s="2">
        <f t="shared" si="139"/>
        <v>-0.5</v>
      </c>
      <c r="L47" s="2">
        <f t="shared" si="139"/>
        <v>-0.3698630137</v>
      </c>
      <c r="M47" s="14">
        <f>SUMPRODUCT(H47:L47, 'Top 5 CORR'!$B$3:$F$3)/SUMIF(C47:G47, "&lt;&gt;", 'Top 5 CORR'!$B$3:$F$3)</f>
        <v>-0.1444128405</v>
      </c>
      <c r="N47" s="14">
        <f t="shared" si="5"/>
        <v>3.517125621</v>
      </c>
      <c r="S47" s="1">
        <v>2.5</v>
      </c>
      <c r="U47" s="1">
        <v>4.5</v>
      </c>
      <c r="V47" s="2" t="str">
        <f t="shared" ref="V47:Z47" si="140">IF(Q47&lt;=0, "", Q47-Q$102)</f>
        <v/>
      </c>
      <c r="W47" s="2" t="str">
        <f t="shared" si="140"/>
        <v/>
      </c>
      <c r="X47" s="2">
        <f t="shared" si="140"/>
        <v>-1.166666667</v>
      </c>
      <c r="Y47" s="2" t="str">
        <f t="shared" si="140"/>
        <v/>
      </c>
      <c r="Z47" s="2">
        <f t="shared" si="140"/>
        <v>0.7864583333</v>
      </c>
      <c r="AA47" s="14">
        <f>SUMPRODUCT(V47:Z47, 'Top 5 CORR'!$B$5:$F$5)/SUMIF(Q47:U47, "&lt;&gt;", 'Top 5 CORR'!$B$5:$F$5)</f>
        <v>-0.2512942498</v>
      </c>
      <c r="AB47" s="1">
        <f t="shared" si="7"/>
        <v>4.146141648</v>
      </c>
      <c r="AJ47" s="2" t="str">
        <f t="shared" ref="AJ47:AN47" si="141">IF(AE47&lt;=0, "", AE47-AE$102)</f>
        <v/>
      </c>
      <c r="AK47" s="2" t="str">
        <f t="shared" si="141"/>
        <v/>
      </c>
      <c r="AL47" s="2" t="str">
        <f t="shared" si="141"/>
        <v/>
      </c>
      <c r="AM47" s="2" t="str">
        <f t="shared" si="141"/>
        <v/>
      </c>
      <c r="AN47" s="2" t="str">
        <f t="shared" si="141"/>
        <v/>
      </c>
      <c r="AO47" s="1" t="str">
        <f>SUMPRODUCT(AJ47:AN47, 'Top 5 CORR'!$B$7:$F$7)/SUMIF(AE47:AI47, "&lt;&gt;", 'Top 5 CORR'!$B$7:$F$7)</f>
        <v>#DIV/0!</v>
      </c>
      <c r="AP47" s="1" t="str">
        <f t="shared" si="9"/>
        <v>#DIV/0!</v>
      </c>
    </row>
    <row r="48">
      <c r="A48" s="1" t="s">
        <v>46</v>
      </c>
      <c r="C48" s="1">
        <v>4.0</v>
      </c>
      <c r="E48" s="1">
        <v>3.5</v>
      </c>
      <c r="F48" s="1">
        <v>5.0</v>
      </c>
      <c r="G48" s="1">
        <v>5.0</v>
      </c>
      <c r="H48" s="2">
        <f t="shared" ref="H48:L48" si="142">IF(C48&lt;=0, "", C48-C$102)</f>
        <v>0.56</v>
      </c>
      <c r="I48" s="2" t="str">
        <f t="shared" si="142"/>
        <v/>
      </c>
      <c r="J48" s="2">
        <f t="shared" si="142"/>
        <v>0.61</v>
      </c>
      <c r="K48" s="2">
        <f t="shared" si="142"/>
        <v>0.5</v>
      </c>
      <c r="L48" s="2">
        <f t="shared" si="142"/>
        <v>1.630136986</v>
      </c>
      <c r="M48" s="14">
        <f>SUMPRODUCT(H48:L48, 'Top 5 CORR'!$B$3:$F$3)/SUMIF(C48:G48, "&lt;&gt;", 'Top 5 CORR'!$B$3:$F$3)</f>
        <v>0.7984892143</v>
      </c>
      <c r="N48" s="14">
        <f t="shared" si="5"/>
        <v>4.460027676</v>
      </c>
      <c r="R48" s="1">
        <v>5.0</v>
      </c>
      <c r="S48" s="1">
        <v>4.0</v>
      </c>
      <c r="T48" s="1">
        <v>4.0</v>
      </c>
      <c r="U48" s="1">
        <v>3.5</v>
      </c>
      <c r="V48" s="2" t="str">
        <f t="shared" ref="V48:Z48" si="143">IF(Q48&lt;=0, "", Q48-Q$102)</f>
        <v/>
      </c>
      <c r="W48" s="2">
        <f t="shared" si="143"/>
        <v>0.8920454545</v>
      </c>
      <c r="X48" s="2">
        <f t="shared" si="143"/>
        <v>0.3333333333</v>
      </c>
      <c r="Y48" s="2">
        <f t="shared" si="143"/>
        <v>0.1343283582</v>
      </c>
      <c r="Z48" s="2">
        <f t="shared" si="143"/>
        <v>-0.2135416667</v>
      </c>
      <c r="AA48" s="14">
        <f>SUMPRODUCT(V48:Z48, 'Top 5 CORR'!$B$5:$F$5)/SUMIF(Q48:U48, "&lt;&gt;", 'Top 5 CORR'!$B$5:$F$5)</f>
        <v>0.3093371197</v>
      </c>
      <c r="AB48" s="1">
        <f t="shared" si="7"/>
        <v>4.706773017</v>
      </c>
      <c r="AF48" s="1">
        <v>3.5</v>
      </c>
      <c r="AG48" s="1">
        <v>4.0</v>
      </c>
      <c r="AJ48" s="2" t="str">
        <f t="shared" ref="AJ48:AN48" si="144">IF(AE48&lt;=0, "", AE48-AE$102)</f>
        <v/>
      </c>
      <c r="AK48" s="2">
        <f t="shared" si="144"/>
        <v>-0.1615384615</v>
      </c>
      <c r="AL48" s="2">
        <f t="shared" si="144"/>
        <v>0.1343283582</v>
      </c>
      <c r="AM48" s="2" t="str">
        <f t="shared" si="144"/>
        <v/>
      </c>
      <c r="AN48" s="2" t="str">
        <f t="shared" si="144"/>
        <v/>
      </c>
      <c r="AO48" s="1">
        <f>SUMPRODUCT(AJ48:AN48, 'Top 5 CORR'!$B$7:$F$7)/SUMIF(AE48:AI48, "&lt;&gt;", 'Top 5 CORR'!$B$7:$F$7)</f>
        <v>-0.04843990417</v>
      </c>
      <c r="AP48" s="1">
        <f t="shared" si="9"/>
        <v>4.451560096</v>
      </c>
    </row>
    <row r="49">
      <c r="A49" s="1" t="s">
        <v>47</v>
      </c>
      <c r="C49" s="1">
        <v>3.0</v>
      </c>
      <c r="E49" s="1">
        <v>3.5</v>
      </c>
      <c r="F49" s="1">
        <v>3.5</v>
      </c>
      <c r="G49" s="1">
        <v>4.0</v>
      </c>
      <c r="H49" s="2">
        <f t="shared" ref="H49:L49" si="145">IF(C49&lt;=0, "", C49-C$102)</f>
        <v>-0.44</v>
      </c>
      <c r="I49" s="2" t="str">
        <f t="shared" si="145"/>
        <v/>
      </c>
      <c r="J49" s="2">
        <f t="shared" si="145"/>
        <v>0.61</v>
      </c>
      <c r="K49" s="2">
        <f t="shared" si="145"/>
        <v>-1</v>
      </c>
      <c r="L49" s="2">
        <f t="shared" si="145"/>
        <v>0.6301369863</v>
      </c>
      <c r="M49" s="14">
        <f>SUMPRODUCT(H49:L49, 'Top 5 CORR'!$B$3:$F$3)/SUMIF(C49:G49, "&lt;&gt;", 'Top 5 CORR'!$B$3:$F$3)</f>
        <v>-0.06066073681</v>
      </c>
      <c r="N49" s="14">
        <f t="shared" si="5"/>
        <v>3.600877725</v>
      </c>
      <c r="Q49" s="1">
        <v>5.0</v>
      </c>
      <c r="R49" s="1">
        <v>4.0</v>
      </c>
      <c r="S49" s="1">
        <v>3.5</v>
      </c>
      <c r="T49" s="1">
        <v>3.5</v>
      </c>
      <c r="U49" s="1">
        <v>4.0</v>
      </c>
      <c r="V49" s="2">
        <f t="shared" ref="V49:Z49" si="146">IF(Q49&lt;=0, "", Q49-Q$102)</f>
        <v>0.7205882353</v>
      </c>
      <c r="W49" s="2">
        <f t="shared" si="146"/>
        <v>-0.1079545455</v>
      </c>
      <c r="X49" s="2">
        <f t="shared" si="146"/>
        <v>-0.1666666667</v>
      </c>
      <c r="Y49" s="2">
        <f t="shared" si="146"/>
        <v>-0.3656716418</v>
      </c>
      <c r="Z49" s="2">
        <f t="shared" si="146"/>
        <v>0.2864583333</v>
      </c>
      <c r="AA49" s="14">
        <f>SUMPRODUCT(V49:Z49, 'Top 5 CORR'!$B$5:$F$5)/SUMIF(Q49:U49, "&lt;&gt;", 'Top 5 CORR'!$B$5:$F$5)</f>
        <v>0.09923493673</v>
      </c>
      <c r="AB49" s="1">
        <f t="shared" si="7"/>
        <v>4.496670834</v>
      </c>
      <c r="AF49" s="1">
        <v>2.0</v>
      </c>
      <c r="AG49" s="1">
        <v>3.5</v>
      </c>
      <c r="AH49" s="1">
        <v>4.0</v>
      </c>
      <c r="AJ49" s="2" t="str">
        <f t="shared" ref="AJ49:AN49" si="147">IF(AE49&lt;=0, "", AE49-AE$102)</f>
        <v/>
      </c>
      <c r="AK49" s="2">
        <f t="shared" si="147"/>
        <v>-1.661538462</v>
      </c>
      <c r="AL49" s="2">
        <f t="shared" si="147"/>
        <v>-0.3656716418</v>
      </c>
      <c r="AM49" s="2">
        <f t="shared" si="147"/>
        <v>0.4</v>
      </c>
      <c r="AN49" s="2" t="str">
        <f t="shared" si="147"/>
        <v/>
      </c>
      <c r="AO49" s="1">
        <f>SUMPRODUCT(AJ49:AN49, 'Top 5 CORR'!$B$7:$F$7)/SUMIF(AE49:AI49, "&lt;&gt;", 'Top 5 CORR'!$B$7:$F$7)</f>
        <v>-0.7596797341</v>
      </c>
      <c r="AP49" s="1">
        <f t="shared" si="9"/>
        <v>3.740320266</v>
      </c>
    </row>
    <row r="50">
      <c r="A50" s="1" t="s">
        <v>48</v>
      </c>
      <c r="C50" s="1">
        <v>3.5</v>
      </c>
      <c r="E50" s="1">
        <v>3.0</v>
      </c>
      <c r="F50" s="1">
        <v>4.5</v>
      </c>
      <c r="G50" s="1">
        <v>0.5</v>
      </c>
      <c r="H50" s="2">
        <f t="shared" ref="H50:L50" si="148">IF(C50&lt;=0, "", C50-C$102)</f>
        <v>0.06</v>
      </c>
      <c r="I50" s="2" t="str">
        <f t="shared" si="148"/>
        <v/>
      </c>
      <c r="J50" s="2">
        <f t="shared" si="148"/>
        <v>0.11</v>
      </c>
      <c r="K50" s="2">
        <f t="shared" si="148"/>
        <v>0</v>
      </c>
      <c r="L50" s="2">
        <f t="shared" si="148"/>
        <v>-2.869863014</v>
      </c>
      <c r="M50" s="14">
        <f>SUMPRODUCT(H50:L50, 'Top 5 CORR'!$B$3:$F$3)/SUMIF(C50:G50, "&lt;&gt;", 'Top 5 CORR'!$B$3:$F$3)</f>
        <v>-0.5975009017</v>
      </c>
      <c r="N50" s="14">
        <f t="shared" si="5"/>
        <v>3.06403756</v>
      </c>
      <c r="R50" s="1">
        <v>4.5</v>
      </c>
      <c r="T50" s="1">
        <v>3.5</v>
      </c>
      <c r="U50" s="1">
        <v>4.0</v>
      </c>
      <c r="V50" s="2" t="str">
        <f t="shared" ref="V50:Z50" si="149">IF(Q50&lt;=0, "", Q50-Q$102)</f>
        <v/>
      </c>
      <c r="W50" s="2">
        <f t="shared" si="149"/>
        <v>0.3920454545</v>
      </c>
      <c r="X50" s="2" t="str">
        <f t="shared" si="149"/>
        <v/>
      </c>
      <c r="Y50" s="2">
        <f t="shared" si="149"/>
        <v>-0.3656716418</v>
      </c>
      <c r="Z50" s="2">
        <f t="shared" si="149"/>
        <v>0.2864583333</v>
      </c>
      <c r="AA50" s="14">
        <f>SUMPRODUCT(V50:Z50, 'Top 5 CORR'!$B$5:$F$5)/SUMIF(Q50:U50, "&lt;&gt;", 'Top 5 CORR'!$B$5:$F$5)</f>
        <v>0.105103631</v>
      </c>
      <c r="AB50" s="1">
        <f t="shared" si="7"/>
        <v>4.502539528</v>
      </c>
      <c r="AF50" s="1">
        <v>3.0</v>
      </c>
      <c r="AG50" s="1">
        <v>3.5</v>
      </c>
      <c r="AJ50" s="2" t="str">
        <f t="shared" ref="AJ50:AN50" si="150">IF(AE50&lt;=0, "", AE50-AE$102)</f>
        <v/>
      </c>
      <c r="AK50" s="2">
        <f t="shared" si="150"/>
        <v>-0.6615384615</v>
      </c>
      <c r="AL50" s="2">
        <f t="shared" si="150"/>
        <v>-0.3656716418</v>
      </c>
      <c r="AM50" s="2" t="str">
        <f t="shared" si="150"/>
        <v/>
      </c>
      <c r="AN50" s="2" t="str">
        <f t="shared" si="150"/>
        <v/>
      </c>
      <c r="AO50" s="1">
        <f>SUMPRODUCT(AJ50:AN50, 'Top 5 CORR'!$B$7:$F$7)/SUMIF(AE50:AI50, "&lt;&gt;", 'Top 5 CORR'!$B$7:$F$7)</f>
        <v>-0.5484399042</v>
      </c>
      <c r="AP50" s="1">
        <f t="shared" si="9"/>
        <v>3.951560096</v>
      </c>
    </row>
    <row r="51">
      <c r="A51" s="1" t="s">
        <v>49</v>
      </c>
      <c r="C51" s="1">
        <v>3.0</v>
      </c>
      <c r="D51" s="1">
        <v>2.0</v>
      </c>
      <c r="E51" s="1">
        <v>1.5</v>
      </c>
      <c r="F51" s="1">
        <v>3.5</v>
      </c>
      <c r="G51" s="1">
        <v>3.0</v>
      </c>
      <c r="H51" s="2">
        <f t="shared" ref="H51:L51" si="151">IF(C51&lt;=0, "", C51-C$102)</f>
        <v>-0.44</v>
      </c>
      <c r="I51" s="2">
        <f t="shared" si="151"/>
        <v>-1.7</v>
      </c>
      <c r="J51" s="2">
        <f t="shared" si="151"/>
        <v>-1.39</v>
      </c>
      <c r="K51" s="2">
        <f t="shared" si="151"/>
        <v>-1</v>
      </c>
      <c r="L51" s="2">
        <f t="shared" si="151"/>
        <v>-0.3698630137</v>
      </c>
      <c r="M51" s="14">
        <f>SUMPRODUCT(H51:L51, 'Top 5 CORR'!$B$3:$F$3)/SUMIF(C51:G51, "&lt;&gt;", 'Top 5 CORR'!$B$3:$F$3)</f>
        <v>-0.9952681907</v>
      </c>
      <c r="N51" s="14">
        <f t="shared" si="5"/>
        <v>2.666270271</v>
      </c>
      <c r="R51" s="1">
        <v>4.5</v>
      </c>
      <c r="S51" s="1">
        <v>2.5</v>
      </c>
      <c r="T51" s="1">
        <v>3.5</v>
      </c>
      <c r="U51" s="1">
        <v>3.5</v>
      </c>
      <c r="V51" s="2" t="str">
        <f t="shared" ref="V51:Z51" si="152">IF(Q51&lt;=0, "", Q51-Q$102)</f>
        <v/>
      </c>
      <c r="W51" s="2">
        <f t="shared" si="152"/>
        <v>0.3920454545</v>
      </c>
      <c r="X51" s="2">
        <f t="shared" si="152"/>
        <v>-1.166666667</v>
      </c>
      <c r="Y51" s="2">
        <f t="shared" si="152"/>
        <v>-0.3656716418</v>
      </c>
      <c r="Z51" s="2">
        <f t="shared" si="152"/>
        <v>-0.2135416667</v>
      </c>
      <c r="AA51" s="14">
        <f>SUMPRODUCT(V51:Z51, 'Top 5 CORR'!$B$5:$F$5)/SUMIF(Q51:U51, "&lt;&gt;", 'Top 5 CORR'!$B$5:$F$5)</f>
        <v>-0.3339431664</v>
      </c>
      <c r="AB51" s="1">
        <f t="shared" si="7"/>
        <v>4.063492731</v>
      </c>
      <c r="AF51" s="1">
        <v>3.0</v>
      </c>
      <c r="AG51" s="1">
        <v>3.5</v>
      </c>
      <c r="AH51" s="1">
        <v>4.0</v>
      </c>
      <c r="AI51" s="1">
        <v>2.0</v>
      </c>
      <c r="AJ51" s="2" t="str">
        <f t="shared" ref="AJ51:AN51" si="153">IF(AE51&lt;=0, "", AE51-AE$102)</f>
        <v/>
      </c>
      <c r="AK51" s="2">
        <f t="shared" si="153"/>
        <v>-0.6615384615</v>
      </c>
      <c r="AL51" s="2">
        <f t="shared" si="153"/>
        <v>-0.3656716418</v>
      </c>
      <c r="AM51" s="2">
        <f t="shared" si="153"/>
        <v>0.4</v>
      </c>
      <c r="AN51" s="2">
        <f t="shared" si="153"/>
        <v>-1.7</v>
      </c>
      <c r="AO51" s="1">
        <f>SUMPRODUCT(AJ51:AN51, 'Top 5 CORR'!$B$7:$F$7)/SUMIF(AE51:AI51, "&lt;&gt;", 'Top 5 CORR'!$B$7:$F$7)</f>
        <v>-0.5555431471</v>
      </c>
      <c r="AP51" s="1">
        <f t="shared" si="9"/>
        <v>3.944456853</v>
      </c>
    </row>
    <row r="52">
      <c r="A52" s="17" t="s">
        <v>50</v>
      </c>
      <c r="B52" s="17"/>
      <c r="C52" s="17">
        <v>4.0</v>
      </c>
      <c r="D52" s="17">
        <v>4.5</v>
      </c>
      <c r="E52" s="17">
        <v>4.5</v>
      </c>
      <c r="F52" s="17">
        <v>5.0</v>
      </c>
      <c r="G52" s="17">
        <v>4.0</v>
      </c>
      <c r="H52" s="18">
        <f t="shared" ref="H52:L52" si="154">IF(C52&lt;=0, "", C52-C$102)</f>
        <v>0.56</v>
      </c>
      <c r="I52" s="18">
        <f t="shared" si="154"/>
        <v>0.8</v>
      </c>
      <c r="J52" s="18">
        <f t="shared" si="154"/>
        <v>1.61</v>
      </c>
      <c r="K52" s="18">
        <f t="shared" si="154"/>
        <v>0.5</v>
      </c>
      <c r="L52" s="18">
        <f t="shared" si="154"/>
        <v>0.6301369863</v>
      </c>
      <c r="M52" s="14">
        <f>SUMPRODUCT(H52:L52, 'Top 5 CORR'!$B$3:$F$3)/SUMIF(C52:G52, "&lt;&gt;", 'Top 5 CORR'!$B$3:$F$3)</f>
        <v>0.8261923598</v>
      </c>
      <c r="N52" s="14">
        <f t="shared" si="5"/>
        <v>4.487730821</v>
      </c>
      <c r="O52" s="17"/>
      <c r="P52" s="17"/>
      <c r="Q52" s="17">
        <v>5.0</v>
      </c>
      <c r="R52" s="17">
        <v>5.0</v>
      </c>
      <c r="S52" s="17">
        <v>4.0</v>
      </c>
      <c r="T52" s="17">
        <v>4.5</v>
      </c>
      <c r="U52" s="17">
        <v>3.5</v>
      </c>
      <c r="V52" s="18">
        <f t="shared" ref="V52:Z52" si="155">IF(Q52&lt;=0, "", Q52-Q$102)</f>
        <v>0.7205882353</v>
      </c>
      <c r="W52" s="18">
        <f t="shared" si="155"/>
        <v>0.8920454545</v>
      </c>
      <c r="X52" s="18">
        <f t="shared" si="155"/>
        <v>0.3333333333</v>
      </c>
      <c r="Y52" s="18">
        <f t="shared" si="155"/>
        <v>0.6343283582</v>
      </c>
      <c r="Z52" s="18">
        <f t="shared" si="155"/>
        <v>-0.2135416667</v>
      </c>
      <c r="AA52" s="14">
        <f>SUMPRODUCT(V52:Z52, 'Top 5 CORR'!$B$5:$F$5)/SUMIF(Q52:U52, "&lt;&gt;", 'Top 5 CORR'!$B$5:$F$5)</f>
        <v>0.5034269913</v>
      </c>
      <c r="AB52" s="17">
        <f t="shared" si="7"/>
        <v>4.900862889</v>
      </c>
      <c r="AC52" s="17"/>
      <c r="AD52" s="17"/>
      <c r="AE52" s="17">
        <v>5.0</v>
      </c>
      <c r="AF52" s="17">
        <v>5.0</v>
      </c>
      <c r="AG52" s="17">
        <v>4.5</v>
      </c>
      <c r="AH52" s="17">
        <v>5.0</v>
      </c>
      <c r="AI52" s="17">
        <v>4.5</v>
      </c>
      <c r="AJ52" s="18">
        <f t="shared" ref="AJ52:AN52" si="156">IF(AE52&lt;=0, "", AE52-AE$102)</f>
        <v>0.9411764706</v>
      </c>
      <c r="AK52" s="18">
        <f t="shared" si="156"/>
        <v>1.338461538</v>
      </c>
      <c r="AL52" s="18">
        <f t="shared" si="156"/>
        <v>0.6343283582</v>
      </c>
      <c r="AM52" s="18">
        <f t="shared" si="156"/>
        <v>1.4</v>
      </c>
      <c r="AN52" s="18">
        <f t="shared" si="156"/>
        <v>0.8</v>
      </c>
      <c r="AO52" s="17">
        <f>SUMPRODUCT(AJ52:AN52, 'Top 5 CORR'!$B$7:$F$7)/SUMIF(AE52:AI52, "&lt;&gt;", 'Top 5 CORR'!$B$7:$F$7)</f>
        <v>1.045566777</v>
      </c>
      <c r="AP52" s="17">
        <f t="shared" si="9"/>
        <v>5.545566777</v>
      </c>
      <c r="AQ52" s="17"/>
    </row>
    <row r="53">
      <c r="A53" s="1" t="s">
        <v>51</v>
      </c>
      <c r="C53" s="1">
        <v>2.0</v>
      </c>
      <c r="D53" s="1">
        <v>1.5</v>
      </c>
      <c r="E53" s="1">
        <v>2.5</v>
      </c>
      <c r="F53" s="1">
        <v>5.0</v>
      </c>
      <c r="G53" s="1">
        <v>3.5</v>
      </c>
      <c r="H53" s="2">
        <f t="shared" ref="H53:L53" si="157">IF(C53&lt;=0, "", C53-C$102)</f>
        <v>-1.44</v>
      </c>
      <c r="I53" s="2">
        <f t="shared" si="157"/>
        <v>-2.2</v>
      </c>
      <c r="J53" s="2">
        <f t="shared" si="157"/>
        <v>-0.39</v>
      </c>
      <c r="K53" s="2">
        <f t="shared" si="157"/>
        <v>0.5</v>
      </c>
      <c r="L53" s="2">
        <f t="shared" si="157"/>
        <v>0.1301369863</v>
      </c>
      <c r="M53" s="14">
        <f>SUMPRODUCT(H53:L53, 'Top 5 CORR'!$B$3:$F$3)/SUMIF(C53:G53, "&lt;&gt;", 'Top 5 CORR'!$B$3:$F$3)</f>
        <v>-0.7542434709</v>
      </c>
      <c r="N53" s="14">
        <f t="shared" si="5"/>
        <v>2.907294991</v>
      </c>
      <c r="Q53" s="1">
        <v>4.0</v>
      </c>
      <c r="R53" s="1">
        <v>4.0</v>
      </c>
      <c r="S53" s="1">
        <v>2.5</v>
      </c>
      <c r="T53" s="1">
        <v>3.0</v>
      </c>
      <c r="U53" s="1">
        <v>4.0</v>
      </c>
      <c r="V53" s="2">
        <f t="shared" ref="V53:Z53" si="158">IF(Q53&lt;=0, "", Q53-Q$102)</f>
        <v>-0.2794117647</v>
      </c>
      <c r="W53" s="2">
        <f t="shared" si="158"/>
        <v>-0.1079545455</v>
      </c>
      <c r="X53" s="2">
        <f t="shared" si="158"/>
        <v>-1.166666667</v>
      </c>
      <c r="Y53" s="2">
        <f t="shared" si="158"/>
        <v>-0.8656716418</v>
      </c>
      <c r="Z53" s="2">
        <f t="shared" si="158"/>
        <v>0.2864583333</v>
      </c>
      <c r="AA53" s="14">
        <f>SUMPRODUCT(V53:Z53, 'Top 5 CORR'!$B$5:$F$5)/SUMIF(Q53:U53, "&lt;&gt;", 'Top 5 CORR'!$B$5:$F$5)</f>
        <v>-0.431368932</v>
      </c>
      <c r="AB53" s="1">
        <f t="shared" si="7"/>
        <v>3.966066965</v>
      </c>
      <c r="AE53" s="1">
        <v>5.0</v>
      </c>
      <c r="AF53" s="1">
        <v>2.5</v>
      </c>
      <c r="AG53" s="1">
        <v>3.0</v>
      </c>
      <c r="AH53" s="1">
        <v>5.0</v>
      </c>
      <c r="AI53" s="1">
        <v>1.5</v>
      </c>
      <c r="AJ53" s="2">
        <f t="shared" ref="AJ53:AN53" si="159">IF(AE53&lt;=0, "", AE53-AE$102)</f>
        <v>0.9411764706</v>
      </c>
      <c r="AK53" s="2">
        <f t="shared" si="159"/>
        <v>-1.161538462</v>
      </c>
      <c r="AL53" s="2">
        <f t="shared" si="159"/>
        <v>-0.8656716418</v>
      </c>
      <c r="AM53" s="2">
        <f t="shared" si="159"/>
        <v>1.4</v>
      </c>
      <c r="AN53" s="2">
        <f t="shared" si="159"/>
        <v>-2.2</v>
      </c>
      <c r="AO53" s="1">
        <f>SUMPRODUCT(AJ53:AN53, 'Top 5 CORR'!$B$7:$F$7)/SUMIF(AE53:AI53, "&lt;&gt;", 'Top 5 CORR'!$B$7:$F$7)</f>
        <v>-0.2296481366</v>
      </c>
      <c r="AP53" s="1">
        <f t="shared" si="9"/>
        <v>4.270351863</v>
      </c>
    </row>
    <row r="54">
      <c r="A54" s="1" t="s">
        <v>52</v>
      </c>
      <c r="C54" s="1">
        <v>4.0</v>
      </c>
      <c r="D54" s="1">
        <v>4.5</v>
      </c>
      <c r="E54" s="1">
        <v>2.0</v>
      </c>
      <c r="F54" s="1">
        <v>4.5</v>
      </c>
      <c r="G54" s="1">
        <v>2.5</v>
      </c>
      <c r="H54" s="2">
        <f t="shared" ref="H54:L54" si="160">IF(C54&lt;=0, "", C54-C$102)</f>
        <v>0.56</v>
      </c>
      <c r="I54" s="2">
        <f t="shared" si="160"/>
        <v>0.8</v>
      </c>
      <c r="J54" s="2">
        <f t="shared" si="160"/>
        <v>-0.89</v>
      </c>
      <c r="K54" s="2">
        <f t="shared" si="160"/>
        <v>0</v>
      </c>
      <c r="L54" s="2">
        <f t="shared" si="160"/>
        <v>-0.8698630137</v>
      </c>
      <c r="M54" s="14">
        <f>SUMPRODUCT(H54:L54, 'Top 5 CORR'!$B$3:$F$3)/SUMIF(C54:G54, "&lt;&gt;", 'Top 5 CORR'!$B$3:$F$3)</f>
        <v>-0.03837864671</v>
      </c>
      <c r="N54" s="14">
        <f t="shared" si="5"/>
        <v>3.623159815</v>
      </c>
      <c r="Q54" s="1">
        <v>4.0</v>
      </c>
      <c r="R54" s="1">
        <v>4.5</v>
      </c>
      <c r="S54" s="1">
        <v>3.0</v>
      </c>
      <c r="T54" s="1">
        <v>3.5</v>
      </c>
      <c r="U54" s="1">
        <v>3.5</v>
      </c>
      <c r="V54" s="2">
        <f t="shared" ref="V54:Z54" si="161">IF(Q54&lt;=0, "", Q54-Q$102)</f>
        <v>-0.2794117647</v>
      </c>
      <c r="W54" s="2">
        <f t="shared" si="161"/>
        <v>0.3920454545</v>
      </c>
      <c r="X54" s="2">
        <f t="shared" si="161"/>
        <v>-0.6666666667</v>
      </c>
      <c r="Y54" s="2">
        <f t="shared" si="161"/>
        <v>-0.3656716418</v>
      </c>
      <c r="Z54" s="2">
        <f t="shared" si="161"/>
        <v>-0.2135416667</v>
      </c>
      <c r="AA54" s="14">
        <f>SUMPRODUCT(V54:Z54, 'Top 5 CORR'!$B$5:$F$5)/SUMIF(Q54:U54, "&lt;&gt;", 'Top 5 CORR'!$B$5:$F$5)</f>
        <v>-0.223538588</v>
      </c>
      <c r="AB54" s="1">
        <f t="shared" si="7"/>
        <v>4.173897309</v>
      </c>
      <c r="AE54" s="1">
        <v>3.0</v>
      </c>
      <c r="AF54" s="1">
        <v>4.0</v>
      </c>
      <c r="AG54" s="1">
        <v>3.5</v>
      </c>
      <c r="AH54" s="1">
        <v>2.0</v>
      </c>
      <c r="AI54" s="1">
        <v>4.5</v>
      </c>
      <c r="AJ54" s="2">
        <f t="shared" ref="AJ54:AN54" si="162">IF(AE54&lt;=0, "", AE54-AE$102)</f>
        <v>-1.058823529</v>
      </c>
      <c r="AK54" s="2">
        <f t="shared" si="162"/>
        <v>0.3384615385</v>
      </c>
      <c r="AL54" s="2">
        <f t="shared" si="162"/>
        <v>-0.3656716418</v>
      </c>
      <c r="AM54" s="2">
        <f t="shared" si="162"/>
        <v>-1.6</v>
      </c>
      <c r="AN54" s="2">
        <f t="shared" si="162"/>
        <v>0.8</v>
      </c>
      <c r="AO54" s="1">
        <f>SUMPRODUCT(AJ54:AN54, 'Top 5 CORR'!$B$7:$F$7)/SUMIF(AE54:AI54, "&lt;&gt;", 'Top 5 CORR'!$B$7:$F$7)</f>
        <v>-0.4268009372</v>
      </c>
      <c r="AP54" s="1">
        <f t="shared" si="9"/>
        <v>4.073199063</v>
      </c>
    </row>
    <row r="55">
      <c r="A55" s="1" t="s">
        <v>53</v>
      </c>
      <c r="D55" s="1">
        <v>5.0</v>
      </c>
      <c r="E55" s="1">
        <v>4.0</v>
      </c>
      <c r="F55" s="1">
        <v>4.5</v>
      </c>
      <c r="G55" s="1">
        <v>3.0</v>
      </c>
      <c r="H55" s="2" t="str">
        <f t="shared" ref="H55:L55" si="163">IF(C55&lt;=0, "", C55-C$102)</f>
        <v/>
      </c>
      <c r="I55" s="2">
        <f t="shared" si="163"/>
        <v>1.3</v>
      </c>
      <c r="J55" s="2">
        <f t="shared" si="163"/>
        <v>1.11</v>
      </c>
      <c r="K55" s="2">
        <f t="shared" si="163"/>
        <v>0</v>
      </c>
      <c r="L55" s="2">
        <f t="shared" si="163"/>
        <v>-0.3698630137</v>
      </c>
      <c r="M55" s="14">
        <f>SUMPRODUCT(H55:L55, 'Top 5 CORR'!$B$3:$F$3)/SUMIF(C55:G55, "&lt;&gt;", 'Top 5 CORR'!$B$3:$F$3)</f>
        <v>0.5644669115</v>
      </c>
      <c r="N55" s="14">
        <f t="shared" si="5"/>
        <v>4.226005373</v>
      </c>
      <c r="R55" s="1">
        <v>4.0</v>
      </c>
      <c r="S55" s="1">
        <v>4.0</v>
      </c>
      <c r="T55" s="1">
        <v>3.5</v>
      </c>
      <c r="U55" s="1">
        <v>4.5</v>
      </c>
      <c r="V55" s="2" t="str">
        <f t="shared" ref="V55:Z55" si="164">IF(Q55&lt;=0, "", Q55-Q$102)</f>
        <v/>
      </c>
      <c r="W55" s="2">
        <f t="shared" si="164"/>
        <v>-0.1079545455</v>
      </c>
      <c r="X55" s="2">
        <f t="shared" si="164"/>
        <v>0.3333333333</v>
      </c>
      <c r="Y55" s="2">
        <f t="shared" si="164"/>
        <v>-0.3656716418</v>
      </c>
      <c r="Z55" s="2">
        <f t="shared" si="164"/>
        <v>0.7864583333</v>
      </c>
      <c r="AA55" s="14">
        <f>SUMPRODUCT(V55:Z55, 'Top 5 CORR'!$B$5:$F$5)/SUMIF(Q55:U55, "&lt;&gt;", 'Top 5 CORR'!$B$5:$F$5)</f>
        <v>0.1429323994</v>
      </c>
      <c r="AB55" s="1">
        <f t="shared" si="7"/>
        <v>4.540368297</v>
      </c>
      <c r="AG55" s="1">
        <v>3.5</v>
      </c>
      <c r="AI55" s="1">
        <v>5.0</v>
      </c>
      <c r="AJ55" s="2" t="str">
        <f t="shared" ref="AJ55:AN55" si="165">IF(AE55&lt;=0, "", AE55-AE$102)</f>
        <v/>
      </c>
      <c r="AK55" s="2" t="str">
        <f t="shared" si="165"/>
        <v/>
      </c>
      <c r="AL55" s="2">
        <f t="shared" si="165"/>
        <v>-0.3656716418</v>
      </c>
      <c r="AM55" s="2" t="str">
        <f t="shared" si="165"/>
        <v/>
      </c>
      <c r="AN55" s="2">
        <f t="shared" si="165"/>
        <v>1.3</v>
      </c>
      <c r="AO55" s="1">
        <f>SUMPRODUCT(AJ55:AN55, 'Top 5 CORR'!$B$7:$F$7)/SUMIF(AE55:AI55, "&lt;&gt;", 'Top 5 CORR'!$B$7:$F$7)</f>
        <v>0.3652022821</v>
      </c>
      <c r="AP55" s="1">
        <f t="shared" si="9"/>
        <v>4.865202282</v>
      </c>
    </row>
    <row r="56">
      <c r="A56" s="1" t="s">
        <v>54</v>
      </c>
      <c r="E56" s="1">
        <v>3.0</v>
      </c>
      <c r="H56" s="2" t="str">
        <f t="shared" ref="H56:L56" si="166">IF(C56&lt;=0, "", C56-C$102)</f>
        <v/>
      </c>
      <c r="I56" s="2" t="str">
        <f t="shared" si="166"/>
        <v/>
      </c>
      <c r="J56" s="2">
        <f t="shared" si="166"/>
        <v>0.11</v>
      </c>
      <c r="K56" s="2" t="str">
        <f t="shared" si="166"/>
        <v/>
      </c>
      <c r="L56" s="2" t="str">
        <f t="shared" si="166"/>
        <v/>
      </c>
      <c r="M56" s="14">
        <f>SUMPRODUCT(H56:L56, 'Top 5 CORR'!$B$3:$F$3)/SUMIF(C56:G56, "&lt;&gt;", 'Top 5 CORR'!$B$3:$F$3)</f>
        <v>0.11</v>
      </c>
      <c r="N56" s="14">
        <f t="shared" si="5"/>
        <v>3.771538462</v>
      </c>
      <c r="R56" s="1">
        <v>4.5</v>
      </c>
      <c r="S56" s="1">
        <v>4.0</v>
      </c>
      <c r="T56" s="1">
        <v>4.0</v>
      </c>
      <c r="U56" s="1">
        <v>3.5</v>
      </c>
      <c r="V56" s="2" t="str">
        <f t="shared" ref="V56:Z56" si="167">IF(Q56&lt;=0, "", Q56-Q$102)</f>
        <v/>
      </c>
      <c r="W56" s="2">
        <f t="shared" si="167"/>
        <v>0.3920454545</v>
      </c>
      <c r="X56" s="2">
        <f t="shared" si="167"/>
        <v>0.3333333333</v>
      </c>
      <c r="Y56" s="2">
        <f t="shared" si="167"/>
        <v>0.1343283582</v>
      </c>
      <c r="Z56" s="2">
        <f t="shared" si="167"/>
        <v>-0.2135416667</v>
      </c>
      <c r="AA56" s="14">
        <f>SUMPRODUCT(V56:Z56, 'Top 5 CORR'!$B$5:$F$5)/SUMIF(Q56:U56, "&lt;&gt;", 'Top 5 CORR'!$B$5:$F$5)</f>
        <v>0.1756117823</v>
      </c>
      <c r="AB56" s="1">
        <f t="shared" si="7"/>
        <v>4.57304768</v>
      </c>
      <c r="AE56" s="1">
        <v>3.0</v>
      </c>
      <c r="AF56" s="1">
        <v>4.0</v>
      </c>
      <c r="AG56" s="1">
        <v>4.0</v>
      </c>
      <c r="AJ56" s="2">
        <f t="shared" ref="AJ56:AN56" si="168">IF(AE56&lt;=0, "", AE56-AE$102)</f>
        <v>-1.058823529</v>
      </c>
      <c r="AK56" s="2">
        <f t="shared" si="168"/>
        <v>0.3384615385</v>
      </c>
      <c r="AL56" s="2">
        <f t="shared" si="168"/>
        <v>0.1343283582</v>
      </c>
      <c r="AM56" s="2" t="str">
        <f t="shared" si="168"/>
        <v/>
      </c>
      <c r="AN56" s="2" t="str">
        <f t="shared" si="168"/>
        <v/>
      </c>
      <c r="AO56" s="1">
        <f>SUMPRODUCT(AJ56:AN56, 'Top 5 CORR'!$B$7:$F$7)/SUMIF(AE56:AI56, "&lt;&gt;", 'Top 5 CORR'!$B$7:$F$7)</f>
        <v>-0.2893120108</v>
      </c>
      <c r="AP56" s="1">
        <f t="shared" si="9"/>
        <v>4.210687989</v>
      </c>
    </row>
    <row r="57">
      <c r="A57" s="19" t="s">
        <v>55</v>
      </c>
      <c r="B57" s="19"/>
      <c r="C57" s="19"/>
      <c r="D57" s="19"/>
      <c r="E57" s="19">
        <v>2.5</v>
      </c>
      <c r="F57" s="19"/>
      <c r="G57" s="19"/>
      <c r="H57" s="20" t="str">
        <f t="shared" ref="H57:L57" si="169">IF(C57&lt;=0, "", C57-C$102)</f>
        <v/>
      </c>
      <c r="I57" s="20" t="str">
        <f t="shared" si="169"/>
        <v/>
      </c>
      <c r="J57" s="20">
        <f t="shared" si="169"/>
        <v>-0.39</v>
      </c>
      <c r="K57" s="20" t="str">
        <f t="shared" si="169"/>
        <v/>
      </c>
      <c r="L57" s="20" t="str">
        <f t="shared" si="169"/>
        <v/>
      </c>
      <c r="M57" s="14">
        <f>SUMPRODUCT(H57:L57, 'Top 5 CORR'!$B$3:$F$3)/SUMIF(C57:G57, "&lt;&gt;", 'Top 5 CORR'!$B$3:$F$3)</f>
        <v>-0.39</v>
      </c>
      <c r="N57" s="14">
        <f t="shared" si="5"/>
        <v>3.271538462</v>
      </c>
      <c r="O57" s="19"/>
      <c r="P57" s="19"/>
      <c r="Q57" s="19"/>
      <c r="R57" s="19">
        <v>4.5</v>
      </c>
      <c r="S57" s="19">
        <v>3.0</v>
      </c>
      <c r="T57" s="19"/>
      <c r="U57" s="19"/>
      <c r="V57" s="20" t="str">
        <f t="shared" ref="V57:Z57" si="170">IF(Q57&lt;=0, "", Q57-Q$102)</f>
        <v/>
      </c>
      <c r="W57" s="20">
        <f t="shared" si="170"/>
        <v>0.3920454545</v>
      </c>
      <c r="X57" s="20">
        <f t="shared" si="170"/>
        <v>-0.6666666667</v>
      </c>
      <c r="Y57" s="20" t="str">
        <f t="shared" si="170"/>
        <v/>
      </c>
      <c r="Z57" s="20" t="str">
        <f t="shared" si="170"/>
        <v/>
      </c>
      <c r="AA57" s="14">
        <f>SUMPRODUCT(V57:Z57, 'Top 5 CORR'!$B$5:$F$5)/SUMIF(Q57:U57, "&lt;&gt;", 'Top 5 CORR'!$B$5:$F$5)</f>
        <v>-0.1260734665</v>
      </c>
      <c r="AB57" s="19">
        <f t="shared" si="7"/>
        <v>4.271362431</v>
      </c>
      <c r="AC57" s="19"/>
      <c r="AD57" s="19"/>
      <c r="AE57" s="19"/>
      <c r="AF57" s="19"/>
      <c r="AG57" s="19"/>
      <c r="AH57" s="19">
        <v>5.0</v>
      </c>
      <c r="AI57" s="19"/>
      <c r="AJ57" s="20" t="str">
        <f t="shared" ref="AJ57:AN57" si="171">IF(AE57&lt;=0, "", AE57-AE$102)</f>
        <v/>
      </c>
      <c r="AK57" s="20" t="str">
        <f t="shared" si="171"/>
        <v/>
      </c>
      <c r="AL57" s="20" t="str">
        <f t="shared" si="171"/>
        <v/>
      </c>
      <c r="AM57" s="20">
        <f t="shared" si="171"/>
        <v>1.4</v>
      </c>
      <c r="AN57" s="20" t="str">
        <f t="shared" si="171"/>
        <v/>
      </c>
      <c r="AO57" s="19">
        <f>SUMPRODUCT(AJ57:AN57, 'Top 5 CORR'!$B$7:$F$7)/SUMIF(AE57:AI57, "&lt;&gt;", 'Top 5 CORR'!$B$7:$F$7)</f>
        <v>1.4</v>
      </c>
      <c r="AP57" s="19">
        <f t="shared" si="9"/>
        <v>5.9</v>
      </c>
      <c r="AQ57" s="19"/>
    </row>
    <row r="58">
      <c r="A58" s="1" t="s">
        <v>56</v>
      </c>
      <c r="C58" s="1">
        <v>4.5</v>
      </c>
      <c r="E58" s="1">
        <v>0.5</v>
      </c>
      <c r="F58" s="1">
        <v>4.5</v>
      </c>
      <c r="H58" s="2">
        <f t="shared" ref="H58:L58" si="172">IF(C58&lt;=0, "", C58-C$102)</f>
        <v>1.06</v>
      </c>
      <c r="I58" s="2" t="str">
        <f t="shared" si="172"/>
        <v/>
      </c>
      <c r="J58" s="2">
        <f t="shared" si="172"/>
        <v>-2.39</v>
      </c>
      <c r="K58" s="2">
        <f t="shared" si="172"/>
        <v>0</v>
      </c>
      <c r="L58" s="2" t="str">
        <f t="shared" si="172"/>
        <v/>
      </c>
      <c r="M58" s="14">
        <f>SUMPRODUCT(H58:L58, 'Top 5 CORR'!$B$3:$F$3)/SUMIF(C58:G58, "&lt;&gt;", 'Top 5 CORR'!$B$3:$F$3)</f>
        <v>-0.4133179914</v>
      </c>
      <c r="N58" s="14">
        <f t="shared" si="5"/>
        <v>3.24822047</v>
      </c>
      <c r="R58" s="1">
        <v>4.0</v>
      </c>
      <c r="S58" s="1">
        <v>2.5</v>
      </c>
      <c r="T58" s="1">
        <v>3.5</v>
      </c>
      <c r="U58" s="1">
        <v>4.0</v>
      </c>
      <c r="V58" s="2" t="str">
        <f t="shared" ref="V58:Z58" si="173">IF(Q58&lt;=0, "", Q58-Q$102)</f>
        <v/>
      </c>
      <c r="W58" s="2">
        <f t="shared" si="173"/>
        <v>-0.1079545455</v>
      </c>
      <c r="X58" s="2">
        <f t="shared" si="173"/>
        <v>-1.166666667</v>
      </c>
      <c r="Y58" s="2">
        <f t="shared" si="173"/>
        <v>-0.3656716418</v>
      </c>
      <c r="Z58" s="2">
        <f t="shared" si="173"/>
        <v>0.2864583333</v>
      </c>
      <c r="AA58" s="14">
        <f>SUMPRODUCT(V58:Z58, 'Top 5 CORR'!$B$5:$F$5)/SUMIF(Q58:U58, "&lt;&gt;", 'Top 5 CORR'!$B$5:$F$5)</f>
        <v>-0.3546169398</v>
      </c>
      <c r="AB58" s="1">
        <f t="shared" si="7"/>
        <v>4.042818958</v>
      </c>
      <c r="AG58" s="1">
        <v>3.5</v>
      </c>
      <c r="AJ58" s="2" t="str">
        <f t="shared" ref="AJ58:AN58" si="174">IF(AE58&lt;=0, "", AE58-AE$102)</f>
        <v/>
      </c>
      <c r="AK58" s="2" t="str">
        <f t="shared" si="174"/>
        <v/>
      </c>
      <c r="AL58" s="2">
        <f t="shared" si="174"/>
        <v>-0.3656716418</v>
      </c>
      <c r="AM58" s="2" t="str">
        <f t="shared" si="174"/>
        <v/>
      </c>
      <c r="AN58" s="2" t="str">
        <f t="shared" si="174"/>
        <v/>
      </c>
      <c r="AO58" s="1">
        <f>SUMPRODUCT(AJ58:AN58, 'Top 5 CORR'!$B$7:$F$7)/SUMIF(AE58:AI58, "&lt;&gt;", 'Top 5 CORR'!$B$7:$F$7)</f>
        <v>-0.3656716418</v>
      </c>
      <c r="AP58" s="1">
        <f t="shared" si="9"/>
        <v>4.134328358</v>
      </c>
    </row>
    <row r="59">
      <c r="A59" s="1" t="s">
        <v>57</v>
      </c>
      <c r="C59" s="1">
        <v>3.5</v>
      </c>
      <c r="E59" s="1">
        <v>0.5</v>
      </c>
      <c r="H59" s="2">
        <f t="shared" ref="H59:L59" si="175">IF(C59&lt;=0, "", C59-C$102)</f>
        <v>0.06</v>
      </c>
      <c r="I59" s="2" t="str">
        <f t="shared" si="175"/>
        <v/>
      </c>
      <c r="J59" s="2">
        <f t="shared" si="175"/>
        <v>-2.39</v>
      </c>
      <c r="K59" s="2" t="str">
        <f t="shared" si="175"/>
        <v/>
      </c>
      <c r="L59" s="2" t="str">
        <f t="shared" si="175"/>
        <v/>
      </c>
      <c r="M59" s="14">
        <f>SUMPRODUCT(H59:L59, 'Top 5 CORR'!$B$3:$F$3)/SUMIF(C59:G59, "&lt;&gt;", 'Top 5 CORR'!$B$3:$F$3)</f>
        <v>-1.114575589</v>
      </c>
      <c r="N59" s="14">
        <f t="shared" si="5"/>
        <v>2.546962873</v>
      </c>
      <c r="R59" s="1">
        <v>4.0</v>
      </c>
      <c r="S59" s="1">
        <v>3.0</v>
      </c>
      <c r="T59" s="1">
        <v>2.0</v>
      </c>
      <c r="U59" s="1">
        <v>3.5</v>
      </c>
      <c r="V59" s="2" t="str">
        <f t="shared" ref="V59:Z59" si="176">IF(Q59&lt;=0, "", Q59-Q$102)</f>
        <v/>
      </c>
      <c r="W59" s="2">
        <f t="shared" si="176"/>
        <v>-0.1079545455</v>
      </c>
      <c r="X59" s="2">
        <f t="shared" si="176"/>
        <v>-0.6666666667</v>
      </c>
      <c r="Y59" s="2">
        <f t="shared" si="176"/>
        <v>-1.865671642</v>
      </c>
      <c r="Z59" s="2">
        <f t="shared" si="176"/>
        <v>-0.2135416667</v>
      </c>
      <c r="AA59" s="14">
        <f>SUMPRODUCT(V59:Z59, 'Top 5 CORR'!$B$5:$F$5)/SUMIF(Q59:U59, "&lt;&gt;", 'Top 5 CORR'!$B$5:$F$5)</f>
        <v>-0.7146740991</v>
      </c>
      <c r="AB59" s="1">
        <f t="shared" si="7"/>
        <v>3.682761798</v>
      </c>
      <c r="AE59" s="1">
        <v>4.0</v>
      </c>
      <c r="AF59" s="1">
        <v>4.0</v>
      </c>
      <c r="AG59" s="1">
        <v>2.0</v>
      </c>
      <c r="AH59" s="1">
        <v>4.0</v>
      </c>
      <c r="AJ59" s="2">
        <f t="shared" ref="AJ59:AN59" si="177">IF(AE59&lt;=0, "", AE59-AE$102)</f>
        <v>-0.05882352941</v>
      </c>
      <c r="AK59" s="2">
        <f t="shared" si="177"/>
        <v>0.3384615385</v>
      </c>
      <c r="AL59" s="2">
        <f t="shared" si="177"/>
        <v>-1.865671642</v>
      </c>
      <c r="AM59" s="2">
        <f t="shared" si="177"/>
        <v>0.4</v>
      </c>
      <c r="AN59" s="2" t="str">
        <f t="shared" si="177"/>
        <v/>
      </c>
      <c r="AO59" s="1">
        <f>SUMPRODUCT(AJ59:AN59, 'Top 5 CORR'!$B$7:$F$7)/SUMIF(AE59:AI59, "&lt;&gt;", 'Top 5 CORR'!$B$7:$F$7)</f>
        <v>-0.1965719989</v>
      </c>
      <c r="AP59" s="1">
        <f t="shared" si="9"/>
        <v>4.303428001</v>
      </c>
    </row>
    <row r="60">
      <c r="A60" s="1" t="s">
        <v>58</v>
      </c>
      <c r="C60" s="1">
        <v>3.0</v>
      </c>
      <c r="E60" s="1">
        <v>0.5</v>
      </c>
      <c r="H60" s="2">
        <f t="shared" ref="H60:L60" si="178">IF(C60&lt;=0, "", C60-C$102)</f>
        <v>-0.44</v>
      </c>
      <c r="I60" s="2" t="str">
        <f t="shared" si="178"/>
        <v/>
      </c>
      <c r="J60" s="2">
        <f t="shared" si="178"/>
        <v>-2.39</v>
      </c>
      <c r="K60" s="2" t="str">
        <f t="shared" si="178"/>
        <v/>
      </c>
      <c r="L60" s="2" t="str">
        <f t="shared" si="178"/>
        <v/>
      </c>
      <c r="M60" s="14">
        <f>SUMPRODUCT(H60:L60, 'Top 5 CORR'!$B$3:$F$3)/SUMIF(C60:G60, "&lt;&gt;", 'Top 5 CORR'!$B$3:$F$3)</f>
        <v>-1.374866285</v>
      </c>
      <c r="N60" s="14">
        <f t="shared" si="5"/>
        <v>2.286672177</v>
      </c>
      <c r="R60" s="1">
        <v>3.5</v>
      </c>
      <c r="S60" s="1">
        <v>3.5</v>
      </c>
      <c r="T60" s="1">
        <v>2.0</v>
      </c>
      <c r="U60" s="1">
        <v>3.0</v>
      </c>
      <c r="V60" s="2" t="str">
        <f t="shared" ref="V60:Z60" si="179">IF(Q60&lt;=0, "", Q60-Q$102)</f>
        <v/>
      </c>
      <c r="W60" s="2">
        <f t="shared" si="179"/>
        <v>-0.6079545455</v>
      </c>
      <c r="X60" s="2">
        <f t="shared" si="179"/>
        <v>-0.1666666667</v>
      </c>
      <c r="Y60" s="2">
        <f t="shared" si="179"/>
        <v>-1.865671642</v>
      </c>
      <c r="Z60" s="2">
        <f t="shared" si="179"/>
        <v>-0.7135416667</v>
      </c>
      <c r="AA60" s="14">
        <f>SUMPRODUCT(V60:Z60, 'Top 5 CORR'!$B$5:$F$5)/SUMIF(Q60:U60, "&lt;&gt;", 'Top 5 CORR'!$B$5:$F$5)</f>
        <v>-0.8332850755</v>
      </c>
      <c r="AB60" s="1">
        <f t="shared" si="7"/>
        <v>3.564150822</v>
      </c>
      <c r="AE60" s="1">
        <v>3.0</v>
      </c>
      <c r="AF60" s="1">
        <v>4.5</v>
      </c>
      <c r="AG60" s="1">
        <v>2.0</v>
      </c>
      <c r="AH60" s="1">
        <v>3.0</v>
      </c>
      <c r="AJ60" s="2">
        <f t="shared" ref="AJ60:AN60" si="180">IF(AE60&lt;=0, "", AE60-AE$102)</f>
        <v>-1.058823529</v>
      </c>
      <c r="AK60" s="2">
        <f t="shared" si="180"/>
        <v>0.8384615385</v>
      </c>
      <c r="AL60" s="2">
        <f t="shared" si="180"/>
        <v>-1.865671642</v>
      </c>
      <c r="AM60" s="2">
        <f t="shared" si="180"/>
        <v>-0.6</v>
      </c>
      <c r="AN60" s="2" t="str">
        <f t="shared" si="180"/>
        <v/>
      </c>
      <c r="AO60" s="1">
        <f>SUMPRODUCT(AJ60:AN60, 'Top 5 CORR'!$B$7:$F$7)/SUMIF(AE60:AI60, "&lt;&gt;", 'Top 5 CORR'!$B$7:$F$7)</f>
        <v>-0.562715382</v>
      </c>
      <c r="AP60" s="1">
        <f t="shared" si="9"/>
        <v>3.937284618</v>
      </c>
    </row>
    <row r="61">
      <c r="A61" s="1" t="s">
        <v>59</v>
      </c>
      <c r="C61" s="1">
        <v>3.0</v>
      </c>
      <c r="D61" s="1">
        <v>4.0</v>
      </c>
      <c r="E61" s="1">
        <v>4.5</v>
      </c>
      <c r="F61" s="1">
        <v>4.5</v>
      </c>
      <c r="G61" s="1">
        <v>3.0</v>
      </c>
      <c r="H61" s="2">
        <f t="shared" ref="H61:L61" si="181">IF(C61&lt;=0, "", C61-C$102)</f>
        <v>-0.44</v>
      </c>
      <c r="I61" s="2">
        <f t="shared" si="181"/>
        <v>0.3</v>
      </c>
      <c r="J61" s="2">
        <f t="shared" si="181"/>
        <v>1.61</v>
      </c>
      <c r="K61" s="2">
        <f t="shared" si="181"/>
        <v>0</v>
      </c>
      <c r="L61" s="2">
        <f t="shared" si="181"/>
        <v>-0.3698630137</v>
      </c>
      <c r="M61" s="14">
        <f>SUMPRODUCT(H61:L61, 'Top 5 CORR'!$B$3:$F$3)/SUMIF(C61:G61, "&lt;&gt;", 'Top 5 CORR'!$B$3:$F$3)</f>
        <v>0.2295339622</v>
      </c>
      <c r="N61" s="14">
        <f t="shared" si="5"/>
        <v>3.891072424</v>
      </c>
      <c r="R61" s="1">
        <v>4.0</v>
      </c>
      <c r="S61" s="1">
        <v>5.0</v>
      </c>
      <c r="T61" s="1">
        <v>4.5</v>
      </c>
      <c r="U61" s="1">
        <v>4.5</v>
      </c>
      <c r="V61" s="2" t="str">
        <f t="shared" ref="V61:Z61" si="182">IF(Q61&lt;=0, "", Q61-Q$102)</f>
        <v/>
      </c>
      <c r="W61" s="2">
        <f t="shared" si="182"/>
        <v>-0.1079545455</v>
      </c>
      <c r="X61" s="2">
        <f t="shared" si="182"/>
        <v>1.333333333</v>
      </c>
      <c r="Y61" s="2">
        <f t="shared" si="182"/>
        <v>0.6343283582</v>
      </c>
      <c r="Z61" s="2">
        <f t="shared" si="182"/>
        <v>0.7864583333</v>
      </c>
      <c r="AA61" s="14">
        <f>SUMPRODUCT(V61:Z61, 'Top 5 CORR'!$B$5:$F$5)/SUMIF(Q61:U61, "&lt;&gt;", 'Top 5 CORR'!$B$5:$F$5)</f>
        <v>0.6493785964</v>
      </c>
      <c r="AB61" s="1">
        <f t="shared" si="7"/>
        <v>5.046814494</v>
      </c>
      <c r="AE61" s="1">
        <v>3.0</v>
      </c>
      <c r="AF61" s="1">
        <v>5.0</v>
      </c>
      <c r="AG61" s="1">
        <v>4.5</v>
      </c>
      <c r="AH61" s="1">
        <v>5.0</v>
      </c>
      <c r="AI61" s="1">
        <v>4.0</v>
      </c>
      <c r="AJ61" s="2">
        <f t="shared" ref="AJ61:AN61" si="183">IF(AE61&lt;=0, "", AE61-AE$102)</f>
        <v>-1.058823529</v>
      </c>
      <c r="AK61" s="2">
        <f t="shared" si="183"/>
        <v>1.338461538</v>
      </c>
      <c r="AL61" s="2">
        <f t="shared" si="183"/>
        <v>0.6343283582</v>
      </c>
      <c r="AM61" s="2">
        <f t="shared" si="183"/>
        <v>1.4</v>
      </c>
      <c r="AN61" s="2">
        <f t="shared" si="183"/>
        <v>0.3</v>
      </c>
      <c r="AO61" s="1">
        <f>SUMPRODUCT(AJ61:AN61, 'Top 5 CORR'!$B$7:$F$7)/SUMIF(AE61:AI61, "&lt;&gt;", 'Top 5 CORR'!$B$7:$F$7)</f>
        <v>0.3778957328</v>
      </c>
      <c r="AP61" s="1">
        <f t="shared" si="9"/>
        <v>4.877895733</v>
      </c>
    </row>
    <row r="62">
      <c r="A62" s="1" t="s">
        <v>60</v>
      </c>
      <c r="C62" s="1">
        <v>4.0</v>
      </c>
      <c r="D62" s="1">
        <v>3.0</v>
      </c>
      <c r="E62" s="1">
        <v>3.0</v>
      </c>
      <c r="G62" s="1">
        <v>4.5</v>
      </c>
      <c r="H62" s="2">
        <f t="shared" ref="H62:L62" si="184">IF(C62&lt;=0, "", C62-C$102)</f>
        <v>0.56</v>
      </c>
      <c r="I62" s="2">
        <f t="shared" si="184"/>
        <v>-0.7</v>
      </c>
      <c r="J62" s="2">
        <f t="shared" si="184"/>
        <v>0.11</v>
      </c>
      <c r="K62" s="2" t="str">
        <f t="shared" si="184"/>
        <v/>
      </c>
      <c r="L62" s="2">
        <f t="shared" si="184"/>
        <v>1.130136986</v>
      </c>
      <c r="M62" s="14">
        <f>SUMPRODUCT(H62:L62, 'Top 5 CORR'!$B$3:$F$3)/SUMIF(C62:G62, "&lt;&gt;", 'Top 5 CORR'!$B$3:$F$3)</f>
        <v>0.238482827</v>
      </c>
      <c r="N62" s="14">
        <f t="shared" si="5"/>
        <v>3.900021289</v>
      </c>
      <c r="R62" s="1">
        <v>4.0</v>
      </c>
      <c r="S62" s="1">
        <v>4.0</v>
      </c>
      <c r="U62" s="1">
        <v>4.5</v>
      </c>
      <c r="V62" s="2" t="str">
        <f t="shared" ref="V62:Z62" si="185">IF(Q62&lt;=0, "", Q62-Q$102)</f>
        <v/>
      </c>
      <c r="W62" s="2">
        <f t="shared" si="185"/>
        <v>-0.1079545455</v>
      </c>
      <c r="X62" s="2">
        <f t="shared" si="185"/>
        <v>0.3333333333</v>
      </c>
      <c r="Y62" s="2" t="str">
        <f t="shared" si="185"/>
        <v/>
      </c>
      <c r="Z62" s="2">
        <f t="shared" si="185"/>
        <v>0.7864583333</v>
      </c>
      <c r="AA62" s="14">
        <f>SUMPRODUCT(V62:Z62, 'Top 5 CORR'!$B$5:$F$5)/SUMIF(Q62:U62, "&lt;&gt;", 'Top 5 CORR'!$B$5:$F$5)</f>
        <v>0.3125704862</v>
      </c>
      <c r="AB62" s="1">
        <f t="shared" si="7"/>
        <v>4.710006384</v>
      </c>
      <c r="AF62" s="1">
        <v>4.0</v>
      </c>
      <c r="AH62" s="1">
        <v>4.0</v>
      </c>
      <c r="AI62" s="1">
        <v>3.0</v>
      </c>
      <c r="AJ62" s="2" t="str">
        <f t="shared" ref="AJ62:AN62" si="186">IF(AE62&lt;=0, "", AE62-AE$102)</f>
        <v/>
      </c>
      <c r="AK62" s="2">
        <f t="shared" si="186"/>
        <v>0.3384615385</v>
      </c>
      <c r="AL62" s="2" t="str">
        <f t="shared" si="186"/>
        <v/>
      </c>
      <c r="AM62" s="2">
        <f t="shared" si="186"/>
        <v>0.4</v>
      </c>
      <c r="AN62" s="2">
        <f t="shared" si="186"/>
        <v>-0.7</v>
      </c>
      <c r="AO62" s="1">
        <f>SUMPRODUCT(AJ62:AN62, 'Top 5 CORR'!$B$7:$F$7)/SUMIF(AE62:AI62, "&lt;&gt;", 'Top 5 CORR'!$B$7:$F$7)</f>
        <v>0.110548937</v>
      </c>
      <c r="AP62" s="1">
        <f t="shared" si="9"/>
        <v>4.610548937</v>
      </c>
    </row>
    <row r="63">
      <c r="A63" s="1" t="s">
        <v>61</v>
      </c>
      <c r="D63" s="1">
        <v>3.5</v>
      </c>
      <c r="E63" s="1">
        <v>4.5</v>
      </c>
      <c r="F63" s="1">
        <v>4.5</v>
      </c>
      <c r="G63" s="1">
        <v>3.5</v>
      </c>
      <c r="H63" s="2" t="str">
        <f t="shared" ref="H63:L63" si="187">IF(C63&lt;=0, "", C63-C$102)</f>
        <v/>
      </c>
      <c r="I63" s="2">
        <f t="shared" si="187"/>
        <v>-0.2</v>
      </c>
      <c r="J63" s="2">
        <f t="shared" si="187"/>
        <v>1.61</v>
      </c>
      <c r="K63" s="2">
        <f t="shared" si="187"/>
        <v>0</v>
      </c>
      <c r="L63" s="2">
        <f t="shared" si="187"/>
        <v>0.1301369863</v>
      </c>
      <c r="M63" s="14">
        <f>SUMPRODUCT(H63:L63, 'Top 5 CORR'!$B$3:$F$3)/SUMIF(C63:G63, "&lt;&gt;", 'Top 5 CORR'!$B$3:$F$3)</f>
        <v>0.394115331</v>
      </c>
      <c r="N63" s="14">
        <f t="shared" si="5"/>
        <v>4.055653793</v>
      </c>
      <c r="R63" s="1">
        <v>4.0</v>
      </c>
      <c r="S63" s="1">
        <v>4.0</v>
      </c>
      <c r="U63" s="1">
        <v>3.5</v>
      </c>
      <c r="V63" s="2" t="str">
        <f t="shared" ref="V63:Z63" si="188">IF(Q63&lt;=0, "", Q63-Q$102)</f>
        <v/>
      </c>
      <c r="W63" s="2">
        <f t="shared" si="188"/>
        <v>-0.1079545455</v>
      </c>
      <c r="X63" s="2">
        <f t="shared" si="188"/>
        <v>0.3333333333</v>
      </c>
      <c r="Y63" s="2" t="str">
        <f t="shared" si="188"/>
        <v/>
      </c>
      <c r="Z63" s="2">
        <f t="shared" si="188"/>
        <v>-0.2135416667</v>
      </c>
      <c r="AA63" s="14">
        <f>SUMPRODUCT(V63:Z63, 'Top 5 CORR'!$B$5:$F$5)/SUMIF(Q63:U63, "&lt;&gt;", 'Top 5 CORR'!$B$5:$F$5)</f>
        <v>0.01105367887</v>
      </c>
      <c r="AB63" s="1">
        <f t="shared" si="7"/>
        <v>4.408489576</v>
      </c>
      <c r="AE63" s="1">
        <v>4.0</v>
      </c>
      <c r="AF63" s="1">
        <v>5.0</v>
      </c>
      <c r="AH63" s="1">
        <v>3.0</v>
      </c>
      <c r="AI63" s="1">
        <v>3.5</v>
      </c>
      <c r="AJ63" s="2">
        <f t="shared" ref="AJ63:AN63" si="189">IF(AE63&lt;=0, "", AE63-AE$102)</f>
        <v>-0.05882352941</v>
      </c>
      <c r="AK63" s="2">
        <f t="shared" si="189"/>
        <v>1.338461538</v>
      </c>
      <c r="AL63" s="2" t="str">
        <f t="shared" si="189"/>
        <v/>
      </c>
      <c r="AM63" s="2">
        <f t="shared" si="189"/>
        <v>-0.6</v>
      </c>
      <c r="AN63" s="2">
        <f t="shared" si="189"/>
        <v>-0.2</v>
      </c>
      <c r="AO63" s="1">
        <f>SUMPRODUCT(AJ63:AN63, 'Top 5 CORR'!$B$7:$F$7)/SUMIF(AE63:AI63, "&lt;&gt;", 'Top 5 CORR'!$B$7:$F$7)</f>
        <v>0.259749949</v>
      </c>
      <c r="AP63" s="1">
        <f t="shared" si="9"/>
        <v>4.759749949</v>
      </c>
    </row>
    <row r="64">
      <c r="A64" s="1" t="s">
        <v>62</v>
      </c>
      <c r="E64" s="1">
        <v>3.0</v>
      </c>
      <c r="H64" s="2" t="str">
        <f t="shared" ref="H64:L64" si="190">IF(C64&lt;=0, "", C64-C$102)</f>
        <v/>
      </c>
      <c r="I64" s="2" t="str">
        <f t="shared" si="190"/>
        <v/>
      </c>
      <c r="J64" s="2">
        <f t="shared" si="190"/>
        <v>0.11</v>
      </c>
      <c r="K64" s="2" t="str">
        <f t="shared" si="190"/>
        <v/>
      </c>
      <c r="L64" s="2" t="str">
        <f t="shared" si="190"/>
        <v/>
      </c>
      <c r="M64" s="14">
        <f>SUMPRODUCT(H64:L64, 'Top 5 CORR'!$B$3:$F$3)/SUMIF(C64:G64, "&lt;&gt;", 'Top 5 CORR'!$B$3:$F$3)</f>
        <v>0.11</v>
      </c>
      <c r="N64" s="14">
        <f t="shared" si="5"/>
        <v>3.771538462</v>
      </c>
      <c r="R64" s="1">
        <v>3.5</v>
      </c>
      <c r="U64" s="1">
        <v>4.0</v>
      </c>
      <c r="V64" s="2" t="str">
        <f t="shared" ref="V64:Z64" si="191">IF(Q64&lt;=0, "", Q64-Q$102)</f>
        <v/>
      </c>
      <c r="W64" s="2">
        <f t="shared" si="191"/>
        <v>-0.6079545455</v>
      </c>
      <c r="X64" s="2" t="str">
        <f t="shared" si="191"/>
        <v/>
      </c>
      <c r="Y64" s="2" t="str">
        <f t="shared" si="191"/>
        <v/>
      </c>
      <c r="Z64" s="2">
        <f t="shared" si="191"/>
        <v>0.2864583333</v>
      </c>
      <c r="AA64" s="14">
        <f>SUMPRODUCT(V64:Z64, 'Top 5 CORR'!$B$5:$F$5)/SUMIF(Q64:U64, "&lt;&gt;", 'Top 5 CORR'!$B$5:$F$5)</f>
        <v>-0.1982128954</v>
      </c>
      <c r="AB64" s="1">
        <f t="shared" si="7"/>
        <v>4.199223002</v>
      </c>
      <c r="AJ64" s="2" t="str">
        <f t="shared" ref="AJ64:AN64" si="192">IF(AE64&lt;=0, "", AE64-AE$102)</f>
        <v/>
      </c>
      <c r="AK64" s="2" t="str">
        <f t="shared" si="192"/>
        <v/>
      </c>
      <c r="AL64" s="2" t="str">
        <f t="shared" si="192"/>
        <v/>
      </c>
      <c r="AM64" s="2" t="str">
        <f t="shared" si="192"/>
        <v/>
      </c>
      <c r="AN64" s="2" t="str">
        <f t="shared" si="192"/>
        <v/>
      </c>
      <c r="AO64" s="1" t="str">
        <f>SUMPRODUCT(AJ64:AN64, 'Top 5 CORR'!$B$7:$F$7)/SUMIF(AE64:AI64, "&lt;&gt;", 'Top 5 CORR'!$B$7:$F$7)</f>
        <v>#DIV/0!</v>
      </c>
      <c r="AP64" s="1" t="str">
        <f t="shared" si="9"/>
        <v>#DIV/0!</v>
      </c>
    </row>
    <row r="65">
      <c r="A65" s="1" t="s">
        <v>63</v>
      </c>
      <c r="C65" s="1">
        <v>2.5</v>
      </c>
      <c r="D65" s="1">
        <v>1.5</v>
      </c>
      <c r="E65" s="1">
        <v>2.0</v>
      </c>
      <c r="G65" s="1">
        <v>2.0</v>
      </c>
      <c r="H65" s="2">
        <f t="shared" ref="H65:L65" si="193">IF(C65&lt;=0, "", C65-C$102)</f>
        <v>-0.94</v>
      </c>
      <c r="I65" s="2">
        <f t="shared" si="193"/>
        <v>-2.2</v>
      </c>
      <c r="J65" s="2">
        <f t="shared" si="193"/>
        <v>-0.89</v>
      </c>
      <c r="K65" s="2" t="str">
        <f t="shared" si="193"/>
        <v/>
      </c>
      <c r="L65" s="2">
        <f t="shared" si="193"/>
        <v>-1.369863014</v>
      </c>
      <c r="M65" s="14">
        <f>SUMPRODUCT(H65:L65, 'Top 5 CORR'!$B$3:$F$3)/SUMIF(C65:G65, "&lt;&gt;", 'Top 5 CORR'!$B$3:$F$3)</f>
        <v>-1.352649663</v>
      </c>
      <c r="N65" s="14">
        <f t="shared" si="5"/>
        <v>2.308888799</v>
      </c>
      <c r="R65" s="1">
        <v>5.0</v>
      </c>
      <c r="S65" s="1">
        <v>4.0</v>
      </c>
      <c r="T65" s="1">
        <v>3.5</v>
      </c>
      <c r="U65" s="1">
        <v>3.5</v>
      </c>
      <c r="V65" s="2" t="str">
        <f t="shared" ref="V65:Z65" si="194">IF(Q65&lt;=0, "", Q65-Q$102)</f>
        <v/>
      </c>
      <c r="W65" s="2">
        <f t="shared" si="194"/>
        <v>0.8920454545</v>
      </c>
      <c r="X65" s="2">
        <f t="shared" si="194"/>
        <v>0.3333333333</v>
      </c>
      <c r="Y65" s="2">
        <f t="shared" si="194"/>
        <v>-0.3656716418</v>
      </c>
      <c r="Z65" s="2">
        <f t="shared" si="194"/>
        <v>-0.2135416667</v>
      </c>
      <c r="AA65" s="14">
        <f>SUMPRODUCT(V65:Z65, 'Top 5 CORR'!$B$5:$F$5)/SUMIF(Q65:U65, "&lt;&gt;", 'Top 5 CORR'!$B$5:$F$5)</f>
        <v>0.1842799463</v>
      </c>
      <c r="AB65" s="1">
        <f t="shared" si="7"/>
        <v>4.581715844</v>
      </c>
      <c r="AF65" s="1">
        <v>2.5</v>
      </c>
      <c r="AG65" s="1">
        <v>3.5</v>
      </c>
      <c r="AI65" s="1">
        <v>1.5</v>
      </c>
      <c r="AJ65" s="2" t="str">
        <f t="shared" ref="AJ65:AN65" si="195">IF(AE65&lt;=0, "", AE65-AE$102)</f>
        <v/>
      </c>
      <c r="AK65" s="2">
        <f t="shared" si="195"/>
        <v>-1.161538462</v>
      </c>
      <c r="AL65" s="2">
        <f t="shared" si="195"/>
        <v>-0.3656716418</v>
      </c>
      <c r="AM65" s="2" t="str">
        <f t="shared" si="195"/>
        <v/>
      </c>
      <c r="AN65" s="2">
        <f t="shared" si="195"/>
        <v>-2.2</v>
      </c>
      <c r="AO65" s="1">
        <f>SUMPRODUCT(AJ65:AN65, 'Top 5 CORR'!$B$7:$F$7)/SUMIF(AE65:AI65, "&lt;&gt;", 'Top 5 CORR'!$B$7:$F$7)</f>
        <v>-1.166264058</v>
      </c>
      <c r="AP65" s="1">
        <f t="shared" si="9"/>
        <v>3.333735942</v>
      </c>
    </row>
    <row r="66">
      <c r="A66" s="1" t="s">
        <v>64</v>
      </c>
      <c r="D66" s="1">
        <v>4.0</v>
      </c>
      <c r="E66" s="1">
        <v>4.5</v>
      </c>
      <c r="G66" s="1">
        <v>4.5</v>
      </c>
      <c r="H66" s="2" t="str">
        <f t="shared" ref="H66:L66" si="196">IF(C66&lt;=0, "", C66-C$102)</f>
        <v/>
      </c>
      <c r="I66" s="2">
        <f t="shared" si="196"/>
        <v>0.3</v>
      </c>
      <c r="J66" s="2">
        <f t="shared" si="196"/>
        <v>1.61</v>
      </c>
      <c r="K66" s="2" t="str">
        <f t="shared" si="196"/>
        <v/>
      </c>
      <c r="L66" s="2">
        <f t="shared" si="196"/>
        <v>1.130136986</v>
      </c>
      <c r="M66" s="14">
        <f>SUMPRODUCT(H66:L66, 'Top 5 CORR'!$B$3:$F$3)/SUMIF(C66:G66, "&lt;&gt;", 'Top 5 CORR'!$B$3:$F$3)</f>
        <v>0.9940302754</v>
      </c>
      <c r="N66" s="14">
        <f t="shared" si="5"/>
        <v>4.655568737</v>
      </c>
      <c r="Q66" s="1">
        <v>5.0</v>
      </c>
      <c r="R66" s="1">
        <v>5.0</v>
      </c>
      <c r="S66" s="1">
        <v>4.5</v>
      </c>
      <c r="U66" s="1">
        <v>4.5</v>
      </c>
      <c r="V66" s="2">
        <f t="shared" ref="V66:Z66" si="197">IF(Q66&lt;=0, "", Q66-Q$102)</f>
        <v>0.7205882353</v>
      </c>
      <c r="W66" s="2">
        <f t="shared" si="197"/>
        <v>0.8920454545</v>
      </c>
      <c r="X66" s="2">
        <f t="shared" si="197"/>
        <v>0.8333333333</v>
      </c>
      <c r="Y66" s="2" t="str">
        <f t="shared" si="197"/>
        <v/>
      </c>
      <c r="Z66" s="2">
        <f t="shared" si="197"/>
        <v>0.7864583333</v>
      </c>
      <c r="AA66" s="14">
        <f>SUMPRODUCT(V66:Z66, 'Top 5 CORR'!$B$5:$F$5)/SUMIF(Q66:U66, "&lt;&gt;", 'Top 5 CORR'!$B$5:$F$5)</f>
        <v>0.8045480168</v>
      </c>
      <c r="AB66" s="1">
        <f t="shared" si="7"/>
        <v>5.201983914</v>
      </c>
      <c r="AE66" s="1">
        <v>4.0</v>
      </c>
      <c r="AH66" s="1">
        <v>3.0</v>
      </c>
      <c r="AI66" s="1">
        <v>4.0</v>
      </c>
      <c r="AJ66" s="2">
        <f t="shared" ref="AJ66:AN66" si="198">IF(AE66&lt;=0, "", AE66-AE$102)</f>
        <v>-0.05882352941</v>
      </c>
      <c r="AK66" s="2" t="str">
        <f t="shared" si="198"/>
        <v/>
      </c>
      <c r="AL66" s="2" t="str">
        <f t="shared" si="198"/>
        <v/>
      </c>
      <c r="AM66" s="2">
        <f t="shared" si="198"/>
        <v>-0.6</v>
      </c>
      <c r="AN66" s="2">
        <f t="shared" si="198"/>
        <v>0.3</v>
      </c>
      <c r="AO66" s="1">
        <f>SUMPRODUCT(AJ66:AN66, 'Top 5 CORR'!$B$7:$F$7)/SUMIF(AE66:AI66, "&lt;&gt;", 'Top 5 CORR'!$B$7:$F$7)</f>
        <v>-0.119282674</v>
      </c>
      <c r="AP66" s="1">
        <f t="shared" si="9"/>
        <v>4.380717326</v>
      </c>
    </row>
    <row r="67">
      <c r="A67" s="1" t="s">
        <v>65</v>
      </c>
      <c r="C67" s="1">
        <v>3.5</v>
      </c>
      <c r="D67" s="1">
        <v>4.0</v>
      </c>
      <c r="E67" s="1">
        <v>3.0</v>
      </c>
      <c r="F67" s="1">
        <v>5.0</v>
      </c>
      <c r="G67" s="1">
        <v>4.0</v>
      </c>
      <c r="H67" s="2">
        <f t="shared" ref="H67:L67" si="199">IF(C67&lt;=0, "", C67-C$102)</f>
        <v>0.06</v>
      </c>
      <c r="I67" s="2">
        <f t="shared" si="199"/>
        <v>0.3</v>
      </c>
      <c r="J67" s="2">
        <f t="shared" si="199"/>
        <v>0.11</v>
      </c>
      <c r="K67" s="2">
        <f t="shared" si="199"/>
        <v>0.5</v>
      </c>
      <c r="L67" s="2">
        <f t="shared" si="199"/>
        <v>0.6301369863</v>
      </c>
      <c r="M67" s="14">
        <f>SUMPRODUCT(H67:L67, 'Top 5 CORR'!$B$3:$F$3)/SUMIF(C67:G67, "&lt;&gt;", 'Top 5 CORR'!$B$3:$F$3)</f>
        <v>0.3035404718</v>
      </c>
      <c r="N67" s="14">
        <f t="shared" si="5"/>
        <v>3.965078933</v>
      </c>
      <c r="Q67" s="1">
        <v>4.0</v>
      </c>
      <c r="R67" s="1">
        <v>4.5</v>
      </c>
      <c r="S67" s="1">
        <v>4.0</v>
      </c>
      <c r="T67" s="1">
        <v>3.5</v>
      </c>
      <c r="U67" s="1">
        <v>3.5</v>
      </c>
      <c r="V67" s="2">
        <f t="shared" ref="V67:Z67" si="200">IF(Q67&lt;=0, "", Q67-Q$102)</f>
        <v>-0.2794117647</v>
      </c>
      <c r="W67" s="2">
        <f t="shared" si="200"/>
        <v>0.3920454545</v>
      </c>
      <c r="X67" s="2">
        <f t="shared" si="200"/>
        <v>0.3333333333</v>
      </c>
      <c r="Y67" s="2">
        <f t="shared" si="200"/>
        <v>-0.3656716418</v>
      </c>
      <c r="Z67" s="2">
        <f t="shared" si="200"/>
        <v>-0.2135416667</v>
      </c>
      <c r="AA67" s="14">
        <f>SUMPRODUCT(V67:Z67, 'Top 5 CORR'!$B$5:$F$5)/SUMIF(Q67:U67, "&lt;&gt;", 'Top 5 CORR'!$B$5:$F$5)</f>
        <v>-0.02903641562</v>
      </c>
      <c r="AB67" s="1">
        <f t="shared" si="7"/>
        <v>4.368399482</v>
      </c>
      <c r="AE67" s="1">
        <v>3.0</v>
      </c>
      <c r="AF67" s="1">
        <v>5.0</v>
      </c>
      <c r="AG67" s="1">
        <v>3.5</v>
      </c>
      <c r="AH67" s="1">
        <v>3.0</v>
      </c>
      <c r="AI67" s="1">
        <v>4.0</v>
      </c>
      <c r="AJ67" s="2">
        <f t="shared" ref="AJ67:AN67" si="201">IF(AE67&lt;=0, "", AE67-AE$102)</f>
        <v>-1.058823529</v>
      </c>
      <c r="AK67" s="2">
        <f t="shared" si="201"/>
        <v>1.338461538</v>
      </c>
      <c r="AL67" s="2">
        <f t="shared" si="201"/>
        <v>-0.3656716418</v>
      </c>
      <c r="AM67" s="2">
        <f t="shared" si="201"/>
        <v>-0.6</v>
      </c>
      <c r="AN67" s="2">
        <f t="shared" si="201"/>
        <v>0.3</v>
      </c>
      <c r="AO67" s="1">
        <f>SUMPRODUCT(AJ67:AN67, 'Top 5 CORR'!$B$7:$F$7)/SUMIF(AE67:AI67, "&lt;&gt;", 'Top 5 CORR'!$B$7:$F$7)</f>
        <v>-0.08039766113</v>
      </c>
      <c r="AP67" s="1">
        <f t="shared" si="9"/>
        <v>4.419602339</v>
      </c>
    </row>
    <row r="68">
      <c r="A68" s="1" t="s">
        <v>66</v>
      </c>
      <c r="C68" s="1">
        <v>1.5</v>
      </c>
      <c r="E68" s="1">
        <v>3.0</v>
      </c>
      <c r="F68" s="1">
        <v>5.0</v>
      </c>
      <c r="G68" s="1">
        <v>3.5</v>
      </c>
      <c r="H68" s="2">
        <f t="shared" ref="H68:L68" si="202">IF(C68&lt;=0, "", C68-C$102)</f>
        <v>-1.94</v>
      </c>
      <c r="I68" s="2" t="str">
        <f t="shared" si="202"/>
        <v/>
      </c>
      <c r="J68" s="2">
        <f t="shared" si="202"/>
        <v>0.11</v>
      </c>
      <c r="K68" s="2">
        <f t="shared" si="202"/>
        <v>0.5</v>
      </c>
      <c r="L68" s="2">
        <f t="shared" si="202"/>
        <v>0.1301369863</v>
      </c>
      <c r="M68" s="14">
        <f>SUMPRODUCT(H68:L68, 'Top 5 CORR'!$B$3:$F$3)/SUMIF(C68:G68, "&lt;&gt;", 'Top 5 CORR'!$B$3:$F$3)</f>
        <v>-0.3696802806</v>
      </c>
      <c r="N68" s="14">
        <f t="shared" si="5"/>
        <v>3.291858181</v>
      </c>
      <c r="Q68" s="1">
        <v>3.5</v>
      </c>
      <c r="R68" s="1">
        <v>4.0</v>
      </c>
      <c r="S68" s="1">
        <v>3.5</v>
      </c>
      <c r="U68" s="1">
        <v>3.5</v>
      </c>
      <c r="V68" s="2">
        <f t="shared" ref="V68:Z68" si="203">IF(Q68&lt;=0, "", Q68-Q$102)</f>
        <v>-0.7794117647</v>
      </c>
      <c r="W68" s="2">
        <f t="shared" si="203"/>
        <v>-0.1079545455</v>
      </c>
      <c r="X68" s="2">
        <f t="shared" si="203"/>
        <v>-0.1666666667</v>
      </c>
      <c r="Y68" s="2" t="str">
        <f t="shared" si="203"/>
        <v/>
      </c>
      <c r="Z68" s="2">
        <f t="shared" si="203"/>
        <v>-0.2135416667</v>
      </c>
      <c r="AA68" s="14">
        <f>SUMPRODUCT(V68:Z68, 'Top 5 CORR'!$B$5:$F$5)/SUMIF(Q68:U68, "&lt;&gt;", 'Top 5 CORR'!$B$5:$F$5)</f>
        <v>-0.3443071142</v>
      </c>
      <c r="AB68" s="1">
        <f t="shared" si="7"/>
        <v>4.053128783</v>
      </c>
      <c r="AE68" s="1">
        <v>4.0</v>
      </c>
      <c r="AF68" s="1">
        <v>3.5</v>
      </c>
      <c r="AH68" s="1">
        <v>3.0</v>
      </c>
      <c r="AJ68" s="2">
        <f t="shared" ref="AJ68:AN68" si="204">IF(AE68&lt;=0, "", AE68-AE$102)</f>
        <v>-0.05882352941</v>
      </c>
      <c r="AK68" s="2">
        <f t="shared" si="204"/>
        <v>-0.1615384615</v>
      </c>
      <c r="AL68" s="2" t="str">
        <f t="shared" si="204"/>
        <v/>
      </c>
      <c r="AM68" s="2">
        <f t="shared" si="204"/>
        <v>-0.6</v>
      </c>
      <c r="AN68" s="2" t="str">
        <f t="shared" si="204"/>
        <v/>
      </c>
      <c r="AO68" s="1">
        <f>SUMPRODUCT(AJ68:AN68, 'Top 5 CORR'!$B$7:$F$7)/SUMIF(AE68:AI68, "&lt;&gt;", 'Top 5 CORR'!$B$7:$F$7)</f>
        <v>-0.2092677539</v>
      </c>
      <c r="AP68" s="1">
        <f t="shared" si="9"/>
        <v>4.290732246</v>
      </c>
    </row>
    <row r="69">
      <c r="A69" s="1" t="s">
        <v>67</v>
      </c>
      <c r="C69" s="1">
        <v>2.5</v>
      </c>
      <c r="E69" s="1">
        <v>2.0</v>
      </c>
      <c r="H69" s="2">
        <f t="shared" ref="H69:L69" si="205">IF(C69&lt;=0, "", C69-C$102)</f>
        <v>-0.94</v>
      </c>
      <c r="I69" s="2" t="str">
        <f t="shared" si="205"/>
        <v/>
      </c>
      <c r="J69" s="2">
        <f t="shared" si="205"/>
        <v>-0.89</v>
      </c>
      <c r="K69" s="2" t="str">
        <f t="shared" si="205"/>
        <v/>
      </c>
      <c r="L69" s="2" t="str">
        <f t="shared" si="205"/>
        <v/>
      </c>
      <c r="M69" s="14">
        <f>SUMPRODUCT(H69:L69, 'Top 5 CORR'!$B$3:$F$3)/SUMIF(C69:G69, "&lt;&gt;", 'Top 5 CORR'!$B$3:$F$3)</f>
        <v>-0.9160290696</v>
      </c>
      <c r="N69" s="14">
        <f t="shared" si="5"/>
        <v>2.745509392</v>
      </c>
      <c r="Q69" s="1">
        <v>4.0</v>
      </c>
      <c r="R69" s="1">
        <v>5.0</v>
      </c>
      <c r="S69" s="1">
        <v>3.0</v>
      </c>
      <c r="T69" s="1">
        <v>3.5</v>
      </c>
      <c r="U69" s="1">
        <v>3.5</v>
      </c>
      <c r="V69" s="2">
        <f t="shared" ref="V69:Z69" si="206">IF(Q69&lt;=0, "", Q69-Q$102)</f>
        <v>-0.2794117647</v>
      </c>
      <c r="W69" s="2">
        <f t="shared" si="206"/>
        <v>0.8920454545</v>
      </c>
      <c r="X69" s="2">
        <f t="shared" si="206"/>
        <v>-0.6666666667</v>
      </c>
      <c r="Y69" s="2">
        <f t="shared" si="206"/>
        <v>-0.3656716418</v>
      </c>
      <c r="Z69" s="2">
        <f t="shared" si="206"/>
        <v>-0.2135416667</v>
      </c>
      <c r="AA69" s="14">
        <f>SUMPRODUCT(V69:Z69, 'Top 5 CORR'!$B$5:$F$5)/SUMIF(Q69:U69, "&lt;&gt;", 'Top 5 CORR'!$B$5:$F$5)</f>
        <v>-0.1220690725</v>
      </c>
      <c r="AB69" s="1">
        <f t="shared" si="7"/>
        <v>4.275366825</v>
      </c>
      <c r="AE69" s="1">
        <v>2.5</v>
      </c>
      <c r="AF69" s="1">
        <v>3.0</v>
      </c>
      <c r="AG69" s="1">
        <v>3.5</v>
      </c>
      <c r="AJ69" s="2">
        <f t="shared" ref="AJ69:AN69" si="207">IF(AE69&lt;=0, "", AE69-AE$102)</f>
        <v>-1.558823529</v>
      </c>
      <c r="AK69" s="2">
        <f t="shared" si="207"/>
        <v>-0.6615384615</v>
      </c>
      <c r="AL69" s="2">
        <f t="shared" si="207"/>
        <v>-0.3656716418</v>
      </c>
      <c r="AM69" s="2" t="str">
        <f t="shared" si="207"/>
        <v/>
      </c>
      <c r="AN69" s="2" t="str">
        <f t="shared" si="207"/>
        <v/>
      </c>
      <c r="AO69" s="1">
        <f>SUMPRODUCT(AJ69:AN69, 'Top 5 CORR'!$B$7:$F$7)/SUMIF(AE69:AI69, "&lt;&gt;", 'Top 5 CORR'!$B$7:$F$7)</f>
        <v>-0.9694733637</v>
      </c>
      <c r="AP69" s="1">
        <f t="shared" si="9"/>
        <v>3.530526636</v>
      </c>
    </row>
    <row r="70">
      <c r="A70" s="1" t="s">
        <v>68</v>
      </c>
      <c r="C70" s="1">
        <v>2.5</v>
      </c>
      <c r="D70" s="1">
        <v>3.5</v>
      </c>
      <c r="E70" s="1">
        <v>2.5</v>
      </c>
      <c r="F70" s="1">
        <v>4.5</v>
      </c>
      <c r="G70" s="1">
        <v>2.5</v>
      </c>
      <c r="H70" s="2">
        <f t="shared" ref="H70:L70" si="208">IF(C70&lt;=0, "", C70-C$102)</f>
        <v>-0.94</v>
      </c>
      <c r="I70" s="2">
        <f t="shared" si="208"/>
        <v>-0.2</v>
      </c>
      <c r="J70" s="2">
        <f t="shared" si="208"/>
        <v>-0.39</v>
      </c>
      <c r="K70" s="2">
        <f t="shared" si="208"/>
        <v>0</v>
      </c>
      <c r="L70" s="2">
        <f t="shared" si="208"/>
        <v>-0.8698630137</v>
      </c>
      <c r="M70" s="14">
        <f>SUMPRODUCT(H70:L70, 'Top 5 CORR'!$B$3:$F$3)/SUMIF(C70:G70, "&lt;&gt;", 'Top 5 CORR'!$B$3:$F$3)</f>
        <v>-0.4826734256</v>
      </c>
      <c r="N70" s="14">
        <f t="shared" si="5"/>
        <v>3.178865036</v>
      </c>
      <c r="Q70" s="1">
        <v>5.0</v>
      </c>
      <c r="R70" s="1">
        <v>2.5</v>
      </c>
      <c r="S70" s="1">
        <v>3.0</v>
      </c>
      <c r="T70" s="1">
        <v>4.0</v>
      </c>
      <c r="U70" s="1">
        <v>3.0</v>
      </c>
      <c r="V70" s="2">
        <f t="shared" ref="V70:Z70" si="209">IF(Q70&lt;=0, "", Q70-Q$102)</f>
        <v>0.7205882353</v>
      </c>
      <c r="W70" s="2">
        <f t="shared" si="209"/>
        <v>-1.607954545</v>
      </c>
      <c r="X70" s="2">
        <f t="shared" si="209"/>
        <v>-0.6666666667</v>
      </c>
      <c r="Y70" s="2">
        <f t="shared" si="209"/>
        <v>0.1343283582</v>
      </c>
      <c r="Z70" s="2">
        <f t="shared" si="209"/>
        <v>-0.7135416667</v>
      </c>
      <c r="AA70" s="14">
        <f>SUMPRODUCT(V70:Z70, 'Top 5 CORR'!$B$5:$F$5)/SUMIF(Q70:U70, "&lt;&gt;", 'Top 5 CORR'!$B$5:$F$5)</f>
        <v>-0.3790974062</v>
      </c>
      <c r="AB70" s="1">
        <f t="shared" si="7"/>
        <v>4.018338491</v>
      </c>
      <c r="AF70" s="1">
        <v>3.5</v>
      </c>
      <c r="AG70" s="1">
        <v>4.0</v>
      </c>
      <c r="AH70" s="1">
        <v>1.0</v>
      </c>
      <c r="AI70" s="1">
        <v>3.5</v>
      </c>
      <c r="AJ70" s="2" t="str">
        <f t="shared" ref="AJ70:AN70" si="210">IF(AE70&lt;=0, "", AE70-AE$102)</f>
        <v/>
      </c>
      <c r="AK70" s="2">
        <f t="shared" si="210"/>
        <v>-0.1615384615</v>
      </c>
      <c r="AL70" s="2">
        <f t="shared" si="210"/>
        <v>0.1343283582</v>
      </c>
      <c r="AM70" s="2">
        <f t="shared" si="210"/>
        <v>-2.6</v>
      </c>
      <c r="AN70" s="2">
        <f t="shared" si="210"/>
        <v>-0.2</v>
      </c>
      <c r="AO70" s="1">
        <f>SUMPRODUCT(AJ70:AN70, 'Top 5 CORR'!$B$7:$F$7)/SUMIF(AE70:AI70, "&lt;&gt;", 'Top 5 CORR'!$B$7:$F$7)</f>
        <v>-0.618154469</v>
      </c>
      <c r="AP70" s="1">
        <f t="shared" si="9"/>
        <v>3.881845531</v>
      </c>
    </row>
    <row r="71">
      <c r="A71" s="1" t="s">
        <v>69</v>
      </c>
      <c r="D71" s="1">
        <v>3.0</v>
      </c>
      <c r="E71" s="1">
        <v>3.5</v>
      </c>
      <c r="F71" s="1">
        <v>4.5</v>
      </c>
      <c r="G71" s="1">
        <v>3.5</v>
      </c>
      <c r="H71" s="2" t="str">
        <f t="shared" ref="H71:L71" si="211">IF(C71&lt;=0, "", C71-C$102)</f>
        <v/>
      </c>
      <c r="I71" s="2">
        <f t="shared" si="211"/>
        <v>-0.7</v>
      </c>
      <c r="J71" s="2">
        <f t="shared" si="211"/>
        <v>0.61</v>
      </c>
      <c r="K71" s="2">
        <f t="shared" si="211"/>
        <v>0</v>
      </c>
      <c r="L71" s="2">
        <f t="shared" si="211"/>
        <v>0.1301369863</v>
      </c>
      <c r="M71" s="14">
        <f>SUMPRODUCT(H71:L71, 'Top 5 CORR'!$B$3:$F$3)/SUMIF(C71:G71, "&lt;&gt;", 'Top 5 CORR'!$B$3:$F$3)</f>
        <v>-0.004550117595</v>
      </c>
      <c r="N71" s="14">
        <f t="shared" si="5"/>
        <v>3.656988344</v>
      </c>
      <c r="Q71" s="1">
        <v>4.0</v>
      </c>
      <c r="R71" s="1">
        <v>4.0</v>
      </c>
      <c r="S71" s="1">
        <v>5.0</v>
      </c>
      <c r="U71" s="1">
        <v>4.5</v>
      </c>
      <c r="V71" s="2">
        <f t="shared" ref="V71:Z71" si="212">IF(Q71&lt;=0, "", Q71-Q$102)</f>
        <v>-0.2794117647</v>
      </c>
      <c r="W71" s="2">
        <f t="shared" si="212"/>
        <v>-0.1079545455</v>
      </c>
      <c r="X71" s="2">
        <f t="shared" si="212"/>
        <v>1.333333333</v>
      </c>
      <c r="Y71" s="2" t="str">
        <f t="shared" si="212"/>
        <v/>
      </c>
      <c r="Z71" s="2">
        <f t="shared" si="212"/>
        <v>0.7864583333</v>
      </c>
      <c r="AA71" s="14">
        <f>SUMPRODUCT(V71:Z71, 'Top 5 CORR'!$B$5:$F$5)/SUMIF(Q71:U71, "&lt;&gt;", 'Top 5 CORR'!$B$5:$F$5)</f>
        <v>0.376393533</v>
      </c>
      <c r="AB71" s="1">
        <f t="shared" si="7"/>
        <v>4.77382943</v>
      </c>
      <c r="AF71" s="1">
        <v>3.5</v>
      </c>
      <c r="AH71" s="1">
        <v>2.0</v>
      </c>
      <c r="AI71" s="1">
        <v>3.0</v>
      </c>
      <c r="AJ71" s="2" t="str">
        <f t="shared" ref="AJ71:AN71" si="213">IF(AE71&lt;=0, "", AE71-AE$102)</f>
        <v/>
      </c>
      <c r="AK71" s="2">
        <f t="shared" si="213"/>
        <v>-0.1615384615</v>
      </c>
      <c r="AL71" s="2" t="str">
        <f t="shared" si="213"/>
        <v/>
      </c>
      <c r="AM71" s="2">
        <f t="shared" si="213"/>
        <v>-1.6</v>
      </c>
      <c r="AN71" s="2">
        <f t="shared" si="213"/>
        <v>-0.7</v>
      </c>
      <c r="AO71" s="1">
        <f>SUMPRODUCT(AJ71:AN71, 'Top 5 CORR'!$B$7:$F$7)/SUMIF(AE71:AI71, "&lt;&gt;", 'Top 5 CORR'!$B$7:$F$7)</f>
        <v>-0.6864620208</v>
      </c>
      <c r="AP71" s="1">
        <f t="shared" si="9"/>
        <v>3.813537979</v>
      </c>
    </row>
    <row r="72">
      <c r="A72" s="1" t="s">
        <v>70</v>
      </c>
      <c r="C72" s="1">
        <v>4.0</v>
      </c>
      <c r="E72" s="1">
        <v>3.5</v>
      </c>
      <c r="F72" s="1">
        <v>3.5</v>
      </c>
      <c r="G72" s="1">
        <v>3.0</v>
      </c>
      <c r="H72" s="2">
        <f t="shared" ref="H72:L72" si="214">IF(C72&lt;=0, "", C72-C$102)</f>
        <v>0.56</v>
      </c>
      <c r="I72" s="2" t="str">
        <f t="shared" si="214"/>
        <v/>
      </c>
      <c r="J72" s="2">
        <f t="shared" si="214"/>
        <v>0.61</v>
      </c>
      <c r="K72" s="2">
        <f t="shared" si="214"/>
        <v>-1</v>
      </c>
      <c r="L72" s="2">
        <f t="shared" si="214"/>
        <v>-0.3698630137</v>
      </c>
      <c r="M72" s="14">
        <f>SUMPRODUCT(H72:L72, 'Top 5 CORR'!$B$3:$F$3)/SUMIF(C72:G72, "&lt;&gt;", 'Top 5 CORR'!$B$3:$F$3)</f>
        <v>-0.003562791569</v>
      </c>
      <c r="N72" s="14">
        <f t="shared" si="5"/>
        <v>3.65797567</v>
      </c>
      <c r="R72" s="1">
        <v>5.0</v>
      </c>
      <c r="S72" s="1">
        <v>4.0</v>
      </c>
      <c r="T72" s="1">
        <v>3.5</v>
      </c>
      <c r="U72" s="1">
        <v>4.5</v>
      </c>
      <c r="V72" s="2" t="str">
        <f t="shared" ref="V72:Z72" si="215">IF(Q72&lt;=0, "", Q72-Q$102)</f>
        <v/>
      </c>
      <c r="W72" s="2">
        <f t="shared" si="215"/>
        <v>0.8920454545</v>
      </c>
      <c r="X72" s="2">
        <f t="shared" si="215"/>
        <v>0.3333333333</v>
      </c>
      <c r="Y72" s="2">
        <f t="shared" si="215"/>
        <v>-0.3656716418</v>
      </c>
      <c r="Z72" s="2">
        <f t="shared" si="215"/>
        <v>0.7864583333</v>
      </c>
      <c r="AA72" s="14">
        <f>SUMPRODUCT(V72:Z72, 'Top 5 CORR'!$B$5:$F$5)/SUMIF(Q72:U72, "&lt;&gt;", 'Top 5 CORR'!$B$5:$F$5)</f>
        <v>0.4103830743</v>
      </c>
      <c r="AB72" s="1">
        <f t="shared" si="7"/>
        <v>4.807818972</v>
      </c>
      <c r="AF72" s="1">
        <v>3.0</v>
      </c>
      <c r="AG72" s="1">
        <v>3.5</v>
      </c>
      <c r="AJ72" s="2" t="str">
        <f t="shared" ref="AJ72:AN72" si="216">IF(AE72&lt;=0, "", AE72-AE$102)</f>
        <v/>
      </c>
      <c r="AK72" s="2">
        <f t="shared" si="216"/>
        <v>-0.6615384615</v>
      </c>
      <c r="AL72" s="2">
        <f t="shared" si="216"/>
        <v>-0.3656716418</v>
      </c>
      <c r="AM72" s="2" t="str">
        <f t="shared" si="216"/>
        <v/>
      </c>
      <c r="AN72" s="2" t="str">
        <f t="shared" si="216"/>
        <v/>
      </c>
      <c r="AO72" s="1">
        <f>SUMPRODUCT(AJ72:AN72, 'Top 5 CORR'!$B$7:$F$7)/SUMIF(AE72:AI72, "&lt;&gt;", 'Top 5 CORR'!$B$7:$F$7)</f>
        <v>-0.5484399042</v>
      </c>
      <c r="AP72" s="1">
        <f t="shared" si="9"/>
        <v>3.951560096</v>
      </c>
    </row>
    <row r="73">
      <c r="A73" s="1" t="s">
        <v>71</v>
      </c>
      <c r="C73" s="1">
        <v>4.0</v>
      </c>
      <c r="D73" s="1">
        <v>2.0</v>
      </c>
      <c r="E73" s="1">
        <v>2.5</v>
      </c>
      <c r="F73" s="1">
        <v>4.5</v>
      </c>
      <c r="G73" s="1">
        <v>4.0</v>
      </c>
      <c r="H73" s="2">
        <f t="shared" ref="H73:L73" si="217">IF(C73&lt;=0, "", C73-C$102)</f>
        <v>0.56</v>
      </c>
      <c r="I73" s="2">
        <f t="shared" si="217"/>
        <v>-1.7</v>
      </c>
      <c r="J73" s="2">
        <f t="shared" si="217"/>
        <v>-0.39</v>
      </c>
      <c r="K73" s="2">
        <f t="shared" si="217"/>
        <v>0</v>
      </c>
      <c r="L73" s="2">
        <f t="shared" si="217"/>
        <v>0.6301369863</v>
      </c>
      <c r="M73" s="14">
        <f>SUMPRODUCT(H73:L73, 'Top 5 CORR'!$B$3:$F$3)/SUMIF(C73:G73, "&lt;&gt;", 'Top 5 CORR'!$B$3:$F$3)</f>
        <v>-0.2101423807</v>
      </c>
      <c r="N73" s="14">
        <f t="shared" si="5"/>
        <v>3.451396081</v>
      </c>
      <c r="Q73" s="1">
        <v>4.0</v>
      </c>
      <c r="R73" s="1">
        <v>4.0</v>
      </c>
      <c r="T73" s="1">
        <v>4.0</v>
      </c>
      <c r="U73" s="1">
        <v>3.5</v>
      </c>
      <c r="V73" s="2">
        <f t="shared" ref="V73:Z73" si="218">IF(Q73&lt;=0, "", Q73-Q$102)</f>
        <v>-0.2794117647</v>
      </c>
      <c r="W73" s="2">
        <f t="shared" si="218"/>
        <v>-0.1079545455</v>
      </c>
      <c r="X73" s="2" t="str">
        <f t="shared" si="218"/>
        <v/>
      </c>
      <c r="Y73" s="2">
        <f t="shared" si="218"/>
        <v>0.1343283582</v>
      </c>
      <c r="Z73" s="2">
        <f t="shared" si="218"/>
        <v>-0.2135416667</v>
      </c>
      <c r="AA73" s="14">
        <f>SUMPRODUCT(V73:Z73, 'Top 5 CORR'!$B$5:$F$5)/SUMIF(Q73:U73, "&lt;&gt;", 'Top 5 CORR'!$B$5:$F$5)</f>
        <v>-0.1247027492</v>
      </c>
      <c r="AB73" s="1">
        <f t="shared" si="7"/>
        <v>4.272733148</v>
      </c>
      <c r="AG73" s="1">
        <v>4.0</v>
      </c>
      <c r="AH73" s="1">
        <v>4.0</v>
      </c>
      <c r="AI73" s="1">
        <v>2.0</v>
      </c>
      <c r="AJ73" s="2" t="str">
        <f t="shared" ref="AJ73:AN73" si="219">IF(AE73&lt;=0, "", AE73-AE$102)</f>
        <v/>
      </c>
      <c r="AK73" s="2" t="str">
        <f t="shared" si="219"/>
        <v/>
      </c>
      <c r="AL73" s="2">
        <f t="shared" si="219"/>
        <v>0.1343283582</v>
      </c>
      <c r="AM73" s="2">
        <f t="shared" si="219"/>
        <v>0.4</v>
      </c>
      <c r="AN73" s="2">
        <f t="shared" si="219"/>
        <v>-1.7</v>
      </c>
      <c r="AO73" s="1">
        <f>SUMPRODUCT(AJ73:AN73, 'Top 5 CORR'!$B$7:$F$7)/SUMIF(AE73:AI73, "&lt;&gt;", 'Top 5 CORR'!$B$7:$F$7)</f>
        <v>-0.3068099362</v>
      </c>
      <c r="AP73" s="1">
        <f t="shared" si="9"/>
        <v>4.193190064</v>
      </c>
    </row>
    <row r="74">
      <c r="A74" s="1" t="s">
        <v>72</v>
      </c>
      <c r="C74" s="1">
        <v>3.0</v>
      </c>
      <c r="D74" s="1">
        <v>2.5</v>
      </c>
      <c r="E74" s="1">
        <v>2.0</v>
      </c>
      <c r="F74" s="1">
        <v>4.0</v>
      </c>
      <c r="G74" s="1">
        <v>3.5</v>
      </c>
      <c r="H74" s="2">
        <f t="shared" ref="H74:L74" si="220">IF(C74&lt;=0, "", C74-C$102)</f>
        <v>-0.44</v>
      </c>
      <c r="I74" s="2">
        <f t="shared" si="220"/>
        <v>-1.2</v>
      </c>
      <c r="J74" s="2">
        <f t="shared" si="220"/>
        <v>-0.89</v>
      </c>
      <c r="K74" s="2">
        <f t="shared" si="220"/>
        <v>-0.5</v>
      </c>
      <c r="L74" s="2">
        <f t="shared" si="220"/>
        <v>0.1301369863</v>
      </c>
      <c r="M74" s="14">
        <f>SUMPRODUCT(H74:L74, 'Top 5 CORR'!$B$3:$F$3)/SUMIF(C74:G74, "&lt;&gt;", 'Top 5 CORR'!$B$3:$F$3)</f>
        <v>-0.6056158466</v>
      </c>
      <c r="N74" s="14">
        <f t="shared" si="5"/>
        <v>3.055922615</v>
      </c>
      <c r="Q74" s="1">
        <v>4.0</v>
      </c>
      <c r="R74" s="1">
        <v>3.5</v>
      </c>
      <c r="T74" s="1">
        <v>3.5</v>
      </c>
      <c r="U74" s="1">
        <v>3.0</v>
      </c>
      <c r="V74" s="2">
        <f t="shared" ref="V74:Z74" si="221">IF(Q74&lt;=0, "", Q74-Q$102)</f>
        <v>-0.2794117647</v>
      </c>
      <c r="W74" s="2">
        <f t="shared" si="221"/>
        <v>-0.6079545455</v>
      </c>
      <c r="X74" s="2" t="str">
        <f t="shared" si="221"/>
        <v/>
      </c>
      <c r="Y74" s="2">
        <f t="shared" si="221"/>
        <v>-0.3656716418</v>
      </c>
      <c r="Z74" s="2">
        <f t="shared" si="221"/>
        <v>-0.7135416667</v>
      </c>
      <c r="AA74" s="14">
        <f>SUMPRODUCT(V74:Z74, 'Top 5 CORR'!$B$5:$F$5)/SUMIF(Q74:U74, "&lt;&gt;", 'Top 5 CORR'!$B$5:$F$5)</f>
        <v>-0.4749757772</v>
      </c>
      <c r="AB74" s="1">
        <f t="shared" si="7"/>
        <v>3.92246012</v>
      </c>
      <c r="AG74" s="1">
        <v>3.5</v>
      </c>
      <c r="AH74" s="1">
        <v>4.0</v>
      </c>
      <c r="AI74" s="1">
        <v>2.5</v>
      </c>
      <c r="AJ74" s="2" t="str">
        <f t="shared" ref="AJ74:AN74" si="222">IF(AE74&lt;=0, "", AE74-AE$102)</f>
        <v/>
      </c>
      <c r="AK74" s="2" t="str">
        <f t="shared" si="222"/>
        <v/>
      </c>
      <c r="AL74" s="2">
        <f t="shared" si="222"/>
        <v>-0.3656716418</v>
      </c>
      <c r="AM74" s="2">
        <f t="shared" si="222"/>
        <v>0.4</v>
      </c>
      <c r="AN74" s="2">
        <f t="shared" si="222"/>
        <v>-1.2</v>
      </c>
      <c r="AO74" s="1">
        <f>SUMPRODUCT(AJ74:AN74, 'Top 5 CORR'!$B$7:$F$7)/SUMIF(AE74:AI74, "&lt;&gt;", 'Top 5 CORR'!$B$7:$F$7)</f>
        <v>-0.3472250938</v>
      </c>
      <c r="AP74" s="1">
        <f t="shared" si="9"/>
        <v>4.152774906</v>
      </c>
    </row>
    <row r="75">
      <c r="A75" s="1" t="s">
        <v>73</v>
      </c>
      <c r="E75" s="1">
        <v>2.0</v>
      </c>
      <c r="H75" s="2" t="str">
        <f t="shared" ref="H75:L75" si="223">IF(C75&lt;=0, "", C75-C$102)</f>
        <v/>
      </c>
      <c r="I75" s="2" t="str">
        <f t="shared" si="223"/>
        <v/>
      </c>
      <c r="J75" s="2">
        <f t="shared" si="223"/>
        <v>-0.89</v>
      </c>
      <c r="K75" s="2" t="str">
        <f t="shared" si="223"/>
        <v/>
      </c>
      <c r="L75" s="2" t="str">
        <f t="shared" si="223"/>
        <v/>
      </c>
      <c r="M75" s="14">
        <f>SUMPRODUCT(H75:L75, 'Top 5 CORR'!$B$3:$F$3)/SUMIF(C75:G75, "&lt;&gt;", 'Top 5 CORR'!$B$3:$F$3)</f>
        <v>-0.89</v>
      </c>
      <c r="N75" s="14">
        <f t="shared" si="5"/>
        <v>2.771538462</v>
      </c>
      <c r="Q75" s="1">
        <v>4.0</v>
      </c>
      <c r="R75" s="1">
        <v>5.0</v>
      </c>
      <c r="S75" s="1">
        <v>4.0</v>
      </c>
      <c r="U75" s="1">
        <v>4.0</v>
      </c>
      <c r="V75" s="2">
        <f t="shared" ref="V75:Z75" si="224">IF(Q75&lt;=0, "", Q75-Q$102)</f>
        <v>-0.2794117647</v>
      </c>
      <c r="W75" s="2">
        <f t="shared" si="224"/>
        <v>0.8920454545</v>
      </c>
      <c r="X75" s="2">
        <f t="shared" si="224"/>
        <v>0.3333333333</v>
      </c>
      <c r="Y75" s="2" t="str">
        <f t="shared" si="224"/>
        <v/>
      </c>
      <c r="Z75" s="2">
        <f t="shared" si="224"/>
        <v>0.2864583333</v>
      </c>
      <c r="AA75" s="14">
        <f>SUMPRODUCT(V75:Z75, 'Top 5 CORR'!$B$5:$F$5)/SUMIF(Q75:U75, "&lt;&gt;", 'Top 5 CORR'!$B$5:$F$5)</f>
        <v>0.2809305562</v>
      </c>
      <c r="AB75" s="1">
        <f t="shared" si="7"/>
        <v>4.678366454</v>
      </c>
      <c r="AE75" s="1">
        <v>3.5</v>
      </c>
      <c r="AF75" s="1">
        <v>3.0</v>
      </c>
      <c r="AH75" s="1">
        <v>4.0</v>
      </c>
      <c r="AJ75" s="2">
        <f t="shared" ref="AJ75:AN75" si="225">IF(AE75&lt;=0, "", AE75-AE$102)</f>
        <v>-0.5588235294</v>
      </c>
      <c r="AK75" s="2">
        <f t="shared" si="225"/>
        <v>-0.6615384615</v>
      </c>
      <c r="AL75" s="2" t="str">
        <f t="shared" si="225"/>
        <v/>
      </c>
      <c r="AM75" s="2">
        <f t="shared" si="225"/>
        <v>0.4</v>
      </c>
      <c r="AN75" s="2" t="str">
        <f t="shared" si="225"/>
        <v/>
      </c>
      <c r="AO75" s="1">
        <f>SUMPRODUCT(AJ75:AN75, 'Top 5 CORR'!$B$7:$F$7)/SUMIF(AE75:AI75, "&lt;&gt;", 'Top 5 CORR'!$B$7:$F$7)</f>
        <v>-0.3967938551</v>
      </c>
      <c r="AP75" s="1">
        <f t="shared" si="9"/>
        <v>4.103206145</v>
      </c>
    </row>
    <row r="76">
      <c r="A76" s="1" t="s">
        <v>74</v>
      </c>
      <c r="C76" s="1">
        <v>5.0</v>
      </c>
      <c r="E76" s="1">
        <v>3.5</v>
      </c>
      <c r="G76" s="1">
        <v>3.5</v>
      </c>
      <c r="H76" s="2">
        <f t="shared" ref="H76:L76" si="226">IF(C76&lt;=0, "", C76-C$102)</f>
        <v>1.56</v>
      </c>
      <c r="I76" s="2" t="str">
        <f t="shared" si="226"/>
        <v/>
      </c>
      <c r="J76" s="2">
        <f t="shared" si="226"/>
        <v>0.61</v>
      </c>
      <c r="K76" s="2" t="str">
        <f t="shared" si="226"/>
        <v/>
      </c>
      <c r="L76" s="2">
        <f t="shared" si="226"/>
        <v>0.1301369863</v>
      </c>
      <c r="M76" s="14">
        <f>SUMPRODUCT(H76:L76, 'Top 5 CORR'!$B$3:$F$3)/SUMIF(C76:G76, "&lt;&gt;", 'Top 5 CORR'!$B$3:$F$3)</f>
        <v>0.8188488222</v>
      </c>
      <c r="N76" s="14">
        <f t="shared" si="5"/>
        <v>4.480387284</v>
      </c>
      <c r="T76" s="1">
        <v>4.0</v>
      </c>
      <c r="U76" s="1">
        <v>3.0</v>
      </c>
      <c r="V76" s="2" t="str">
        <f t="shared" ref="V76:Z76" si="227">IF(Q76&lt;=0, "", Q76-Q$102)</f>
        <v/>
      </c>
      <c r="W76" s="2" t="str">
        <f t="shared" si="227"/>
        <v/>
      </c>
      <c r="X76" s="2" t="str">
        <f t="shared" si="227"/>
        <v/>
      </c>
      <c r="Y76" s="2">
        <f t="shared" si="227"/>
        <v>0.1343283582</v>
      </c>
      <c r="Z76" s="2">
        <f t="shared" si="227"/>
        <v>-0.7135416667</v>
      </c>
      <c r="AA76" s="14">
        <f>SUMPRODUCT(V76:Z76, 'Top 5 CORR'!$B$5:$F$5)/SUMIF(Q76:U76, "&lt;&gt;", 'Top 5 CORR'!$B$5:$F$5)</f>
        <v>-0.2682315538</v>
      </c>
      <c r="AB76" s="1">
        <f t="shared" si="7"/>
        <v>4.129204344</v>
      </c>
      <c r="AF76" s="1">
        <v>5.0</v>
      </c>
      <c r="AG76" s="1">
        <v>4.0</v>
      </c>
      <c r="AH76" s="1">
        <v>4.0</v>
      </c>
      <c r="AJ76" s="2" t="str">
        <f t="shared" ref="AJ76:AN76" si="228">IF(AE76&lt;=0, "", AE76-AE$102)</f>
        <v/>
      </c>
      <c r="AK76" s="2">
        <f t="shared" si="228"/>
        <v>1.338461538</v>
      </c>
      <c r="AL76" s="2">
        <f t="shared" si="228"/>
        <v>0.1343283582</v>
      </c>
      <c r="AM76" s="2">
        <f t="shared" si="228"/>
        <v>0.4</v>
      </c>
      <c r="AN76" s="2" t="str">
        <f t="shared" si="228"/>
        <v/>
      </c>
      <c r="AO76" s="1">
        <f>SUMPRODUCT(AJ76:AN76, 'Top 5 CORR'!$B$7:$F$7)/SUMIF(AE76:AI76, "&lt;&gt;", 'Top 5 CORR'!$B$7:$F$7)</f>
        <v>0.7540600889</v>
      </c>
      <c r="AP76" s="1">
        <f t="shared" si="9"/>
        <v>5.254060089</v>
      </c>
    </row>
    <row r="77">
      <c r="A77" s="1" t="s">
        <v>75</v>
      </c>
      <c r="E77" s="1">
        <v>2.0</v>
      </c>
      <c r="F77" s="1">
        <v>5.0</v>
      </c>
      <c r="G77" s="1">
        <v>2.0</v>
      </c>
      <c r="H77" s="2" t="str">
        <f t="shared" ref="H77:L77" si="229">IF(C77&lt;=0, "", C77-C$102)</f>
        <v/>
      </c>
      <c r="I77" s="2" t="str">
        <f t="shared" si="229"/>
        <v/>
      </c>
      <c r="J77" s="2">
        <f t="shared" si="229"/>
        <v>-0.89</v>
      </c>
      <c r="K77" s="2">
        <f t="shared" si="229"/>
        <v>0.5</v>
      </c>
      <c r="L77" s="2">
        <f t="shared" si="229"/>
        <v>-1.369863014</v>
      </c>
      <c r="M77" s="14">
        <f>SUMPRODUCT(H77:L77, 'Top 5 CORR'!$B$3:$F$3)/SUMIF(C77:G77, "&lt;&gt;", 'Top 5 CORR'!$B$3:$F$3)</f>
        <v>-0.583137775</v>
      </c>
      <c r="N77" s="14">
        <f t="shared" si="5"/>
        <v>3.078400687</v>
      </c>
      <c r="R77" s="1">
        <v>2.0</v>
      </c>
      <c r="S77" s="1">
        <v>3.5</v>
      </c>
      <c r="T77" s="1">
        <v>4.0</v>
      </c>
      <c r="U77" s="1">
        <v>3.0</v>
      </c>
      <c r="V77" s="2" t="str">
        <f t="shared" ref="V77:Z77" si="230">IF(Q77&lt;=0, "", Q77-Q$102)</f>
        <v/>
      </c>
      <c r="W77" s="2">
        <f t="shared" si="230"/>
        <v>-2.107954545</v>
      </c>
      <c r="X77" s="2">
        <f t="shared" si="230"/>
        <v>-0.1666666667</v>
      </c>
      <c r="Y77" s="2">
        <f t="shared" si="230"/>
        <v>0.1343283582</v>
      </c>
      <c r="Z77" s="2">
        <f t="shared" si="230"/>
        <v>-0.7135416667</v>
      </c>
      <c r="AA77" s="14">
        <f>SUMPRODUCT(V77:Z77, 'Top 5 CORR'!$B$5:$F$5)/SUMIF(Q77:U77, "&lt;&gt;", 'Top 5 CORR'!$B$5:$F$5)</f>
        <v>-0.7342323942</v>
      </c>
      <c r="AB77" s="1">
        <f t="shared" si="7"/>
        <v>3.663203503</v>
      </c>
      <c r="AF77" s="1">
        <v>3.5</v>
      </c>
      <c r="AG77" s="1">
        <v>4.0</v>
      </c>
      <c r="AJ77" s="2" t="str">
        <f t="shared" ref="AJ77:AN77" si="231">IF(AE77&lt;=0, "", AE77-AE$102)</f>
        <v/>
      </c>
      <c r="AK77" s="2">
        <f t="shared" si="231"/>
        <v>-0.1615384615</v>
      </c>
      <c r="AL77" s="2">
        <f t="shared" si="231"/>
        <v>0.1343283582</v>
      </c>
      <c r="AM77" s="2" t="str">
        <f t="shared" si="231"/>
        <v/>
      </c>
      <c r="AN77" s="2" t="str">
        <f t="shared" si="231"/>
        <v/>
      </c>
      <c r="AO77" s="1">
        <f>SUMPRODUCT(AJ77:AN77, 'Top 5 CORR'!$B$7:$F$7)/SUMIF(AE77:AI77, "&lt;&gt;", 'Top 5 CORR'!$B$7:$F$7)</f>
        <v>-0.04843990417</v>
      </c>
      <c r="AP77" s="1">
        <f t="shared" si="9"/>
        <v>4.451560096</v>
      </c>
    </row>
    <row r="78">
      <c r="A78" s="1" t="s">
        <v>76</v>
      </c>
      <c r="C78" s="1">
        <v>4.5</v>
      </c>
      <c r="E78" s="1">
        <v>2.0</v>
      </c>
      <c r="F78" s="1">
        <v>4.0</v>
      </c>
      <c r="G78" s="1">
        <v>3.0</v>
      </c>
      <c r="H78" s="2">
        <f t="shared" ref="H78:L78" si="232">IF(C78&lt;=0, "", C78-C$102)</f>
        <v>1.06</v>
      </c>
      <c r="I78" s="2" t="str">
        <f t="shared" si="232"/>
        <v/>
      </c>
      <c r="J78" s="2">
        <f t="shared" si="232"/>
        <v>-0.89</v>
      </c>
      <c r="K78" s="2">
        <f t="shared" si="232"/>
        <v>-0.5</v>
      </c>
      <c r="L78" s="2">
        <f t="shared" si="232"/>
        <v>-0.3698630137</v>
      </c>
      <c r="M78" s="14">
        <f>SUMPRODUCT(H78:L78, 'Top 5 CORR'!$B$3:$F$3)/SUMIF(C78:G78, "&lt;&gt;", 'Top 5 CORR'!$B$3:$F$3)</f>
        <v>-0.1332996191</v>
      </c>
      <c r="N78" s="14">
        <f t="shared" si="5"/>
        <v>3.528238842</v>
      </c>
      <c r="R78" s="1">
        <v>3.0</v>
      </c>
      <c r="T78" s="1">
        <v>3.5</v>
      </c>
      <c r="U78" s="1">
        <v>2.5</v>
      </c>
      <c r="V78" s="2" t="str">
        <f t="shared" ref="V78:Z78" si="233">IF(Q78&lt;=0, "", Q78-Q$102)</f>
        <v/>
      </c>
      <c r="W78" s="2">
        <f t="shared" si="233"/>
        <v>-1.107954545</v>
      </c>
      <c r="X78" s="2" t="str">
        <f t="shared" si="233"/>
        <v/>
      </c>
      <c r="Y78" s="2">
        <f t="shared" si="233"/>
        <v>-0.3656716418</v>
      </c>
      <c r="Z78" s="2">
        <f t="shared" si="233"/>
        <v>-1.213541667</v>
      </c>
      <c r="AA78" s="14">
        <f>SUMPRODUCT(V78:Z78, 'Top 5 CORR'!$B$5:$F$5)/SUMIF(Q78:U78, "&lt;&gt;", 'Top 5 CORR'!$B$5:$F$5)</f>
        <v>-0.8904085536</v>
      </c>
      <c r="AB78" s="1">
        <f t="shared" si="7"/>
        <v>3.507027344</v>
      </c>
      <c r="AF78" s="1">
        <v>2.0</v>
      </c>
      <c r="AG78" s="1">
        <v>3.5</v>
      </c>
      <c r="AJ78" s="2" t="str">
        <f t="shared" ref="AJ78:AN78" si="234">IF(AE78&lt;=0, "", AE78-AE$102)</f>
        <v/>
      </c>
      <c r="AK78" s="2">
        <f t="shared" si="234"/>
        <v>-1.661538462</v>
      </c>
      <c r="AL78" s="2">
        <f t="shared" si="234"/>
        <v>-0.3656716418</v>
      </c>
      <c r="AM78" s="2" t="str">
        <f t="shared" si="234"/>
        <v/>
      </c>
      <c r="AN78" s="2" t="str">
        <f t="shared" si="234"/>
        <v/>
      </c>
      <c r="AO78" s="1">
        <f>SUMPRODUCT(AJ78:AN78, 'Top 5 CORR'!$B$7:$F$7)/SUMIF(AE78:AI78, "&lt;&gt;", 'Top 5 CORR'!$B$7:$F$7)</f>
        <v>-1.166178191</v>
      </c>
      <c r="AP78" s="1">
        <f t="shared" si="9"/>
        <v>3.333821809</v>
      </c>
    </row>
    <row r="79">
      <c r="A79" s="1" t="s">
        <v>77</v>
      </c>
      <c r="C79" s="1">
        <v>5.0</v>
      </c>
      <c r="E79" s="1">
        <v>4.5</v>
      </c>
      <c r="H79" s="2">
        <f t="shared" ref="H79:L79" si="235">IF(C79&lt;=0, "", C79-C$102)</f>
        <v>1.56</v>
      </c>
      <c r="I79" s="2" t="str">
        <f t="shared" si="235"/>
        <v/>
      </c>
      <c r="J79" s="2">
        <f t="shared" si="235"/>
        <v>1.61</v>
      </c>
      <c r="K79" s="2" t="str">
        <f t="shared" si="235"/>
        <v/>
      </c>
      <c r="L79" s="2" t="str">
        <f t="shared" si="235"/>
        <v/>
      </c>
      <c r="M79" s="14">
        <f>SUMPRODUCT(H79:L79, 'Top 5 CORR'!$B$3:$F$3)/SUMIF(C79:G79, "&lt;&gt;", 'Top 5 CORR'!$B$3:$F$3)</f>
        <v>1.58397093</v>
      </c>
      <c r="N79" s="14">
        <f t="shared" si="5"/>
        <v>5.245509392</v>
      </c>
      <c r="R79" s="1">
        <v>4.5</v>
      </c>
      <c r="S79" s="1">
        <v>4.0</v>
      </c>
      <c r="T79" s="1">
        <v>4.5</v>
      </c>
      <c r="U79" s="1">
        <v>4.0</v>
      </c>
      <c r="V79" s="2" t="str">
        <f t="shared" ref="V79:Z79" si="236">IF(Q79&lt;=0, "", Q79-Q$102)</f>
        <v/>
      </c>
      <c r="W79" s="2">
        <f t="shared" si="236"/>
        <v>0.3920454545</v>
      </c>
      <c r="X79" s="2">
        <f t="shared" si="236"/>
        <v>0.3333333333</v>
      </c>
      <c r="Y79" s="2">
        <f t="shared" si="236"/>
        <v>0.6343283582</v>
      </c>
      <c r="Z79" s="2">
        <f t="shared" si="236"/>
        <v>0.2864583333</v>
      </c>
      <c r="AA79" s="14">
        <f>SUMPRODUCT(V79:Z79, 'Top 5 CORR'!$B$5:$F$5)/SUMIF(Q79:U79, "&lt;&gt;", 'Top 5 CORR'!$B$5:$F$5)</f>
        <v>0.4137205197</v>
      </c>
      <c r="AB79" s="1">
        <f t="shared" si="7"/>
        <v>4.811156417</v>
      </c>
      <c r="AE79" s="1">
        <v>4.0</v>
      </c>
      <c r="AF79" s="1">
        <v>4.5</v>
      </c>
      <c r="AG79" s="1">
        <v>4.5</v>
      </c>
      <c r="AH79" s="1">
        <v>3.0</v>
      </c>
      <c r="AJ79" s="2">
        <f t="shared" ref="AJ79:AN79" si="237">IF(AE79&lt;=0, "", AE79-AE$102)</f>
        <v>-0.05882352941</v>
      </c>
      <c r="AK79" s="2">
        <f t="shared" si="237"/>
        <v>0.8384615385</v>
      </c>
      <c r="AL79" s="2">
        <f t="shared" si="237"/>
        <v>0.6343283582</v>
      </c>
      <c r="AM79" s="2">
        <f t="shared" si="237"/>
        <v>-0.6</v>
      </c>
      <c r="AN79" s="2" t="str">
        <f t="shared" si="237"/>
        <v/>
      </c>
      <c r="AO79" s="1">
        <f>SUMPRODUCT(AJ79:AN79, 'Top 5 CORR'!$B$7:$F$7)/SUMIF(AE79:AI79, "&lt;&gt;", 'Top 5 CORR'!$B$7:$F$7)</f>
        <v>0.2460566734</v>
      </c>
      <c r="AP79" s="1">
        <f t="shared" si="9"/>
        <v>4.746056673</v>
      </c>
    </row>
    <row r="80">
      <c r="A80" s="1" t="s">
        <v>78</v>
      </c>
      <c r="C80" s="1">
        <v>3.5</v>
      </c>
      <c r="E80" s="1">
        <v>4.0</v>
      </c>
      <c r="H80" s="2">
        <f t="shared" ref="H80:L80" si="238">IF(C80&lt;=0, "", C80-C$102)</f>
        <v>0.06</v>
      </c>
      <c r="I80" s="2" t="str">
        <f t="shared" si="238"/>
        <v/>
      </c>
      <c r="J80" s="2">
        <f t="shared" si="238"/>
        <v>1.11</v>
      </c>
      <c r="K80" s="2" t="str">
        <f t="shared" si="238"/>
        <v/>
      </c>
      <c r="L80" s="2" t="str">
        <f t="shared" si="238"/>
        <v/>
      </c>
      <c r="M80" s="14">
        <f>SUMPRODUCT(H80:L80, 'Top 5 CORR'!$B$3:$F$3)/SUMIF(C80:G80, "&lt;&gt;", 'Top 5 CORR'!$B$3:$F$3)</f>
        <v>0.563389538</v>
      </c>
      <c r="N80" s="14">
        <f t="shared" si="5"/>
        <v>4.224928</v>
      </c>
      <c r="R80" s="1">
        <v>4.5</v>
      </c>
      <c r="S80" s="1">
        <v>3.0</v>
      </c>
      <c r="T80" s="1">
        <v>4.5</v>
      </c>
      <c r="U80" s="1">
        <v>4.0</v>
      </c>
      <c r="V80" s="2" t="str">
        <f t="shared" ref="V80:Z80" si="239">IF(Q80&lt;=0, "", Q80-Q$102)</f>
        <v/>
      </c>
      <c r="W80" s="2">
        <f t="shared" si="239"/>
        <v>0.3920454545</v>
      </c>
      <c r="X80" s="2">
        <f t="shared" si="239"/>
        <v>-0.6666666667</v>
      </c>
      <c r="Y80" s="2">
        <f t="shared" si="239"/>
        <v>0.6343283582</v>
      </c>
      <c r="Z80" s="2">
        <f t="shared" si="239"/>
        <v>0.2864583333</v>
      </c>
      <c r="AA80" s="14">
        <f>SUMPRODUCT(V80:Z80, 'Top 5 CORR'!$B$5:$F$5)/SUMIF(Q80:U80, "&lt;&gt;", 'Top 5 CORR'!$B$5:$F$5)</f>
        <v>0.1573886696</v>
      </c>
      <c r="AB80" s="1">
        <f t="shared" si="7"/>
        <v>4.554824567</v>
      </c>
      <c r="AE80" s="1">
        <v>4.5</v>
      </c>
      <c r="AF80" s="1">
        <v>4.0</v>
      </c>
      <c r="AG80" s="1">
        <v>4.5</v>
      </c>
      <c r="AH80" s="1">
        <v>3.0</v>
      </c>
      <c r="AJ80" s="2">
        <f t="shared" ref="AJ80:AN80" si="240">IF(AE80&lt;=0, "", AE80-AE$102)</f>
        <v>0.4411764706</v>
      </c>
      <c r="AK80" s="2">
        <f t="shared" si="240"/>
        <v>0.3384615385</v>
      </c>
      <c r="AL80" s="2">
        <f t="shared" si="240"/>
        <v>0.6343283582</v>
      </c>
      <c r="AM80" s="2">
        <f t="shared" si="240"/>
        <v>-0.6</v>
      </c>
      <c r="AN80" s="2" t="str">
        <f t="shared" si="240"/>
        <v/>
      </c>
      <c r="AO80" s="1">
        <f>SUMPRODUCT(AJ80:AN80, 'Top 5 CORR'!$B$7:$F$7)/SUMIF(AE80:AI80, "&lt;&gt;", 'Top 5 CORR'!$B$7:$F$7)</f>
        <v>0.269462946</v>
      </c>
      <c r="AP80" s="1">
        <f t="shared" si="9"/>
        <v>4.769462946</v>
      </c>
    </row>
    <row r="81">
      <c r="A81" s="1" t="s">
        <v>79</v>
      </c>
      <c r="C81" s="1">
        <v>1.5</v>
      </c>
      <c r="E81" s="1">
        <v>3.0</v>
      </c>
      <c r="H81" s="2">
        <f t="shared" ref="H81:L81" si="241">IF(C81&lt;=0, "", C81-C$102)</f>
        <v>-1.94</v>
      </c>
      <c r="I81" s="2" t="str">
        <f t="shared" si="241"/>
        <v/>
      </c>
      <c r="J81" s="2">
        <f t="shared" si="241"/>
        <v>0.11</v>
      </c>
      <c r="K81" s="2" t="str">
        <f t="shared" si="241"/>
        <v/>
      </c>
      <c r="L81" s="2" t="str">
        <f t="shared" si="241"/>
        <v/>
      </c>
      <c r="M81" s="14">
        <f>SUMPRODUCT(H81:L81, 'Top 5 CORR'!$B$3:$F$3)/SUMIF(C81:G81, "&lt;&gt;", 'Top 5 CORR'!$B$3:$F$3)</f>
        <v>-0.9571918544</v>
      </c>
      <c r="N81" s="14">
        <f t="shared" si="5"/>
        <v>2.704346607</v>
      </c>
      <c r="R81" s="1">
        <v>2.5</v>
      </c>
      <c r="T81" s="1">
        <v>3.0</v>
      </c>
      <c r="U81" s="1">
        <v>3.5</v>
      </c>
      <c r="V81" s="2" t="str">
        <f t="shared" ref="V81:Z81" si="242">IF(Q81&lt;=0, "", Q81-Q$102)</f>
        <v/>
      </c>
      <c r="W81" s="2">
        <f t="shared" si="242"/>
        <v>-1.607954545</v>
      </c>
      <c r="X81" s="2" t="str">
        <f t="shared" si="242"/>
        <v/>
      </c>
      <c r="Y81" s="2">
        <f t="shared" si="242"/>
        <v>-0.8656716418</v>
      </c>
      <c r="Z81" s="2">
        <f t="shared" si="242"/>
        <v>-0.2135416667</v>
      </c>
      <c r="AA81" s="14">
        <f>SUMPRODUCT(V81:Z81, 'Top 5 CORR'!$B$5:$F$5)/SUMIF(Q81:U81, "&lt;&gt;", 'Top 5 CORR'!$B$5:$F$5)</f>
        <v>-0.9343520557</v>
      </c>
      <c r="AB81" s="1">
        <f t="shared" si="7"/>
        <v>3.463083842</v>
      </c>
      <c r="AE81" s="1">
        <v>4.0</v>
      </c>
      <c r="AF81" s="1">
        <v>3.5</v>
      </c>
      <c r="AG81" s="1">
        <v>3.0</v>
      </c>
      <c r="AH81" s="1">
        <v>3.0</v>
      </c>
      <c r="AJ81" s="2">
        <f t="shared" ref="AJ81:AN81" si="243">IF(AE81&lt;=0, "", AE81-AE$102)</f>
        <v>-0.05882352941</v>
      </c>
      <c r="AK81" s="2">
        <f t="shared" si="243"/>
        <v>-0.1615384615</v>
      </c>
      <c r="AL81" s="2">
        <f t="shared" si="243"/>
        <v>-0.8656716418</v>
      </c>
      <c r="AM81" s="2">
        <f t="shared" si="243"/>
        <v>-0.6</v>
      </c>
      <c r="AN81" s="2" t="str">
        <f t="shared" si="243"/>
        <v/>
      </c>
      <c r="AO81" s="1">
        <f>SUMPRODUCT(AJ81:AN81, 'Top 5 CORR'!$B$7:$F$7)/SUMIF(AE81:AI81, "&lt;&gt;", 'Top 5 CORR'!$B$7:$F$7)</f>
        <v>-0.3307818737</v>
      </c>
      <c r="AP81" s="1">
        <f t="shared" si="9"/>
        <v>4.169218126</v>
      </c>
    </row>
    <row r="82">
      <c r="A82" s="1" t="s">
        <v>80</v>
      </c>
      <c r="D82" s="1">
        <v>4.5</v>
      </c>
      <c r="E82" s="1">
        <v>3.0</v>
      </c>
      <c r="H82" s="2" t="str">
        <f t="shared" ref="H82:L82" si="244">IF(C82&lt;=0, "", C82-C$102)</f>
        <v/>
      </c>
      <c r="I82" s="2">
        <f t="shared" si="244"/>
        <v>0.8</v>
      </c>
      <c r="J82" s="2">
        <f t="shared" si="244"/>
        <v>0.11</v>
      </c>
      <c r="K82" s="2" t="str">
        <f t="shared" si="244"/>
        <v/>
      </c>
      <c r="L82" s="2" t="str">
        <f t="shared" si="244"/>
        <v/>
      </c>
      <c r="M82" s="14">
        <f>SUMPRODUCT(H82:L82, 'Top 5 CORR'!$B$3:$F$3)/SUMIF(C82:G82, "&lt;&gt;", 'Top 5 CORR'!$B$3:$F$3)</f>
        <v>0.464595724</v>
      </c>
      <c r="N82" s="14">
        <f t="shared" si="5"/>
        <v>4.126134186</v>
      </c>
      <c r="R82" s="1">
        <v>1.0</v>
      </c>
      <c r="U82" s="1">
        <v>4.0</v>
      </c>
      <c r="V82" s="2" t="str">
        <f t="shared" ref="V82:Z82" si="245">IF(Q82&lt;=0, "", Q82-Q$102)</f>
        <v/>
      </c>
      <c r="W82" s="2">
        <f t="shared" si="245"/>
        <v>-3.107954545</v>
      </c>
      <c r="X82" s="2" t="str">
        <f t="shared" si="245"/>
        <v/>
      </c>
      <c r="Y82" s="2" t="str">
        <f t="shared" si="245"/>
        <v/>
      </c>
      <c r="Z82" s="2">
        <f t="shared" si="245"/>
        <v>0.2864583333</v>
      </c>
      <c r="AA82" s="14">
        <f>SUMPRODUCT(V82:Z82, 'Top 5 CORR'!$B$5:$F$5)/SUMIF(Q82:U82, "&lt;&gt;", 'Top 5 CORR'!$B$5:$F$5)</f>
        <v>-1.552931841</v>
      </c>
      <c r="AB82" s="1">
        <f t="shared" si="7"/>
        <v>2.844504057</v>
      </c>
      <c r="AH82" s="1">
        <v>3.0</v>
      </c>
      <c r="AI82" s="1">
        <v>4.5</v>
      </c>
      <c r="AJ82" s="2" t="str">
        <f t="shared" ref="AJ82:AN82" si="246">IF(AE82&lt;=0, "", AE82-AE$102)</f>
        <v/>
      </c>
      <c r="AK82" s="2" t="str">
        <f t="shared" si="246"/>
        <v/>
      </c>
      <c r="AL82" s="2" t="str">
        <f t="shared" si="246"/>
        <v/>
      </c>
      <c r="AM82" s="2">
        <f t="shared" si="246"/>
        <v>-0.6</v>
      </c>
      <c r="AN82" s="2">
        <f t="shared" si="246"/>
        <v>0.8</v>
      </c>
      <c r="AO82" s="1">
        <f>SUMPRODUCT(AJ82:AN82, 'Top 5 CORR'!$B$7:$F$7)/SUMIF(AE82:AI82, "&lt;&gt;", 'Top 5 CORR'!$B$7:$F$7)</f>
        <v>0.04432088725</v>
      </c>
      <c r="AP82" s="1">
        <f t="shared" si="9"/>
        <v>4.544320887</v>
      </c>
    </row>
    <row r="83">
      <c r="A83" s="1" t="s">
        <v>81</v>
      </c>
      <c r="C83" s="1">
        <v>2.5</v>
      </c>
      <c r="E83" s="1">
        <v>0.5</v>
      </c>
      <c r="F83" s="1">
        <v>4.5</v>
      </c>
      <c r="G83" s="1">
        <v>3.0</v>
      </c>
      <c r="H83" s="2">
        <f t="shared" ref="H83:L83" si="247">IF(C83&lt;=0, "", C83-C$102)</f>
        <v>-0.94</v>
      </c>
      <c r="I83" s="2" t="str">
        <f t="shared" si="247"/>
        <v/>
      </c>
      <c r="J83" s="2">
        <f t="shared" si="247"/>
        <v>-2.39</v>
      </c>
      <c r="K83" s="2">
        <f t="shared" si="247"/>
        <v>0</v>
      </c>
      <c r="L83" s="2">
        <f t="shared" si="247"/>
        <v>-0.3698630137</v>
      </c>
      <c r="M83" s="14">
        <f>SUMPRODUCT(H83:L83, 'Top 5 CORR'!$B$3:$F$3)/SUMIF(C83:G83, "&lt;&gt;", 'Top 5 CORR'!$B$3:$F$3)</f>
        <v>-0.9657751323</v>
      </c>
      <c r="N83" s="14">
        <f t="shared" si="5"/>
        <v>2.695763329</v>
      </c>
      <c r="S83" s="1">
        <v>4.0</v>
      </c>
      <c r="U83" s="1">
        <v>3.0</v>
      </c>
      <c r="V83" s="2" t="str">
        <f t="shared" ref="V83:Z83" si="248">IF(Q83&lt;=0, "", Q83-Q$102)</f>
        <v/>
      </c>
      <c r="W83" s="2" t="str">
        <f t="shared" si="248"/>
        <v/>
      </c>
      <c r="X83" s="2">
        <f t="shared" si="248"/>
        <v>0.3333333333</v>
      </c>
      <c r="Y83" s="2" t="str">
        <f t="shared" si="248"/>
        <v/>
      </c>
      <c r="Z83" s="2">
        <f t="shared" si="248"/>
        <v>-0.7135416667</v>
      </c>
      <c r="AA83" s="14">
        <f>SUMPRODUCT(V83:Z83, 'Top 5 CORR'!$B$5:$F$5)/SUMIF(Q83:U83, "&lt;&gt;", 'Top 5 CORR'!$B$5:$F$5)</f>
        <v>-0.1573062821</v>
      </c>
      <c r="AB83" s="1">
        <f t="shared" si="7"/>
        <v>4.240129615</v>
      </c>
      <c r="AH83" s="1">
        <v>3.0</v>
      </c>
      <c r="AJ83" s="2" t="str">
        <f t="shared" ref="AJ83:AN83" si="249">IF(AE83&lt;=0, "", AE83-AE$102)</f>
        <v/>
      </c>
      <c r="AK83" s="2" t="str">
        <f t="shared" si="249"/>
        <v/>
      </c>
      <c r="AL83" s="2" t="str">
        <f t="shared" si="249"/>
        <v/>
      </c>
      <c r="AM83" s="2">
        <f t="shared" si="249"/>
        <v>-0.6</v>
      </c>
      <c r="AN83" s="2" t="str">
        <f t="shared" si="249"/>
        <v/>
      </c>
      <c r="AO83" s="1">
        <f>SUMPRODUCT(AJ83:AN83, 'Top 5 CORR'!$B$7:$F$7)/SUMIF(AE83:AI83, "&lt;&gt;", 'Top 5 CORR'!$B$7:$F$7)</f>
        <v>-0.6</v>
      </c>
      <c r="AP83" s="1">
        <f t="shared" si="9"/>
        <v>3.9</v>
      </c>
    </row>
    <row r="84">
      <c r="A84" s="1" t="s">
        <v>82</v>
      </c>
      <c r="C84" s="1">
        <v>4.0</v>
      </c>
      <c r="D84" s="1">
        <v>3.0</v>
      </c>
      <c r="E84" s="1">
        <v>3.0</v>
      </c>
      <c r="G84" s="1">
        <v>2.5</v>
      </c>
      <c r="H84" s="2">
        <f t="shared" ref="H84:L84" si="250">IF(C84&lt;=0, "", C84-C$102)</f>
        <v>0.56</v>
      </c>
      <c r="I84" s="2">
        <f t="shared" si="250"/>
        <v>-0.7</v>
      </c>
      <c r="J84" s="2">
        <f t="shared" si="250"/>
        <v>0.11</v>
      </c>
      <c r="K84" s="2" t="str">
        <f t="shared" si="250"/>
        <v/>
      </c>
      <c r="L84" s="2">
        <f t="shared" si="250"/>
        <v>-0.8698630137</v>
      </c>
      <c r="M84" s="14">
        <f>SUMPRODUCT(H84:L84, 'Top 5 CORR'!$B$3:$F$3)/SUMIF(C84:G84, "&lt;&gt;", 'Top 5 CORR'!$B$3:$F$3)</f>
        <v>-0.1932600246</v>
      </c>
      <c r="N84" s="14">
        <f t="shared" si="5"/>
        <v>3.468278437</v>
      </c>
      <c r="U84" s="1">
        <v>3.5</v>
      </c>
      <c r="V84" s="2" t="str">
        <f t="shared" ref="V84:Z84" si="251">IF(Q84&lt;=0, "", Q84-Q$102)</f>
        <v/>
      </c>
      <c r="W84" s="2" t="str">
        <f t="shared" si="251"/>
        <v/>
      </c>
      <c r="X84" s="2" t="str">
        <f t="shared" si="251"/>
        <v/>
      </c>
      <c r="Y84" s="2" t="str">
        <f t="shared" si="251"/>
        <v/>
      </c>
      <c r="Z84" s="2">
        <f t="shared" si="251"/>
        <v>-0.2135416667</v>
      </c>
      <c r="AA84" s="14">
        <f>SUMPRODUCT(V84:Z84, 'Top 5 CORR'!$B$5:$F$5)/SUMIF(Q84:U84, "&lt;&gt;", 'Top 5 CORR'!$B$5:$F$5)</f>
        <v>-0.2135416667</v>
      </c>
      <c r="AB84" s="1">
        <f t="shared" si="7"/>
        <v>4.183894231</v>
      </c>
      <c r="AH84" s="1">
        <v>5.0</v>
      </c>
      <c r="AI84" s="1">
        <v>3.0</v>
      </c>
      <c r="AJ84" s="2" t="str">
        <f t="shared" ref="AJ84:AN84" si="252">IF(AE84&lt;=0, "", AE84-AE$102)</f>
        <v/>
      </c>
      <c r="AK84" s="2" t="str">
        <f t="shared" si="252"/>
        <v/>
      </c>
      <c r="AL84" s="2" t="str">
        <f t="shared" si="252"/>
        <v/>
      </c>
      <c r="AM84" s="2">
        <f t="shared" si="252"/>
        <v>1.4</v>
      </c>
      <c r="AN84" s="2">
        <f t="shared" si="252"/>
        <v>-0.7</v>
      </c>
      <c r="AO84" s="1">
        <f>SUMPRODUCT(AJ84:AN84, 'Top 5 CORR'!$B$7:$F$7)/SUMIF(AE84:AI84, "&lt;&gt;", 'Top 5 CORR'!$B$7:$F$7)</f>
        <v>0.4335186691</v>
      </c>
      <c r="AP84" s="1">
        <f t="shared" si="9"/>
        <v>4.933518669</v>
      </c>
    </row>
    <row r="85">
      <c r="A85" s="1" t="s">
        <v>83</v>
      </c>
      <c r="C85" s="1">
        <v>3.5</v>
      </c>
      <c r="E85" s="1">
        <v>4.0</v>
      </c>
      <c r="F85" s="1">
        <v>5.0</v>
      </c>
      <c r="G85" s="1">
        <v>4.0</v>
      </c>
      <c r="H85" s="2">
        <f t="shared" ref="H85:L85" si="253">IF(C85&lt;=0, "", C85-C$102)</f>
        <v>0.06</v>
      </c>
      <c r="I85" s="2" t="str">
        <f t="shared" si="253"/>
        <v/>
      </c>
      <c r="J85" s="2">
        <f t="shared" si="253"/>
        <v>1.11</v>
      </c>
      <c r="K85" s="2">
        <f t="shared" si="253"/>
        <v>0.5</v>
      </c>
      <c r="L85" s="2">
        <f t="shared" si="253"/>
        <v>0.6301369863</v>
      </c>
      <c r="M85" s="14">
        <f>SUMPRODUCT(H85:L85, 'Top 5 CORR'!$B$3:$F$3)/SUMIF(C85:G85, "&lt;&gt;", 'Top 5 CORR'!$B$3:$F$3)</f>
        <v>0.5633784639</v>
      </c>
      <c r="N85" s="14">
        <f t="shared" si="5"/>
        <v>4.224916925</v>
      </c>
      <c r="R85" s="1">
        <v>4.5</v>
      </c>
      <c r="T85" s="1">
        <v>4.0</v>
      </c>
      <c r="U85" s="1">
        <v>4.0</v>
      </c>
      <c r="V85" s="2" t="str">
        <f t="shared" ref="V85:Z85" si="254">IF(Q85&lt;=0, "", Q85-Q$102)</f>
        <v/>
      </c>
      <c r="W85" s="2">
        <f t="shared" si="254"/>
        <v>0.3920454545</v>
      </c>
      <c r="X85" s="2" t="str">
        <f t="shared" si="254"/>
        <v/>
      </c>
      <c r="Y85" s="2">
        <f t="shared" si="254"/>
        <v>0.1343283582</v>
      </c>
      <c r="Z85" s="2">
        <f t="shared" si="254"/>
        <v>0.2864583333</v>
      </c>
      <c r="AA85" s="14">
        <f>SUMPRODUCT(V85:Z85, 'Top 5 CORR'!$B$5:$F$5)/SUMIF(Q85:U85, "&lt;&gt;", 'Top 5 CORR'!$B$5:$F$5)</f>
        <v>0.2732662361</v>
      </c>
      <c r="AB85" s="1">
        <f t="shared" si="7"/>
        <v>4.670702134</v>
      </c>
      <c r="AF85" s="1">
        <v>3.5</v>
      </c>
      <c r="AG85" s="1">
        <v>4.0</v>
      </c>
      <c r="AH85" s="1">
        <v>5.0</v>
      </c>
      <c r="AJ85" s="2" t="str">
        <f t="shared" ref="AJ85:AN85" si="255">IF(AE85&lt;=0, "", AE85-AE$102)</f>
        <v/>
      </c>
      <c r="AK85" s="2">
        <f t="shared" si="255"/>
        <v>-0.1615384615</v>
      </c>
      <c r="AL85" s="2">
        <f t="shared" si="255"/>
        <v>0.1343283582</v>
      </c>
      <c r="AM85" s="2">
        <f t="shared" si="255"/>
        <v>1.4</v>
      </c>
      <c r="AN85" s="2" t="str">
        <f t="shared" si="255"/>
        <v/>
      </c>
      <c r="AO85" s="1">
        <f>SUMPRODUCT(AJ85:AN85, 'Top 5 CORR'!$B$7:$F$7)/SUMIF(AE85:AI85, "&lt;&gt;", 'Top 5 CORR'!$B$7:$F$7)</f>
        <v>0.327499813</v>
      </c>
      <c r="AP85" s="1">
        <f t="shared" si="9"/>
        <v>4.827499813</v>
      </c>
    </row>
    <row r="86">
      <c r="A86" s="1" t="s">
        <v>84</v>
      </c>
      <c r="C86" s="1">
        <v>3.5</v>
      </c>
      <c r="E86" s="1">
        <v>3.0</v>
      </c>
      <c r="F86" s="1">
        <v>5.0</v>
      </c>
      <c r="G86" s="1">
        <v>4.5</v>
      </c>
      <c r="H86" s="2">
        <f t="shared" ref="H86:L86" si="256">IF(C86&lt;=0, "", C86-C$102)</f>
        <v>0.06</v>
      </c>
      <c r="I86" s="2" t="str">
        <f t="shared" si="256"/>
        <v/>
      </c>
      <c r="J86" s="2">
        <f t="shared" si="256"/>
        <v>0.11</v>
      </c>
      <c r="K86" s="2">
        <f t="shared" si="256"/>
        <v>0.5</v>
      </c>
      <c r="L86" s="2">
        <f t="shared" si="256"/>
        <v>1.130136986</v>
      </c>
      <c r="M86" s="14">
        <f>SUMPRODUCT(H86:L86, 'Top 5 CORR'!$B$3:$F$3)/SUMIF(C86:G86, "&lt;&gt;", 'Top 5 CORR'!$B$3:$F$3)</f>
        <v>0.4165081969</v>
      </c>
      <c r="N86" s="14">
        <f t="shared" si="5"/>
        <v>4.078046658</v>
      </c>
      <c r="R86" s="1">
        <v>4.0</v>
      </c>
      <c r="T86" s="1">
        <v>4.0</v>
      </c>
      <c r="U86" s="1">
        <v>3.5</v>
      </c>
      <c r="V86" s="2" t="str">
        <f t="shared" ref="V86:Z86" si="257">IF(Q86&lt;=0, "", Q86-Q$102)</f>
        <v/>
      </c>
      <c r="W86" s="2">
        <f t="shared" si="257"/>
        <v>-0.1079545455</v>
      </c>
      <c r="X86" s="2" t="str">
        <f t="shared" si="257"/>
        <v/>
      </c>
      <c r="Y86" s="2">
        <f t="shared" si="257"/>
        <v>0.1343283582</v>
      </c>
      <c r="Z86" s="2">
        <f t="shared" si="257"/>
        <v>-0.2135416667</v>
      </c>
      <c r="AA86" s="14">
        <f>SUMPRODUCT(V86:Z86, 'Top 5 CORR'!$B$5:$F$5)/SUMIF(Q86:U86, "&lt;&gt;", 'Top 5 CORR'!$B$5:$F$5)</f>
        <v>-0.05857115875</v>
      </c>
      <c r="AB86" s="1">
        <f t="shared" si="7"/>
        <v>4.338864739</v>
      </c>
      <c r="AF86" s="1">
        <v>4.0</v>
      </c>
      <c r="AG86" s="1">
        <v>4.0</v>
      </c>
      <c r="AH86" s="1">
        <v>5.0</v>
      </c>
      <c r="AJ86" s="2" t="str">
        <f t="shared" ref="AJ86:AN86" si="258">IF(AE86&lt;=0, "", AE86-AE$102)</f>
        <v/>
      </c>
      <c r="AK86" s="2">
        <f t="shared" si="258"/>
        <v>0.3384615385</v>
      </c>
      <c r="AL86" s="2">
        <f t="shared" si="258"/>
        <v>0.1343283582</v>
      </c>
      <c r="AM86" s="2">
        <f t="shared" si="258"/>
        <v>1.4</v>
      </c>
      <c r="AN86" s="2" t="str">
        <f t="shared" si="258"/>
        <v/>
      </c>
      <c r="AO86" s="1">
        <f>SUMPRODUCT(AJ86:AN86, 'Top 5 CORR'!$B$7:$F$7)/SUMIF(AE86:AI86, "&lt;&gt;", 'Top 5 CORR'!$B$7:$F$7)</f>
        <v>0.5562025801</v>
      </c>
      <c r="AP86" s="1">
        <f t="shared" si="9"/>
        <v>5.05620258</v>
      </c>
    </row>
    <row r="87">
      <c r="A87" s="1" t="s">
        <v>85</v>
      </c>
      <c r="C87" s="1">
        <v>1.0</v>
      </c>
      <c r="E87" s="1">
        <v>0.5</v>
      </c>
      <c r="F87" s="1">
        <v>5.0</v>
      </c>
      <c r="G87" s="1">
        <v>1.0</v>
      </c>
      <c r="H87" s="2">
        <f t="shared" ref="H87:L87" si="259">IF(C87&lt;=0, "", C87-C$102)</f>
        <v>-2.44</v>
      </c>
      <c r="I87" s="2" t="str">
        <f t="shared" si="259"/>
        <v/>
      </c>
      <c r="J87" s="2">
        <f t="shared" si="259"/>
        <v>-2.39</v>
      </c>
      <c r="K87" s="2">
        <f t="shared" si="259"/>
        <v>0.5</v>
      </c>
      <c r="L87" s="2">
        <f t="shared" si="259"/>
        <v>-2.369863014</v>
      </c>
      <c r="M87" s="14">
        <f>SUMPRODUCT(H87:L87, 'Top 5 CORR'!$B$3:$F$3)/SUMIF(C87:G87, "&lt;&gt;", 'Top 5 CORR'!$B$3:$F$3)</f>
        <v>-1.717394419</v>
      </c>
      <c r="N87" s="14">
        <f t="shared" si="5"/>
        <v>1.944144043</v>
      </c>
      <c r="Q87" s="1">
        <v>3.0</v>
      </c>
      <c r="R87" s="1">
        <v>3.0</v>
      </c>
      <c r="S87" s="1">
        <v>3.5</v>
      </c>
      <c r="U87" s="1">
        <v>3.5</v>
      </c>
      <c r="V87" s="2">
        <f t="shared" ref="V87:Z87" si="260">IF(Q87&lt;=0, "", Q87-Q$102)</f>
        <v>-1.279411765</v>
      </c>
      <c r="W87" s="2">
        <f t="shared" si="260"/>
        <v>-1.107954545</v>
      </c>
      <c r="X87" s="2">
        <f t="shared" si="260"/>
        <v>-0.1666666667</v>
      </c>
      <c r="Y87" s="2" t="str">
        <f t="shared" si="260"/>
        <v/>
      </c>
      <c r="Z87" s="2">
        <f t="shared" si="260"/>
        <v>-0.2135416667</v>
      </c>
      <c r="AA87" s="14">
        <f>SUMPRODUCT(V87:Z87, 'Top 5 CORR'!$B$5:$F$5)/SUMIF(Q87:U87, "&lt;&gt;", 'Top 5 CORR'!$B$5:$F$5)</f>
        <v>-0.7436375858</v>
      </c>
      <c r="AB87" s="1">
        <f t="shared" si="7"/>
        <v>3.653798312</v>
      </c>
      <c r="AF87" s="1">
        <v>2.5</v>
      </c>
      <c r="AH87" s="1">
        <v>1.0</v>
      </c>
      <c r="AJ87" s="2" t="str">
        <f t="shared" ref="AJ87:AN87" si="261">IF(AE87&lt;=0, "", AE87-AE$102)</f>
        <v/>
      </c>
      <c r="AK87" s="2">
        <f t="shared" si="261"/>
        <v>-1.161538462</v>
      </c>
      <c r="AL87" s="2" t="str">
        <f t="shared" si="261"/>
        <v/>
      </c>
      <c r="AM87" s="2">
        <f t="shared" si="261"/>
        <v>-2.6</v>
      </c>
      <c r="AN87" s="2" t="str">
        <f t="shared" si="261"/>
        <v/>
      </c>
      <c r="AO87" s="1">
        <f>SUMPRODUCT(AJ87:AN87, 'Top 5 CORR'!$B$7:$F$7)/SUMIF(AE87:AI87, "&lt;&gt;", 'Top 5 CORR'!$B$7:$F$7)</f>
        <v>-1.682283281</v>
      </c>
      <c r="AP87" s="1">
        <f t="shared" si="9"/>
        <v>2.817716719</v>
      </c>
    </row>
    <row r="88">
      <c r="A88" s="1" t="s">
        <v>86</v>
      </c>
      <c r="C88" s="1">
        <v>1.0</v>
      </c>
      <c r="E88" s="1">
        <v>1.0</v>
      </c>
      <c r="G88" s="1">
        <v>2.5</v>
      </c>
      <c r="H88" s="2">
        <f t="shared" ref="H88:L88" si="262">IF(C88&lt;=0, "", C88-C$102)</f>
        <v>-2.44</v>
      </c>
      <c r="I88" s="2" t="str">
        <f t="shared" si="262"/>
        <v/>
      </c>
      <c r="J88" s="2">
        <f t="shared" si="262"/>
        <v>-1.89</v>
      </c>
      <c r="K88" s="2" t="str">
        <f t="shared" si="262"/>
        <v/>
      </c>
      <c r="L88" s="2">
        <f t="shared" si="262"/>
        <v>-0.8698630137</v>
      </c>
      <c r="M88" s="14">
        <f>SUMPRODUCT(H88:L88, 'Top 5 CORR'!$B$3:$F$3)/SUMIF(C88:G88, "&lt;&gt;", 'Top 5 CORR'!$B$3:$F$3)</f>
        <v>-1.793260044</v>
      </c>
      <c r="N88" s="14">
        <f t="shared" si="5"/>
        <v>1.868278417</v>
      </c>
      <c r="R88" s="1">
        <v>1.5</v>
      </c>
      <c r="T88" s="1">
        <v>3.5</v>
      </c>
      <c r="U88" s="1">
        <v>2.5</v>
      </c>
      <c r="V88" s="2" t="str">
        <f t="shared" ref="V88:Z88" si="263">IF(Q88&lt;=0, "", Q88-Q$102)</f>
        <v/>
      </c>
      <c r="W88" s="2">
        <f t="shared" si="263"/>
        <v>-2.607954545</v>
      </c>
      <c r="X88" s="2" t="str">
        <f t="shared" si="263"/>
        <v/>
      </c>
      <c r="Y88" s="2">
        <f t="shared" si="263"/>
        <v>-0.3656716418</v>
      </c>
      <c r="Z88" s="2">
        <f t="shared" si="263"/>
        <v>-1.213541667</v>
      </c>
      <c r="AA88" s="14">
        <f>SUMPRODUCT(V88:Z88, 'Top 5 CORR'!$B$5:$F$5)/SUMIF(Q88:U88, "&lt;&gt;", 'Top 5 CORR'!$B$5:$F$5)</f>
        <v>-1.42986424</v>
      </c>
      <c r="AB88" s="1">
        <f t="shared" si="7"/>
        <v>2.967571657</v>
      </c>
      <c r="AF88" s="1">
        <v>3.0</v>
      </c>
      <c r="AG88" s="1">
        <v>3.5</v>
      </c>
      <c r="AJ88" s="2" t="str">
        <f t="shared" ref="AJ88:AN88" si="264">IF(AE88&lt;=0, "", AE88-AE$102)</f>
        <v/>
      </c>
      <c r="AK88" s="2">
        <f t="shared" si="264"/>
        <v>-0.6615384615</v>
      </c>
      <c r="AL88" s="2">
        <f t="shared" si="264"/>
        <v>-0.3656716418</v>
      </c>
      <c r="AM88" s="2" t="str">
        <f t="shared" si="264"/>
        <v/>
      </c>
      <c r="AN88" s="2" t="str">
        <f t="shared" si="264"/>
        <v/>
      </c>
      <c r="AO88" s="1">
        <f>SUMPRODUCT(AJ88:AN88, 'Top 5 CORR'!$B$7:$F$7)/SUMIF(AE88:AI88, "&lt;&gt;", 'Top 5 CORR'!$B$7:$F$7)</f>
        <v>-0.5484399042</v>
      </c>
      <c r="AP88" s="1">
        <f t="shared" si="9"/>
        <v>3.951560096</v>
      </c>
    </row>
    <row r="89">
      <c r="A89" s="1" t="s">
        <v>87</v>
      </c>
      <c r="C89" s="1">
        <v>4.0</v>
      </c>
      <c r="D89" s="1">
        <v>2.0</v>
      </c>
      <c r="E89" s="1">
        <v>2.5</v>
      </c>
      <c r="F89" s="1">
        <v>4.0</v>
      </c>
      <c r="G89" s="1">
        <v>4.0</v>
      </c>
      <c r="H89" s="2">
        <f t="shared" ref="H89:L89" si="265">IF(C89&lt;=0, "", C89-C$102)</f>
        <v>0.56</v>
      </c>
      <c r="I89" s="2">
        <f t="shared" si="265"/>
        <v>-1.7</v>
      </c>
      <c r="J89" s="2">
        <f t="shared" si="265"/>
        <v>-0.39</v>
      </c>
      <c r="K89" s="2">
        <f t="shared" si="265"/>
        <v>-0.5</v>
      </c>
      <c r="L89" s="2">
        <f t="shared" si="265"/>
        <v>0.6301369863</v>
      </c>
      <c r="M89" s="14">
        <f>SUMPRODUCT(H89:L89, 'Top 5 CORR'!$B$3:$F$3)/SUMIF(C89:G89, "&lt;&gt;", 'Top 5 CORR'!$B$3:$F$3)</f>
        <v>-0.30280213</v>
      </c>
      <c r="N89" s="14">
        <f t="shared" si="5"/>
        <v>3.358736332</v>
      </c>
      <c r="R89" s="1">
        <v>4.0</v>
      </c>
      <c r="U89" s="1">
        <v>3.5</v>
      </c>
      <c r="V89" s="2" t="str">
        <f t="shared" ref="V89:Z89" si="266">IF(Q89&lt;=0, "", Q89-Q$102)</f>
        <v/>
      </c>
      <c r="W89" s="2">
        <f t="shared" si="266"/>
        <v>-0.1079545455</v>
      </c>
      <c r="X89" s="2" t="str">
        <f t="shared" si="266"/>
        <v/>
      </c>
      <c r="Y89" s="2" t="str">
        <f t="shared" si="266"/>
        <v/>
      </c>
      <c r="Z89" s="2">
        <f t="shared" si="266"/>
        <v>-0.2135416667</v>
      </c>
      <c r="AA89" s="14">
        <f>SUMPRODUCT(V89:Z89, 'Top 5 CORR'!$B$5:$F$5)/SUMIF(Q89:U89, "&lt;&gt;", 'Top 5 CORR'!$B$5:$F$5)</f>
        <v>-0.1563253173</v>
      </c>
      <c r="AB89" s="1">
        <f t="shared" si="7"/>
        <v>4.24111058</v>
      </c>
      <c r="AI89" s="1">
        <v>2.0</v>
      </c>
      <c r="AJ89" s="2" t="str">
        <f t="shared" ref="AJ89:AN89" si="267">IF(AE89&lt;=0, "", AE89-AE$102)</f>
        <v/>
      </c>
      <c r="AK89" s="2" t="str">
        <f t="shared" si="267"/>
        <v/>
      </c>
      <c r="AL89" s="2" t="str">
        <f t="shared" si="267"/>
        <v/>
      </c>
      <c r="AM89" s="2" t="str">
        <f t="shared" si="267"/>
        <v/>
      </c>
      <c r="AN89" s="2">
        <f t="shared" si="267"/>
        <v>-1.7</v>
      </c>
      <c r="AO89" s="1">
        <f>SUMPRODUCT(AJ89:AN89, 'Top 5 CORR'!$B$7:$F$7)/SUMIF(AE89:AI89, "&lt;&gt;", 'Top 5 CORR'!$B$7:$F$7)</f>
        <v>-1.7</v>
      </c>
      <c r="AP89" s="1">
        <f t="shared" si="9"/>
        <v>2.8</v>
      </c>
    </row>
    <row r="90">
      <c r="A90" s="1" t="s">
        <v>88</v>
      </c>
      <c r="E90" s="1">
        <v>2.5</v>
      </c>
      <c r="F90" s="1">
        <v>4.0</v>
      </c>
      <c r="G90" s="1">
        <v>3.0</v>
      </c>
      <c r="H90" s="2" t="str">
        <f t="shared" ref="H90:L90" si="268">IF(C90&lt;=0, "", C90-C$102)</f>
        <v/>
      </c>
      <c r="I90" s="2" t="str">
        <f t="shared" si="268"/>
        <v/>
      </c>
      <c r="J90" s="2">
        <f t="shared" si="268"/>
        <v>-0.39</v>
      </c>
      <c r="K90" s="2">
        <f t="shared" si="268"/>
        <v>-0.5</v>
      </c>
      <c r="L90" s="2">
        <f t="shared" si="268"/>
        <v>-0.3698630137</v>
      </c>
      <c r="M90" s="14">
        <f>SUMPRODUCT(H90:L90, 'Top 5 CORR'!$B$3:$F$3)/SUMIF(C90:G90, "&lt;&gt;", 'Top 5 CORR'!$B$3:$F$3)</f>
        <v>-0.4198419891</v>
      </c>
      <c r="N90" s="14">
        <f t="shared" si="5"/>
        <v>3.241696472</v>
      </c>
      <c r="R90" s="1">
        <v>1.0</v>
      </c>
      <c r="T90" s="1">
        <v>3.5</v>
      </c>
      <c r="U90" s="1">
        <v>3.0</v>
      </c>
      <c r="V90" s="2" t="str">
        <f t="shared" ref="V90:Z90" si="269">IF(Q90&lt;=0, "", Q90-Q$102)</f>
        <v/>
      </c>
      <c r="W90" s="2">
        <f t="shared" si="269"/>
        <v>-3.107954545</v>
      </c>
      <c r="X90" s="2" t="str">
        <f t="shared" si="269"/>
        <v/>
      </c>
      <c r="Y90" s="2">
        <f t="shared" si="269"/>
        <v>-0.3656716418</v>
      </c>
      <c r="Z90" s="2">
        <f t="shared" si="269"/>
        <v>-0.7135416667</v>
      </c>
      <c r="AA90" s="14">
        <f>SUMPRODUCT(V90:Z90, 'Top 5 CORR'!$B$5:$F$5)/SUMIF(Q90:U90, "&lt;&gt;", 'Top 5 CORR'!$B$5:$F$5)</f>
        <v>-1.45766397</v>
      </c>
      <c r="AB90" s="1">
        <f t="shared" si="7"/>
        <v>2.939771928</v>
      </c>
      <c r="AG90" s="1">
        <v>3.5</v>
      </c>
      <c r="AH90" s="1">
        <v>3.0</v>
      </c>
      <c r="AJ90" s="2" t="str">
        <f t="shared" ref="AJ90:AN90" si="270">IF(AE90&lt;=0, "", AE90-AE$102)</f>
        <v/>
      </c>
      <c r="AK90" s="2" t="str">
        <f t="shared" si="270"/>
        <v/>
      </c>
      <c r="AL90" s="2">
        <f t="shared" si="270"/>
        <v>-0.3656716418</v>
      </c>
      <c r="AM90" s="2">
        <f t="shared" si="270"/>
        <v>-0.6</v>
      </c>
      <c r="AN90" s="2" t="str">
        <f t="shared" si="270"/>
        <v/>
      </c>
      <c r="AO90" s="1">
        <f>SUMPRODUCT(AJ90:AN90, 'Top 5 CORR'!$B$7:$F$7)/SUMIF(AE90:AI90, "&lt;&gt;", 'Top 5 CORR'!$B$7:$F$7)</f>
        <v>-0.4777617321</v>
      </c>
      <c r="AP90" s="1">
        <f t="shared" si="9"/>
        <v>4.022238268</v>
      </c>
    </row>
    <row r="91">
      <c r="A91" s="1" t="s">
        <v>89</v>
      </c>
      <c r="E91" s="1">
        <v>2.5</v>
      </c>
      <c r="G91" s="1">
        <v>4.0</v>
      </c>
      <c r="H91" s="2" t="str">
        <f t="shared" ref="H91:L91" si="271">IF(C91&lt;=0, "", C91-C$102)</f>
        <v/>
      </c>
      <c r="I91" s="2" t="str">
        <f t="shared" si="271"/>
        <v/>
      </c>
      <c r="J91" s="2">
        <f t="shared" si="271"/>
        <v>-0.39</v>
      </c>
      <c r="K91" s="2" t="str">
        <f t="shared" si="271"/>
        <v/>
      </c>
      <c r="L91" s="2">
        <f t="shared" si="271"/>
        <v>0.6301369863</v>
      </c>
      <c r="M91" s="14">
        <f>SUMPRODUCT(H91:L91, 'Top 5 CORR'!$B$3:$F$3)/SUMIF(C91:G91, "&lt;&gt;", 'Top 5 CORR'!$B$3:$F$3)</f>
        <v>0.08323253018</v>
      </c>
      <c r="N91" s="14">
        <f t="shared" si="5"/>
        <v>3.744770992</v>
      </c>
      <c r="R91" s="1">
        <v>4.0</v>
      </c>
      <c r="U91" s="1">
        <v>4.5</v>
      </c>
      <c r="V91" s="2" t="str">
        <f t="shared" ref="V91:Z91" si="272">IF(Q91&lt;=0, "", Q91-Q$102)</f>
        <v/>
      </c>
      <c r="W91" s="2">
        <f t="shared" si="272"/>
        <v>-0.1079545455</v>
      </c>
      <c r="X91" s="2" t="str">
        <f t="shared" si="272"/>
        <v/>
      </c>
      <c r="Y91" s="2" t="str">
        <f t="shared" si="272"/>
        <v/>
      </c>
      <c r="Z91" s="2">
        <f t="shared" si="272"/>
        <v>0.7864583333</v>
      </c>
      <c r="AA91" s="14">
        <f>SUMPRODUCT(V91:Z91, 'Top 5 CORR'!$B$5:$F$5)/SUMIF(Q91:U91, "&lt;&gt;", 'Top 5 CORR'!$B$5:$F$5)</f>
        <v>0.3017871046</v>
      </c>
      <c r="AB91" s="1">
        <f t="shared" si="7"/>
        <v>4.699223002</v>
      </c>
      <c r="AH91" s="1">
        <v>3.0</v>
      </c>
      <c r="AJ91" s="2" t="str">
        <f t="shared" ref="AJ91:AN91" si="273">IF(AE91&lt;=0, "", AE91-AE$102)</f>
        <v/>
      </c>
      <c r="AK91" s="2" t="str">
        <f t="shared" si="273"/>
        <v/>
      </c>
      <c r="AL91" s="2" t="str">
        <f t="shared" si="273"/>
        <v/>
      </c>
      <c r="AM91" s="2">
        <f t="shared" si="273"/>
        <v>-0.6</v>
      </c>
      <c r="AN91" s="2" t="str">
        <f t="shared" si="273"/>
        <v/>
      </c>
      <c r="AO91" s="1">
        <f>SUMPRODUCT(AJ91:AN91, 'Top 5 CORR'!$B$7:$F$7)/SUMIF(AE91:AI91, "&lt;&gt;", 'Top 5 CORR'!$B$7:$F$7)</f>
        <v>-0.6</v>
      </c>
      <c r="AP91" s="1">
        <f t="shared" si="9"/>
        <v>3.9</v>
      </c>
    </row>
    <row r="92">
      <c r="A92" s="1" t="s">
        <v>90</v>
      </c>
      <c r="E92" s="1">
        <v>0.5</v>
      </c>
      <c r="F92" s="1">
        <v>4.5</v>
      </c>
      <c r="G92" s="1">
        <v>0.5</v>
      </c>
      <c r="H92" s="2" t="str">
        <f t="shared" ref="H92:L92" si="274">IF(C92&lt;=0, "", C92-C$102)</f>
        <v/>
      </c>
      <c r="I92" s="2" t="str">
        <f t="shared" si="274"/>
        <v/>
      </c>
      <c r="J92" s="2">
        <f t="shared" si="274"/>
        <v>-2.39</v>
      </c>
      <c r="K92" s="2">
        <f t="shared" si="274"/>
        <v>0</v>
      </c>
      <c r="L92" s="2">
        <f t="shared" si="274"/>
        <v>-2.869863014</v>
      </c>
      <c r="M92" s="14">
        <f>SUMPRODUCT(H92:L92, 'Top 5 CORR'!$B$3:$F$3)/SUMIF(C92:G92, "&lt;&gt;", 'Top 5 CORR'!$B$3:$F$3)</f>
        <v>-1.754807716</v>
      </c>
      <c r="N92" s="14">
        <f t="shared" si="5"/>
        <v>1.906730745</v>
      </c>
      <c r="R92" s="1">
        <v>1.0</v>
      </c>
      <c r="S92" s="1">
        <v>4.0</v>
      </c>
      <c r="T92" s="1">
        <v>4.0</v>
      </c>
      <c r="U92" s="1">
        <v>4.0</v>
      </c>
      <c r="V92" s="2" t="str">
        <f t="shared" ref="V92:Z92" si="275">IF(Q92&lt;=0, "", Q92-Q$102)</f>
        <v/>
      </c>
      <c r="W92" s="2">
        <f t="shared" si="275"/>
        <v>-3.107954545</v>
      </c>
      <c r="X92" s="2">
        <f t="shared" si="275"/>
        <v>0.3333333333</v>
      </c>
      <c r="Y92" s="2">
        <f t="shared" si="275"/>
        <v>0.1343283582</v>
      </c>
      <c r="Z92" s="2">
        <f t="shared" si="275"/>
        <v>0.2864583333</v>
      </c>
      <c r="AA92" s="14">
        <f>SUMPRODUCT(V92:Z92, 'Top 5 CORR'!$B$5:$F$5)/SUMIF(Q92:U92, "&lt;&gt;", 'Top 5 CORR'!$B$5:$F$5)</f>
        <v>-0.6474140161</v>
      </c>
      <c r="AB92" s="1">
        <f t="shared" si="7"/>
        <v>3.750021881</v>
      </c>
      <c r="AF92" s="1">
        <v>1.0</v>
      </c>
      <c r="AG92" s="1">
        <v>4.0</v>
      </c>
      <c r="AJ92" s="2" t="str">
        <f t="shared" ref="AJ92:AN92" si="276">IF(AE92&lt;=0, "", AE92-AE$102)</f>
        <v/>
      </c>
      <c r="AK92" s="2">
        <f t="shared" si="276"/>
        <v>-2.661538462</v>
      </c>
      <c r="AL92" s="2">
        <f t="shared" si="276"/>
        <v>0.1343283582</v>
      </c>
      <c r="AM92" s="2" t="str">
        <f t="shared" si="276"/>
        <v/>
      </c>
      <c r="AN92" s="2" t="str">
        <f t="shared" si="276"/>
        <v/>
      </c>
      <c r="AO92" s="1">
        <f>SUMPRODUCT(AJ92:AN92, 'Top 5 CORR'!$B$7:$F$7)/SUMIF(AE92:AI92, "&lt;&gt;", 'Top 5 CORR'!$B$7:$F$7)</f>
        <v>-1.592785621</v>
      </c>
      <c r="AP92" s="1">
        <f t="shared" si="9"/>
        <v>2.907214379</v>
      </c>
    </row>
    <row r="93">
      <c r="A93" s="1" t="s">
        <v>91</v>
      </c>
      <c r="C93" s="1">
        <v>4.0</v>
      </c>
      <c r="E93" s="1">
        <v>0.5</v>
      </c>
      <c r="H93" s="2">
        <f t="shared" ref="H93:L93" si="277">IF(C93&lt;=0, "", C93-C$102)</f>
        <v>0.56</v>
      </c>
      <c r="I93" s="2" t="str">
        <f t="shared" si="277"/>
        <v/>
      </c>
      <c r="J93" s="2">
        <f t="shared" si="277"/>
        <v>-2.39</v>
      </c>
      <c r="K93" s="2" t="str">
        <f t="shared" si="277"/>
        <v/>
      </c>
      <c r="L93" s="2" t="str">
        <f t="shared" si="277"/>
        <v/>
      </c>
      <c r="M93" s="14">
        <f>SUMPRODUCT(H93:L93, 'Top 5 CORR'!$B$3:$F$3)/SUMIF(C93:G93, "&lt;&gt;", 'Top 5 CORR'!$B$3:$F$3)</f>
        <v>-0.8542848925</v>
      </c>
      <c r="N93" s="14">
        <f t="shared" si="5"/>
        <v>2.807253569</v>
      </c>
      <c r="Q93" s="1">
        <v>4.5</v>
      </c>
      <c r="R93" s="1">
        <v>5.0</v>
      </c>
      <c r="S93" s="1">
        <v>4.0</v>
      </c>
      <c r="U93" s="1">
        <v>4.5</v>
      </c>
      <c r="V93" s="2">
        <f t="shared" ref="V93:Z93" si="278">IF(Q93&lt;=0, "", Q93-Q$102)</f>
        <v>0.2205882353</v>
      </c>
      <c r="W93" s="2">
        <f t="shared" si="278"/>
        <v>0.8920454545</v>
      </c>
      <c r="X93" s="2">
        <f t="shared" si="278"/>
        <v>0.3333333333</v>
      </c>
      <c r="Y93" s="2" t="str">
        <f t="shared" si="278"/>
        <v/>
      </c>
      <c r="Z93" s="2">
        <f t="shared" si="278"/>
        <v>0.7864583333</v>
      </c>
      <c r="AA93" s="14">
        <f>SUMPRODUCT(V93:Z93, 'Top 5 CORR'!$B$5:$F$5)/SUMIF(Q93:U93, "&lt;&gt;", 'Top 5 CORR'!$B$5:$F$5)</f>
        <v>0.535661767</v>
      </c>
      <c r="AB93" s="1">
        <f t="shared" si="7"/>
        <v>4.933097664</v>
      </c>
      <c r="AE93" s="1">
        <v>3.5</v>
      </c>
      <c r="AF93" s="1">
        <v>4.0</v>
      </c>
      <c r="AH93" s="1">
        <v>3.0</v>
      </c>
      <c r="AJ93" s="2">
        <f t="shared" ref="AJ93:AN93" si="279">IF(AE93&lt;=0, "", AE93-AE$102)</f>
        <v>-0.5588235294</v>
      </c>
      <c r="AK93" s="2">
        <f t="shared" si="279"/>
        <v>0.3384615385</v>
      </c>
      <c r="AL93" s="2" t="str">
        <f t="shared" si="279"/>
        <v/>
      </c>
      <c r="AM93" s="2">
        <f t="shared" si="279"/>
        <v>-0.6</v>
      </c>
      <c r="AN93" s="2" t="str">
        <f t="shared" si="279"/>
        <v/>
      </c>
      <c r="AO93" s="1">
        <f>SUMPRODUCT(AJ93:AN93, 'Top 5 CORR'!$B$7:$F$7)/SUMIF(AE93:AI93, "&lt;&gt;", 'Top 5 CORR'!$B$7:$F$7)</f>
        <v>-0.23799137</v>
      </c>
      <c r="AP93" s="1">
        <f t="shared" si="9"/>
        <v>4.26200863</v>
      </c>
    </row>
    <row r="94">
      <c r="A94" s="1" t="s">
        <v>92</v>
      </c>
      <c r="C94" s="1">
        <v>3.0</v>
      </c>
      <c r="E94" s="1">
        <v>0.5</v>
      </c>
      <c r="H94" s="2">
        <f t="shared" ref="H94:L94" si="280">IF(C94&lt;=0, "", C94-C$102)</f>
        <v>-0.44</v>
      </c>
      <c r="I94" s="2" t="str">
        <f t="shared" si="280"/>
        <v/>
      </c>
      <c r="J94" s="2">
        <f t="shared" si="280"/>
        <v>-2.39</v>
      </c>
      <c r="K94" s="2" t="str">
        <f t="shared" si="280"/>
        <v/>
      </c>
      <c r="L94" s="2" t="str">
        <f t="shared" si="280"/>
        <v/>
      </c>
      <c r="M94" s="14">
        <f>SUMPRODUCT(H94:L94, 'Top 5 CORR'!$B$3:$F$3)/SUMIF(C94:G94, "&lt;&gt;", 'Top 5 CORR'!$B$3:$F$3)</f>
        <v>-1.374866285</v>
      </c>
      <c r="N94" s="14">
        <f t="shared" si="5"/>
        <v>2.286672177</v>
      </c>
      <c r="U94" s="1">
        <v>3.5</v>
      </c>
      <c r="V94" s="2" t="str">
        <f t="shared" ref="V94:Z94" si="281">IF(Q94&lt;=0, "", Q94-Q$102)</f>
        <v/>
      </c>
      <c r="W94" s="2" t="str">
        <f t="shared" si="281"/>
        <v/>
      </c>
      <c r="X94" s="2" t="str">
        <f t="shared" si="281"/>
        <v/>
      </c>
      <c r="Y94" s="2" t="str">
        <f t="shared" si="281"/>
        <v/>
      </c>
      <c r="Z94" s="2">
        <f t="shared" si="281"/>
        <v>-0.2135416667</v>
      </c>
      <c r="AA94" s="14">
        <f>SUMPRODUCT(V94:Z94, 'Top 5 CORR'!$B$5:$F$5)/SUMIF(Q94:U94, "&lt;&gt;", 'Top 5 CORR'!$B$5:$F$5)</f>
        <v>-0.2135416667</v>
      </c>
      <c r="AB94" s="1">
        <f t="shared" si="7"/>
        <v>4.183894231</v>
      </c>
      <c r="AJ94" s="2" t="str">
        <f t="shared" ref="AJ94:AN94" si="282">IF(AE94&lt;=0, "", AE94-AE$102)</f>
        <v/>
      </c>
      <c r="AK94" s="2" t="str">
        <f t="shared" si="282"/>
        <v/>
      </c>
      <c r="AL94" s="2" t="str">
        <f t="shared" si="282"/>
        <v/>
      </c>
      <c r="AM94" s="2" t="str">
        <f t="shared" si="282"/>
        <v/>
      </c>
      <c r="AN94" s="2" t="str">
        <f t="shared" si="282"/>
        <v/>
      </c>
      <c r="AO94" s="1" t="str">
        <f>SUMPRODUCT(AJ94:AN94, 'Top 5 CORR'!$B$7:$F$7)/SUMIF(AE94:AI94, "&lt;&gt;", 'Top 5 CORR'!$B$7:$F$7)</f>
        <v>#DIV/0!</v>
      </c>
      <c r="AP94" s="1" t="str">
        <f t="shared" si="9"/>
        <v>#DIV/0!</v>
      </c>
    </row>
    <row r="95">
      <c r="A95" s="1" t="s">
        <v>93</v>
      </c>
      <c r="E95" s="1">
        <v>3.0</v>
      </c>
      <c r="H95" s="2" t="str">
        <f t="shared" ref="H95:L95" si="283">IF(C95&lt;=0, "", C95-C$102)</f>
        <v/>
      </c>
      <c r="I95" s="2" t="str">
        <f t="shared" si="283"/>
        <v/>
      </c>
      <c r="J95" s="2">
        <f t="shared" si="283"/>
        <v>0.11</v>
      </c>
      <c r="K95" s="2" t="str">
        <f t="shared" si="283"/>
        <v/>
      </c>
      <c r="L95" s="2" t="str">
        <f t="shared" si="283"/>
        <v/>
      </c>
      <c r="M95" s="14">
        <f>SUMPRODUCT(H95:L95, 'Top 5 CORR'!$B$3:$F$3)/SUMIF(C95:G95, "&lt;&gt;", 'Top 5 CORR'!$B$3:$F$3)</f>
        <v>0.11</v>
      </c>
      <c r="N95" s="14">
        <f t="shared" si="5"/>
        <v>3.771538462</v>
      </c>
      <c r="U95" s="1">
        <v>3.5</v>
      </c>
      <c r="V95" s="2" t="str">
        <f t="shared" ref="V95:Z95" si="284">IF(Q95&lt;=0, "", Q95-Q$102)</f>
        <v/>
      </c>
      <c r="W95" s="2" t="str">
        <f t="shared" si="284"/>
        <v/>
      </c>
      <c r="X95" s="2" t="str">
        <f t="shared" si="284"/>
        <v/>
      </c>
      <c r="Y95" s="2" t="str">
        <f t="shared" si="284"/>
        <v/>
      </c>
      <c r="Z95" s="2">
        <f t="shared" si="284"/>
        <v>-0.2135416667</v>
      </c>
      <c r="AA95" s="14">
        <f>SUMPRODUCT(V95:Z95, 'Top 5 CORR'!$B$5:$F$5)/SUMIF(Q95:U95, "&lt;&gt;", 'Top 5 CORR'!$B$5:$F$5)</f>
        <v>-0.2135416667</v>
      </c>
      <c r="AB95" s="1">
        <f t="shared" si="7"/>
        <v>4.183894231</v>
      </c>
      <c r="AJ95" s="2" t="str">
        <f t="shared" ref="AJ95:AN95" si="285">IF(AE95&lt;=0, "", AE95-AE$102)</f>
        <v/>
      </c>
      <c r="AK95" s="2" t="str">
        <f t="shared" si="285"/>
        <v/>
      </c>
      <c r="AL95" s="2" t="str">
        <f t="shared" si="285"/>
        <v/>
      </c>
      <c r="AM95" s="2" t="str">
        <f t="shared" si="285"/>
        <v/>
      </c>
      <c r="AN95" s="2" t="str">
        <f t="shared" si="285"/>
        <v/>
      </c>
      <c r="AO95" s="1" t="str">
        <f>SUMPRODUCT(AJ95:AN95, 'Top 5 CORR'!$B$7:$F$7)/SUMIF(AE95:AI95, "&lt;&gt;", 'Top 5 CORR'!$B$7:$F$7)</f>
        <v>#DIV/0!</v>
      </c>
      <c r="AP95" s="1" t="str">
        <f t="shared" si="9"/>
        <v>#DIV/0!</v>
      </c>
    </row>
    <row r="96">
      <c r="A96" s="1" t="s">
        <v>94</v>
      </c>
      <c r="C96" s="1">
        <v>3.5</v>
      </c>
      <c r="E96" s="1">
        <v>2.5</v>
      </c>
      <c r="F96" s="1">
        <v>4.0</v>
      </c>
      <c r="G96" s="1">
        <v>4.0</v>
      </c>
      <c r="H96" s="2">
        <f t="shared" ref="H96:L96" si="286">IF(C96&lt;=0, "", C96-C$102)</f>
        <v>0.06</v>
      </c>
      <c r="I96" s="2" t="str">
        <f t="shared" si="286"/>
        <v/>
      </c>
      <c r="J96" s="2">
        <f t="shared" si="286"/>
        <v>-0.39</v>
      </c>
      <c r="K96" s="2">
        <f t="shared" si="286"/>
        <v>-0.5</v>
      </c>
      <c r="L96" s="2">
        <f t="shared" si="286"/>
        <v>0.6301369863</v>
      </c>
      <c r="M96" s="14">
        <f>SUMPRODUCT(H96:L96, 'Top 5 CORR'!$B$3:$F$3)/SUMIF(C96:G96, "&lt;&gt;", 'Top 5 CORR'!$B$3:$F$3)</f>
        <v>-0.06096304859</v>
      </c>
      <c r="N96" s="14">
        <f t="shared" si="5"/>
        <v>3.600575413</v>
      </c>
      <c r="S96" s="1">
        <v>3.5</v>
      </c>
      <c r="U96" s="1">
        <v>2.5</v>
      </c>
      <c r="V96" s="2" t="str">
        <f t="shared" ref="V96:Z96" si="287">IF(Q96&lt;=0, "", Q96-Q$102)</f>
        <v/>
      </c>
      <c r="W96" s="2" t="str">
        <f t="shared" si="287"/>
        <v/>
      </c>
      <c r="X96" s="2">
        <f t="shared" si="287"/>
        <v>-0.1666666667</v>
      </c>
      <c r="Y96" s="2" t="str">
        <f t="shared" si="287"/>
        <v/>
      </c>
      <c r="Z96" s="2">
        <f t="shared" si="287"/>
        <v>-1.213541667</v>
      </c>
      <c r="AA96" s="14">
        <f>SUMPRODUCT(V96:Z96, 'Top 5 CORR'!$B$5:$F$5)/SUMIF(Q96:U96, "&lt;&gt;", 'Top 5 CORR'!$B$5:$F$5)</f>
        <v>-0.6573062821</v>
      </c>
      <c r="AB96" s="1">
        <f t="shared" si="7"/>
        <v>3.740129615</v>
      </c>
      <c r="AH96" s="1">
        <v>2.0</v>
      </c>
      <c r="AJ96" s="2" t="str">
        <f t="shared" ref="AJ96:AN96" si="288">IF(AE96&lt;=0, "", AE96-AE$102)</f>
        <v/>
      </c>
      <c r="AK96" s="2" t="str">
        <f t="shared" si="288"/>
        <v/>
      </c>
      <c r="AL96" s="2" t="str">
        <f t="shared" si="288"/>
        <v/>
      </c>
      <c r="AM96" s="2">
        <f t="shared" si="288"/>
        <v>-1.6</v>
      </c>
      <c r="AN96" s="2" t="str">
        <f t="shared" si="288"/>
        <v/>
      </c>
      <c r="AO96" s="1">
        <f>SUMPRODUCT(AJ96:AN96, 'Top 5 CORR'!$B$7:$F$7)/SUMIF(AE96:AI96, "&lt;&gt;", 'Top 5 CORR'!$B$7:$F$7)</f>
        <v>-1.6</v>
      </c>
      <c r="AP96" s="1">
        <f t="shared" si="9"/>
        <v>2.9</v>
      </c>
    </row>
    <row r="97">
      <c r="A97" s="1" t="s">
        <v>95</v>
      </c>
      <c r="C97" s="1">
        <v>5.0</v>
      </c>
      <c r="E97" s="1">
        <v>3.0</v>
      </c>
      <c r="F97" s="1">
        <v>4.5</v>
      </c>
      <c r="G97" s="1">
        <v>3.5</v>
      </c>
      <c r="H97" s="2">
        <f t="shared" ref="H97:L97" si="289">IF(C97&lt;=0, "", C97-C$102)</f>
        <v>1.56</v>
      </c>
      <c r="I97" s="2" t="str">
        <f t="shared" si="289"/>
        <v/>
      </c>
      <c r="J97" s="2">
        <f t="shared" si="289"/>
        <v>0.11</v>
      </c>
      <c r="K97" s="2">
        <f t="shared" si="289"/>
        <v>0</v>
      </c>
      <c r="L97" s="2">
        <f t="shared" si="289"/>
        <v>0.1301369863</v>
      </c>
      <c r="M97" s="14">
        <f>SUMPRODUCT(H97:L97, 'Top 5 CORR'!$B$3:$F$3)/SUMIF(C97:G97, "&lt;&gt;", 'Top 5 CORR'!$B$3:$F$3)</f>
        <v>0.4961348966</v>
      </c>
      <c r="N97" s="14">
        <f t="shared" si="5"/>
        <v>4.157673358</v>
      </c>
      <c r="Q97" s="1">
        <v>4.5</v>
      </c>
      <c r="R97" s="1">
        <v>5.0</v>
      </c>
      <c r="S97" s="1">
        <v>3.5</v>
      </c>
      <c r="T97" s="1">
        <v>3.5</v>
      </c>
      <c r="U97" s="1">
        <v>3.5</v>
      </c>
      <c r="V97" s="2">
        <f t="shared" ref="V97:Z97" si="290">IF(Q97&lt;=0, "", Q97-Q$102)</f>
        <v>0.2205882353</v>
      </c>
      <c r="W97" s="2">
        <f t="shared" si="290"/>
        <v>0.8920454545</v>
      </c>
      <c r="X97" s="2">
        <f t="shared" si="290"/>
        <v>-0.1666666667</v>
      </c>
      <c r="Y97" s="2">
        <f t="shared" si="290"/>
        <v>-0.3656716418</v>
      </c>
      <c r="Z97" s="2">
        <f t="shared" si="290"/>
        <v>-0.2135416667</v>
      </c>
      <c r="AA97" s="14">
        <f>SUMPRODUCT(V97:Z97, 'Top 5 CORR'!$B$5:$F$5)/SUMIF(Q97:U97, "&lt;&gt;", 'Top 5 CORR'!$B$5:$F$5)</f>
        <v>0.0957867644</v>
      </c>
      <c r="AB97" s="1">
        <f t="shared" si="7"/>
        <v>4.493222662</v>
      </c>
      <c r="AF97" s="1">
        <v>3.0</v>
      </c>
      <c r="AG97" s="1">
        <v>3.5</v>
      </c>
      <c r="AJ97" s="2" t="str">
        <f t="shared" ref="AJ97:AN97" si="291">IF(AE97&lt;=0, "", AE97-AE$102)</f>
        <v/>
      </c>
      <c r="AK97" s="2">
        <f t="shared" si="291"/>
        <v>-0.6615384615</v>
      </c>
      <c r="AL97" s="2">
        <f t="shared" si="291"/>
        <v>-0.3656716418</v>
      </c>
      <c r="AM97" s="2" t="str">
        <f t="shared" si="291"/>
        <v/>
      </c>
      <c r="AN97" s="2" t="str">
        <f t="shared" si="291"/>
        <v/>
      </c>
      <c r="AO97" s="1">
        <f>SUMPRODUCT(AJ97:AN97, 'Top 5 CORR'!$B$7:$F$7)/SUMIF(AE97:AI97, "&lt;&gt;", 'Top 5 CORR'!$B$7:$F$7)</f>
        <v>-0.5484399042</v>
      </c>
      <c r="AP97" s="1">
        <f t="shared" si="9"/>
        <v>3.951560096</v>
      </c>
    </row>
    <row r="98">
      <c r="A98" s="1" t="s">
        <v>96</v>
      </c>
      <c r="C98" s="1">
        <v>4.0</v>
      </c>
      <c r="E98" s="1">
        <v>2.5</v>
      </c>
      <c r="H98" s="2">
        <f t="shared" ref="H98:L98" si="292">IF(C98&lt;=0, "", C98-C$102)</f>
        <v>0.56</v>
      </c>
      <c r="I98" s="2" t="str">
        <f t="shared" si="292"/>
        <v/>
      </c>
      <c r="J98" s="2">
        <f t="shared" si="292"/>
        <v>-0.39</v>
      </c>
      <c r="K98" s="2" t="str">
        <f t="shared" si="292"/>
        <v/>
      </c>
      <c r="L98" s="2" t="str">
        <f t="shared" si="292"/>
        <v/>
      </c>
      <c r="M98" s="14">
        <f>SUMPRODUCT(H98:L98, 'Top 5 CORR'!$B$3:$F$3)/SUMIF(C98:G98, "&lt;&gt;", 'Top 5 CORR'!$B$3:$F$3)</f>
        <v>0.1045523228</v>
      </c>
      <c r="N98" s="14">
        <f t="shared" si="5"/>
        <v>3.766090784</v>
      </c>
      <c r="Q98" s="1">
        <v>4.0</v>
      </c>
      <c r="R98" s="1">
        <v>5.0</v>
      </c>
      <c r="S98" s="1">
        <v>3.5</v>
      </c>
      <c r="T98" s="1">
        <v>2.0</v>
      </c>
      <c r="U98" s="1">
        <v>4.0</v>
      </c>
      <c r="V98" s="2">
        <f t="shared" ref="V98:Z98" si="293">IF(Q98&lt;=0, "", Q98-Q$102)</f>
        <v>-0.2794117647</v>
      </c>
      <c r="W98" s="2">
        <f t="shared" si="293"/>
        <v>0.8920454545</v>
      </c>
      <c r="X98" s="2">
        <f t="shared" si="293"/>
        <v>-0.1666666667</v>
      </c>
      <c r="Y98" s="2">
        <f t="shared" si="293"/>
        <v>-1.865671642</v>
      </c>
      <c r="Z98" s="2">
        <f t="shared" si="293"/>
        <v>0.2864583333</v>
      </c>
      <c r="AA98" s="14">
        <f>SUMPRODUCT(V98:Z98, 'Top 5 CORR'!$B$5:$F$5)/SUMIF(Q98:U98, "&lt;&gt;", 'Top 5 CORR'!$B$5:$F$5)</f>
        <v>-0.2237121186</v>
      </c>
      <c r="AB98" s="1">
        <f t="shared" si="7"/>
        <v>4.173723779</v>
      </c>
      <c r="AF98" s="1">
        <v>4.0</v>
      </c>
      <c r="AG98" s="1">
        <v>2.0</v>
      </c>
      <c r="AJ98" s="2" t="str">
        <f t="shared" ref="AJ98:AN98" si="294">IF(AE98&lt;=0, "", AE98-AE$102)</f>
        <v/>
      </c>
      <c r="AK98" s="2">
        <f t="shared" si="294"/>
        <v>0.3384615385</v>
      </c>
      <c r="AL98" s="2">
        <f t="shared" si="294"/>
        <v>-1.865671642</v>
      </c>
      <c r="AM98" s="2" t="str">
        <f t="shared" si="294"/>
        <v/>
      </c>
      <c r="AN98" s="2" t="str">
        <f t="shared" si="294"/>
        <v/>
      </c>
      <c r="AO98" s="1">
        <f>SUMPRODUCT(AJ98:AN98, 'Top 5 CORR'!$B$7:$F$7)/SUMIF(AE98:AI98, "&lt;&gt;", 'Top 5 CORR'!$B$7:$F$7)</f>
        <v>-0.5040941869</v>
      </c>
      <c r="AP98" s="1">
        <f t="shared" si="9"/>
        <v>3.995905813</v>
      </c>
    </row>
    <row r="99">
      <c r="A99" s="1" t="s">
        <v>97</v>
      </c>
      <c r="C99" s="1">
        <v>3.0</v>
      </c>
      <c r="D99" s="1">
        <v>3.0</v>
      </c>
      <c r="E99" s="1">
        <v>3.5</v>
      </c>
      <c r="F99" s="1">
        <v>4.5</v>
      </c>
      <c r="G99" s="1">
        <v>4.0</v>
      </c>
      <c r="H99" s="2">
        <f t="shared" ref="H99:L99" si="295">IF(C99&lt;=0, "", C99-C$102)</f>
        <v>-0.44</v>
      </c>
      <c r="I99" s="2">
        <f t="shared" si="295"/>
        <v>-0.7</v>
      </c>
      <c r="J99" s="2">
        <f t="shared" si="295"/>
        <v>0.61</v>
      </c>
      <c r="K99" s="2">
        <f t="shared" si="295"/>
        <v>0</v>
      </c>
      <c r="L99" s="2">
        <f t="shared" si="295"/>
        <v>0.6301369863</v>
      </c>
      <c r="M99" s="14">
        <f>SUMPRODUCT(H99:L99, 'Top 5 CORR'!$B$3:$F$3)/SUMIF(C99:G99, "&lt;&gt;", 'Top 5 CORR'!$B$3:$F$3)</f>
        <v>-0.01271874451</v>
      </c>
      <c r="N99" s="14">
        <f t="shared" si="5"/>
        <v>3.648819717</v>
      </c>
      <c r="R99" s="1">
        <v>4.5</v>
      </c>
      <c r="T99" s="1">
        <v>4.0</v>
      </c>
      <c r="U99" s="1">
        <v>4.0</v>
      </c>
      <c r="V99" s="2" t="str">
        <f t="shared" ref="V99:Z99" si="296">IF(Q99&lt;=0, "", Q99-Q$102)</f>
        <v/>
      </c>
      <c r="W99" s="2">
        <f t="shared" si="296"/>
        <v>0.3920454545</v>
      </c>
      <c r="X99" s="2" t="str">
        <f t="shared" si="296"/>
        <v/>
      </c>
      <c r="Y99" s="2">
        <f t="shared" si="296"/>
        <v>0.1343283582</v>
      </c>
      <c r="Z99" s="2">
        <f t="shared" si="296"/>
        <v>0.2864583333</v>
      </c>
      <c r="AA99" s="14">
        <f>SUMPRODUCT(V99:Z99, 'Top 5 CORR'!$B$5:$F$5)/SUMIF(Q99:U99, "&lt;&gt;", 'Top 5 CORR'!$B$5:$F$5)</f>
        <v>0.2732662361</v>
      </c>
      <c r="AB99" s="1">
        <f t="shared" si="7"/>
        <v>4.670702134</v>
      </c>
      <c r="AF99" s="1">
        <v>4.0</v>
      </c>
      <c r="AG99" s="1">
        <v>4.0</v>
      </c>
      <c r="AH99" s="1">
        <v>4.0</v>
      </c>
      <c r="AI99" s="1">
        <v>3.0</v>
      </c>
      <c r="AJ99" s="2" t="str">
        <f t="shared" ref="AJ99:AN99" si="297">IF(AE99&lt;=0, "", AE99-AE$102)</f>
        <v/>
      </c>
      <c r="AK99" s="2">
        <f t="shared" si="297"/>
        <v>0.3384615385</v>
      </c>
      <c r="AL99" s="2">
        <f t="shared" si="297"/>
        <v>0.1343283582</v>
      </c>
      <c r="AM99" s="2">
        <f t="shared" si="297"/>
        <v>0.4</v>
      </c>
      <c r="AN99" s="2">
        <f t="shared" si="297"/>
        <v>-0.7</v>
      </c>
      <c r="AO99" s="1">
        <f>SUMPRODUCT(AJ99:AN99, 'Top 5 CORR'!$B$7:$F$7)/SUMIF(AE99:AI99, "&lt;&gt;", 'Top 5 CORR'!$B$7:$F$7)</f>
        <v>0.1160600132</v>
      </c>
      <c r="AP99" s="1">
        <f t="shared" si="9"/>
        <v>4.616060013</v>
      </c>
    </row>
    <row r="100">
      <c r="A100" s="1" t="s">
        <v>98</v>
      </c>
      <c r="C100" s="1">
        <v>2.0</v>
      </c>
      <c r="E100" s="1">
        <v>3.0</v>
      </c>
      <c r="F100" s="1">
        <v>4.5</v>
      </c>
      <c r="G100" s="1">
        <v>4.0</v>
      </c>
      <c r="H100" s="2">
        <f t="shared" ref="H100:L100" si="298">IF(C100&lt;=0, "", C100-C$102)</f>
        <v>-1.44</v>
      </c>
      <c r="I100" s="2" t="str">
        <f t="shared" si="298"/>
        <v/>
      </c>
      <c r="J100" s="2">
        <f t="shared" si="298"/>
        <v>0.11</v>
      </c>
      <c r="K100" s="2">
        <f t="shared" si="298"/>
        <v>0</v>
      </c>
      <c r="L100" s="2">
        <f t="shared" si="298"/>
        <v>0.6301369863</v>
      </c>
      <c r="M100" s="14">
        <f>SUMPRODUCT(H100:L100, 'Top 5 CORR'!$B$3:$F$3)/SUMIF(C100:G100, "&lt;&gt;", 'Top 5 CORR'!$B$3:$F$3)</f>
        <v>-0.2351527616</v>
      </c>
      <c r="N100" s="14">
        <f t="shared" si="5"/>
        <v>3.4263857</v>
      </c>
      <c r="Q100" s="1">
        <v>3.5</v>
      </c>
      <c r="R100" s="1">
        <v>4.0</v>
      </c>
      <c r="U100" s="1">
        <v>4.0</v>
      </c>
      <c r="V100" s="2">
        <f t="shared" ref="V100:Z100" si="299">IF(Q100&lt;=0, "", Q100-Q$102)</f>
        <v>-0.7794117647</v>
      </c>
      <c r="W100" s="2">
        <f t="shared" si="299"/>
        <v>-0.1079545455</v>
      </c>
      <c r="X100" s="2" t="str">
        <f t="shared" si="299"/>
        <v/>
      </c>
      <c r="Y100" s="2" t="str">
        <f t="shared" si="299"/>
        <v/>
      </c>
      <c r="Z100" s="2">
        <f t="shared" si="299"/>
        <v>0.2864583333</v>
      </c>
      <c r="AA100" s="14">
        <f>SUMPRODUCT(V100:Z100, 'Top 5 CORR'!$B$5:$F$5)/SUMIF(Q100:U100, "&lt;&gt;", 'Top 5 CORR'!$B$5:$F$5)</f>
        <v>-0.2611011996</v>
      </c>
      <c r="AB100" s="1">
        <f t="shared" si="7"/>
        <v>4.136334698</v>
      </c>
      <c r="AF100" s="1">
        <v>3.5</v>
      </c>
      <c r="AH100" s="1">
        <v>4.0</v>
      </c>
      <c r="AJ100" s="2" t="str">
        <f t="shared" ref="AJ100:AN100" si="300">IF(AE100&lt;=0, "", AE100-AE$102)</f>
        <v/>
      </c>
      <c r="AK100" s="2">
        <f t="shared" si="300"/>
        <v>-0.1615384615</v>
      </c>
      <c r="AL100" s="2" t="str">
        <f t="shared" si="300"/>
        <v/>
      </c>
      <c r="AM100" s="2">
        <f t="shared" si="300"/>
        <v>0.4</v>
      </c>
      <c r="AN100" s="2" t="str">
        <f t="shared" si="300"/>
        <v/>
      </c>
      <c r="AO100" s="1">
        <f>SUMPRODUCT(AJ100:AN100, 'Top 5 CORR'!$B$7:$F$7)/SUMIF(AE100:AI100, "&lt;&gt;", 'Top 5 CORR'!$B$7:$F$7)</f>
        <v>0.04174694925</v>
      </c>
      <c r="AP100" s="1">
        <f t="shared" si="9"/>
        <v>4.541746949</v>
      </c>
    </row>
    <row r="101">
      <c r="A101" s="1" t="s">
        <v>99</v>
      </c>
      <c r="C101" s="1">
        <v>4.0</v>
      </c>
      <c r="E101" s="1">
        <v>1.5</v>
      </c>
      <c r="F101" s="1">
        <v>4.0</v>
      </c>
      <c r="H101" s="2">
        <f t="shared" ref="H101:L101" si="301">IF(C101&lt;=0, "", C101-C$102)</f>
        <v>0.56</v>
      </c>
      <c r="I101" s="2" t="str">
        <f t="shared" si="301"/>
        <v/>
      </c>
      <c r="J101" s="2">
        <f t="shared" si="301"/>
        <v>-1.39</v>
      </c>
      <c r="K101" s="2">
        <f t="shared" si="301"/>
        <v>-0.5</v>
      </c>
      <c r="L101" s="2" t="str">
        <f t="shared" si="301"/>
        <v/>
      </c>
      <c r="M101" s="14">
        <f>SUMPRODUCT(H101:L101, 'Top 5 CORR'!$B$3:$F$3)/SUMIF(C101:G101, "&lt;&gt;", 'Top 5 CORR'!$B$3:$F$3)</f>
        <v>-0.4129284156</v>
      </c>
      <c r="N101" s="14">
        <f t="shared" si="5"/>
        <v>3.248610046</v>
      </c>
      <c r="S101" s="1">
        <v>3.5</v>
      </c>
      <c r="U101" s="1">
        <v>3.0</v>
      </c>
      <c r="V101" s="2" t="str">
        <f t="shared" ref="V101:Z101" si="302">IF(Q101&lt;=0, "", Q101-Q$102)</f>
        <v/>
      </c>
      <c r="W101" s="2" t="str">
        <f t="shared" si="302"/>
        <v/>
      </c>
      <c r="X101" s="2">
        <f t="shared" si="302"/>
        <v>-0.1666666667</v>
      </c>
      <c r="Y101" s="2" t="str">
        <f t="shared" si="302"/>
        <v/>
      </c>
      <c r="Z101" s="2">
        <f t="shared" si="302"/>
        <v>-0.7135416667</v>
      </c>
      <c r="AA101" s="14">
        <f>SUMPRODUCT(V101:Z101, 'Top 5 CORR'!$B$5:$F$5)/SUMIF(Q101:U101, "&lt;&gt;", 'Top 5 CORR'!$B$5:$F$5)</f>
        <v>-0.4229709434</v>
      </c>
      <c r="AB101" s="1">
        <f t="shared" si="7"/>
        <v>3.974464954</v>
      </c>
      <c r="AF101" s="1">
        <v>3.0</v>
      </c>
      <c r="AJ101" s="2" t="str">
        <f t="shared" ref="AJ101:AN101" si="303">IF(AE101&lt;=0, "", AE101-AE$102)</f>
        <v/>
      </c>
      <c r="AK101" s="2">
        <f t="shared" si="303"/>
        <v>-0.6615384615</v>
      </c>
      <c r="AL101" s="2" t="str">
        <f t="shared" si="303"/>
        <v/>
      </c>
      <c r="AM101" s="2" t="str">
        <f t="shared" si="303"/>
        <v/>
      </c>
      <c r="AN101" s="2" t="str">
        <f t="shared" si="303"/>
        <v/>
      </c>
      <c r="AO101" s="1">
        <f>SUMPRODUCT(AJ101:AN101, 'Top 5 CORR'!$B$7:$F$7)/SUMIF(AE101:AI101, "&lt;&gt;", 'Top 5 CORR'!$B$7:$F$7)</f>
        <v>-0.6615384615</v>
      </c>
      <c r="AP101" s="1">
        <f t="shared" si="9"/>
        <v>3.838461538</v>
      </c>
    </row>
    <row r="102">
      <c r="C102" s="21">
        <f t="shared" ref="C102:G102" si="304">AVERAGE(C2:C101)</f>
        <v>3.44</v>
      </c>
      <c r="D102" s="21">
        <f t="shared" si="304"/>
        <v>3.7</v>
      </c>
      <c r="E102" s="21">
        <f t="shared" si="304"/>
        <v>2.89</v>
      </c>
      <c r="F102" s="21">
        <f t="shared" si="304"/>
        <v>4.5</v>
      </c>
      <c r="G102" s="21">
        <f t="shared" si="304"/>
        <v>3.369863014</v>
      </c>
      <c r="M102" s="13"/>
      <c r="N102" s="13"/>
      <c r="Q102" s="21">
        <f t="shared" ref="Q102:U102" si="305">AVERAGE(Q2:Q101)</f>
        <v>4.279411765</v>
      </c>
      <c r="R102" s="21">
        <f t="shared" si="305"/>
        <v>4.107954545</v>
      </c>
      <c r="S102" s="21">
        <f t="shared" si="305"/>
        <v>3.666666667</v>
      </c>
      <c r="T102" s="21">
        <f t="shared" si="305"/>
        <v>3.865671642</v>
      </c>
      <c r="U102" s="21">
        <f t="shared" si="305"/>
        <v>3.713541667</v>
      </c>
      <c r="AA102" s="13"/>
      <c r="AE102" s="21">
        <f t="shared" ref="AE102:AI102" si="306">AVERAGE(AE2:AE101)</f>
        <v>4.058823529</v>
      </c>
      <c r="AF102" s="21">
        <f t="shared" si="306"/>
        <v>3.661538462</v>
      </c>
      <c r="AG102" s="21">
        <f t="shared" si="306"/>
        <v>3.865671642</v>
      </c>
      <c r="AH102" s="21">
        <f t="shared" si="306"/>
        <v>3.6</v>
      </c>
      <c r="AI102" s="21">
        <f t="shared" si="306"/>
        <v>3.7</v>
      </c>
    </row>
    <row r="103">
      <c r="M103" s="22">
        <v>1891.0</v>
      </c>
      <c r="N103" s="13">
        <f>MAX(N2:N101)</f>
        <v>5.245509392</v>
      </c>
      <c r="AA103" s="22">
        <v>238.0</v>
      </c>
      <c r="AB103" s="1">
        <f>MAX(AB2:AB101)</f>
        <v>5.322015033</v>
      </c>
      <c r="AE103" s="13"/>
    </row>
    <row r="104">
      <c r="M104" s="22">
        <v>155.0</v>
      </c>
      <c r="N104" s="13">
        <f>LARGE(N2:N101, 2)</f>
        <v>4.856770083</v>
      </c>
      <c r="AA104" s="22">
        <v>278.0</v>
      </c>
      <c r="AB104" s="1">
        <f>LARGE(AB2:AB101, 2)</f>
        <v>5.261423692</v>
      </c>
    </row>
    <row r="105">
      <c r="M105" s="22">
        <v>77.0</v>
      </c>
      <c r="N105" s="13">
        <f>LARGE(N2:N101, 3)</f>
        <v>4.777802875</v>
      </c>
      <c r="AA105" s="22">
        <v>275.0</v>
      </c>
      <c r="AB105" s="1">
        <f>LARGE(AB2:AB101, 3)</f>
        <v>5.24111058</v>
      </c>
    </row>
    <row r="106">
      <c r="M106" s="13"/>
      <c r="N106" s="13"/>
      <c r="AA106" s="13"/>
    </row>
    <row r="107">
      <c r="M107" s="13"/>
      <c r="N107" s="13"/>
      <c r="AA107" s="13"/>
    </row>
    <row r="108">
      <c r="M108" s="13"/>
      <c r="N108" s="13"/>
      <c r="AA108" s="13"/>
    </row>
    <row r="109">
      <c r="M109" s="13"/>
      <c r="N109" s="13"/>
      <c r="AA109" s="13"/>
    </row>
    <row r="110">
      <c r="M110" s="13"/>
      <c r="N110" s="13"/>
      <c r="AA110" s="13"/>
    </row>
    <row r="111">
      <c r="M111" s="13"/>
      <c r="N111" s="13"/>
      <c r="AA111" s="13"/>
    </row>
    <row r="112">
      <c r="M112" s="13"/>
      <c r="N112" s="13"/>
      <c r="AA112" s="13"/>
    </row>
    <row r="113">
      <c r="M113" s="13"/>
      <c r="N113" s="13"/>
      <c r="AA113" s="13"/>
    </row>
    <row r="114">
      <c r="M114" s="13"/>
      <c r="N114" s="13"/>
      <c r="AA114" s="13"/>
    </row>
    <row r="115">
      <c r="M115" s="13"/>
      <c r="N115" s="13"/>
      <c r="AA115" s="13"/>
    </row>
    <row r="116">
      <c r="M116" s="13"/>
      <c r="N116" s="13"/>
      <c r="AA116" s="13"/>
    </row>
    <row r="117">
      <c r="M117" s="13"/>
      <c r="N117" s="13"/>
      <c r="AA117" s="13"/>
    </row>
    <row r="118">
      <c r="M118" s="13"/>
      <c r="N118" s="13"/>
      <c r="AA118" s="13"/>
    </row>
    <row r="119">
      <c r="M119" s="13"/>
      <c r="N119" s="13"/>
      <c r="AA119" s="13"/>
    </row>
    <row r="120">
      <c r="M120" s="13"/>
      <c r="N120" s="13"/>
      <c r="AA120" s="13"/>
    </row>
    <row r="121">
      <c r="M121" s="13"/>
      <c r="N121" s="13"/>
      <c r="AA121" s="13"/>
    </row>
    <row r="122">
      <c r="M122" s="13"/>
      <c r="N122" s="13"/>
      <c r="AA122" s="13"/>
    </row>
    <row r="123">
      <c r="M123" s="13"/>
      <c r="N123" s="13"/>
      <c r="AA123" s="13"/>
    </row>
    <row r="124">
      <c r="M124" s="13"/>
      <c r="N124" s="13"/>
      <c r="AA124" s="13"/>
    </row>
    <row r="125">
      <c r="M125" s="13"/>
      <c r="N125" s="13"/>
      <c r="AA125" s="13"/>
    </row>
    <row r="126">
      <c r="M126" s="13"/>
      <c r="N126" s="13"/>
      <c r="AA126" s="13"/>
    </row>
    <row r="127">
      <c r="M127" s="13"/>
      <c r="N127" s="13"/>
      <c r="AA127" s="13"/>
    </row>
    <row r="128">
      <c r="M128" s="13"/>
      <c r="N128" s="13"/>
      <c r="AA128" s="13"/>
    </row>
    <row r="129">
      <c r="M129" s="13"/>
      <c r="N129" s="13"/>
      <c r="AA129" s="13"/>
    </row>
    <row r="130">
      <c r="M130" s="13"/>
      <c r="N130" s="13"/>
      <c r="AA130" s="13"/>
    </row>
    <row r="131">
      <c r="M131" s="13"/>
      <c r="N131" s="13"/>
      <c r="AA131" s="13"/>
    </row>
    <row r="132">
      <c r="M132" s="13"/>
      <c r="N132" s="13"/>
      <c r="AA132" s="13"/>
    </row>
    <row r="133">
      <c r="M133" s="13"/>
      <c r="N133" s="13"/>
      <c r="AA133" s="13"/>
    </row>
    <row r="134">
      <c r="M134" s="13"/>
      <c r="N134" s="13"/>
      <c r="AA134" s="13"/>
    </row>
    <row r="135">
      <c r="M135" s="13"/>
      <c r="N135" s="13"/>
      <c r="AA135" s="13"/>
    </row>
    <row r="136">
      <c r="M136" s="13"/>
      <c r="N136" s="13"/>
      <c r="AA136" s="13"/>
    </row>
    <row r="137">
      <c r="M137" s="13"/>
      <c r="N137" s="13"/>
      <c r="AA137" s="13"/>
    </row>
    <row r="138">
      <c r="M138" s="13"/>
      <c r="N138" s="13"/>
      <c r="AA138" s="13"/>
    </row>
    <row r="139">
      <c r="M139" s="13"/>
      <c r="N139" s="13"/>
      <c r="AA139" s="13"/>
    </row>
    <row r="140">
      <c r="M140" s="13"/>
      <c r="N140" s="13"/>
      <c r="AA140" s="13"/>
    </row>
    <row r="141">
      <c r="M141" s="13"/>
      <c r="N141" s="13"/>
      <c r="AA141" s="13"/>
    </row>
    <row r="142">
      <c r="M142" s="13"/>
      <c r="N142" s="13"/>
      <c r="AA142" s="13"/>
    </row>
    <row r="143">
      <c r="M143" s="13"/>
      <c r="N143" s="13"/>
      <c r="AA143" s="13"/>
    </row>
    <row r="144">
      <c r="M144" s="13"/>
      <c r="N144" s="13"/>
      <c r="AA144" s="13"/>
    </row>
    <row r="145">
      <c r="M145" s="13"/>
      <c r="N145" s="13"/>
      <c r="AA145" s="13"/>
    </row>
    <row r="146">
      <c r="M146" s="13"/>
      <c r="N146" s="13"/>
      <c r="AA146" s="13"/>
    </row>
    <row r="147">
      <c r="M147" s="13"/>
      <c r="N147" s="13"/>
      <c r="AA147" s="13"/>
    </row>
    <row r="148">
      <c r="M148" s="13"/>
      <c r="N148" s="13"/>
      <c r="AA148" s="13"/>
    </row>
    <row r="149">
      <c r="M149" s="13"/>
      <c r="N149" s="13"/>
      <c r="AA149" s="13"/>
    </row>
    <row r="150">
      <c r="M150" s="13"/>
      <c r="N150" s="13"/>
      <c r="AA150" s="13"/>
    </row>
    <row r="151">
      <c r="M151" s="13"/>
      <c r="N151" s="13"/>
      <c r="AA151" s="13"/>
    </row>
    <row r="152">
      <c r="M152" s="13"/>
      <c r="N152" s="13"/>
      <c r="AA152" s="13"/>
    </row>
    <row r="153">
      <c r="M153" s="13"/>
      <c r="N153" s="13"/>
      <c r="AA153" s="13"/>
    </row>
    <row r="154">
      <c r="M154" s="13"/>
      <c r="N154" s="13"/>
      <c r="AA154" s="13"/>
    </row>
    <row r="155">
      <c r="M155" s="13"/>
      <c r="N155" s="13"/>
      <c r="AA155" s="13"/>
    </row>
    <row r="156">
      <c r="M156" s="13"/>
      <c r="N156" s="13"/>
      <c r="AA156" s="13"/>
    </row>
    <row r="157">
      <c r="M157" s="13"/>
      <c r="N157" s="13"/>
      <c r="AA157" s="13"/>
    </row>
    <row r="158">
      <c r="M158" s="13"/>
      <c r="N158" s="13"/>
      <c r="AA158" s="13"/>
    </row>
    <row r="159">
      <c r="M159" s="13"/>
      <c r="N159" s="13"/>
      <c r="AA159" s="13"/>
    </row>
    <row r="160">
      <c r="M160" s="13"/>
      <c r="N160" s="13"/>
      <c r="AA160" s="13"/>
    </row>
    <row r="161">
      <c r="M161" s="13"/>
      <c r="N161" s="13"/>
      <c r="AA161" s="13"/>
    </row>
    <row r="162">
      <c r="M162" s="13"/>
      <c r="N162" s="13"/>
      <c r="AA162" s="13"/>
    </row>
    <row r="163">
      <c r="M163" s="13"/>
      <c r="N163" s="13"/>
      <c r="AA163" s="13"/>
    </row>
    <row r="164">
      <c r="M164" s="13"/>
      <c r="N164" s="13"/>
      <c r="AA164" s="13"/>
    </row>
    <row r="165">
      <c r="M165" s="13"/>
      <c r="N165" s="13"/>
      <c r="AA165" s="13"/>
    </row>
    <row r="166">
      <c r="M166" s="13"/>
      <c r="N166" s="13"/>
      <c r="AA166" s="13"/>
    </row>
    <row r="167">
      <c r="M167" s="13"/>
      <c r="N167" s="13"/>
      <c r="AA167" s="13"/>
    </row>
    <row r="168">
      <c r="M168" s="13"/>
      <c r="N168" s="13"/>
      <c r="AA168" s="13"/>
    </row>
    <row r="169">
      <c r="M169" s="13"/>
      <c r="N169" s="13"/>
      <c r="AA169" s="13"/>
    </row>
    <row r="170">
      <c r="M170" s="13"/>
      <c r="N170" s="13"/>
      <c r="AA170" s="13"/>
    </row>
    <row r="171">
      <c r="M171" s="13"/>
      <c r="N171" s="13"/>
      <c r="AA171" s="13"/>
    </row>
    <row r="172">
      <c r="M172" s="13"/>
      <c r="N172" s="13"/>
      <c r="AA172" s="13"/>
    </row>
    <row r="173">
      <c r="M173" s="13"/>
      <c r="N173" s="13"/>
      <c r="AA173" s="13"/>
    </row>
    <row r="174">
      <c r="M174" s="13"/>
      <c r="N174" s="13"/>
      <c r="AA174" s="13"/>
    </row>
    <row r="175">
      <c r="M175" s="13"/>
      <c r="N175" s="13"/>
      <c r="AA175" s="13"/>
    </row>
    <row r="176">
      <c r="M176" s="13"/>
      <c r="N176" s="13"/>
      <c r="AA176" s="13"/>
    </row>
    <row r="177">
      <c r="M177" s="13"/>
      <c r="N177" s="13"/>
      <c r="AA177" s="13"/>
    </row>
    <row r="178">
      <c r="M178" s="13"/>
      <c r="N178" s="13"/>
      <c r="AA178" s="13"/>
    </row>
    <row r="179">
      <c r="M179" s="13"/>
      <c r="N179" s="13"/>
      <c r="AA179" s="13"/>
    </row>
    <row r="180">
      <c r="M180" s="13"/>
      <c r="N180" s="13"/>
      <c r="AA180" s="13"/>
    </row>
    <row r="181">
      <c r="M181" s="13"/>
      <c r="N181" s="13"/>
      <c r="AA181" s="13"/>
    </row>
    <row r="182">
      <c r="M182" s="13"/>
      <c r="N182" s="13"/>
      <c r="AA182" s="13"/>
    </row>
    <row r="183">
      <c r="M183" s="13"/>
      <c r="N183" s="13"/>
      <c r="AA183" s="13"/>
    </row>
    <row r="184">
      <c r="M184" s="13"/>
      <c r="N184" s="13"/>
      <c r="AA184" s="13"/>
    </row>
    <row r="185">
      <c r="M185" s="13"/>
      <c r="N185" s="13"/>
      <c r="AA185" s="13"/>
    </row>
    <row r="186">
      <c r="M186" s="13"/>
      <c r="N186" s="13"/>
      <c r="AA186" s="13"/>
    </row>
    <row r="187">
      <c r="M187" s="13"/>
      <c r="N187" s="13"/>
      <c r="AA187" s="13"/>
    </row>
    <row r="188">
      <c r="M188" s="13"/>
      <c r="N188" s="13"/>
      <c r="AA188" s="13"/>
    </row>
    <row r="189">
      <c r="M189" s="13"/>
      <c r="N189" s="13"/>
      <c r="AA189" s="13"/>
    </row>
    <row r="190">
      <c r="M190" s="13"/>
      <c r="N190" s="13"/>
      <c r="AA190" s="13"/>
    </row>
    <row r="191">
      <c r="M191" s="13"/>
      <c r="N191" s="13"/>
      <c r="AA191" s="13"/>
    </row>
    <row r="192">
      <c r="M192" s="13"/>
      <c r="N192" s="13"/>
      <c r="AA192" s="13"/>
    </row>
    <row r="193">
      <c r="M193" s="13"/>
      <c r="N193" s="13"/>
      <c r="AA193" s="13"/>
    </row>
    <row r="194">
      <c r="M194" s="13"/>
      <c r="N194" s="13"/>
      <c r="AA194" s="13"/>
    </row>
    <row r="195">
      <c r="M195" s="13"/>
      <c r="N195" s="13"/>
      <c r="AA195" s="13"/>
    </row>
    <row r="196">
      <c r="M196" s="13"/>
      <c r="N196" s="13"/>
      <c r="AA196" s="13"/>
    </row>
    <row r="197">
      <c r="M197" s="13"/>
      <c r="N197" s="13"/>
      <c r="AA197" s="13"/>
    </row>
    <row r="198">
      <c r="M198" s="13"/>
      <c r="N198" s="13"/>
      <c r="AA198" s="13"/>
    </row>
    <row r="199">
      <c r="M199" s="13"/>
      <c r="N199" s="13"/>
      <c r="AA199" s="13"/>
    </row>
    <row r="200">
      <c r="M200" s="13"/>
      <c r="N200" s="13"/>
      <c r="AA200" s="13"/>
    </row>
    <row r="201">
      <c r="M201" s="13"/>
      <c r="N201" s="13"/>
      <c r="AA201" s="13"/>
    </row>
    <row r="202">
      <c r="M202" s="13"/>
      <c r="N202" s="13"/>
      <c r="AA202" s="13"/>
    </row>
    <row r="203">
      <c r="M203" s="13"/>
      <c r="N203" s="13"/>
      <c r="AA203" s="13"/>
    </row>
    <row r="204">
      <c r="M204" s="13"/>
      <c r="N204" s="13"/>
      <c r="AA204" s="13"/>
    </row>
    <row r="205">
      <c r="M205" s="13"/>
      <c r="N205" s="13"/>
      <c r="AA205" s="13"/>
    </row>
    <row r="206">
      <c r="M206" s="13"/>
      <c r="N206" s="13"/>
      <c r="AA206" s="13"/>
    </row>
    <row r="207">
      <c r="M207" s="13"/>
      <c r="N207" s="13"/>
      <c r="AA207" s="13"/>
    </row>
    <row r="208">
      <c r="M208" s="13"/>
      <c r="N208" s="13"/>
      <c r="AA208" s="13"/>
    </row>
    <row r="209">
      <c r="M209" s="13"/>
      <c r="N209" s="13"/>
      <c r="AA209" s="13"/>
    </row>
    <row r="210">
      <c r="M210" s="13"/>
      <c r="N210" s="13"/>
      <c r="AA210" s="13"/>
    </row>
    <row r="211">
      <c r="M211" s="13"/>
      <c r="N211" s="13"/>
      <c r="AA211" s="13"/>
    </row>
    <row r="212">
      <c r="M212" s="13"/>
      <c r="N212" s="13"/>
      <c r="AA212" s="13"/>
    </row>
    <row r="213">
      <c r="M213" s="13"/>
      <c r="N213" s="13"/>
      <c r="AA213" s="13"/>
    </row>
    <row r="214">
      <c r="M214" s="13"/>
      <c r="N214" s="13"/>
      <c r="AA214" s="13"/>
    </row>
    <row r="215">
      <c r="M215" s="13"/>
      <c r="N215" s="13"/>
      <c r="AA215" s="13"/>
    </row>
    <row r="216">
      <c r="M216" s="13"/>
      <c r="N216" s="13"/>
      <c r="AA216" s="13"/>
    </row>
    <row r="217">
      <c r="M217" s="13"/>
      <c r="N217" s="13"/>
      <c r="AA217" s="13"/>
    </row>
    <row r="218">
      <c r="M218" s="13"/>
      <c r="N218" s="13"/>
      <c r="AA218" s="13"/>
    </row>
    <row r="219">
      <c r="M219" s="13"/>
      <c r="N219" s="13"/>
      <c r="AA219" s="13"/>
    </row>
    <row r="220">
      <c r="M220" s="13"/>
      <c r="N220" s="13"/>
      <c r="AA220" s="13"/>
    </row>
    <row r="221">
      <c r="M221" s="13"/>
      <c r="N221" s="13"/>
      <c r="AA221" s="13"/>
    </row>
    <row r="222">
      <c r="M222" s="13"/>
      <c r="N222" s="13"/>
      <c r="AA222" s="13"/>
    </row>
    <row r="223">
      <c r="M223" s="13"/>
      <c r="N223" s="13"/>
      <c r="AA223" s="13"/>
    </row>
    <row r="224">
      <c r="M224" s="13"/>
      <c r="N224" s="13"/>
      <c r="AA224" s="13"/>
    </row>
    <row r="225">
      <c r="M225" s="13"/>
      <c r="N225" s="13"/>
      <c r="AA225" s="13"/>
    </row>
    <row r="226">
      <c r="M226" s="13"/>
      <c r="N226" s="13"/>
      <c r="AA226" s="13"/>
    </row>
    <row r="227">
      <c r="M227" s="13"/>
      <c r="N227" s="13"/>
      <c r="AA227" s="13"/>
    </row>
    <row r="228">
      <c r="M228" s="13"/>
      <c r="N228" s="13"/>
      <c r="AA228" s="13"/>
    </row>
    <row r="229">
      <c r="M229" s="13"/>
      <c r="N229" s="13"/>
      <c r="AA229" s="13"/>
    </row>
    <row r="230">
      <c r="M230" s="13"/>
      <c r="N230" s="13"/>
      <c r="AA230" s="13"/>
    </row>
    <row r="231">
      <c r="M231" s="13"/>
      <c r="N231" s="13"/>
      <c r="AA231" s="13"/>
    </row>
    <row r="232">
      <c r="M232" s="13"/>
      <c r="N232" s="13"/>
      <c r="AA232" s="13"/>
    </row>
    <row r="233">
      <c r="M233" s="13"/>
      <c r="N233" s="13"/>
      <c r="AA233" s="13"/>
    </row>
    <row r="234">
      <c r="M234" s="13"/>
      <c r="N234" s="13"/>
      <c r="AA234" s="13"/>
    </row>
    <row r="235">
      <c r="M235" s="13"/>
      <c r="N235" s="13"/>
      <c r="AA235" s="13"/>
    </row>
    <row r="236">
      <c r="M236" s="13"/>
      <c r="N236" s="13"/>
      <c r="AA236" s="13"/>
    </row>
    <row r="237">
      <c r="M237" s="13"/>
      <c r="N237" s="13"/>
      <c r="AA237" s="13"/>
    </row>
    <row r="238">
      <c r="M238" s="13"/>
      <c r="N238" s="13"/>
      <c r="AA238" s="13"/>
    </row>
    <row r="239">
      <c r="M239" s="13"/>
      <c r="N239" s="13"/>
      <c r="AA239" s="13"/>
    </row>
    <row r="240">
      <c r="M240" s="13"/>
      <c r="N240" s="13"/>
      <c r="AA240" s="13"/>
    </row>
    <row r="241">
      <c r="M241" s="13"/>
      <c r="N241" s="13"/>
      <c r="AA241" s="13"/>
    </row>
    <row r="242">
      <c r="M242" s="13"/>
      <c r="N242" s="13"/>
      <c r="AA242" s="13"/>
    </row>
    <row r="243">
      <c r="M243" s="13"/>
      <c r="N243" s="13"/>
      <c r="AA243" s="13"/>
    </row>
    <row r="244">
      <c r="M244" s="13"/>
      <c r="N244" s="13"/>
      <c r="AA244" s="13"/>
    </row>
    <row r="245">
      <c r="M245" s="13"/>
      <c r="N245" s="13"/>
      <c r="AA245" s="13"/>
    </row>
    <row r="246">
      <c r="M246" s="13"/>
      <c r="N246" s="13"/>
      <c r="AA246" s="13"/>
    </row>
    <row r="247">
      <c r="M247" s="13"/>
      <c r="N247" s="13"/>
      <c r="AA247" s="13"/>
    </row>
    <row r="248">
      <c r="M248" s="13"/>
      <c r="N248" s="13"/>
      <c r="AA248" s="13"/>
    </row>
    <row r="249">
      <c r="M249" s="13"/>
      <c r="N249" s="13"/>
      <c r="AA249" s="13"/>
    </row>
    <row r="250">
      <c r="M250" s="13"/>
      <c r="N250" s="13"/>
      <c r="AA250" s="13"/>
    </row>
    <row r="251">
      <c r="M251" s="13"/>
      <c r="N251" s="13"/>
      <c r="AA251" s="13"/>
    </row>
    <row r="252">
      <c r="M252" s="13"/>
      <c r="N252" s="13"/>
      <c r="AA252" s="13"/>
    </row>
    <row r="253">
      <c r="M253" s="13"/>
      <c r="N253" s="13"/>
      <c r="AA253" s="13"/>
    </row>
    <row r="254">
      <c r="M254" s="13"/>
      <c r="N254" s="13"/>
      <c r="AA254" s="13"/>
    </row>
    <row r="255">
      <c r="M255" s="13"/>
      <c r="N255" s="13"/>
      <c r="AA255" s="13"/>
    </row>
    <row r="256">
      <c r="M256" s="13"/>
      <c r="N256" s="13"/>
      <c r="AA256" s="13"/>
    </row>
    <row r="257">
      <c r="M257" s="13"/>
      <c r="N257" s="13"/>
      <c r="AA257" s="13"/>
    </row>
    <row r="258">
      <c r="M258" s="13"/>
      <c r="N258" s="13"/>
      <c r="AA258" s="13"/>
    </row>
    <row r="259">
      <c r="M259" s="13"/>
      <c r="N259" s="13"/>
      <c r="AA259" s="13"/>
    </row>
    <row r="260">
      <c r="M260" s="13"/>
      <c r="N260" s="13"/>
      <c r="AA260" s="13"/>
    </row>
    <row r="261">
      <c r="M261" s="13"/>
      <c r="N261" s="13"/>
      <c r="AA261" s="13"/>
    </row>
    <row r="262">
      <c r="M262" s="13"/>
      <c r="N262" s="13"/>
      <c r="AA262" s="13"/>
    </row>
    <row r="263">
      <c r="M263" s="13"/>
      <c r="N263" s="13"/>
      <c r="AA263" s="13"/>
    </row>
    <row r="264">
      <c r="M264" s="13"/>
      <c r="N264" s="13"/>
      <c r="AA264" s="13"/>
    </row>
    <row r="265">
      <c r="M265" s="13"/>
      <c r="N265" s="13"/>
      <c r="AA265" s="13"/>
    </row>
    <row r="266">
      <c r="M266" s="13"/>
      <c r="N266" s="13"/>
      <c r="AA266" s="13"/>
    </row>
    <row r="267">
      <c r="M267" s="13"/>
      <c r="N267" s="13"/>
      <c r="AA267" s="13"/>
    </row>
    <row r="268">
      <c r="M268" s="13"/>
      <c r="N268" s="13"/>
      <c r="AA268" s="13"/>
    </row>
    <row r="269">
      <c r="M269" s="13"/>
      <c r="N269" s="13"/>
      <c r="AA269" s="13"/>
    </row>
    <row r="270">
      <c r="M270" s="13"/>
      <c r="N270" s="13"/>
      <c r="AA270" s="13"/>
    </row>
    <row r="271">
      <c r="M271" s="13"/>
      <c r="N271" s="13"/>
      <c r="AA271" s="13"/>
    </row>
    <row r="272">
      <c r="M272" s="13"/>
      <c r="N272" s="13"/>
      <c r="AA272" s="13"/>
    </row>
    <row r="273">
      <c r="M273" s="13"/>
      <c r="N273" s="13"/>
      <c r="AA273" s="13"/>
    </row>
    <row r="274">
      <c r="M274" s="13"/>
      <c r="N274" s="13"/>
      <c r="AA274" s="13"/>
    </row>
    <row r="275">
      <c r="M275" s="13"/>
      <c r="N275" s="13"/>
      <c r="AA275" s="13"/>
    </row>
    <row r="276">
      <c r="M276" s="13"/>
      <c r="N276" s="13"/>
      <c r="AA276" s="13"/>
    </row>
    <row r="277">
      <c r="M277" s="13"/>
      <c r="N277" s="13"/>
      <c r="AA277" s="13"/>
    </row>
    <row r="278">
      <c r="M278" s="13"/>
      <c r="N278" s="13"/>
      <c r="AA278" s="13"/>
    </row>
    <row r="279">
      <c r="M279" s="13"/>
      <c r="N279" s="13"/>
      <c r="AA279" s="13"/>
    </row>
    <row r="280">
      <c r="M280" s="13"/>
      <c r="N280" s="13"/>
      <c r="AA280" s="13"/>
    </row>
    <row r="281">
      <c r="M281" s="13"/>
      <c r="N281" s="13"/>
      <c r="AA281" s="13"/>
    </row>
    <row r="282">
      <c r="M282" s="13"/>
      <c r="N282" s="13"/>
      <c r="AA282" s="13"/>
    </row>
    <row r="283">
      <c r="M283" s="13"/>
      <c r="N283" s="13"/>
      <c r="AA283" s="13"/>
    </row>
    <row r="284">
      <c r="M284" s="13"/>
      <c r="N284" s="13"/>
      <c r="AA284" s="13"/>
    </row>
    <row r="285">
      <c r="M285" s="13"/>
      <c r="N285" s="13"/>
      <c r="AA285" s="13"/>
    </row>
    <row r="286">
      <c r="M286" s="13"/>
      <c r="N286" s="13"/>
      <c r="AA286" s="13"/>
    </row>
    <row r="287">
      <c r="M287" s="13"/>
      <c r="N287" s="13"/>
      <c r="AA287" s="13"/>
    </row>
    <row r="288">
      <c r="M288" s="13"/>
      <c r="N288" s="13"/>
      <c r="AA288" s="13"/>
    </row>
    <row r="289">
      <c r="M289" s="13"/>
      <c r="N289" s="13"/>
      <c r="AA289" s="13"/>
    </row>
    <row r="290">
      <c r="M290" s="13"/>
      <c r="N290" s="13"/>
      <c r="AA290" s="13"/>
    </row>
    <row r="291">
      <c r="M291" s="13"/>
      <c r="N291" s="13"/>
      <c r="AA291" s="13"/>
    </row>
    <row r="292">
      <c r="M292" s="13"/>
      <c r="N292" s="13"/>
      <c r="AA292" s="13"/>
    </row>
    <row r="293">
      <c r="M293" s="13"/>
      <c r="N293" s="13"/>
      <c r="AA293" s="13"/>
    </row>
    <row r="294">
      <c r="M294" s="13"/>
      <c r="N294" s="13"/>
      <c r="AA294" s="13"/>
    </row>
    <row r="295">
      <c r="M295" s="13"/>
      <c r="N295" s="13"/>
      <c r="AA295" s="13"/>
    </row>
    <row r="296">
      <c r="M296" s="13"/>
      <c r="N296" s="13"/>
      <c r="AA296" s="13"/>
    </row>
    <row r="297">
      <c r="M297" s="13"/>
      <c r="N297" s="13"/>
      <c r="AA297" s="13"/>
    </row>
    <row r="298">
      <c r="M298" s="13"/>
      <c r="N298" s="13"/>
      <c r="AA298" s="13"/>
    </row>
    <row r="299">
      <c r="M299" s="13"/>
      <c r="N299" s="13"/>
      <c r="AA299" s="13"/>
    </row>
    <row r="300">
      <c r="M300" s="13"/>
      <c r="N300" s="13"/>
      <c r="AA300" s="13"/>
    </row>
    <row r="301">
      <c r="M301" s="13"/>
      <c r="N301" s="13"/>
      <c r="AA301" s="13"/>
    </row>
    <row r="302">
      <c r="M302" s="13"/>
      <c r="N302" s="13"/>
      <c r="AA302" s="13"/>
    </row>
    <row r="303">
      <c r="M303" s="13"/>
      <c r="N303" s="13"/>
      <c r="AA303" s="13"/>
    </row>
    <row r="304">
      <c r="M304" s="13"/>
      <c r="N304" s="13"/>
      <c r="AA304" s="13"/>
    </row>
    <row r="305">
      <c r="M305" s="13"/>
      <c r="N305" s="13"/>
      <c r="AA305" s="13"/>
    </row>
    <row r="306">
      <c r="M306" s="13"/>
      <c r="N306" s="13"/>
      <c r="AA306" s="13"/>
    </row>
    <row r="307">
      <c r="M307" s="13"/>
      <c r="N307" s="13"/>
      <c r="AA307" s="13"/>
    </row>
    <row r="308">
      <c r="M308" s="13"/>
      <c r="N308" s="13"/>
      <c r="AA308" s="13"/>
    </row>
    <row r="309">
      <c r="M309" s="13"/>
      <c r="N309" s="13"/>
      <c r="AA309" s="13"/>
    </row>
    <row r="310">
      <c r="M310" s="13"/>
      <c r="N310" s="13"/>
      <c r="AA310" s="13"/>
    </row>
    <row r="311">
      <c r="M311" s="13"/>
      <c r="N311" s="13"/>
      <c r="AA311" s="13"/>
    </row>
    <row r="312">
      <c r="M312" s="13"/>
      <c r="N312" s="13"/>
      <c r="AA312" s="13"/>
    </row>
    <row r="313">
      <c r="M313" s="13"/>
      <c r="N313" s="13"/>
      <c r="AA313" s="13"/>
    </row>
    <row r="314">
      <c r="M314" s="13"/>
      <c r="N314" s="13"/>
      <c r="AA314" s="13"/>
    </row>
    <row r="315">
      <c r="M315" s="13"/>
      <c r="N315" s="13"/>
      <c r="AA315" s="13"/>
    </row>
    <row r="316">
      <c r="M316" s="13"/>
      <c r="N316" s="13"/>
      <c r="AA316" s="13"/>
    </row>
    <row r="317">
      <c r="M317" s="13"/>
      <c r="N317" s="13"/>
      <c r="AA317" s="13"/>
    </row>
    <row r="318">
      <c r="M318" s="13"/>
      <c r="N318" s="13"/>
      <c r="AA318" s="13"/>
    </row>
    <row r="319">
      <c r="M319" s="13"/>
      <c r="N319" s="13"/>
      <c r="AA319" s="13"/>
    </row>
    <row r="320">
      <c r="M320" s="13"/>
      <c r="N320" s="13"/>
      <c r="AA320" s="13"/>
    </row>
    <row r="321">
      <c r="M321" s="13"/>
      <c r="N321" s="13"/>
      <c r="AA321" s="13"/>
    </row>
    <row r="322">
      <c r="M322" s="13"/>
      <c r="N322" s="13"/>
      <c r="AA322" s="13"/>
    </row>
    <row r="323">
      <c r="M323" s="13"/>
      <c r="N323" s="13"/>
      <c r="AA323" s="13"/>
    </row>
    <row r="324">
      <c r="M324" s="13"/>
      <c r="N324" s="13"/>
      <c r="AA324" s="13"/>
    </row>
    <row r="325">
      <c r="M325" s="13"/>
      <c r="N325" s="13"/>
      <c r="AA325" s="13"/>
    </row>
    <row r="326">
      <c r="M326" s="13"/>
      <c r="N326" s="13"/>
      <c r="AA326" s="13"/>
    </row>
    <row r="327">
      <c r="M327" s="13"/>
      <c r="N327" s="13"/>
      <c r="AA327" s="13"/>
    </row>
    <row r="328">
      <c r="M328" s="13"/>
      <c r="N328" s="13"/>
      <c r="AA328" s="13"/>
    </row>
    <row r="329">
      <c r="M329" s="13"/>
      <c r="N329" s="13"/>
      <c r="AA329" s="13"/>
    </row>
    <row r="330">
      <c r="M330" s="13"/>
      <c r="N330" s="13"/>
      <c r="AA330" s="13"/>
    </row>
    <row r="331">
      <c r="M331" s="13"/>
      <c r="N331" s="13"/>
      <c r="AA331" s="13"/>
    </row>
    <row r="332">
      <c r="M332" s="13"/>
      <c r="N332" s="13"/>
      <c r="AA332" s="13"/>
    </row>
    <row r="333">
      <c r="M333" s="13"/>
      <c r="N333" s="13"/>
      <c r="AA333" s="13"/>
    </row>
    <row r="334">
      <c r="M334" s="13"/>
      <c r="N334" s="13"/>
      <c r="AA334" s="13"/>
    </row>
    <row r="335">
      <c r="M335" s="13"/>
      <c r="N335" s="13"/>
      <c r="AA335" s="13"/>
    </row>
    <row r="336">
      <c r="M336" s="13"/>
      <c r="N336" s="13"/>
      <c r="AA336" s="13"/>
    </row>
    <row r="337">
      <c r="M337" s="13"/>
      <c r="N337" s="13"/>
      <c r="AA337" s="13"/>
    </row>
    <row r="338">
      <c r="M338" s="13"/>
      <c r="N338" s="13"/>
      <c r="AA338" s="13"/>
    </row>
    <row r="339">
      <c r="M339" s="13"/>
      <c r="N339" s="13"/>
      <c r="AA339" s="13"/>
    </row>
    <row r="340">
      <c r="M340" s="13"/>
      <c r="N340" s="13"/>
      <c r="AA340" s="13"/>
    </row>
    <row r="341">
      <c r="M341" s="13"/>
      <c r="N341" s="13"/>
      <c r="AA341" s="13"/>
    </row>
    <row r="342">
      <c r="M342" s="13"/>
      <c r="N342" s="13"/>
      <c r="AA342" s="13"/>
    </row>
    <row r="343">
      <c r="M343" s="13"/>
      <c r="N343" s="13"/>
      <c r="AA343" s="13"/>
    </row>
    <row r="344">
      <c r="M344" s="13"/>
      <c r="N344" s="13"/>
      <c r="AA344" s="13"/>
    </row>
    <row r="345">
      <c r="M345" s="13"/>
      <c r="N345" s="13"/>
      <c r="AA345" s="13"/>
    </row>
    <row r="346">
      <c r="M346" s="13"/>
      <c r="N346" s="13"/>
      <c r="AA346" s="13"/>
    </row>
    <row r="347">
      <c r="M347" s="13"/>
      <c r="N347" s="13"/>
      <c r="AA347" s="13"/>
    </row>
    <row r="348">
      <c r="M348" s="13"/>
      <c r="N348" s="13"/>
      <c r="AA348" s="13"/>
    </row>
    <row r="349">
      <c r="M349" s="13"/>
      <c r="N349" s="13"/>
      <c r="AA349" s="13"/>
    </row>
    <row r="350">
      <c r="M350" s="13"/>
      <c r="N350" s="13"/>
      <c r="AA350" s="13"/>
    </row>
    <row r="351">
      <c r="M351" s="13"/>
      <c r="N351" s="13"/>
      <c r="AA351" s="13"/>
    </row>
    <row r="352">
      <c r="M352" s="13"/>
      <c r="N352" s="13"/>
      <c r="AA352" s="13"/>
    </row>
    <row r="353">
      <c r="M353" s="13"/>
      <c r="N353" s="13"/>
      <c r="AA353" s="13"/>
    </row>
    <row r="354">
      <c r="M354" s="13"/>
      <c r="N354" s="13"/>
      <c r="AA354" s="13"/>
    </row>
    <row r="355">
      <c r="M355" s="13"/>
      <c r="N355" s="13"/>
      <c r="AA355" s="13"/>
    </row>
    <row r="356">
      <c r="M356" s="13"/>
      <c r="N356" s="13"/>
      <c r="AA356" s="13"/>
    </row>
    <row r="357">
      <c r="M357" s="13"/>
      <c r="N357" s="13"/>
      <c r="AA357" s="13"/>
    </row>
    <row r="358">
      <c r="M358" s="13"/>
      <c r="N358" s="13"/>
      <c r="AA358" s="13"/>
    </row>
    <row r="359">
      <c r="M359" s="13"/>
      <c r="N359" s="13"/>
      <c r="AA359" s="13"/>
    </row>
    <row r="360">
      <c r="M360" s="13"/>
      <c r="N360" s="13"/>
      <c r="AA360" s="13"/>
    </row>
    <row r="361">
      <c r="M361" s="13"/>
      <c r="N361" s="13"/>
      <c r="AA361" s="13"/>
    </row>
    <row r="362">
      <c r="M362" s="13"/>
      <c r="N362" s="13"/>
      <c r="AA362" s="13"/>
    </row>
    <row r="363">
      <c r="M363" s="13"/>
      <c r="N363" s="13"/>
      <c r="AA363" s="13"/>
    </row>
    <row r="364">
      <c r="M364" s="13"/>
      <c r="N364" s="13"/>
      <c r="AA364" s="13"/>
    </row>
    <row r="365">
      <c r="M365" s="13"/>
      <c r="N365" s="13"/>
      <c r="AA365" s="13"/>
    </row>
    <row r="366">
      <c r="M366" s="13"/>
      <c r="N366" s="13"/>
      <c r="AA366" s="13"/>
    </row>
    <row r="367">
      <c r="M367" s="13"/>
      <c r="N367" s="13"/>
      <c r="AA367" s="13"/>
    </row>
    <row r="368">
      <c r="M368" s="13"/>
      <c r="N368" s="13"/>
      <c r="AA368" s="13"/>
    </row>
    <row r="369">
      <c r="M369" s="13"/>
      <c r="N369" s="13"/>
      <c r="AA369" s="13"/>
    </row>
    <row r="370">
      <c r="M370" s="13"/>
      <c r="N370" s="13"/>
      <c r="AA370" s="13"/>
    </row>
    <row r="371">
      <c r="M371" s="13"/>
      <c r="N371" s="13"/>
      <c r="AA371" s="13"/>
    </row>
    <row r="372">
      <c r="M372" s="13"/>
      <c r="N372" s="13"/>
      <c r="AA372" s="13"/>
    </row>
    <row r="373">
      <c r="M373" s="13"/>
      <c r="N373" s="13"/>
      <c r="AA373" s="13"/>
    </row>
    <row r="374">
      <c r="M374" s="13"/>
      <c r="N374" s="13"/>
      <c r="AA374" s="13"/>
    </row>
    <row r="375">
      <c r="M375" s="13"/>
      <c r="N375" s="13"/>
      <c r="AA375" s="13"/>
    </row>
    <row r="376">
      <c r="M376" s="13"/>
      <c r="N376" s="13"/>
      <c r="AA376" s="13"/>
    </row>
    <row r="377">
      <c r="M377" s="13"/>
      <c r="N377" s="13"/>
      <c r="AA377" s="13"/>
    </row>
    <row r="378">
      <c r="M378" s="13"/>
      <c r="N378" s="13"/>
      <c r="AA378" s="13"/>
    </row>
    <row r="379">
      <c r="M379" s="13"/>
      <c r="N379" s="13"/>
      <c r="AA379" s="13"/>
    </row>
    <row r="380">
      <c r="M380" s="13"/>
      <c r="N380" s="13"/>
      <c r="AA380" s="13"/>
    </row>
    <row r="381">
      <c r="M381" s="13"/>
      <c r="N381" s="13"/>
      <c r="AA381" s="13"/>
    </row>
    <row r="382">
      <c r="M382" s="13"/>
      <c r="N382" s="13"/>
      <c r="AA382" s="13"/>
    </row>
    <row r="383">
      <c r="M383" s="13"/>
      <c r="N383" s="13"/>
      <c r="AA383" s="13"/>
    </row>
    <row r="384">
      <c r="M384" s="13"/>
      <c r="N384" s="13"/>
      <c r="AA384" s="13"/>
    </row>
    <row r="385">
      <c r="M385" s="13"/>
      <c r="N385" s="13"/>
      <c r="AA385" s="13"/>
    </row>
    <row r="386">
      <c r="M386" s="13"/>
      <c r="N386" s="13"/>
      <c r="AA386" s="13"/>
    </row>
    <row r="387">
      <c r="M387" s="13"/>
      <c r="N387" s="13"/>
      <c r="AA387" s="13"/>
    </row>
    <row r="388">
      <c r="M388" s="13"/>
      <c r="N388" s="13"/>
      <c r="AA388" s="13"/>
    </row>
    <row r="389">
      <c r="M389" s="13"/>
      <c r="N389" s="13"/>
      <c r="AA389" s="13"/>
    </row>
    <row r="390">
      <c r="M390" s="13"/>
      <c r="N390" s="13"/>
      <c r="AA390" s="13"/>
    </row>
    <row r="391">
      <c r="M391" s="13"/>
      <c r="N391" s="13"/>
      <c r="AA391" s="13"/>
    </row>
    <row r="392">
      <c r="M392" s="13"/>
      <c r="N392" s="13"/>
      <c r="AA392" s="13"/>
    </row>
    <row r="393">
      <c r="M393" s="13"/>
      <c r="N393" s="13"/>
      <c r="AA393" s="13"/>
    </row>
    <row r="394">
      <c r="M394" s="13"/>
      <c r="N394" s="13"/>
      <c r="AA394" s="13"/>
    </row>
    <row r="395">
      <c r="M395" s="13"/>
      <c r="N395" s="13"/>
      <c r="AA395" s="13"/>
    </row>
    <row r="396">
      <c r="M396" s="13"/>
      <c r="N396" s="13"/>
      <c r="AA396" s="13"/>
    </row>
    <row r="397">
      <c r="M397" s="13"/>
      <c r="N397" s="13"/>
      <c r="AA397" s="13"/>
    </row>
    <row r="398">
      <c r="M398" s="13"/>
      <c r="N398" s="13"/>
      <c r="AA398" s="13"/>
    </row>
    <row r="399">
      <c r="M399" s="13"/>
      <c r="N399" s="13"/>
      <c r="AA399" s="13"/>
    </row>
    <row r="400">
      <c r="M400" s="13"/>
      <c r="N400" s="13"/>
      <c r="AA400" s="13"/>
    </row>
    <row r="401">
      <c r="M401" s="13"/>
      <c r="N401" s="13"/>
      <c r="AA401" s="13"/>
    </row>
    <row r="402">
      <c r="M402" s="13"/>
      <c r="N402" s="13"/>
      <c r="AA402" s="13"/>
    </row>
    <row r="403">
      <c r="M403" s="13"/>
      <c r="N403" s="13"/>
      <c r="AA403" s="13"/>
    </row>
    <row r="404">
      <c r="M404" s="13"/>
      <c r="N404" s="13"/>
      <c r="AA404" s="13"/>
    </row>
    <row r="405">
      <c r="M405" s="13"/>
      <c r="N405" s="13"/>
      <c r="AA405" s="13"/>
    </row>
    <row r="406">
      <c r="M406" s="13"/>
      <c r="N406" s="13"/>
      <c r="AA406" s="13"/>
    </row>
    <row r="407">
      <c r="M407" s="13"/>
      <c r="N407" s="13"/>
      <c r="AA407" s="13"/>
    </row>
    <row r="408">
      <c r="M408" s="13"/>
      <c r="N408" s="13"/>
      <c r="AA408" s="13"/>
    </row>
    <row r="409">
      <c r="M409" s="13"/>
      <c r="N409" s="13"/>
      <c r="AA409" s="13"/>
    </row>
    <row r="410">
      <c r="M410" s="13"/>
      <c r="N410" s="13"/>
      <c r="AA410" s="13"/>
    </row>
    <row r="411">
      <c r="M411" s="13"/>
      <c r="N411" s="13"/>
      <c r="AA411" s="13"/>
    </row>
    <row r="412">
      <c r="M412" s="13"/>
      <c r="N412" s="13"/>
      <c r="AA412" s="13"/>
    </row>
    <row r="413">
      <c r="M413" s="13"/>
      <c r="N413" s="13"/>
      <c r="AA413" s="13"/>
    </row>
    <row r="414">
      <c r="M414" s="13"/>
      <c r="N414" s="13"/>
      <c r="AA414" s="13"/>
    </row>
    <row r="415">
      <c r="M415" s="13"/>
      <c r="N415" s="13"/>
      <c r="AA415" s="13"/>
    </row>
    <row r="416">
      <c r="M416" s="13"/>
      <c r="N416" s="13"/>
      <c r="AA416" s="13"/>
    </row>
    <row r="417">
      <c r="M417" s="13"/>
      <c r="N417" s="13"/>
      <c r="AA417" s="13"/>
    </row>
    <row r="418">
      <c r="M418" s="13"/>
      <c r="N418" s="13"/>
      <c r="AA418" s="13"/>
    </row>
    <row r="419">
      <c r="M419" s="13"/>
      <c r="N419" s="13"/>
      <c r="AA419" s="13"/>
    </row>
    <row r="420">
      <c r="M420" s="13"/>
      <c r="N420" s="13"/>
      <c r="AA420" s="13"/>
    </row>
    <row r="421">
      <c r="M421" s="13"/>
      <c r="N421" s="13"/>
      <c r="AA421" s="13"/>
    </row>
    <row r="422">
      <c r="M422" s="13"/>
      <c r="N422" s="13"/>
      <c r="AA422" s="13"/>
    </row>
    <row r="423">
      <c r="M423" s="13"/>
      <c r="N423" s="13"/>
      <c r="AA423" s="13"/>
    </row>
    <row r="424">
      <c r="M424" s="13"/>
      <c r="N424" s="13"/>
      <c r="AA424" s="13"/>
    </row>
    <row r="425">
      <c r="M425" s="13"/>
      <c r="N425" s="13"/>
      <c r="AA425" s="13"/>
    </row>
    <row r="426">
      <c r="M426" s="13"/>
      <c r="N426" s="13"/>
      <c r="AA426" s="13"/>
    </row>
    <row r="427">
      <c r="M427" s="13"/>
      <c r="N427" s="13"/>
      <c r="AA427" s="13"/>
    </row>
    <row r="428">
      <c r="M428" s="13"/>
      <c r="N428" s="13"/>
      <c r="AA428" s="13"/>
    </row>
    <row r="429">
      <c r="M429" s="13"/>
      <c r="N429" s="13"/>
      <c r="AA429" s="13"/>
    </row>
    <row r="430">
      <c r="M430" s="13"/>
      <c r="N430" s="13"/>
      <c r="AA430" s="13"/>
    </row>
    <row r="431">
      <c r="M431" s="13"/>
      <c r="N431" s="13"/>
      <c r="AA431" s="13"/>
    </row>
    <row r="432">
      <c r="M432" s="13"/>
      <c r="N432" s="13"/>
      <c r="AA432" s="13"/>
    </row>
    <row r="433">
      <c r="M433" s="13"/>
      <c r="N433" s="13"/>
      <c r="AA433" s="13"/>
    </row>
    <row r="434">
      <c r="M434" s="13"/>
      <c r="N434" s="13"/>
      <c r="AA434" s="13"/>
    </row>
    <row r="435">
      <c r="M435" s="13"/>
      <c r="N435" s="13"/>
      <c r="AA435" s="13"/>
    </row>
    <row r="436">
      <c r="M436" s="13"/>
      <c r="N436" s="13"/>
      <c r="AA436" s="13"/>
    </row>
    <row r="437">
      <c r="M437" s="13"/>
      <c r="N437" s="13"/>
      <c r="AA437" s="13"/>
    </row>
    <row r="438">
      <c r="M438" s="13"/>
      <c r="N438" s="13"/>
      <c r="AA438" s="13"/>
    </row>
    <row r="439">
      <c r="M439" s="13"/>
      <c r="N439" s="13"/>
      <c r="AA439" s="13"/>
    </row>
    <row r="440">
      <c r="M440" s="13"/>
      <c r="N440" s="13"/>
      <c r="AA440" s="13"/>
    </row>
    <row r="441">
      <c r="M441" s="13"/>
      <c r="N441" s="13"/>
      <c r="AA441" s="13"/>
    </row>
    <row r="442">
      <c r="M442" s="13"/>
      <c r="N442" s="13"/>
      <c r="AA442" s="13"/>
    </row>
    <row r="443">
      <c r="M443" s="13"/>
      <c r="N443" s="13"/>
      <c r="AA443" s="13"/>
    </row>
    <row r="444">
      <c r="M444" s="13"/>
      <c r="N444" s="13"/>
      <c r="AA444" s="13"/>
    </row>
    <row r="445">
      <c r="M445" s="13"/>
      <c r="N445" s="13"/>
      <c r="AA445" s="13"/>
    </row>
    <row r="446">
      <c r="M446" s="13"/>
      <c r="N446" s="13"/>
      <c r="AA446" s="13"/>
    </row>
    <row r="447">
      <c r="M447" s="13"/>
      <c r="N447" s="13"/>
      <c r="AA447" s="13"/>
    </row>
    <row r="448">
      <c r="M448" s="13"/>
      <c r="N448" s="13"/>
      <c r="AA448" s="13"/>
    </row>
    <row r="449">
      <c r="M449" s="13"/>
      <c r="N449" s="13"/>
      <c r="AA449" s="13"/>
    </row>
    <row r="450">
      <c r="M450" s="13"/>
      <c r="N450" s="13"/>
      <c r="AA450" s="13"/>
    </row>
    <row r="451">
      <c r="M451" s="13"/>
      <c r="N451" s="13"/>
      <c r="AA451" s="13"/>
    </row>
    <row r="452">
      <c r="M452" s="13"/>
      <c r="N452" s="13"/>
      <c r="AA452" s="13"/>
    </row>
    <row r="453">
      <c r="M453" s="13"/>
      <c r="N453" s="13"/>
      <c r="AA453" s="13"/>
    </row>
    <row r="454">
      <c r="M454" s="13"/>
      <c r="N454" s="13"/>
      <c r="AA454" s="13"/>
    </row>
    <row r="455">
      <c r="M455" s="13"/>
      <c r="N455" s="13"/>
      <c r="AA455" s="13"/>
    </row>
    <row r="456">
      <c r="M456" s="13"/>
      <c r="N456" s="13"/>
      <c r="AA456" s="13"/>
    </row>
    <row r="457">
      <c r="M457" s="13"/>
      <c r="N457" s="13"/>
      <c r="AA457" s="13"/>
    </row>
    <row r="458">
      <c r="M458" s="13"/>
      <c r="N458" s="13"/>
      <c r="AA458" s="13"/>
    </row>
    <row r="459">
      <c r="M459" s="13"/>
      <c r="N459" s="13"/>
      <c r="AA459" s="13"/>
    </row>
    <row r="460">
      <c r="M460" s="13"/>
      <c r="N460" s="13"/>
      <c r="AA460" s="13"/>
    </row>
    <row r="461">
      <c r="M461" s="13"/>
      <c r="N461" s="13"/>
      <c r="AA461" s="13"/>
    </row>
    <row r="462">
      <c r="M462" s="13"/>
      <c r="N462" s="13"/>
      <c r="AA462" s="13"/>
    </row>
    <row r="463">
      <c r="M463" s="13"/>
      <c r="N463" s="13"/>
      <c r="AA463" s="13"/>
    </row>
    <row r="464">
      <c r="M464" s="13"/>
      <c r="N464" s="13"/>
      <c r="AA464" s="13"/>
    </row>
    <row r="465">
      <c r="M465" s="13"/>
      <c r="N465" s="13"/>
      <c r="AA465" s="13"/>
    </row>
    <row r="466">
      <c r="M466" s="13"/>
      <c r="N466" s="13"/>
      <c r="AA466" s="13"/>
    </row>
    <row r="467">
      <c r="M467" s="13"/>
      <c r="N467" s="13"/>
      <c r="AA467" s="13"/>
    </row>
    <row r="468">
      <c r="M468" s="13"/>
      <c r="N468" s="13"/>
      <c r="AA468" s="13"/>
    </row>
    <row r="469">
      <c r="M469" s="13"/>
      <c r="N469" s="13"/>
      <c r="AA469" s="13"/>
    </row>
    <row r="470">
      <c r="M470" s="13"/>
      <c r="N470" s="13"/>
      <c r="AA470" s="13"/>
    </row>
    <row r="471">
      <c r="M471" s="13"/>
      <c r="N471" s="13"/>
      <c r="AA471" s="13"/>
    </row>
    <row r="472">
      <c r="M472" s="13"/>
      <c r="N472" s="13"/>
      <c r="AA472" s="13"/>
    </row>
    <row r="473">
      <c r="M473" s="13"/>
      <c r="N473" s="13"/>
      <c r="AA473" s="13"/>
    </row>
    <row r="474">
      <c r="M474" s="13"/>
      <c r="N474" s="13"/>
      <c r="AA474" s="13"/>
    </row>
    <row r="475">
      <c r="M475" s="13"/>
      <c r="N475" s="13"/>
      <c r="AA475" s="13"/>
    </row>
    <row r="476">
      <c r="M476" s="13"/>
      <c r="N476" s="13"/>
      <c r="AA476" s="13"/>
    </row>
    <row r="477">
      <c r="M477" s="13"/>
      <c r="N477" s="13"/>
      <c r="AA477" s="13"/>
    </row>
    <row r="478">
      <c r="M478" s="13"/>
      <c r="N478" s="13"/>
      <c r="AA478" s="13"/>
    </row>
    <row r="479">
      <c r="M479" s="13"/>
      <c r="N479" s="13"/>
      <c r="AA479" s="13"/>
    </row>
    <row r="480">
      <c r="M480" s="13"/>
      <c r="N480" s="13"/>
      <c r="AA480" s="13"/>
    </row>
    <row r="481">
      <c r="M481" s="13"/>
      <c r="N481" s="13"/>
      <c r="AA481" s="13"/>
    </row>
    <row r="482">
      <c r="M482" s="13"/>
      <c r="N482" s="13"/>
      <c r="AA482" s="13"/>
    </row>
    <row r="483">
      <c r="M483" s="13"/>
      <c r="N483" s="13"/>
      <c r="AA483" s="13"/>
    </row>
    <row r="484">
      <c r="M484" s="13"/>
      <c r="N484" s="13"/>
      <c r="AA484" s="13"/>
    </row>
    <row r="485">
      <c r="M485" s="13"/>
      <c r="N485" s="13"/>
      <c r="AA485" s="13"/>
    </row>
    <row r="486">
      <c r="M486" s="13"/>
      <c r="N486" s="13"/>
      <c r="AA486" s="13"/>
    </row>
    <row r="487">
      <c r="M487" s="13"/>
      <c r="N487" s="13"/>
      <c r="AA487" s="13"/>
    </row>
    <row r="488">
      <c r="M488" s="13"/>
      <c r="N488" s="13"/>
      <c r="AA488" s="13"/>
    </row>
    <row r="489">
      <c r="M489" s="13"/>
      <c r="N489" s="13"/>
      <c r="AA489" s="13"/>
    </row>
    <row r="490">
      <c r="M490" s="13"/>
      <c r="N490" s="13"/>
      <c r="AA490" s="13"/>
    </row>
    <row r="491">
      <c r="M491" s="13"/>
      <c r="N491" s="13"/>
      <c r="AA491" s="13"/>
    </row>
    <row r="492">
      <c r="M492" s="13"/>
      <c r="N492" s="13"/>
      <c r="AA492" s="13"/>
    </row>
    <row r="493">
      <c r="M493" s="13"/>
      <c r="N493" s="13"/>
      <c r="AA493" s="13"/>
    </row>
    <row r="494">
      <c r="M494" s="13"/>
      <c r="N494" s="13"/>
      <c r="AA494" s="13"/>
    </row>
    <row r="495">
      <c r="M495" s="13"/>
      <c r="N495" s="13"/>
      <c r="AA495" s="13"/>
    </row>
    <row r="496">
      <c r="M496" s="13"/>
      <c r="N496" s="13"/>
      <c r="AA496" s="13"/>
    </row>
    <row r="497">
      <c r="M497" s="13"/>
      <c r="N497" s="13"/>
      <c r="AA497" s="13"/>
    </row>
    <row r="498">
      <c r="M498" s="13"/>
      <c r="N498" s="13"/>
      <c r="AA498" s="13"/>
    </row>
    <row r="499">
      <c r="M499" s="13"/>
      <c r="N499" s="13"/>
      <c r="AA499" s="13"/>
    </row>
    <row r="500">
      <c r="M500" s="13"/>
      <c r="N500" s="13"/>
      <c r="AA500" s="13"/>
    </row>
    <row r="501">
      <c r="M501" s="13"/>
      <c r="N501" s="13"/>
      <c r="AA501" s="13"/>
    </row>
    <row r="502">
      <c r="M502" s="13"/>
      <c r="N502" s="13"/>
      <c r="AA502" s="13"/>
    </row>
    <row r="503">
      <c r="M503" s="13"/>
      <c r="N503" s="13"/>
      <c r="AA503" s="13"/>
    </row>
    <row r="504">
      <c r="M504" s="13"/>
      <c r="N504" s="13"/>
      <c r="AA504" s="13"/>
    </row>
    <row r="505">
      <c r="M505" s="13"/>
      <c r="N505" s="13"/>
      <c r="AA505" s="13"/>
    </row>
    <row r="506">
      <c r="M506" s="13"/>
      <c r="N506" s="13"/>
      <c r="AA506" s="13"/>
    </row>
    <row r="507">
      <c r="M507" s="13"/>
      <c r="N507" s="13"/>
      <c r="AA507" s="13"/>
    </row>
    <row r="508">
      <c r="M508" s="13"/>
      <c r="N508" s="13"/>
      <c r="AA508" s="13"/>
    </row>
    <row r="509">
      <c r="M509" s="13"/>
      <c r="N509" s="13"/>
      <c r="AA509" s="13"/>
    </row>
    <row r="510">
      <c r="M510" s="13"/>
      <c r="N510" s="13"/>
      <c r="AA510" s="13"/>
    </row>
    <row r="511">
      <c r="M511" s="13"/>
      <c r="N511" s="13"/>
      <c r="AA511" s="13"/>
    </row>
    <row r="512">
      <c r="M512" s="13"/>
      <c r="N512" s="13"/>
      <c r="AA512" s="13"/>
    </row>
    <row r="513">
      <c r="M513" s="13"/>
      <c r="N513" s="13"/>
      <c r="AA513" s="13"/>
    </row>
    <row r="514">
      <c r="M514" s="13"/>
      <c r="N514" s="13"/>
      <c r="AA514" s="13"/>
    </row>
    <row r="515">
      <c r="M515" s="13"/>
      <c r="N515" s="13"/>
      <c r="AA515" s="13"/>
    </row>
    <row r="516">
      <c r="M516" s="13"/>
      <c r="N516" s="13"/>
      <c r="AA516" s="13"/>
    </row>
    <row r="517">
      <c r="M517" s="13"/>
      <c r="N517" s="13"/>
      <c r="AA517" s="13"/>
    </row>
    <row r="518">
      <c r="M518" s="13"/>
      <c r="N518" s="13"/>
      <c r="AA518" s="13"/>
    </row>
    <row r="519">
      <c r="M519" s="13"/>
      <c r="N519" s="13"/>
      <c r="AA519" s="13"/>
    </row>
    <row r="520">
      <c r="M520" s="13"/>
      <c r="N520" s="13"/>
      <c r="AA520" s="13"/>
    </row>
    <row r="521">
      <c r="M521" s="13"/>
      <c r="N521" s="13"/>
      <c r="AA521" s="13"/>
    </row>
    <row r="522">
      <c r="M522" s="13"/>
      <c r="N522" s="13"/>
      <c r="AA522" s="13"/>
    </row>
    <row r="523">
      <c r="M523" s="13"/>
      <c r="N523" s="13"/>
      <c r="AA523" s="13"/>
    </row>
    <row r="524">
      <c r="M524" s="13"/>
      <c r="N524" s="13"/>
      <c r="AA524" s="13"/>
    </row>
    <row r="525">
      <c r="M525" s="13"/>
      <c r="N525" s="13"/>
      <c r="AA525" s="13"/>
    </row>
    <row r="526">
      <c r="M526" s="13"/>
      <c r="N526" s="13"/>
      <c r="AA526" s="13"/>
    </row>
    <row r="527">
      <c r="M527" s="13"/>
      <c r="N527" s="13"/>
      <c r="AA527" s="13"/>
    </row>
    <row r="528">
      <c r="M528" s="13"/>
      <c r="N528" s="13"/>
      <c r="AA528" s="13"/>
    </row>
    <row r="529">
      <c r="M529" s="13"/>
      <c r="N529" s="13"/>
      <c r="AA529" s="13"/>
    </row>
    <row r="530">
      <c r="M530" s="13"/>
      <c r="N530" s="13"/>
      <c r="AA530" s="13"/>
    </row>
    <row r="531">
      <c r="M531" s="13"/>
      <c r="N531" s="13"/>
      <c r="AA531" s="13"/>
    </row>
    <row r="532">
      <c r="M532" s="13"/>
      <c r="N532" s="13"/>
      <c r="AA532" s="13"/>
    </row>
    <row r="533">
      <c r="M533" s="13"/>
      <c r="N533" s="13"/>
      <c r="AA533" s="13"/>
    </row>
    <row r="534">
      <c r="M534" s="13"/>
      <c r="N534" s="13"/>
      <c r="AA534" s="13"/>
    </row>
    <row r="535">
      <c r="M535" s="13"/>
      <c r="N535" s="13"/>
      <c r="AA535" s="13"/>
    </row>
    <row r="536">
      <c r="M536" s="13"/>
      <c r="N536" s="13"/>
      <c r="AA536" s="13"/>
    </row>
    <row r="537">
      <c r="M537" s="13"/>
      <c r="N537" s="13"/>
      <c r="AA537" s="13"/>
    </row>
    <row r="538">
      <c r="M538" s="13"/>
      <c r="N538" s="13"/>
      <c r="AA538" s="13"/>
    </row>
    <row r="539">
      <c r="M539" s="13"/>
      <c r="N539" s="13"/>
      <c r="AA539" s="13"/>
    </row>
    <row r="540">
      <c r="M540" s="13"/>
      <c r="N540" s="13"/>
      <c r="AA540" s="13"/>
    </row>
    <row r="541">
      <c r="M541" s="13"/>
      <c r="N541" s="13"/>
      <c r="AA541" s="13"/>
    </row>
    <row r="542">
      <c r="M542" s="13"/>
      <c r="N542" s="13"/>
      <c r="AA542" s="13"/>
    </row>
    <row r="543">
      <c r="M543" s="13"/>
      <c r="N543" s="13"/>
      <c r="AA543" s="13"/>
    </row>
    <row r="544">
      <c r="M544" s="13"/>
      <c r="N544" s="13"/>
      <c r="AA544" s="13"/>
    </row>
    <row r="545">
      <c r="M545" s="13"/>
      <c r="N545" s="13"/>
      <c r="AA545" s="13"/>
    </row>
    <row r="546">
      <c r="M546" s="13"/>
      <c r="N546" s="13"/>
      <c r="AA546" s="13"/>
    </row>
    <row r="547">
      <c r="M547" s="13"/>
      <c r="N547" s="13"/>
      <c r="AA547" s="13"/>
    </row>
    <row r="548">
      <c r="M548" s="13"/>
      <c r="N548" s="13"/>
      <c r="AA548" s="13"/>
    </row>
    <row r="549">
      <c r="M549" s="13"/>
      <c r="N549" s="13"/>
      <c r="AA549" s="13"/>
    </row>
    <row r="550">
      <c r="M550" s="13"/>
      <c r="N550" s="13"/>
      <c r="AA550" s="13"/>
    </row>
    <row r="551">
      <c r="M551" s="13"/>
      <c r="N551" s="13"/>
      <c r="AA551" s="13"/>
    </row>
    <row r="552">
      <c r="M552" s="13"/>
      <c r="N552" s="13"/>
      <c r="AA552" s="13"/>
    </row>
    <row r="553">
      <c r="M553" s="13"/>
      <c r="N553" s="13"/>
      <c r="AA553" s="13"/>
    </row>
    <row r="554">
      <c r="M554" s="13"/>
      <c r="N554" s="13"/>
      <c r="AA554" s="13"/>
    </row>
    <row r="555">
      <c r="M555" s="13"/>
      <c r="N555" s="13"/>
      <c r="AA555" s="13"/>
    </row>
    <row r="556">
      <c r="M556" s="13"/>
      <c r="N556" s="13"/>
      <c r="AA556" s="13"/>
    </row>
    <row r="557">
      <c r="M557" s="13"/>
      <c r="N557" s="13"/>
      <c r="AA557" s="13"/>
    </row>
    <row r="558">
      <c r="M558" s="13"/>
      <c r="N558" s="13"/>
      <c r="AA558" s="13"/>
    </row>
    <row r="559">
      <c r="M559" s="13"/>
      <c r="N559" s="13"/>
      <c r="AA559" s="13"/>
    </row>
    <row r="560">
      <c r="M560" s="13"/>
      <c r="N560" s="13"/>
      <c r="AA560" s="13"/>
    </row>
    <row r="561">
      <c r="M561" s="13"/>
      <c r="N561" s="13"/>
      <c r="AA561" s="13"/>
    </row>
    <row r="562">
      <c r="M562" s="13"/>
      <c r="N562" s="13"/>
      <c r="AA562" s="13"/>
    </row>
    <row r="563">
      <c r="M563" s="13"/>
      <c r="N563" s="13"/>
      <c r="AA563" s="13"/>
    </row>
    <row r="564">
      <c r="M564" s="13"/>
      <c r="N564" s="13"/>
      <c r="AA564" s="13"/>
    </row>
    <row r="565">
      <c r="M565" s="13"/>
      <c r="N565" s="13"/>
      <c r="AA565" s="13"/>
    </row>
    <row r="566">
      <c r="M566" s="13"/>
      <c r="N566" s="13"/>
      <c r="AA566" s="13"/>
    </row>
    <row r="567">
      <c r="M567" s="13"/>
      <c r="N567" s="13"/>
      <c r="AA567" s="13"/>
    </row>
    <row r="568">
      <c r="M568" s="13"/>
      <c r="N568" s="13"/>
      <c r="AA568" s="13"/>
    </row>
    <row r="569">
      <c r="M569" s="13"/>
      <c r="N569" s="13"/>
      <c r="AA569" s="13"/>
    </row>
    <row r="570">
      <c r="M570" s="13"/>
      <c r="N570" s="13"/>
      <c r="AA570" s="13"/>
    </row>
    <row r="571">
      <c r="M571" s="13"/>
      <c r="N571" s="13"/>
      <c r="AA571" s="13"/>
    </row>
    <row r="572">
      <c r="M572" s="13"/>
      <c r="N572" s="13"/>
      <c r="AA572" s="13"/>
    </row>
    <row r="573">
      <c r="M573" s="13"/>
      <c r="N573" s="13"/>
      <c r="AA573" s="13"/>
    </row>
    <row r="574">
      <c r="M574" s="13"/>
      <c r="N574" s="13"/>
      <c r="AA574" s="13"/>
    </row>
    <row r="575">
      <c r="M575" s="13"/>
      <c r="N575" s="13"/>
      <c r="AA575" s="13"/>
    </row>
    <row r="576">
      <c r="M576" s="13"/>
      <c r="N576" s="13"/>
      <c r="AA576" s="13"/>
    </row>
    <row r="577">
      <c r="M577" s="13"/>
      <c r="N577" s="13"/>
      <c r="AA577" s="13"/>
    </row>
    <row r="578">
      <c r="M578" s="13"/>
      <c r="N578" s="13"/>
      <c r="AA578" s="13"/>
    </row>
    <row r="579">
      <c r="M579" s="13"/>
      <c r="N579" s="13"/>
      <c r="AA579" s="13"/>
    </row>
    <row r="580">
      <c r="M580" s="13"/>
      <c r="N580" s="13"/>
      <c r="AA580" s="13"/>
    </row>
    <row r="581">
      <c r="M581" s="13"/>
      <c r="N581" s="13"/>
      <c r="AA581" s="13"/>
    </row>
    <row r="582">
      <c r="M582" s="13"/>
      <c r="N582" s="13"/>
      <c r="AA582" s="13"/>
    </row>
    <row r="583">
      <c r="M583" s="13"/>
      <c r="N583" s="13"/>
      <c r="AA583" s="13"/>
    </row>
    <row r="584">
      <c r="M584" s="13"/>
      <c r="N584" s="13"/>
      <c r="AA584" s="13"/>
    </row>
    <row r="585">
      <c r="M585" s="13"/>
      <c r="N585" s="13"/>
      <c r="AA585" s="13"/>
    </row>
    <row r="586">
      <c r="M586" s="13"/>
      <c r="N586" s="13"/>
      <c r="AA586" s="13"/>
    </row>
    <row r="587">
      <c r="M587" s="13"/>
      <c r="N587" s="13"/>
      <c r="AA587" s="13"/>
    </row>
    <row r="588">
      <c r="M588" s="13"/>
      <c r="N588" s="13"/>
      <c r="AA588" s="13"/>
    </row>
    <row r="589">
      <c r="M589" s="13"/>
      <c r="N589" s="13"/>
      <c r="AA589" s="13"/>
    </row>
    <row r="590">
      <c r="M590" s="13"/>
      <c r="N590" s="13"/>
      <c r="AA590" s="13"/>
    </row>
    <row r="591">
      <c r="M591" s="13"/>
      <c r="N591" s="13"/>
      <c r="AA591" s="13"/>
    </row>
    <row r="592">
      <c r="M592" s="13"/>
      <c r="N592" s="13"/>
      <c r="AA592" s="13"/>
    </row>
    <row r="593">
      <c r="M593" s="13"/>
      <c r="N593" s="13"/>
      <c r="AA593" s="13"/>
    </row>
    <row r="594">
      <c r="M594" s="13"/>
      <c r="N594" s="13"/>
      <c r="AA594" s="13"/>
    </row>
    <row r="595">
      <c r="M595" s="13"/>
      <c r="N595" s="13"/>
      <c r="AA595" s="13"/>
    </row>
    <row r="596">
      <c r="M596" s="13"/>
      <c r="N596" s="13"/>
      <c r="AA596" s="13"/>
    </row>
    <row r="597">
      <c r="M597" s="13"/>
      <c r="N597" s="13"/>
      <c r="AA597" s="13"/>
    </row>
    <row r="598">
      <c r="M598" s="13"/>
      <c r="N598" s="13"/>
      <c r="AA598" s="13"/>
    </row>
    <row r="599">
      <c r="M599" s="13"/>
      <c r="N599" s="13"/>
      <c r="AA599" s="13"/>
    </row>
    <row r="600">
      <c r="M600" s="13"/>
      <c r="N600" s="13"/>
      <c r="AA600" s="13"/>
    </row>
    <row r="601">
      <c r="M601" s="13"/>
      <c r="N601" s="13"/>
      <c r="AA601" s="13"/>
    </row>
    <row r="602">
      <c r="M602" s="13"/>
      <c r="N602" s="13"/>
      <c r="AA602" s="13"/>
    </row>
    <row r="603">
      <c r="M603" s="13"/>
      <c r="N603" s="13"/>
      <c r="AA603" s="13"/>
    </row>
    <row r="604">
      <c r="M604" s="13"/>
      <c r="N604" s="13"/>
      <c r="AA604" s="13"/>
    </row>
    <row r="605">
      <c r="M605" s="13"/>
      <c r="N605" s="13"/>
      <c r="AA605" s="13"/>
    </row>
    <row r="606">
      <c r="M606" s="13"/>
      <c r="N606" s="13"/>
      <c r="AA606" s="13"/>
    </row>
    <row r="607">
      <c r="M607" s="13"/>
      <c r="N607" s="13"/>
      <c r="AA607" s="13"/>
    </row>
    <row r="608">
      <c r="M608" s="13"/>
      <c r="N608" s="13"/>
      <c r="AA608" s="13"/>
    </row>
    <row r="609">
      <c r="M609" s="13"/>
      <c r="N609" s="13"/>
      <c r="AA609" s="13"/>
    </row>
    <row r="610">
      <c r="M610" s="13"/>
      <c r="N610" s="13"/>
      <c r="AA610" s="13"/>
    </row>
    <row r="611">
      <c r="M611" s="13"/>
      <c r="N611" s="13"/>
      <c r="AA611" s="13"/>
    </row>
    <row r="612">
      <c r="M612" s="13"/>
      <c r="N612" s="13"/>
      <c r="AA612" s="13"/>
    </row>
    <row r="613">
      <c r="M613" s="13"/>
      <c r="N613" s="13"/>
      <c r="AA613" s="13"/>
    </row>
    <row r="614">
      <c r="M614" s="13"/>
      <c r="N614" s="13"/>
      <c r="AA614" s="13"/>
    </row>
    <row r="615">
      <c r="M615" s="13"/>
      <c r="N615" s="13"/>
      <c r="AA615" s="13"/>
    </row>
    <row r="616">
      <c r="M616" s="13"/>
      <c r="N616" s="13"/>
      <c r="AA616" s="13"/>
    </row>
    <row r="617">
      <c r="M617" s="13"/>
      <c r="N617" s="13"/>
      <c r="AA617" s="13"/>
    </row>
    <row r="618">
      <c r="M618" s="13"/>
      <c r="N618" s="13"/>
      <c r="AA618" s="13"/>
    </row>
    <row r="619">
      <c r="M619" s="13"/>
      <c r="N619" s="13"/>
      <c r="AA619" s="13"/>
    </row>
    <row r="620">
      <c r="M620" s="13"/>
      <c r="N620" s="13"/>
      <c r="AA620" s="13"/>
    </row>
    <row r="621">
      <c r="M621" s="13"/>
      <c r="N621" s="13"/>
      <c r="AA621" s="13"/>
    </row>
    <row r="622">
      <c r="M622" s="13"/>
      <c r="N622" s="13"/>
      <c r="AA622" s="13"/>
    </row>
    <row r="623">
      <c r="M623" s="13"/>
      <c r="N623" s="13"/>
      <c r="AA623" s="13"/>
    </row>
    <row r="624">
      <c r="M624" s="13"/>
      <c r="N624" s="13"/>
      <c r="AA624" s="13"/>
    </row>
    <row r="625">
      <c r="M625" s="13"/>
      <c r="N625" s="13"/>
      <c r="AA625" s="13"/>
    </row>
    <row r="626">
      <c r="M626" s="13"/>
      <c r="N626" s="13"/>
      <c r="AA626" s="13"/>
    </row>
    <row r="627">
      <c r="M627" s="13"/>
      <c r="N627" s="13"/>
      <c r="AA627" s="13"/>
    </row>
    <row r="628">
      <c r="M628" s="13"/>
      <c r="N628" s="13"/>
      <c r="AA628" s="13"/>
    </row>
    <row r="629">
      <c r="M629" s="13"/>
      <c r="N629" s="13"/>
      <c r="AA629" s="13"/>
    </row>
    <row r="630">
      <c r="M630" s="13"/>
      <c r="N630" s="13"/>
      <c r="AA630" s="13"/>
    </row>
    <row r="631">
      <c r="M631" s="13"/>
      <c r="N631" s="13"/>
      <c r="AA631" s="13"/>
    </row>
    <row r="632">
      <c r="M632" s="13"/>
      <c r="N632" s="13"/>
      <c r="AA632" s="13"/>
    </row>
    <row r="633">
      <c r="M633" s="13"/>
      <c r="N633" s="13"/>
      <c r="AA633" s="13"/>
    </row>
    <row r="634">
      <c r="M634" s="13"/>
      <c r="N634" s="13"/>
      <c r="AA634" s="13"/>
    </row>
    <row r="635">
      <c r="M635" s="13"/>
      <c r="N635" s="13"/>
      <c r="AA635" s="13"/>
    </row>
    <row r="636">
      <c r="M636" s="13"/>
      <c r="N636" s="13"/>
      <c r="AA636" s="13"/>
    </row>
    <row r="637">
      <c r="M637" s="13"/>
      <c r="N637" s="13"/>
      <c r="AA637" s="13"/>
    </row>
    <row r="638">
      <c r="M638" s="13"/>
      <c r="N638" s="13"/>
      <c r="AA638" s="13"/>
    </row>
    <row r="639">
      <c r="M639" s="13"/>
      <c r="N639" s="13"/>
      <c r="AA639" s="13"/>
    </row>
    <row r="640">
      <c r="M640" s="13"/>
      <c r="N640" s="13"/>
      <c r="AA640" s="13"/>
    </row>
    <row r="641">
      <c r="M641" s="13"/>
      <c r="N641" s="13"/>
      <c r="AA641" s="13"/>
    </row>
    <row r="642">
      <c r="M642" s="13"/>
      <c r="N642" s="13"/>
      <c r="AA642" s="13"/>
    </row>
    <row r="643">
      <c r="M643" s="13"/>
      <c r="N643" s="13"/>
      <c r="AA643" s="13"/>
    </row>
    <row r="644">
      <c r="M644" s="13"/>
      <c r="N644" s="13"/>
      <c r="AA644" s="13"/>
    </row>
    <row r="645">
      <c r="M645" s="13"/>
      <c r="N645" s="13"/>
      <c r="AA645" s="13"/>
    </row>
    <row r="646">
      <c r="M646" s="13"/>
      <c r="N646" s="13"/>
      <c r="AA646" s="13"/>
    </row>
    <row r="647">
      <c r="M647" s="13"/>
      <c r="N647" s="13"/>
      <c r="AA647" s="13"/>
    </row>
    <row r="648">
      <c r="M648" s="13"/>
      <c r="N648" s="13"/>
      <c r="AA648" s="13"/>
    </row>
    <row r="649">
      <c r="M649" s="13"/>
      <c r="N649" s="13"/>
      <c r="AA649" s="13"/>
    </row>
    <row r="650">
      <c r="M650" s="13"/>
      <c r="N650" s="13"/>
      <c r="AA650" s="13"/>
    </row>
    <row r="651">
      <c r="M651" s="13"/>
      <c r="N651" s="13"/>
      <c r="AA651" s="13"/>
    </row>
    <row r="652">
      <c r="M652" s="13"/>
      <c r="N652" s="13"/>
      <c r="AA652" s="13"/>
    </row>
    <row r="653">
      <c r="M653" s="13"/>
      <c r="N653" s="13"/>
      <c r="AA653" s="13"/>
    </row>
    <row r="654">
      <c r="M654" s="13"/>
      <c r="N654" s="13"/>
      <c r="AA654" s="13"/>
    </row>
    <row r="655">
      <c r="M655" s="13"/>
      <c r="N655" s="13"/>
      <c r="AA655" s="13"/>
    </row>
    <row r="656">
      <c r="M656" s="13"/>
      <c r="N656" s="13"/>
      <c r="AA656" s="13"/>
    </row>
    <row r="657">
      <c r="M657" s="13"/>
      <c r="N657" s="13"/>
      <c r="AA657" s="13"/>
    </row>
    <row r="658">
      <c r="M658" s="13"/>
      <c r="N658" s="13"/>
      <c r="AA658" s="13"/>
    </row>
    <row r="659">
      <c r="M659" s="13"/>
      <c r="N659" s="13"/>
      <c r="AA659" s="13"/>
    </row>
    <row r="660">
      <c r="M660" s="13"/>
      <c r="N660" s="13"/>
      <c r="AA660" s="13"/>
    </row>
    <row r="661">
      <c r="M661" s="13"/>
      <c r="N661" s="13"/>
      <c r="AA661" s="13"/>
    </row>
    <row r="662">
      <c r="M662" s="13"/>
      <c r="N662" s="13"/>
      <c r="AA662" s="13"/>
    </row>
    <row r="663">
      <c r="M663" s="13"/>
      <c r="N663" s="13"/>
      <c r="AA663" s="13"/>
    </row>
    <row r="664">
      <c r="M664" s="13"/>
      <c r="N664" s="13"/>
      <c r="AA664" s="13"/>
    </row>
    <row r="665">
      <c r="M665" s="13"/>
      <c r="N665" s="13"/>
      <c r="AA665" s="13"/>
    </row>
    <row r="666">
      <c r="M666" s="13"/>
      <c r="N666" s="13"/>
      <c r="AA666" s="13"/>
    </row>
    <row r="667">
      <c r="M667" s="13"/>
      <c r="N667" s="13"/>
      <c r="AA667" s="13"/>
    </row>
    <row r="668">
      <c r="M668" s="13"/>
      <c r="N668" s="13"/>
      <c r="AA668" s="13"/>
    </row>
    <row r="669">
      <c r="M669" s="13"/>
      <c r="N669" s="13"/>
      <c r="AA669" s="13"/>
    </row>
    <row r="670">
      <c r="M670" s="13"/>
      <c r="N670" s="13"/>
      <c r="AA670" s="13"/>
    </row>
    <row r="671">
      <c r="M671" s="13"/>
      <c r="N671" s="13"/>
      <c r="AA671" s="13"/>
    </row>
    <row r="672">
      <c r="M672" s="13"/>
      <c r="N672" s="13"/>
      <c r="AA672" s="13"/>
    </row>
    <row r="673">
      <c r="M673" s="13"/>
      <c r="N673" s="13"/>
      <c r="AA673" s="13"/>
    </row>
    <row r="674">
      <c r="M674" s="13"/>
      <c r="N674" s="13"/>
      <c r="AA674" s="13"/>
    </row>
    <row r="675">
      <c r="M675" s="13"/>
      <c r="N675" s="13"/>
      <c r="AA675" s="13"/>
    </row>
    <row r="676">
      <c r="M676" s="13"/>
      <c r="N676" s="13"/>
      <c r="AA676" s="13"/>
    </row>
    <row r="677">
      <c r="M677" s="13"/>
      <c r="N677" s="13"/>
      <c r="AA677" s="13"/>
    </row>
    <row r="678">
      <c r="M678" s="13"/>
      <c r="N678" s="13"/>
      <c r="AA678" s="13"/>
    </row>
    <row r="679">
      <c r="M679" s="13"/>
      <c r="N679" s="13"/>
      <c r="AA679" s="13"/>
    </row>
    <row r="680">
      <c r="M680" s="13"/>
      <c r="N680" s="13"/>
      <c r="AA680" s="13"/>
    </row>
    <row r="681">
      <c r="M681" s="13"/>
      <c r="N681" s="13"/>
      <c r="AA681" s="13"/>
    </row>
    <row r="682">
      <c r="M682" s="13"/>
      <c r="N682" s="13"/>
      <c r="AA682" s="13"/>
    </row>
    <row r="683">
      <c r="M683" s="13"/>
      <c r="N683" s="13"/>
      <c r="AA683" s="13"/>
    </row>
    <row r="684">
      <c r="M684" s="13"/>
      <c r="N684" s="13"/>
      <c r="AA684" s="13"/>
    </row>
    <row r="685">
      <c r="M685" s="13"/>
      <c r="N685" s="13"/>
      <c r="AA685" s="13"/>
    </row>
    <row r="686">
      <c r="M686" s="13"/>
      <c r="N686" s="13"/>
      <c r="AA686" s="13"/>
    </row>
    <row r="687">
      <c r="M687" s="13"/>
      <c r="N687" s="13"/>
      <c r="AA687" s="13"/>
    </row>
    <row r="688">
      <c r="M688" s="13"/>
      <c r="N688" s="13"/>
      <c r="AA688" s="13"/>
    </row>
    <row r="689">
      <c r="M689" s="13"/>
      <c r="N689" s="13"/>
      <c r="AA689" s="13"/>
    </row>
    <row r="690">
      <c r="M690" s="13"/>
      <c r="N690" s="13"/>
      <c r="AA690" s="13"/>
    </row>
    <row r="691">
      <c r="M691" s="13"/>
      <c r="N691" s="13"/>
      <c r="AA691" s="13"/>
    </row>
    <row r="692">
      <c r="M692" s="13"/>
      <c r="N692" s="13"/>
      <c r="AA692" s="13"/>
    </row>
    <row r="693">
      <c r="M693" s="13"/>
      <c r="N693" s="13"/>
      <c r="AA693" s="13"/>
    </row>
    <row r="694">
      <c r="M694" s="13"/>
      <c r="N694" s="13"/>
      <c r="AA694" s="13"/>
    </row>
    <row r="695">
      <c r="M695" s="13"/>
      <c r="N695" s="13"/>
      <c r="AA695" s="13"/>
    </row>
    <row r="696">
      <c r="M696" s="13"/>
      <c r="N696" s="13"/>
      <c r="AA696" s="13"/>
    </row>
    <row r="697">
      <c r="M697" s="13"/>
      <c r="N697" s="13"/>
      <c r="AA697" s="13"/>
    </row>
    <row r="698">
      <c r="M698" s="13"/>
      <c r="N698" s="13"/>
      <c r="AA698" s="13"/>
    </row>
    <row r="699">
      <c r="M699" s="13"/>
      <c r="N699" s="13"/>
      <c r="AA699" s="13"/>
    </row>
    <row r="700">
      <c r="M700" s="13"/>
      <c r="N700" s="13"/>
      <c r="AA700" s="13"/>
    </row>
    <row r="701">
      <c r="M701" s="13"/>
      <c r="N701" s="13"/>
      <c r="AA701" s="13"/>
    </row>
    <row r="702">
      <c r="M702" s="13"/>
      <c r="N702" s="13"/>
      <c r="AA702" s="13"/>
    </row>
    <row r="703">
      <c r="M703" s="13"/>
      <c r="N703" s="13"/>
      <c r="AA703" s="13"/>
    </row>
    <row r="704">
      <c r="M704" s="13"/>
      <c r="N704" s="13"/>
      <c r="AA704" s="13"/>
    </row>
    <row r="705">
      <c r="M705" s="13"/>
      <c r="N705" s="13"/>
      <c r="AA705" s="13"/>
    </row>
    <row r="706">
      <c r="M706" s="13"/>
      <c r="N706" s="13"/>
      <c r="AA706" s="13"/>
    </row>
    <row r="707">
      <c r="M707" s="13"/>
      <c r="N707" s="13"/>
      <c r="AA707" s="13"/>
    </row>
    <row r="708">
      <c r="M708" s="13"/>
      <c r="N708" s="13"/>
      <c r="AA708" s="13"/>
    </row>
    <row r="709">
      <c r="M709" s="13"/>
      <c r="N709" s="13"/>
      <c r="AA709" s="13"/>
    </row>
    <row r="710">
      <c r="M710" s="13"/>
      <c r="N710" s="13"/>
      <c r="AA710" s="13"/>
    </row>
    <row r="711">
      <c r="M711" s="13"/>
      <c r="N711" s="13"/>
      <c r="AA711" s="13"/>
    </row>
    <row r="712">
      <c r="M712" s="13"/>
      <c r="N712" s="13"/>
      <c r="AA712" s="13"/>
    </row>
    <row r="713">
      <c r="M713" s="13"/>
      <c r="N713" s="13"/>
      <c r="AA713" s="13"/>
    </row>
    <row r="714">
      <c r="M714" s="13"/>
      <c r="N714" s="13"/>
      <c r="AA714" s="13"/>
    </row>
    <row r="715">
      <c r="M715" s="13"/>
      <c r="N715" s="13"/>
      <c r="AA715" s="13"/>
    </row>
    <row r="716">
      <c r="M716" s="13"/>
      <c r="N716" s="13"/>
      <c r="AA716" s="13"/>
    </row>
    <row r="717">
      <c r="M717" s="13"/>
      <c r="N717" s="13"/>
      <c r="AA717" s="13"/>
    </row>
    <row r="718">
      <c r="M718" s="13"/>
      <c r="N718" s="13"/>
      <c r="AA718" s="13"/>
    </row>
    <row r="719">
      <c r="M719" s="13"/>
      <c r="N719" s="13"/>
      <c r="AA719" s="13"/>
    </row>
    <row r="720">
      <c r="M720" s="13"/>
      <c r="N720" s="13"/>
      <c r="AA720" s="13"/>
    </row>
    <row r="721">
      <c r="M721" s="13"/>
      <c r="N721" s="13"/>
      <c r="AA721" s="13"/>
    </row>
    <row r="722">
      <c r="M722" s="13"/>
      <c r="N722" s="13"/>
      <c r="AA722" s="13"/>
    </row>
    <row r="723">
      <c r="M723" s="13"/>
      <c r="N723" s="13"/>
      <c r="AA723" s="13"/>
    </row>
    <row r="724">
      <c r="M724" s="13"/>
      <c r="N724" s="13"/>
      <c r="AA724" s="13"/>
    </row>
    <row r="725">
      <c r="M725" s="13"/>
      <c r="N725" s="13"/>
      <c r="AA725" s="13"/>
    </row>
    <row r="726">
      <c r="M726" s="13"/>
      <c r="N726" s="13"/>
      <c r="AA726" s="13"/>
    </row>
    <row r="727">
      <c r="M727" s="13"/>
      <c r="N727" s="13"/>
      <c r="AA727" s="13"/>
    </row>
    <row r="728">
      <c r="M728" s="13"/>
      <c r="N728" s="13"/>
      <c r="AA728" s="13"/>
    </row>
    <row r="729">
      <c r="M729" s="13"/>
      <c r="N729" s="13"/>
      <c r="AA729" s="13"/>
    </row>
    <row r="730">
      <c r="M730" s="13"/>
      <c r="N730" s="13"/>
      <c r="AA730" s="13"/>
    </row>
    <row r="731">
      <c r="M731" s="13"/>
      <c r="N731" s="13"/>
      <c r="AA731" s="13"/>
    </row>
    <row r="732">
      <c r="M732" s="13"/>
      <c r="N732" s="13"/>
      <c r="AA732" s="13"/>
    </row>
    <row r="733">
      <c r="M733" s="13"/>
      <c r="N733" s="13"/>
      <c r="AA733" s="13"/>
    </row>
    <row r="734">
      <c r="M734" s="13"/>
      <c r="N734" s="13"/>
      <c r="AA734" s="13"/>
    </row>
    <row r="735">
      <c r="M735" s="13"/>
      <c r="N735" s="13"/>
      <c r="AA735" s="13"/>
    </row>
    <row r="736">
      <c r="M736" s="13"/>
      <c r="N736" s="13"/>
      <c r="AA736" s="13"/>
    </row>
    <row r="737">
      <c r="M737" s="13"/>
      <c r="N737" s="13"/>
      <c r="AA737" s="13"/>
    </row>
    <row r="738">
      <c r="M738" s="13"/>
      <c r="N738" s="13"/>
      <c r="AA738" s="13"/>
    </row>
    <row r="739">
      <c r="M739" s="13"/>
      <c r="N739" s="13"/>
      <c r="AA739" s="13"/>
    </row>
    <row r="740">
      <c r="M740" s="13"/>
      <c r="N740" s="13"/>
      <c r="AA740" s="13"/>
    </row>
    <row r="741">
      <c r="M741" s="13"/>
      <c r="N741" s="13"/>
      <c r="AA741" s="13"/>
    </row>
    <row r="742">
      <c r="M742" s="13"/>
      <c r="N742" s="13"/>
      <c r="AA742" s="13"/>
    </row>
    <row r="743">
      <c r="M743" s="13"/>
      <c r="N743" s="13"/>
      <c r="AA743" s="13"/>
    </row>
    <row r="744">
      <c r="M744" s="13"/>
      <c r="N744" s="13"/>
      <c r="AA744" s="13"/>
    </row>
    <row r="745">
      <c r="M745" s="13"/>
      <c r="N745" s="13"/>
      <c r="AA745" s="13"/>
    </row>
    <row r="746">
      <c r="M746" s="13"/>
      <c r="N746" s="13"/>
      <c r="AA746" s="13"/>
    </row>
    <row r="747">
      <c r="M747" s="13"/>
      <c r="N747" s="13"/>
      <c r="AA747" s="13"/>
    </row>
    <row r="748">
      <c r="M748" s="13"/>
      <c r="N748" s="13"/>
      <c r="AA748" s="13"/>
    </row>
    <row r="749">
      <c r="M749" s="13"/>
      <c r="N749" s="13"/>
      <c r="AA749" s="13"/>
    </row>
    <row r="750">
      <c r="M750" s="13"/>
      <c r="N750" s="13"/>
      <c r="AA750" s="13"/>
    </row>
    <row r="751">
      <c r="M751" s="13"/>
      <c r="N751" s="13"/>
      <c r="AA751" s="13"/>
    </row>
    <row r="752">
      <c r="M752" s="13"/>
      <c r="N752" s="13"/>
      <c r="AA752" s="13"/>
    </row>
    <row r="753">
      <c r="M753" s="13"/>
      <c r="N753" s="13"/>
      <c r="AA753" s="13"/>
    </row>
    <row r="754">
      <c r="M754" s="13"/>
      <c r="N754" s="13"/>
      <c r="AA754" s="13"/>
    </row>
    <row r="755">
      <c r="M755" s="13"/>
      <c r="N755" s="13"/>
      <c r="AA755" s="13"/>
    </row>
    <row r="756">
      <c r="M756" s="13"/>
      <c r="N756" s="13"/>
      <c r="AA756" s="13"/>
    </row>
    <row r="757">
      <c r="M757" s="13"/>
      <c r="N757" s="13"/>
      <c r="AA757" s="13"/>
    </row>
    <row r="758">
      <c r="M758" s="13"/>
      <c r="N758" s="13"/>
      <c r="AA758" s="13"/>
    </row>
    <row r="759">
      <c r="M759" s="13"/>
      <c r="N759" s="13"/>
      <c r="AA759" s="13"/>
    </row>
    <row r="760">
      <c r="M760" s="13"/>
      <c r="N760" s="13"/>
      <c r="AA760" s="13"/>
    </row>
    <row r="761">
      <c r="M761" s="13"/>
      <c r="N761" s="13"/>
      <c r="AA761" s="13"/>
    </row>
    <row r="762">
      <c r="M762" s="13"/>
      <c r="N762" s="13"/>
      <c r="AA762" s="13"/>
    </row>
    <row r="763">
      <c r="M763" s="13"/>
      <c r="N763" s="13"/>
      <c r="AA763" s="13"/>
    </row>
    <row r="764">
      <c r="M764" s="13"/>
      <c r="N764" s="13"/>
      <c r="AA764" s="13"/>
    </row>
    <row r="765">
      <c r="M765" s="13"/>
      <c r="N765" s="13"/>
      <c r="AA765" s="13"/>
    </row>
    <row r="766">
      <c r="M766" s="13"/>
      <c r="N766" s="13"/>
      <c r="AA766" s="13"/>
    </row>
    <row r="767">
      <c r="M767" s="13"/>
      <c r="N767" s="13"/>
      <c r="AA767" s="13"/>
    </row>
    <row r="768">
      <c r="M768" s="13"/>
      <c r="N768" s="13"/>
      <c r="AA768" s="13"/>
    </row>
    <row r="769">
      <c r="M769" s="13"/>
      <c r="N769" s="13"/>
      <c r="AA769" s="13"/>
    </row>
    <row r="770">
      <c r="M770" s="13"/>
      <c r="N770" s="13"/>
      <c r="AA770" s="13"/>
    </row>
    <row r="771">
      <c r="M771" s="13"/>
      <c r="N771" s="13"/>
      <c r="AA771" s="13"/>
    </row>
    <row r="772">
      <c r="M772" s="13"/>
      <c r="N772" s="13"/>
      <c r="AA772" s="13"/>
    </row>
    <row r="773">
      <c r="M773" s="13"/>
      <c r="N773" s="13"/>
      <c r="AA773" s="13"/>
    </row>
    <row r="774">
      <c r="M774" s="13"/>
      <c r="N774" s="13"/>
      <c r="AA774" s="13"/>
    </row>
    <row r="775">
      <c r="M775" s="13"/>
      <c r="N775" s="13"/>
      <c r="AA775" s="13"/>
    </row>
    <row r="776">
      <c r="M776" s="13"/>
      <c r="N776" s="13"/>
      <c r="AA776" s="13"/>
    </row>
    <row r="777">
      <c r="M777" s="13"/>
      <c r="N777" s="13"/>
      <c r="AA777" s="13"/>
    </row>
    <row r="778">
      <c r="M778" s="13"/>
      <c r="N778" s="13"/>
      <c r="AA778" s="13"/>
    </row>
    <row r="779">
      <c r="M779" s="13"/>
      <c r="N779" s="13"/>
      <c r="AA779" s="13"/>
    </row>
    <row r="780">
      <c r="M780" s="13"/>
      <c r="N780" s="13"/>
      <c r="AA780" s="13"/>
    </row>
    <row r="781">
      <c r="M781" s="13"/>
      <c r="N781" s="13"/>
      <c r="AA781" s="13"/>
    </row>
    <row r="782">
      <c r="M782" s="13"/>
      <c r="N782" s="13"/>
      <c r="AA782" s="13"/>
    </row>
    <row r="783">
      <c r="M783" s="13"/>
      <c r="N783" s="13"/>
      <c r="AA783" s="13"/>
    </row>
    <row r="784">
      <c r="M784" s="13"/>
      <c r="N784" s="13"/>
      <c r="AA784" s="13"/>
    </row>
    <row r="785">
      <c r="M785" s="13"/>
      <c r="N785" s="13"/>
      <c r="AA785" s="13"/>
    </row>
    <row r="786">
      <c r="M786" s="13"/>
      <c r="N786" s="13"/>
      <c r="AA786" s="13"/>
    </row>
    <row r="787">
      <c r="M787" s="13"/>
      <c r="N787" s="13"/>
      <c r="AA787" s="13"/>
    </row>
    <row r="788">
      <c r="M788" s="13"/>
      <c r="N788" s="13"/>
      <c r="AA788" s="13"/>
    </row>
    <row r="789">
      <c r="M789" s="13"/>
      <c r="N789" s="13"/>
      <c r="AA789" s="13"/>
    </row>
    <row r="790">
      <c r="M790" s="13"/>
      <c r="N790" s="13"/>
      <c r="AA790" s="13"/>
    </row>
    <row r="791">
      <c r="M791" s="13"/>
      <c r="N791" s="13"/>
      <c r="AA791" s="13"/>
    </row>
    <row r="792">
      <c r="M792" s="13"/>
      <c r="N792" s="13"/>
      <c r="AA792" s="13"/>
    </row>
    <row r="793">
      <c r="M793" s="13"/>
      <c r="N793" s="13"/>
      <c r="AA793" s="13"/>
    </row>
    <row r="794">
      <c r="M794" s="13"/>
      <c r="N794" s="13"/>
      <c r="AA794" s="13"/>
    </row>
    <row r="795">
      <c r="M795" s="13"/>
      <c r="N795" s="13"/>
      <c r="AA795" s="13"/>
    </row>
    <row r="796">
      <c r="M796" s="13"/>
      <c r="N796" s="13"/>
      <c r="AA796" s="13"/>
    </row>
    <row r="797">
      <c r="M797" s="13"/>
      <c r="N797" s="13"/>
      <c r="AA797" s="13"/>
    </row>
    <row r="798">
      <c r="M798" s="13"/>
      <c r="N798" s="13"/>
      <c r="AA798" s="13"/>
    </row>
    <row r="799">
      <c r="M799" s="13"/>
      <c r="N799" s="13"/>
      <c r="AA799" s="13"/>
    </row>
    <row r="800">
      <c r="M800" s="13"/>
      <c r="N800" s="13"/>
      <c r="AA800" s="13"/>
    </row>
    <row r="801">
      <c r="M801" s="13"/>
      <c r="N801" s="13"/>
      <c r="AA801" s="13"/>
    </row>
    <row r="802">
      <c r="M802" s="13"/>
      <c r="N802" s="13"/>
      <c r="AA802" s="13"/>
    </row>
    <row r="803">
      <c r="M803" s="13"/>
      <c r="N803" s="13"/>
      <c r="AA803" s="13"/>
    </row>
    <row r="804">
      <c r="M804" s="13"/>
      <c r="N804" s="13"/>
      <c r="AA804" s="13"/>
    </row>
    <row r="805">
      <c r="M805" s="13"/>
      <c r="N805" s="13"/>
      <c r="AA805" s="13"/>
    </row>
    <row r="806">
      <c r="M806" s="13"/>
      <c r="N806" s="13"/>
      <c r="AA806" s="13"/>
    </row>
    <row r="807">
      <c r="M807" s="13"/>
      <c r="N807" s="13"/>
      <c r="AA807" s="13"/>
    </row>
    <row r="808">
      <c r="M808" s="13"/>
      <c r="N808" s="13"/>
      <c r="AA808" s="13"/>
    </row>
    <row r="809">
      <c r="M809" s="13"/>
      <c r="N809" s="13"/>
      <c r="AA809" s="13"/>
    </row>
    <row r="810">
      <c r="M810" s="13"/>
      <c r="N810" s="13"/>
      <c r="AA810" s="13"/>
    </row>
    <row r="811">
      <c r="M811" s="13"/>
      <c r="N811" s="13"/>
      <c r="AA811" s="13"/>
    </row>
    <row r="812">
      <c r="M812" s="13"/>
      <c r="N812" s="13"/>
      <c r="AA812" s="13"/>
    </row>
    <row r="813">
      <c r="M813" s="13"/>
      <c r="N813" s="13"/>
      <c r="AA813" s="13"/>
    </row>
    <row r="814">
      <c r="M814" s="13"/>
      <c r="N814" s="13"/>
      <c r="AA814" s="13"/>
    </row>
    <row r="815">
      <c r="M815" s="13"/>
      <c r="N815" s="13"/>
      <c r="AA815" s="13"/>
    </row>
    <row r="816">
      <c r="M816" s="13"/>
      <c r="N816" s="13"/>
      <c r="AA816" s="13"/>
    </row>
    <row r="817">
      <c r="M817" s="13"/>
      <c r="N817" s="13"/>
      <c r="AA817" s="13"/>
    </row>
    <row r="818">
      <c r="M818" s="13"/>
      <c r="N818" s="13"/>
      <c r="AA818" s="13"/>
    </row>
    <row r="819">
      <c r="M819" s="13"/>
      <c r="N819" s="13"/>
      <c r="AA819" s="13"/>
    </row>
    <row r="820">
      <c r="M820" s="13"/>
      <c r="N820" s="13"/>
      <c r="AA820" s="13"/>
    </row>
    <row r="821">
      <c r="M821" s="13"/>
      <c r="N821" s="13"/>
      <c r="AA821" s="13"/>
    </row>
    <row r="822">
      <c r="M822" s="13"/>
      <c r="N822" s="13"/>
      <c r="AA822" s="13"/>
    </row>
    <row r="823">
      <c r="M823" s="13"/>
      <c r="N823" s="13"/>
      <c r="AA823" s="13"/>
    </row>
    <row r="824">
      <c r="M824" s="13"/>
      <c r="N824" s="13"/>
      <c r="AA824" s="13"/>
    </row>
    <row r="825">
      <c r="M825" s="13"/>
      <c r="N825" s="13"/>
      <c r="AA825" s="13"/>
    </row>
    <row r="826">
      <c r="M826" s="13"/>
      <c r="N826" s="13"/>
      <c r="AA826" s="13"/>
    </row>
    <row r="827">
      <c r="M827" s="13"/>
      <c r="N827" s="13"/>
      <c r="AA827" s="13"/>
    </row>
    <row r="828">
      <c r="M828" s="13"/>
      <c r="N828" s="13"/>
      <c r="AA828" s="13"/>
    </row>
    <row r="829">
      <c r="M829" s="13"/>
      <c r="N829" s="13"/>
      <c r="AA829" s="13"/>
    </row>
    <row r="830">
      <c r="M830" s="13"/>
      <c r="N830" s="13"/>
      <c r="AA830" s="13"/>
    </row>
    <row r="831">
      <c r="M831" s="13"/>
      <c r="N831" s="13"/>
      <c r="AA831" s="13"/>
    </row>
    <row r="832">
      <c r="M832" s="13"/>
      <c r="N832" s="13"/>
      <c r="AA832" s="13"/>
    </row>
    <row r="833">
      <c r="M833" s="13"/>
      <c r="N833" s="13"/>
      <c r="AA833" s="13"/>
    </row>
    <row r="834">
      <c r="M834" s="13"/>
      <c r="N834" s="13"/>
      <c r="AA834" s="13"/>
    </row>
    <row r="835">
      <c r="M835" s="13"/>
      <c r="N835" s="13"/>
      <c r="AA835" s="13"/>
    </row>
    <row r="836">
      <c r="M836" s="13"/>
      <c r="N836" s="13"/>
      <c r="AA836" s="13"/>
    </row>
    <row r="837">
      <c r="M837" s="13"/>
      <c r="N837" s="13"/>
      <c r="AA837" s="13"/>
    </row>
    <row r="838">
      <c r="M838" s="13"/>
      <c r="N838" s="13"/>
      <c r="AA838" s="13"/>
    </row>
    <row r="839">
      <c r="M839" s="13"/>
      <c r="N839" s="13"/>
      <c r="AA839" s="13"/>
    </row>
    <row r="840">
      <c r="M840" s="13"/>
      <c r="N840" s="13"/>
      <c r="AA840" s="13"/>
    </row>
    <row r="841">
      <c r="M841" s="13"/>
      <c r="N841" s="13"/>
      <c r="AA841" s="13"/>
    </row>
    <row r="842">
      <c r="M842" s="13"/>
      <c r="N842" s="13"/>
      <c r="AA842" s="13"/>
    </row>
    <row r="843">
      <c r="M843" s="13"/>
      <c r="N843" s="13"/>
      <c r="AA843" s="13"/>
    </row>
    <row r="844">
      <c r="M844" s="13"/>
      <c r="N844" s="13"/>
      <c r="AA844" s="13"/>
    </row>
    <row r="845">
      <c r="M845" s="13"/>
      <c r="N845" s="13"/>
      <c r="AA845" s="13"/>
    </row>
    <row r="846">
      <c r="M846" s="13"/>
      <c r="N846" s="13"/>
      <c r="AA846" s="13"/>
    </row>
    <row r="847">
      <c r="M847" s="13"/>
      <c r="N847" s="13"/>
      <c r="AA847" s="13"/>
    </row>
    <row r="848">
      <c r="M848" s="13"/>
      <c r="N848" s="13"/>
      <c r="AA848" s="13"/>
    </row>
    <row r="849">
      <c r="M849" s="13"/>
      <c r="N849" s="13"/>
      <c r="AA849" s="13"/>
    </row>
    <row r="850">
      <c r="M850" s="13"/>
      <c r="N850" s="13"/>
      <c r="AA850" s="13"/>
    </row>
    <row r="851">
      <c r="M851" s="13"/>
      <c r="N851" s="13"/>
      <c r="AA851" s="13"/>
    </row>
    <row r="852">
      <c r="M852" s="13"/>
      <c r="N852" s="13"/>
      <c r="AA852" s="13"/>
    </row>
    <row r="853">
      <c r="M853" s="13"/>
      <c r="N853" s="13"/>
      <c r="AA853" s="13"/>
    </row>
    <row r="854">
      <c r="M854" s="13"/>
      <c r="N854" s="13"/>
      <c r="AA854" s="13"/>
    </row>
    <row r="855">
      <c r="M855" s="13"/>
      <c r="N855" s="13"/>
      <c r="AA855" s="13"/>
    </row>
    <row r="856">
      <c r="M856" s="13"/>
      <c r="N856" s="13"/>
      <c r="AA856" s="13"/>
    </row>
    <row r="857">
      <c r="M857" s="13"/>
      <c r="N857" s="13"/>
      <c r="AA857" s="13"/>
    </row>
    <row r="858">
      <c r="M858" s="13"/>
      <c r="N858" s="13"/>
      <c r="AA858" s="13"/>
    </row>
    <row r="859">
      <c r="M859" s="13"/>
      <c r="N859" s="13"/>
      <c r="AA859" s="13"/>
    </row>
    <row r="860">
      <c r="M860" s="13"/>
      <c r="N860" s="13"/>
      <c r="AA860" s="13"/>
    </row>
    <row r="861">
      <c r="M861" s="13"/>
      <c r="N861" s="13"/>
      <c r="AA861" s="13"/>
    </row>
    <row r="862">
      <c r="M862" s="13"/>
      <c r="N862" s="13"/>
      <c r="AA862" s="13"/>
    </row>
    <row r="863">
      <c r="M863" s="13"/>
      <c r="N863" s="13"/>
      <c r="AA863" s="13"/>
    </row>
    <row r="864">
      <c r="M864" s="13"/>
      <c r="N864" s="13"/>
      <c r="AA864" s="13"/>
    </row>
    <row r="865">
      <c r="M865" s="13"/>
      <c r="N865" s="13"/>
      <c r="AA865" s="13"/>
    </row>
    <row r="866">
      <c r="M866" s="13"/>
      <c r="N866" s="13"/>
      <c r="AA866" s="13"/>
    </row>
    <row r="867">
      <c r="M867" s="13"/>
      <c r="N867" s="13"/>
      <c r="AA867" s="13"/>
    </row>
    <row r="868">
      <c r="M868" s="13"/>
      <c r="N868" s="13"/>
      <c r="AA868" s="13"/>
    </row>
    <row r="869">
      <c r="M869" s="13"/>
      <c r="N869" s="13"/>
      <c r="AA869" s="13"/>
    </row>
    <row r="870">
      <c r="M870" s="13"/>
      <c r="N870" s="13"/>
      <c r="AA870" s="13"/>
    </row>
    <row r="871">
      <c r="M871" s="13"/>
      <c r="N871" s="13"/>
      <c r="AA871" s="13"/>
    </row>
    <row r="872">
      <c r="M872" s="13"/>
      <c r="N872" s="13"/>
      <c r="AA872" s="13"/>
    </row>
    <row r="873">
      <c r="M873" s="13"/>
      <c r="N873" s="13"/>
      <c r="AA873" s="13"/>
    </row>
    <row r="874">
      <c r="M874" s="13"/>
      <c r="N874" s="13"/>
      <c r="AA874" s="13"/>
    </row>
    <row r="875">
      <c r="M875" s="13"/>
      <c r="N875" s="13"/>
      <c r="AA875" s="13"/>
    </row>
    <row r="876">
      <c r="M876" s="13"/>
      <c r="N876" s="13"/>
      <c r="AA876" s="13"/>
    </row>
    <row r="877">
      <c r="M877" s="13"/>
      <c r="N877" s="13"/>
      <c r="AA877" s="13"/>
    </row>
    <row r="878">
      <c r="M878" s="13"/>
      <c r="N878" s="13"/>
      <c r="AA878" s="13"/>
    </row>
    <row r="879">
      <c r="M879" s="13"/>
      <c r="N879" s="13"/>
      <c r="AA879" s="13"/>
    </row>
    <row r="880">
      <c r="M880" s="13"/>
      <c r="N880" s="13"/>
      <c r="AA880" s="13"/>
    </row>
    <row r="881">
      <c r="M881" s="13"/>
      <c r="N881" s="13"/>
      <c r="AA881" s="13"/>
    </row>
    <row r="882">
      <c r="M882" s="13"/>
      <c r="N882" s="13"/>
      <c r="AA882" s="13"/>
    </row>
    <row r="883">
      <c r="M883" s="13"/>
      <c r="N883" s="13"/>
      <c r="AA883" s="13"/>
    </row>
    <row r="884">
      <c r="M884" s="13"/>
      <c r="N884" s="13"/>
      <c r="AA884" s="13"/>
    </row>
    <row r="885">
      <c r="M885" s="13"/>
      <c r="N885" s="13"/>
      <c r="AA885" s="13"/>
    </row>
    <row r="886">
      <c r="M886" s="13"/>
      <c r="N886" s="13"/>
      <c r="AA886" s="13"/>
    </row>
    <row r="887">
      <c r="M887" s="13"/>
      <c r="N887" s="13"/>
      <c r="AA887" s="13"/>
    </row>
    <row r="888">
      <c r="M888" s="13"/>
      <c r="N888" s="13"/>
      <c r="AA888" s="13"/>
    </row>
    <row r="889">
      <c r="M889" s="13"/>
      <c r="N889" s="13"/>
      <c r="AA889" s="13"/>
    </row>
    <row r="890">
      <c r="M890" s="13"/>
      <c r="N890" s="13"/>
      <c r="AA890" s="13"/>
    </row>
    <row r="891">
      <c r="M891" s="13"/>
      <c r="N891" s="13"/>
      <c r="AA891" s="13"/>
    </row>
    <row r="892">
      <c r="M892" s="13"/>
      <c r="N892" s="13"/>
      <c r="AA892" s="13"/>
    </row>
    <row r="893">
      <c r="M893" s="13"/>
      <c r="N893" s="13"/>
      <c r="AA893" s="13"/>
    </row>
    <row r="894">
      <c r="M894" s="13"/>
      <c r="N894" s="13"/>
      <c r="AA894" s="13"/>
    </row>
    <row r="895">
      <c r="M895" s="13"/>
      <c r="N895" s="13"/>
      <c r="AA895" s="13"/>
    </row>
    <row r="896">
      <c r="M896" s="13"/>
      <c r="N896" s="13"/>
      <c r="AA896" s="13"/>
    </row>
    <row r="897">
      <c r="M897" s="13"/>
      <c r="N897" s="13"/>
      <c r="AA897" s="13"/>
    </row>
    <row r="898">
      <c r="M898" s="13"/>
      <c r="N898" s="13"/>
      <c r="AA898" s="13"/>
    </row>
    <row r="899">
      <c r="M899" s="13"/>
      <c r="N899" s="13"/>
      <c r="AA899" s="13"/>
    </row>
    <row r="900">
      <c r="M900" s="13"/>
      <c r="N900" s="13"/>
      <c r="AA900" s="13"/>
    </row>
    <row r="901">
      <c r="M901" s="13"/>
      <c r="N901" s="13"/>
      <c r="AA901" s="13"/>
    </row>
    <row r="902">
      <c r="M902" s="13"/>
      <c r="N902" s="13"/>
      <c r="AA902" s="13"/>
    </row>
    <row r="903">
      <c r="M903" s="13"/>
      <c r="N903" s="13"/>
      <c r="AA903" s="13"/>
    </row>
    <row r="904">
      <c r="M904" s="13"/>
      <c r="N904" s="13"/>
      <c r="AA904" s="13"/>
    </row>
    <row r="905">
      <c r="M905" s="13"/>
      <c r="N905" s="13"/>
      <c r="AA905" s="13"/>
    </row>
    <row r="906">
      <c r="M906" s="13"/>
      <c r="N906" s="13"/>
      <c r="AA906" s="13"/>
    </row>
    <row r="907">
      <c r="M907" s="13"/>
      <c r="N907" s="13"/>
      <c r="AA907" s="13"/>
    </row>
    <row r="908">
      <c r="M908" s="13"/>
      <c r="N908" s="13"/>
      <c r="AA908" s="13"/>
    </row>
    <row r="909">
      <c r="M909" s="13"/>
      <c r="N909" s="13"/>
      <c r="AA909" s="13"/>
    </row>
    <row r="910">
      <c r="M910" s="13"/>
      <c r="N910" s="13"/>
      <c r="AA910" s="13"/>
    </row>
    <row r="911">
      <c r="M911" s="13"/>
      <c r="N911" s="13"/>
      <c r="AA911" s="13"/>
    </row>
    <row r="912">
      <c r="M912" s="13"/>
      <c r="N912" s="13"/>
      <c r="AA912" s="13"/>
    </row>
    <row r="913">
      <c r="M913" s="13"/>
      <c r="N913" s="13"/>
      <c r="AA913" s="13"/>
    </row>
    <row r="914">
      <c r="M914" s="13"/>
      <c r="N914" s="13"/>
      <c r="AA914" s="13"/>
    </row>
    <row r="915">
      <c r="M915" s="13"/>
      <c r="N915" s="13"/>
      <c r="AA915" s="13"/>
    </row>
    <row r="916">
      <c r="M916" s="13"/>
      <c r="N916" s="13"/>
      <c r="AA916" s="13"/>
    </row>
    <row r="917">
      <c r="M917" s="13"/>
      <c r="N917" s="13"/>
      <c r="AA917" s="13"/>
    </row>
    <row r="918">
      <c r="M918" s="13"/>
      <c r="N918" s="13"/>
      <c r="AA918" s="13"/>
    </row>
    <row r="919">
      <c r="M919" s="13"/>
      <c r="N919" s="13"/>
      <c r="AA919" s="13"/>
    </row>
    <row r="920">
      <c r="M920" s="13"/>
      <c r="N920" s="13"/>
      <c r="AA920" s="13"/>
    </row>
    <row r="921">
      <c r="M921" s="13"/>
      <c r="N921" s="13"/>
      <c r="AA921" s="13"/>
    </row>
    <row r="922">
      <c r="M922" s="13"/>
      <c r="N922" s="13"/>
      <c r="AA922" s="13"/>
    </row>
    <row r="923">
      <c r="M923" s="13"/>
      <c r="N923" s="13"/>
      <c r="AA923" s="13"/>
    </row>
    <row r="924">
      <c r="M924" s="13"/>
      <c r="N924" s="13"/>
      <c r="AA924" s="13"/>
    </row>
    <row r="925">
      <c r="M925" s="13"/>
      <c r="N925" s="13"/>
      <c r="AA925" s="13"/>
    </row>
    <row r="926">
      <c r="M926" s="13"/>
      <c r="N926" s="13"/>
      <c r="AA926" s="13"/>
    </row>
    <row r="927">
      <c r="M927" s="13"/>
      <c r="N927" s="13"/>
      <c r="AA927" s="13"/>
    </row>
    <row r="928">
      <c r="M928" s="13"/>
      <c r="N928" s="13"/>
      <c r="AA928" s="13"/>
    </row>
    <row r="929">
      <c r="M929" s="13"/>
      <c r="N929" s="13"/>
      <c r="AA929" s="13"/>
    </row>
    <row r="930">
      <c r="M930" s="13"/>
      <c r="N930" s="13"/>
      <c r="AA930" s="13"/>
    </row>
    <row r="931">
      <c r="M931" s="13"/>
      <c r="N931" s="13"/>
      <c r="AA931" s="13"/>
    </row>
    <row r="932">
      <c r="M932" s="13"/>
      <c r="N932" s="13"/>
      <c r="AA932" s="13"/>
    </row>
    <row r="933">
      <c r="M933" s="13"/>
      <c r="N933" s="13"/>
      <c r="AA933" s="13"/>
    </row>
    <row r="934">
      <c r="M934" s="13"/>
      <c r="N934" s="13"/>
      <c r="AA934" s="13"/>
    </row>
    <row r="935">
      <c r="M935" s="13"/>
      <c r="N935" s="13"/>
      <c r="AA935" s="13"/>
    </row>
    <row r="936">
      <c r="M936" s="13"/>
      <c r="N936" s="13"/>
      <c r="AA936" s="13"/>
    </row>
    <row r="937">
      <c r="M937" s="13"/>
      <c r="N937" s="13"/>
      <c r="AA937" s="13"/>
    </row>
    <row r="938">
      <c r="M938" s="13"/>
      <c r="N938" s="13"/>
      <c r="AA938" s="13"/>
    </row>
    <row r="939">
      <c r="M939" s="13"/>
      <c r="N939" s="13"/>
      <c r="AA939" s="13"/>
    </row>
    <row r="940">
      <c r="M940" s="13"/>
      <c r="N940" s="13"/>
      <c r="AA940" s="13"/>
    </row>
    <row r="941">
      <c r="M941" s="13"/>
      <c r="N941" s="13"/>
      <c r="AA941" s="13"/>
    </row>
    <row r="942">
      <c r="M942" s="13"/>
      <c r="N942" s="13"/>
      <c r="AA942" s="13"/>
    </row>
    <row r="943">
      <c r="M943" s="13"/>
      <c r="N943" s="13"/>
      <c r="AA943" s="13"/>
    </row>
    <row r="944">
      <c r="M944" s="13"/>
      <c r="N944" s="13"/>
      <c r="AA944" s="13"/>
    </row>
    <row r="945">
      <c r="M945" s="13"/>
      <c r="N945" s="13"/>
      <c r="AA945" s="13"/>
    </row>
    <row r="946">
      <c r="M946" s="13"/>
      <c r="N946" s="13"/>
      <c r="AA946" s="13"/>
    </row>
    <row r="947">
      <c r="M947" s="13"/>
      <c r="N947" s="13"/>
      <c r="AA947" s="13"/>
    </row>
    <row r="948">
      <c r="M948" s="13"/>
      <c r="N948" s="13"/>
      <c r="AA948" s="13"/>
    </row>
    <row r="949">
      <c r="M949" s="13"/>
      <c r="N949" s="13"/>
      <c r="AA949" s="13"/>
    </row>
    <row r="950">
      <c r="M950" s="13"/>
      <c r="N950" s="13"/>
      <c r="AA950" s="13"/>
    </row>
    <row r="951">
      <c r="M951" s="13"/>
      <c r="N951" s="13"/>
      <c r="AA951" s="13"/>
    </row>
    <row r="952">
      <c r="M952" s="13"/>
      <c r="N952" s="13"/>
      <c r="AA952" s="13"/>
    </row>
    <row r="953">
      <c r="M953" s="13"/>
      <c r="N953" s="13"/>
      <c r="AA953" s="13"/>
    </row>
    <row r="954">
      <c r="M954" s="13"/>
      <c r="N954" s="13"/>
      <c r="AA954" s="13"/>
    </row>
    <row r="955">
      <c r="M955" s="13"/>
      <c r="N955" s="13"/>
      <c r="AA955" s="13"/>
    </row>
    <row r="956">
      <c r="M956" s="13"/>
      <c r="N956" s="13"/>
      <c r="AA956" s="13"/>
    </row>
    <row r="957">
      <c r="M957" s="13"/>
      <c r="N957" s="13"/>
      <c r="AA957" s="13"/>
    </row>
    <row r="958">
      <c r="M958" s="13"/>
      <c r="N958" s="13"/>
      <c r="AA958" s="13"/>
    </row>
    <row r="959">
      <c r="M959" s="13"/>
      <c r="N959" s="13"/>
      <c r="AA959" s="13"/>
    </row>
    <row r="960">
      <c r="M960" s="13"/>
      <c r="N960" s="13"/>
      <c r="AA960" s="13"/>
    </row>
    <row r="961">
      <c r="M961" s="13"/>
      <c r="N961" s="13"/>
      <c r="AA961" s="13"/>
    </row>
    <row r="962">
      <c r="M962" s="13"/>
      <c r="N962" s="13"/>
      <c r="AA962" s="13"/>
    </row>
    <row r="963">
      <c r="M963" s="13"/>
      <c r="N963" s="13"/>
      <c r="AA963" s="13"/>
    </row>
    <row r="964">
      <c r="M964" s="13"/>
      <c r="N964" s="13"/>
      <c r="AA964" s="13"/>
    </row>
    <row r="965">
      <c r="M965" s="13"/>
      <c r="N965" s="13"/>
      <c r="AA965" s="13"/>
    </row>
    <row r="966">
      <c r="M966" s="13"/>
      <c r="N966" s="13"/>
      <c r="AA966" s="13"/>
    </row>
    <row r="967">
      <c r="M967" s="13"/>
      <c r="N967" s="13"/>
      <c r="AA967" s="13"/>
    </row>
    <row r="968">
      <c r="M968" s="13"/>
      <c r="N968" s="13"/>
      <c r="AA968" s="13"/>
    </row>
    <row r="969">
      <c r="M969" s="13"/>
      <c r="N969" s="13"/>
      <c r="AA969" s="13"/>
    </row>
    <row r="970">
      <c r="M970" s="13"/>
      <c r="N970" s="13"/>
      <c r="AA970" s="13"/>
    </row>
    <row r="971">
      <c r="M971" s="13"/>
      <c r="N971" s="13"/>
      <c r="AA971" s="13"/>
    </row>
    <row r="972">
      <c r="M972" s="13"/>
      <c r="N972" s="13"/>
      <c r="AA972" s="13"/>
    </row>
    <row r="973">
      <c r="M973" s="13"/>
      <c r="N973" s="13"/>
      <c r="AA973" s="13"/>
    </row>
    <row r="974">
      <c r="M974" s="13"/>
      <c r="N974" s="13"/>
      <c r="AA974" s="13"/>
    </row>
    <row r="975">
      <c r="M975" s="13"/>
      <c r="N975" s="13"/>
      <c r="AA975" s="13"/>
    </row>
    <row r="976">
      <c r="M976" s="13"/>
      <c r="N976" s="13"/>
      <c r="AA976" s="13"/>
    </row>
    <row r="977">
      <c r="M977" s="13"/>
      <c r="N977" s="13"/>
      <c r="AA977" s="13"/>
    </row>
    <row r="978">
      <c r="M978" s="13"/>
      <c r="N978" s="13"/>
      <c r="AA978" s="13"/>
    </row>
    <row r="979">
      <c r="M979" s="13"/>
      <c r="N979" s="13"/>
      <c r="AA979" s="13"/>
    </row>
    <row r="980">
      <c r="M980" s="13"/>
      <c r="N980" s="13"/>
      <c r="AA980" s="13"/>
    </row>
    <row r="981">
      <c r="M981" s="13"/>
      <c r="N981" s="13"/>
      <c r="AA981" s="13"/>
    </row>
    <row r="982">
      <c r="M982" s="13"/>
      <c r="N982" s="13"/>
      <c r="AA982" s="13"/>
    </row>
    <row r="983">
      <c r="M983" s="13"/>
      <c r="N983" s="13"/>
      <c r="AA983" s="13"/>
    </row>
    <row r="984">
      <c r="M984" s="13"/>
      <c r="N984" s="13"/>
      <c r="AA984" s="13"/>
    </row>
    <row r="985">
      <c r="M985" s="13"/>
      <c r="N985" s="13"/>
      <c r="AA985" s="13"/>
    </row>
    <row r="986">
      <c r="M986" s="13"/>
      <c r="N986" s="13"/>
      <c r="AA986" s="13"/>
    </row>
    <row r="987">
      <c r="M987" s="13"/>
      <c r="N987" s="13"/>
      <c r="AA987" s="13"/>
    </row>
    <row r="988">
      <c r="M988" s="13"/>
      <c r="N988" s="13"/>
      <c r="AA988" s="13"/>
    </row>
    <row r="989">
      <c r="M989" s="13"/>
      <c r="N989" s="13"/>
      <c r="AA989" s="13"/>
    </row>
    <row r="990">
      <c r="M990" s="13"/>
      <c r="N990" s="13"/>
      <c r="AA990" s="13"/>
    </row>
    <row r="991">
      <c r="M991" s="13"/>
      <c r="N991" s="13"/>
      <c r="AA991" s="13"/>
    </row>
    <row r="992">
      <c r="M992" s="13"/>
      <c r="N992" s="13"/>
      <c r="AA992" s="13"/>
    </row>
    <row r="993">
      <c r="M993" s="13"/>
      <c r="N993" s="13"/>
      <c r="AA993" s="13"/>
    </row>
    <row r="994">
      <c r="M994" s="13"/>
      <c r="N994" s="13"/>
      <c r="AA994" s="13"/>
    </row>
    <row r="995">
      <c r="M995" s="13"/>
      <c r="N995" s="13"/>
      <c r="AA995" s="13"/>
    </row>
    <row r="996">
      <c r="M996" s="13"/>
      <c r="N996" s="13"/>
      <c r="AA996" s="13"/>
    </row>
    <row r="997">
      <c r="M997" s="13"/>
      <c r="N997" s="13"/>
      <c r="AA997" s="13"/>
    </row>
    <row r="998">
      <c r="M998" s="13"/>
      <c r="N998" s="13"/>
      <c r="AA998" s="13"/>
    </row>
    <row r="999">
      <c r="M999" s="13"/>
      <c r="N999" s="13"/>
      <c r="AA999" s="13"/>
    </row>
    <row r="1000">
      <c r="M1000" s="13"/>
      <c r="N1000" s="13"/>
      <c r="AA1000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2015-01-04T22:56:05Z</dcterms:created>
  <dc:creator>konstan</dc:creator>
</cp:coreProperties>
</file>