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tudy\study\Opti\6\"/>
    </mc:Choice>
  </mc:AlternateContent>
  <xr:revisionPtr revIDLastSave="0" documentId="13_ncr:1_{AE595F4F-1C24-47A4-A8AB-2B9D634846C3}" xr6:coauthVersionLast="47" xr6:coauthVersionMax="47" xr10:uidLastSave="{00000000-0000-0000-0000-000000000000}"/>
  <bookViews>
    <workbookView xWindow="-108" yWindow="-108" windowWidth="23256" windowHeight="12456" xr2:uid="{FFD5B61C-309A-4048-B83C-9B339B9271C7}"/>
  </bookViews>
  <sheets>
    <sheet name="Sheet1" sheetId="1" r:id="rId1"/>
  </sheets>
  <definedNames>
    <definedName name="solver_adj" localSheetId="0" hidden="1">Sheet1!$Q$5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Sheet1!$Q$15</definedName>
    <definedName name="solver_lhs2" localSheetId="0" hidden="1">Sheet1!$Q$5</definedName>
    <definedName name="solver_lhs3" localSheetId="0" hidden="1">Sheet1!$Q$5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Sheet1!$Q$20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Sheet1!$S$15</definedName>
    <definedName name="solver_rhs2" localSheetId="0" hidden="1">Sheet1!$T$5</definedName>
    <definedName name="solver_rhs3" localSheetId="0" hidden="1">Sheet1!$S$5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1" i="1"/>
  <c r="D32" i="1"/>
  <c r="H32" i="1" s="1"/>
  <c r="I32" i="1" s="1"/>
  <c r="D39" i="1"/>
  <c r="H39" i="1" s="1"/>
  <c r="I39" i="1" s="1"/>
  <c r="D40" i="1"/>
  <c r="H40" i="1" s="1"/>
  <c r="I40" i="1" s="1"/>
  <c r="D47" i="1"/>
  <c r="H47" i="1" s="1"/>
  <c r="I47" i="1" s="1"/>
  <c r="D48" i="1"/>
  <c r="H48" i="1" s="1"/>
  <c r="I48" i="1" s="1"/>
  <c r="D55" i="1"/>
  <c r="D56" i="1"/>
  <c r="D63" i="1"/>
  <c r="H63" i="1" s="1"/>
  <c r="I63" i="1" s="1"/>
  <c r="D64" i="1"/>
  <c r="H64" i="1" s="1"/>
  <c r="I64" i="1" s="1"/>
  <c r="D71" i="1"/>
  <c r="H71" i="1" s="1"/>
  <c r="I71" i="1" s="1"/>
  <c r="D72" i="1"/>
  <c r="H72" i="1" s="1"/>
  <c r="I72" i="1" s="1"/>
  <c r="D79" i="1"/>
  <c r="D80" i="1"/>
  <c r="D87" i="1"/>
  <c r="H87" i="1" s="1"/>
  <c r="I87" i="1" s="1"/>
  <c r="D88" i="1"/>
  <c r="H88" i="1" s="1"/>
  <c r="I88" i="1" s="1"/>
  <c r="D95" i="1"/>
  <c r="D96" i="1"/>
  <c r="H96" i="1" s="1"/>
  <c r="I96" i="1" s="1"/>
  <c r="D103" i="1"/>
  <c r="D104" i="1"/>
  <c r="D111" i="1"/>
  <c r="H111" i="1" s="1"/>
  <c r="I111" i="1" s="1"/>
  <c r="D112" i="1"/>
  <c r="H112" i="1" s="1"/>
  <c r="I112" i="1" s="1"/>
  <c r="D119" i="1"/>
  <c r="H119" i="1" s="1"/>
  <c r="I119" i="1" s="1"/>
  <c r="D120" i="1"/>
  <c r="H120" i="1" s="1"/>
  <c r="I120" i="1" s="1"/>
  <c r="D127" i="1"/>
  <c r="D128" i="1"/>
  <c r="D134" i="1"/>
  <c r="D135" i="1"/>
  <c r="D136" i="1"/>
  <c r="D143" i="1"/>
  <c r="D144" i="1"/>
  <c r="H144" i="1" s="1"/>
  <c r="I144" i="1" s="1"/>
  <c r="D150" i="1"/>
  <c r="D151" i="1"/>
  <c r="J151" i="1" s="1"/>
  <c r="K151" i="1" s="1"/>
  <c r="D152" i="1"/>
  <c r="D159" i="1"/>
  <c r="D160" i="1"/>
  <c r="D167" i="1"/>
  <c r="H167" i="1" s="1"/>
  <c r="I167" i="1" s="1"/>
  <c r="D168" i="1"/>
  <c r="H168" i="1" s="1"/>
  <c r="I168" i="1" s="1"/>
  <c r="D175" i="1"/>
  <c r="H175" i="1" s="1"/>
  <c r="I175" i="1" s="1"/>
  <c r="D176" i="1"/>
  <c r="H176" i="1" s="1"/>
  <c r="I176" i="1" s="1"/>
  <c r="D183" i="1"/>
  <c r="H183" i="1" s="1"/>
  <c r="I183" i="1" s="1"/>
  <c r="D184" i="1"/>
  <c r="H184" i="1" s="1"/>
  <c r="I184" i="1" s="1"/>
  <c r="D191" i="1"/>
  <c r="H191" i="1" s="1"/>
  <c r="I191" i="1" s="1"/>
  <c r="D192" i="1"/>
  <c r="H192" i="1" s="1"/>
  <c r="I192" i="1" s="1"/>
  <c r="D198" i="1"/>
  <c r="D199" i="1"/>
  <c r="D200" i="1"/>
  <c r="D207" i="1"/>
  <c r="H207" i="1" s="1"/>
  <c r="I207" i="1" s="1"/>
  <c r="D208" i="1"/>
  <c r="D214" i="1"/>
  <c r="D215" i="1"/>
  <c r="H215" i="1" s="1"/>
  <c r="I215" i="1" s="1"/>
  <c r="D216" i="1"/>
  <c r="H216" i="1" s="1"/>
  <c r="I216" i="1" s="1"/>
  <c r="D223" i="1"/>
  <c r="D224" i="1"/>
  <c r="D231" i="1"/>
  <c r="H231" i="1" s="1"/>
  <c r="I231" i="1" s="1"/>
  <c r="D232" i="1"/>
  <c r="H232" i="1" s="1"/>
  <c r="I232" i="1" s="1"/>
  <c r="D239" i="1"/>
  <c r="H239" i="1" s="1"/>
  <c r="I239" i="1" s="1"/>
  <c r="D240" i="1"/>
  <c r="H240" i="1" s="1"/>
  <c r="I240" i="1" s="1"/>
  <c r="D247" i="1"/>
  <c r="D248" i="1"/>
  <c r="D255" i="1"/>
  <c r="H255" i="1" s="1"/>
  <c r="I255" i="1" s="1"/>
  <c r="D256" i="1"/>
  <c r="H256" i="1" s="1"/>
  <c r="I256" i="1" s="1"/>
  <c r="D262" i="1"/>
  <c r="H262" i="1" s="1"/>
  <c r="I262" i="1" s="1"/>
  <c r="D263" i="1"/>
  <c r="H263" i="1" s="1"/>
  <c r="I263" i="1" s="1"/>
  <c r="D264" i="1"/>
  <c r="H264" i="1" s="1"/>
  <c r="I264" i="1" s="1"/>
  <c r="D271" i="1"/>
  <c r="D272" i="1"/>
  <c r="D278" i="1"/>
  <c r="H278" i="1" s="1"/>
  <c r="I278" i="1" s="1"/>
  <c r="D279" i="1"/>
  <c r="H279" i="1" s="1"/>
  <c r="I279" i="1" s="1"/>
  <c r="D280" i="1"/>
  <c r="H280" i="1" s="1"/>
  <c r="I280" i="1" s="1"/>
  <c r="D287" i="1"/>
  <c r="D288" i="1"/>
  <c r="H288" i="1" s="1"/>
  <c r="I288" i="1" s="1"/>
  <c r="D295" i="1"/>
  <c r="D296" i="1"/>
  <c r="D303" i="1"/>
  <c r="H303" i="1" s="1"/>
  <c r="I303" i="1" s="1"/>
  <c r="D304" i="1"/>
  <c r="H304" i="1" s="1"/>
  <c r="I304" i="1" s="1"/>
  <c r="D311" i="1"/>
  <c r="H311" i="1" s="1"/>
  <c r="I311" i="1" s="1"/>
  <c r="D312" i="1"/>
  <c r="H312" i="1" s="1"/>
  <c r="I312" i="1" s="1"/>
  <c r="D319" i="1"/>
  <c r="H319" i="1" s="1"/>
  <c r="I319" i="1" s="1"/>
  <c r="D320" i="1"/>
  <c r="H320" i="1" s="1"/>
  <c r="I320" i="1" s="1"/>
  <c r="D326" i="1"/>
  <c r="D327" i="1"/>
  <c r="D328" i="1"/>
  <c r="D335" i="1"/>
  <c r="D336" i="1"/>
  <c r="H336" i="1" s="1"/>
  <c r="I336" i="1" s="1"/>
  <c r="D343" i="1"/>
  <c r="D344" i="1"/>
  <c r="D351" i="1"/>
  <c r="H351" i="1" s="1"/>
  <c r="I351" i="1" s="1"/>
  <c r="D352" i="1"/>
  <c r="H352" i="1" s="1"/>
  <c r="I352" i="1" s="1"/>
  <c r="D359" i="1"/>
  <c r="H359" i="1" s="1"/>
  <c r="I359" i="1" s="1"/>
  <c r="D360" i="1"/>
  <c r="H360" i="1" s="1"/>
  <c r="I360" i="1" s="1"/>
  <c r="D367" i="1"/>
  <c r="D368" i="1"/>
  <c r="D375" i="1"/>
  <c r="H375" i="1" s="1"/>
  <c r="I375" i="1" s="1"/>
  <c r="D376" i="1"/>
  <c r="H376" i="1" s="1"/>
  <c r="I376" i="1" s="1"/>
  <c r="D383" i="1"/>
  <c r="H383" i="1" s="1"/>
  <c r="I383" i="1" s="1"/>
  <c r="D384" i="1"/>
  <c r="H384" i="1" s="1"/>
  <c r="I384" i="1" s="1"/>
  <c r="Q16" i="1"/>
  <c r="C388" i="1"/>
  <c r="D388" i="1" s="1"/>
  <c r="C30" i="1"/>
  <c r="D30" i="1" s="1"/>
  <c r="H30" i="1" s="1"/>
  <c r="I30" i="1" s="1"/>
  <c r="C31" i="1"/>
  <c r="C32" i="1"/>
  <c r="C33" i="1"/>
  <c r="D33" i="1" s="1"/>
  <c r="H33" i="1" s="1"/>
  <c r="I33" i="1" s="1"/>
  <c r="C34" i="1"/>
  <c r="D34" i="1" s="1"/>
  <c r="H34" i="1" s="1"/>
  <c r="I34" i="1" s="1"/>
  <c r="C35" i="1"/>
  <c r="D35" i="1" s="1"/>
  <c r="H35" i="1" s="1"/>
  <c r="I35" i="1" s="1"/>
  <c r="C36" i="1"/>
  <c r="D36" i="1" s="1"/>
  <c r="H36" i="1" s="1"/>
  <c r="I36" i="1" s="1"/>
  <c r="C37" i="1"/>
  <c r="D37" i="1" s="1"/>
  <c r="H37" i="1" s="1"/>
  <c r="I37" i="1" s="1"/>
  <c r="C38" i="1"/>
  <c r="D38" i="1" s="1"/>
  <c r="H38" i="1" s="1"/>
  <c r="I38" i="1" s="1"/>
  <c r="C39" i="1"/>
  <c r="C40" i="1"/>
  <c r="C41" i="1"/>
  <c r="D41" i="1" s="1"/>
  <c r="H41" i="1" s="1"/>
  <c r="I41" i="1" s="1"/>
  <c r="C42" i="1"/>
  <c r="D42" i="1" s="1"/>
  <c r="H42" i="1" s="1"/>
  <c r="I42" i="1" s="1"/>
  <c r="C43" i="1"/>
  <c r="D43" i="1" s="1"/>
  <c r="H43" i="1" s="1"/>
  <c r="I43" i="1" s="1"/>
  <c r="C44" i="1"/>
  <c r="D44" i="1" s="1"/>
  <c r="H44" i="1" s="1"/>
  <c r="I44" i="1" s="1"/>
  <c r="C45" i="1"/>
  <c r="D45" i="1" s="1"/>
  <c r="H45" i="1" s="1"/>
  <c r="I45" i="1" s="1"/>
  <c r="C46" i="1"/>
  <c r="D46" i="1" s="1"/>
  <c r="H46" i="1" s="1"/>
  <c r="I46" i="1" s="1"/>
  <c r="C47" i="1"/>
  <c r="C48" i="1"/>
  <c r="C49" i="1"/>
  <c r="D49" i="1" s="1"/>
  <c r="H49" i="1" s="1"/>
  <c r="I49" i="1" s="1"/>
  <c r="C50" i="1"/>
  <c r="D50" i="1" s="1"/>
  <c r="H50" i="1" s="1"/>
  <c r="I50" i="1" s="1"/>
  <c r="C51" i="1"/>
  <c r="D51" i="1" s="1"/>
  <c r="H51" i="1" s="1"/>
  <c r="I51" i="1" s="1"/>
  <c r="C52" i="1"/>
  <c r="D52" i="1" s="1"/>
  <c r="H52" i="1" s="1"/>
  <c r="I52" i="1" s="1"/>
  <c r="C53" i="1"/>
  <c r="D53" i="1" s="1"/>
  <c r="C54" i="1"/>
  <c r="D54" i="1" s="1"/>
  <c r="C55" i="1"/>
  <c r="C56" i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C64" i="1"/>
  <c r="C65" i="1"/>
  <c r="D65" i="1" s="1"/>
  <c r="H65" i="1" s="1"/>
  <c r="I65" i="1" s="1"/>
  <c r="C66" i="1"/>
  <c r="D66" i="1" s="1"/>
  <c r="H66" i="1" s="1"/>
  <c r="I66" i="1" s="1"/>
  <c r="C67" i="1"/>
  <c r="D67" i="1" s="1"/>
  <c r="H67" i="1" s="1"/>
  <c r="I67" i="1" s="1"/>
  <c r="C68" i="1"/>
  <c r="D68" i="1" s="1"/>
  <c r="H68" i="1" s="1"/>
  <c r="I68" i="1" s="1"/>
  <c r="C69" i="1"/>
  <c r="D69" i="1" s="1"/>
  <c r="H69" i="1" s="1"/>
  <c r="I69" i="1" s="1"/>
  <c r="C70" i="1"/>
  <c r="D70" i="1" s="1"/>
  <c r="H70" i="1" s="1"/>
  <c r="I70" i="1" s="1"/>
  <c r="C71" i="1"/>
  <c r="C72" i="1"/>
  <c r="C73" i="1"/>
  <c r="D73" i="1" s="1"/>
  <c r="H73" i="1" s="1"/>
  <c r="I73" i="1" s="1"/>
  <c r="C74" i="1"/>
  <c r="D74" i="1" s="1"/>
  <c r="H74" i="1" s="1"/>
  <c r="I74" i="1" s="1"/>
  <c r="C75" i="1"/>
  <c r="D75" i="1" s="1"/>
  <c r="H75" i="1" s="1"/>
  <c r="I75" i="1" s="1"/>
  <c r="C76" i="1"/>
  <c r="D76" i="1" s="1"/>
  <c r="C77" i="1"/>
  <c r="D77" i="1" s="1"/>
  <c r="C78" i="1"/>
  <c r="D78" i="1" s="1"/>
  <c r="C79" i="1"/>
  <c r="C80" i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H86" i="1" s="1"/>
  <c r="I86" i="1" s="1"/>
  <c r="C87" i="1"/>
  <c r="C88" i="1"/>
  <c r="C89" i="1"/>
  <c r="D89" i="1" s="1"/>
  <c r="H89" i="1" s="1"/>
  <c r="I89" i="1" s="1"/>
  <c r="C90" i="1"/>
  <c r="D90" i="1" s="1"/>
  <c r="H90" i="1" s="1"/>
  <c r="I90" i="1" s="1"/>
  <c r="C91" i="1"/>
  <c r="D91" i="1" s="1"/>
  <c r="C92" i="1"/>
  <c r="D92" i="1" s="1"/>
  <c r="C93" i="1"/>
  <c r="D93" i="1" s="1"/>
  <c r="C94" i="1"/>
  <c r="D94" i="1" s="1"/>
  <c r="C95" i="1"/>
  <c r="C96" i="1"/>
  <c r="C97" i="1"/>
  <c r="D97" i="1" s="1"/>
  <c r="H97" i="1" s="1"/>
  <c r="I97" i="1" s="1"/>
  <c r="C98" i="1"/>
  <c r="D98" i="1" s="1"/>
  <c r="H98" i="1" s="1"/>
  <c r="I98" i="1" s="1"/>
  <c r="C99" i="1"/>
  <c r="D99" i="1" s="1"/>
  <c r="C100" i="1"/>
  <c r="D100" i="1" s="1"/>
  <c r="C101" i="1"/>
  <c r="D101" i="1" s="1"/>
  <c r="C102" i="1"/>
  <c r="D102" i="1" s="1"/>
  <c r="C103" i="1"/>
  <c r="C104" i="1"/>
  <c r="C105" i="1"/>
  <c r="D105" i="1" s="1"/>
  <c r="C106" i="1"/>
  <c r="D106" i="1" s="1"/>
  <c r="C107" i="1"/>
  <c r="D107" i="1" s="1"/>
  <c r="C108" i="1"/>
  <c r="D108" i="1" s="1"/>
  <c r="C109" i="1"/>
  <c r="D109" i="1" s="1"/>
  <c r="H109" i="1" s="1"/>
  <c r="I109" i="1" s="1"/>
  <c r="C110" i="1"/>
  <c r="D110" i="1" s="1"/>
  <c r="H110" i="1" s="1"/>
  <c r="I110" i="1" s="1"/>
  <c r="C111" i="1"/>
  <c r="C112" i="1"/>
  <c r="C113" i="1"/>
  <c r="D113" i="1" s="1"/>
  <c r="H113" i="1" s="1"/>
  <c r="I113" i="1" s="1"/>
  <c r="C114" i="1"/>
  <c r="D114" i="1" s="1"/>
  <c r="H114" i="1" s="1"/>
  <c r="I114" i="1" s="1"/>
  <c r="C115" i="1"/>
  <c r="D115" i="1" s="1"/>
  <c r="H115" i="1" s="1"/>
  <c r="I115" i="1" s="1"/>
  <c r="C116" i="1"/>
  <c r="D116" i="1" s="1"/>
  <c r="H116" i="1" s="1"/>
  <c r="I116" i="1" s="1"/>
  <c r="C117" i="1"/>
  <c r="D117" i="1" s="1"/>
  <c r="H117" i="1" s="1"/>
  <c r="I117" i="1" s="1"/>
  <c r="C118" i="1"/>
  <c r="D118" i="1" s="1"/>
  <c r="H118" i="1" s="1"/>
  <c r="I118" i="1" s="1"/>
  <c r="C119" i="1"/>
  <c r="C120" i="1"/>
  <c r="C121" i="1"/>
  <c r="D121" i="1" s="1"/>
  <c r="H121" i="1" s="1"/>
  <c r="I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C128" i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C135" i="1"/>
  <c r="C136" i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C144" i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C151" i="1"/>
  <c r="C152" i="1"/>
  <c r="C153" i="1"/>
  <c r="D153" i="1" s="1"/>
  <c r="C154" i="1"/>
  <c r="D154" i="1" s="1"/>
  <c r="J154" i="1" s="1"/>
  <c r="K154" i="1" s="1"/>
  <c r="C155" i="1"/>
  <c r="D155" i="1" s="1"/>
  <c r="J155" i="1" s="1"/>
  <c r="K155" i="1" s="1"/>
  <c r="C156" i="1"/>
  <c r="D156" i="1" s="1"/>
  <c r="J156" i="1" s="1"/>
  <c r="K156" i="1" s="1"/>
  <c r="C157" i="1"/>
  <c r="D157" i="1" s="1"/>
  <c r="C158" i="1"/>
  <c r="D158" i="1" s="1"/>
  <c r="J158" i="1" s="1"/>
  <c r="K158" i="1" s="1"/>
  <c r="C159" i="1"/>
  <c r="C160" i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H166" i="1" s="1"/>
  <c r="I166" i="1" s="1"/>
  <c r="C167" i="1"/>
  <c r="C168" i="1"/>
  <c r="C169" i="1"/>
  <c r="D169" i="1" s="1"/>
  <c r="H169" i="1" s="1"/>
  <c r="I169" i="1" s="1"/>
  <c r="C170" i="1"/>
  <c r="D170" i="1" s="1"/>
  <c r="H170" i="1" s="1"/>
  <c r="I170" i="1" s="1"/>
  <c r="C171" i="1"/>
  <c r="D171" i="1" s="1"/>
  <c r="H171" i="1" s="1"/>
  <c r="I171" i="1" s="1"/>
  <c r="C172" i="1"/>
  <c r="D172" i="1" s="1"/>
  <c r="H172" i="1" s="1"/>
  <c r="I172" i="1" s="1"/>
  <c r="C173" i="1"/>
  <c r="D173" i="1" s="1"/>
  <c r="H173" i="1" s="1"/>
  <c r="I173" i="1" s="1"/>
  <c r="C174" i="1"/>
  <c r="D174" i="1" s="1"/>
  <c r="H174" i="1" s="1"/>
  <c r="I174" i="1" s="1"/>
  <c r="C175" i="1"/>
  <c r="C176" i="1"/>
  <c r="C177" i="1"/>
  <c r="D177" i="1" s="1"/>
  <c r="H177" i="1" s="1"/>
  <c r="I177" i="1" s="1"/>
  <c r="C178" i="1"/>
  <c r="D178" i="1" s="1"/>
  <c r="H178" i="1" s="1"/>
  <c r="I178" i="1" s="1"/>
  <c r="C179" i="1"/>
  <c r="D179" i="1" s="1"/>
  <c r="H179" i="1" s="1"/>
  <c r="I179" i="1" s="1"/>
  <c r="C180" i="1"/>
  <c r="D180" i="1" s="1"/>
  <c r="H180" i="1" s="1"/>
  <c r="I180" i="1" s="1"/>
  <c r="C181" i="1"/>
  <c r="D181" i="1" s="1"/>
  <c r="H181" i="1" s="1"/>
  <c r="I181" i="1" s="1"/>
  <c r="C182" i="1"/>
  <c r="D182" i="1" s="1"/>
  <c r="H182" i="1" s="1"/>
  <c r="I182" i="1" s="1"/>
  <c r="C183" i="1"/>
  <c r="C184" i="1"/>
  <c r="C185" i="1"/>
  <c r="D185" i="1" s="1"/>
  <c r="H185" i="1" s="1"/>
  <c r="I185" i="1" s="1"/>
  <c r="C186" i="1"/>
  <c r="D186" i="1" s="1"/>
  <c r="H186" i="1" s="1"/>
  <c r="I186" i="1" s="1"/>
  <c r="C187" i="1"/>
  <c r="D187" i="1" s="1"/>
  <c r="H187" i="1" s="1"/>
  <c r="I187" i="1" s="1"/>
  <c r="C188" i="1"/>
  <c r="D188" i="1" s="1"/>
  <c r="H188" i="1" s="1"/>
  <c r="I188" i="1" s="1"/>
  <c r="C189" i="1"/>
  <c r="D189" i="1" s="1"/>
  <c r="H189" i="1" s="1"/>
  <c r="I189" i="1" s="1"/>
  <c r="C190" i="1"/>
  <c r="D190" i="1" s="1"/>
  <c r="H190" i="1" s="1"/>
  <c r="I190" i="1" s="1"/>
  <c r="C191" i="1"/>
  <c r="C192" i="1"/>
  <c r="C193" i="1"/>
  <c r="D193" i="1" s="1"/>
  <c r="H193" i="1" s="1"/>
  <c r="I193" i="1" s="1"/>
  <c r="C194" i="1"/>
  <c r="D194" i="1" s="1"/>
  <c r="H194" i="1" s="1"/>
  <c r="I194" i="1" s="1"/>
  <c r="C195" i="1"/>
  <c r="D195" i="1" s="1"/>
  <c r="H195" i="1" s="1"/>
  <c r="I195" i="1" s="1"/>
  <c r="C196" i="1"/>
  <c r="D196" i="1" s="1"/>
  <c r="H196" i="1" s="1"/>
  <c r="I196" i="1" s="1"/>
  <c r="C197" i="1"/>
  <c r="D197" i="1" s="1"/>
  <c r="H197" i="1" s="1"/>
  <c r="I197" i="1" s="1"/>
  <c r="C198" i="1"/>
  <c r="C199" i="1"/>
  <c r="C200" i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H206" i="1" s="1"/>
  <c r="I206" i="1" s="1"/>
  <c r="C207" i="1"/>
  <c r="C208" i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C215" i="1"/>
  <c r="C216" i="1"/>
  <c r="C217" i="1"/>
  <c r="D217" i="1" s="1"/>
  <c r="H217" i="1" s="1"/>
  <c r="I217" i="1" s="1"/>
  <c r="C218" i="1"/>
  <c r="D218" i="1" s="1"/>
  <c r="H218" i="1" s="1"/>
  <c r="I218" i="1" s="1"/>
  <c r="C219" i="1"/>
  <c r="D219" i="1" s="1"/>
  <c r="C220" i="1"/>
  <c r="D220" i="1" s="1"/>
  <c r="C221" i="1"/>
  <c r="D221" i="1" s="1"/>
  <c r="C222" i="1"/>
  <c r="D222" i="1" s="1"/>
  <c r="C223" i="1"/>
  <c r="C224" i="1"/>
  <c r="C225" i="1"/>
  <c r="D225" i="1" s="1"/>
  <c r="C226" i="1"/>
  <c r="D226" i="1" s="1"/>
  <c r="C227" i="1"/>
  <c r="D227" i="1" s="1"/>
  <c r="C228" i="1"/>
  <c r="D228" i="1" s="1"/>
  <c r="C229" i="1"/>
  <c r="D229" i="1" s="1"/>
  <c r="H229" i="1" s="1"/>
  <c r="I229" i="1" s="1"/>
  <c r="C230" i="1"/>
  <c r="D230" i="1" s="1"/>
  <c r="H230" i="1" s="1"/>
  <c r="I230" i="1" s="1"/>
  <c r="C231" i="1"/>
  <c r="C232" i="1"/>
  <c r="C233" i="1"/>
  <c r="D233" i="1" s="1"/>
  <c r="C234" i="1"/>
  <c r="D234" i="1" s="1"/>
  <c r="H234" i="1" s="1"/>
  <c r="I234" i="1" s="1"/>
  <c r="C235" i="1"/>
  <c r="D235" i="1" s="1"/>
  <c r="H235" i="1" s="1"/>
  <c r="I235" i="1" s="1"/>
  <c r="C236" i="1"/>
  <c r="D236" i="1" s="1"/>
  <c r="H236" i="1" s="1"/>
  <c r="I236" i="1" s="1"/>
  <c r="C237" i="1"/>
  <c r="D237" i="1" s="1"/>
  <c r="H237" i="1" s="1"/>
  <c r="I237" i="1" s="1"/>
  <c r="C238" i="1"/>
  <c r="D238" i="1" s="1"/>
  <c r="H238" i="1" s="1"/>
  <c r="I238" i="1" s="1"/>
  <c r="C239" i="1"/>
  <c r="C240" i="1"/>
  <c r="C241" i="1"/>
  <c r="D241" i="1" s="1"/>
  <c r="H241" i="1" s="1"/>
  <c r="I241" i="1" s="1"/>
  <c r="C242" i="1"/>
  <c r="D242" i="1" s="1"/>
  <c r="H242" i="1" s="1"/>
  <c r="I242" i="1" s="1"/>
  <c r="C243" i="1"/>
  <c r="D243" i="1" s="1"/>
  <c r="H243" i="1" s="1"/>
  <c r="I243" i="1" s="1"/>
  <c r="C244" i="1"/>
  <c r="D244" i="1" s="1"/>
  <c r="H244" i="1" s="1"/>
  <c r="I244" i="1" s="1"/>
  <c r="C245" i="1"/>
  <c r="D245" i="1" s="1"/>
  <c r="C246" i="1"/>
  <c r="D246" i="1" s="1"/>
  <c r="C247" i="1"/>
  <c r="C248" i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H254" i="1" s="1"/>
  <c r="I254" i="1" s="1"/>
  <c r="C255" i="1"/>
  <c r="C256" i="1"/>
  <c r="C257" i="1"/>
  <c r="D257" i="1" s="1"/>
  <c r="H257" i="1" s="1"/>
  <c r="I257" i="1" s="1"/>
  <c r="C258" i="1"/>
  <c r="D258" i="1" s="1"/>
  <c r="C259" i="1"/>
  <c r="D259" i="1" s="1"/>
  <c r="C260" i="1"/>
  <c r="D260" i="1" s="1"/>
  <c r="C261" i="1"/>
  <c r="D261" i="1" s="1"/>
  <c r="C262" i="1"/>
  <c r="C263" i="1"/>
  <c r="C264" i="1"/>
  <c r="C265" i="1"/>
  <c r="D265" i="1" s="1"/>
  <c r="H265" i="1" s="1"/>
  <c r="I265" i="1" s="1"/>
  <c r="C266" i="1"/>
  <c r="D266" i="1" s="1"/>
  <c r="H266" i="1" s="1"/>
  <c r="I266" i="1" s="1"/>
  <c r="C267" i="1"/>
  <c r="D267" i="1" s="1"/>
  <c r="H267" i="1" s="1"/>
  <c r="I267" i="1" s="1"/>
  <c r="C268" i="1"/>
  <c r="D268" i="1" s="1"/>
  <c r="H268" i="1" s="1"/>
  <c r="I268" i="1" s="1"/>
  <c r="C269" i="1"/>
  <c r="D269" i="1" s="1"/>
  <c r="C270" i="1"/>
  <c r="D270" i="1" s="1"/>
  <c r="C271" i="1"/>
  <c r="C272" i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C279" i="1"/>
  <c r="C280" i="1"/>
  <c r="C281" i="1"/>
  <c r="D281" i="1" s="1"/>
  <c r="H281" i="1" s="1"/>
  <c r="I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C288" i="1"/>
  <c r="C289" i="1"/>
  <c r="D289" i="1" s="1"/>
  <c r="H289" i="1" s="1"/>
  <c r="I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C296" i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H302" i="1" s="1"/>
  <c r="I302" i="1" s="1"/>
  <c r="C303" i="1"/>
  <c r="C304" i="1"/>
  <c r="C305" i="1"/>
  <c r="D305" i="1" s="1"/>
  <c r="H305" i="1" s="1"/>
  <c r="I305" i="1" s="1"/>
  <c r="C306" i="1"/>
  <c r="D306" i="1" s="1"/>
  <c r="H306" i="1" s="1"/>
  <c r="I306" i="1" s="1"/>
  <c r="C307" i="1"/>
  <c r="D307" i="1" s="1"/>
  <c r="H307" i="1" s="1"/>
  <c r="I307" i="1" s="1"/>
  <c r="C308" i="1"/>
  <c r="D308" i="1" s="1"/>
  <c r="H308" i="1" s="1"/>
  <c r="I308" i="1" s="1"/>
  <c r="C309" i="1"/>
  <c r="D309" i="1" s="1"/>
  <c r="H309" i="1" s="1"/>
  <c r="I309" i="1" s="1"/>
  <c r="C310" i="1"/>
  <c r="D310" i="1" s="1"/>
  <c r="H310" i="1" s="1"/>
  <c r="I310" i="1" s="1"/>
  <c r="C311" i="1"/>
  <c r="C312" i="1"/>
  <c r="C313" i="1"/>
  <c r="D313" i="1" s="1"/>
  <c r="H313" i="1" s="1"/>
  <c r="I313" i="1" s="1"/>
  <c r="C314" i="1"/>
  <c r="D314" i="1" s="1"/>
  <c r="H314" i="1" s="1"/>
  <c r="I314" i="1" s="1"/>
  <c r="C315" i="1"/>
  <c r="D315" i="1" s="1"/>
  <c r="H315" i="1" s="1"/>
  <c r="I315" i="1" s="1"/>
  <c r="C316" i="1"/>
  <c r="D316" i="1" s="1"/>
  <c r="H316" i="1" s="1"/>
  <c r="I316" i="1" s="1"/>
  <c r="C317" i="1"/>
  <c r="D317" i="1" s="1"/>
  <c r="H317" i="1" s="1"/>
  <c r="I317" i="1" s="1"/>
  <c r="C318" i="1"/>
  <c r="D318" i="1" s="1"/>
  <c r="H318" i="1" s="1"/>
  <c r="I318" i="1" s="1"/>
  <c r="C319" i="1"/>
  <c r="C320" i="1"/>
  <c r="C321" i="1"/>
  <c r="D321" i="1" s="1"/>
  <c r="H321" i="1" s="1"/>
  <c r="I321" i="1" s="1"/>
  <c r="C322" i="1"/>
  <c r="D322" i="1" s="1"/>
  <c r="C323" i="1"/>
  <c r="D323" i="1" s="1"/>
  <c r="C324" i="1"/>
  <c r="D324" i="1" s="1"/>
  <c r="C325" i="1"/>
  <c r="D325" i="1" s="1"/>
  <c r="C326" i="1"/>
  <c r="C327" i="1"/>
  <c r="C328" i="1"/>
  <c r="C329" i="1"/>
  <c r="D329" i="1" s="1"/>
  <c r="H329" i="1" s="1"/>
  <c r="I329" i="1" s="1"/>
  <c r="C330" i="1"/>
  <c r="D330" i="1" s="1"/>
  <c r="H330" i="1" s="1"/>
  <c r="I330" i="1" s="1"/>
  <c r="C331" i="1"/>
  <c r="D331" i="1" s="1"/>
  <c r="H331" i="1" s="1"/>
  <c r="I331" i="1" s="1"/>
  <c r="C332" i="1"/>
  <c r="D332" i="1" s="1"/>
  <c r="C333" i="1"/>
  <c r="D333" i="1" s="1"/>
  <c r="C334" i="1"/>
  <c r="D334" i="1" s="1"/>
  <c r="C335" i="1"/>
  <c r="C336" i="1"/>
  <c r="C337" i="1"/>
  <c r="D337" i="1" s="1"/>
  <c r="H337" i="1" s="1"/>
  <c r="I337" i="1" s="1"/>
  <c r="C338" i="1"/>
  <c r="D338" i="1" s="1"/>
  <c r="H338" i="1" s="1"/>
  <c r="I338" i="1" s="1"/>
  <c r="C339" i="1"/>
  <c r="D339" i="1" s="1"/>
  <c r="H339" i="1" s="1"/>
  <c r="I339" i="1" s="1"/>
  <c r="C340" i="1"/>
  <c r="D340" i="1" s="1"/>
  <c r="C341" i="1"/>
  <c r="D341" i="1" s="1"/>
  <c r="H341" i="1" s="1"/>
  <c r="I341" i="1" s="1"/>
  <c r="C342" i="1"/>
  <c r="D342" i="1" s="1"/>
  <c r="C343" i="1"/>
  <c r="C344" i="1"/>
  <c r="C345" i="1"/>
  <c r="D345" i="1" s="1"/>
  <c r="C346" i="1"/>
  <c r="D346" i="1" s="1"/>
  <c r="C347" i="1"/>
  <c r="D347" i="1" s="1"/>
  <c r="C348" i="1"/>
  <c r="D348" i="1" s="1"/>
  <c r="C349" i="1"/>
  <c r="D349" i="1" s="1"/>
  <c r="H349" i="1" s="1"/>
  <c r="I349" i="1" s="1"/>
  <c r="C350" i="1"/>
  <c r="D350" i="1" s="1"/>
  <c r="H350" i="1" s="1"/>
  <c r="I350" i="1" s="1"/>
  <c r="C351" i="1"/>
  <c r="C352" i="1"/>
  <c r="C353" i="1"/>
  <c r="D353" i="1" s="1"/>
  <c r="H353" i="1" s="1"/>
  <c r="I353" i="1" s="1"/>
  <c r="C354" i="1"/>
  <c r="D354" i="1" s="1"/>
  <c r="H354" i="1" s="1"/>
  <c r="I354" i="1" s="1"/>
  <c r="C355" i="1"/>
  <c r="D355" i="1" s="1"/>
  <c r="H355" i="1" s="1"/>
  <c r="I355" i="1" s="1"/>
  <c r="C356" i="1"/>
  <c r="D356" i="1" s="1"/>
  <c r="H356" i="1" s="1"/>
  <c r="I356" i="1" s="1"/>
  <c r="C357" i="1"/>
  <c r="D357" i="1" s="1"/>
  <c r="H357" i="1" s="1"/>
  <c r="I357" i="1" s="1"/>
  <c r="C358" i="1"/>
  <c r="D358" i="1" s="1"/>
  <c r="H358" i="1" s="1"/>
  <c r="I358" i="1" s="1"/>
  <c r="C359" i="1"/>
  <c r="C360" i="1"/>
  <c r="C361" i="1"/>
  <c r="D361" i="1" s="1"/>
  <c r="H361" i="1" s="1"/>
  <c r="I361" i="1" s="1"/>
  <c r="C362" i="1"/>
  <c r="D362" i="1" s="1"/>
  <c r="H362" i="1" s="1"/>
  <c r="I362" i="1" s="1"/>
  <c r="C363" i="1"/>
  <c r="D363" i="1" s="1"/>
  <c r="H363" i="1" s="1"/>
  <c r="I363" i="1" s="1"/>
  <c r="C364" i="1"/>
  <c r="D364" i="1" s="1"/>
  <c r="C365" i="1"/>
  <c r="D365" i="1" s="1"/>
  <c r="C366" i="1"/>
  <c r="D366" i="1" s="1"/>
  <c r="C367" i="1"/>
  <c r="C368" i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H374" i="1" s="1"/>
  <c r="I374" i="1" s="1"/>
  <c r="C375" i="1"/>
  <c r="C376" i="1"/>
  <c r="C377" i="1"/>
  <c r="D377" i="1" s="1"/>
  <c r="H377" i="1" s="1"/>
  <c r="I377" i="1" s="1"/>
  <c r="C378" i="1"/>
  <c r="D378" i="1" s="1"/>
  <c r="H378" i="1" s="1"/>
  <c r="I378" i="1" s="1"/>
  <c r="C379" i="1"/>
  <c r="D379" i="1" s="1"/>
  <c r="H379" i="1" s="1"/>
  <c r="I379" i="1" s="1"/>
  <c r="C380" i="1"/>
  <c r="D380" i="1" s="1"/>
  <c r="H380" i="1" s="1"/>
  <c r="I380" i="1" s="1"/>
  <c r="C381" i="1"/>
  <c r="D381" i="1" s="1"/>
  <c r="H381" i="1" s="1"/>
  <c r="I381" i="1" s="1"/>
  <c r="C382" i="1"/>
  <c r="D382" i="1" s="1"/>
  <c r="H382" i="1" s="1"/>
  <c r="I382" i="1" s="1"/>
  <c r="C383" i="1"/>
  <c r="C384" i="1"/>
  <c r="C385" i="1"/>
  <c r="D385" i="1" s="1"/>
  <c r="H385" i="1" s="1"/>
  <c r="I385" i="1" s="1"/>
  <c r="C386" i="1"/>
  <c r="D386" i="1" s="1"/>
  <c r="H386" i="1" s="1"/>
  <c r="I386" i="1" s="1"/>
  <c r="C387" i="1"/>
  <c r="D387" i="1" s="1"/>
  <c r="H387" i="1" s="1"/>
  <c r="I387" i="1" s="1"/>
  <c r="C29" i="1"/>
  <c r="H29" i="1" s="1"/>
  <c r="H31" i="1"/>
  <c r="I31" i="1" s="1"/>
  <c r="F28" i="1"/>
  <c r="Q9" i="1"/>
  <c r="I29" i="1" l="1"/>
  <c r="J29" i="1"/>
  <c r="K29" i="1" s="1"/>
  <c r="J152" i="1"/>
  <c r="K152" i="1" s="1"/>
  <c r="J161" i="1"/>
  <c r="K161" i="1" s="1"/>
  <c r="J153" i="1"/>
  <c r="K153" i="1" s="1"/>
  <c r="J157" i="1"/>
  <c r="K157" i="1" s="1"/>
  <c r="J159" i="1"/>
  <c r="K159" i="1" s="1"/>
  <c r="F29" i="1" l="1"/>
  <c r="J30" i="1" s="1"/>
  <c r="K30" i="1" s="1"/>
  <c r="F30" i="1" l="1"/>
  <c r="J31" i="1" s="1"/>
  <c r="K31" i="1" s="1"/>
  <c r="F31" i="1" l="1"/>
  <c r="J32" i="1" s="1"/>
  <c r="F32" i="1" s="1"/>
  <c r="J33" i="1" l="1"/>
  <c r="K33" i="1" s="1"/>
  <c r="K32" i="1"/>
  <c r="F33" i="1" l="1"/>
  <c r="J34" i="1" l="1"/>
  <c r="K34" i="1" l="1"/>
  <c r="F34" i="1"/>
  <c r="J35" i="1" l="1"/>
  <c r="K35" i="1" s="1"/>
  <c r="F35" i="1" l="1"/>
  <c r="J36" i="1" l="1"/>
  <c r="K36" i="1" s="1"/>
  <c r="F36" i="1" l="1"/>
  <c r="J37" i="1" s="1"/>
  <c r="K37" i="1" s="1"/>
  <c r="F37" i="1" l="1"/>
  <c r="J38" i="1" l="1"/>
  <c r="K38" i="1" s="1"/>
  <c r="F38" i="1" l="1"/>
  <c r="J39" i="1" l="1"/>
  <c r="K39" i="1" s="1"/>
  <c r="F39" i="1" l="1"/>
  <c r="J40" i="1" l="1"/>
  <c r="K40" i="1" s="1"/>
  <c r="F40" i="1" l="1"/>
  <c r="J41" i="1" l="1"/>
  <c r="K41" i="1" s="1"/>
  <c r="F41" i="1" l="1"/>
  <c r="J42" i="1" l="1"/>
  <c r="K42" i="1" s="1"/>
  <c r="F42" i="1" l="1"/>
  <c r="J43" i="1" l="1"/>
  <c r="K43" i="1" s="1"/>
  <c r="F43" i="1" l="1"/>
  <c r="J44" i="1" l="1"/>
  <c r="K44" i="1" s="1"/>
  <c r="F44" i="1" l="1"/>
  <c r="J45" i="1" l="1"/>
  <c r="K45" i="1" s="1"/>
  <c r="F45" i="1" l="1"/>
  <c r="J46" i="1" l="1"/>
  <c r="K46" i="1" s="1"/>
  <c r="F46" i="1" l="1"/>
  <c r="J47" i="1" l="1"/>
  <c r="K47" i="1" s="1"/>
  <c r="F47" i="1" l="1"/>
  <c r="J48" i="1" s="1"/>
  <c r="K48" i="1" s="1"/>
  <c r="F48" i="1" l="1"/>
  <c r="J49" i="1" l="1"/>
  <c r="K49" i="1" s="1"/>
  <c r="F49" i="1" l="1"/>
  <c r="J50" i="1" l="1"/>
  <c r="K50" i="1" s="1"/>
  <c r="F50" i="1" l="1"/>
  <c r="J51" i="1" l="1"/>
  <c r="K51" i="1" s="1"/>
  <c r="F51" i="1" l="1"/>
  <c r="J52" i="1" l="1"/>
  <c r="K52" i="1" s="1"/>
  <c r="F52" i="1" l="1"/>
  <c r="J53" i="1" l="1"/>
  <c r="K53" i="1" s="1"/>
  <c r="H53" i="1"/>
  <c r="F53" i="1" l="1"/>
  <c r="H54" i="1" s="1"/>
  <c r="I54" i="1" s="1"/>
  <c r="J54" i="1"/>
  <c r="K54" i="1" s="1"/>
  <c r="I53" i="1"/>
  <c r="F54" i="1" l="1"/>
  <c r="H55" i="1" s="1"/>
  <c r="J55" i="1"/>
  <c r="K55" i="1" s="1"/>
  <c r="I55" i="1" l="1"/>
  <c r="F55" i="1"/>
  <c r="J56" i="1" l="1"/>
  <c r="K56" i="1" s="1"/>
  <c r="H56" i="1"/>
  <c r="I56" i="1" l="1"/>
  <c r="F56" i="1"/>
  <c r="J57" i="1" l="1"/>
  <c r="K57" i="1" s="1"/>
  <c r="H57" i="1"/>
  <c r="F57" i="1" l="1"/>
  <c r="H58" i="1" s="1"/>
  <c r="I58" i="1" s="1"/>
  <c r="J58" i="1"/>
  <c r="K58" i="1" s="1"/>
  <c r="I57" i="1"/>
  <c r="F58" i="1" l="1"/>
  <c r="H59" i="1" s="1"/>
  <c r="J59" i="1"/>
  <c r="K59" i="1" s="1"/>
  <c r="F59" i="1" l="1"/>
  <c r="H60" i="1" s="1"/>
  <c r="I60" i="1" s="1"/>
  <c r="J60" i="1"/>
  <c r="K60" i="1" s="1"/>
  <c r="I59" i="1"/>
  <c r="F60" i="1" l="1"/>
  <c r="J61" i="1" l="1"/>
  <c r="K61" i="1" s="1"/>
  <c r="H61" i="1"/>
  <c r="I61" i="1" s="1"/>
  <c r="F61" i="1" l="1"/>
  <c r="J62" i="1" l="1"/>
  <c r="K62" i="1" s="1"/>
  <c r="H62" i="1"/>
  <c r="I62" i="1" s="1"/>
  <c r="F62" i="1" l="1"/>
  <c r="J63" i="1" l="1"/>
  <c r="K63" i="1" s="1"/>
  <c r="F63" i="1" l="1"/>
  <c r="J64" i="1" s="1"/>
  <c r="K64" i="1" s="1"/>
  <c r="F64" i="1" l="1"/>
  <c r="J65" i="1" s="1"/>
  <c r="K65" i="1" s="1"/>
  <c r="F65" i="1" l="1"/>
  <c r="J66" i="1" l="1"/>
  <c r="K66" i="1" s="1"/>
  <c r="F66" i="1" l="1"/>
  <c r="J67" i="1" s="1"/>
  <c r="K67" i="1" s="1"/>
  <c r="F67" i="1" l="1"/>
  <c r="J68" i="1" l="1"/>
  <c r="K68" i="1" s="1"/>
  <c r="F68" i="1" l="1"/>
  <c r="J69" i="1" s="1"/>
  <c r="K69" i="1" s="1"/>
  <c r="F69" i="1" l="1"/>
  <c r="J70" i="1" s="1"/>
  <c r="K70" i="1" s="1"/>
  <c r="F70" i="1" l="1"/>
  <c r="J71" i="1" s="1"/>
  <c r="K71" i="1" s="1"/>
  <c r="F71" i="1" l="1"/>
  <c r="J72" i="1" s="1"/>
  <c r="K72" i="1" s="1"/>
  <c r="F72" i="1" l="1"/>
  <c r="J73" i="1" l="1"/>
  <c r="K73" i="1" s="1"/>
  <c r="F73" i="1" l="1"/>
  <c r="J74" i="1" l="1"/>
  <c r="K74" i="1" s="1"/>
  <c r="F74" i="1" l="1"/>
  <c r="J75" i="1" l="1"/>
  <c r="K75" i="1" s="1"/>
  <c r="F75" i="1" l="1"/>
  <c r="J76" i="1" l="1"/>
  <c r="K76" i="1" s="1"/>
  <c r="H76" i="1"/>
  <c r="I76" i="1" s="1"/>
  <c r="F76" i="1" l="1"/>
  <c r="J77" i="1" l="1"/>
  <c r="K77" i="1" s="1"/>
  <c r="H77" i="1"/>
  <c r="I77" i="1" l="1"/>
  <c r="F77" i="1"/>
  <c r="J78" i="1" l="1"/>
  <c r="K78" i="1" s="1"/>
  <c r="H78" i="1"/>
  <c r="I78" i="1" s="1"/>
  <c r="F78" i="1" l="1"/>
  <c r="J79" i="1" l="1"/>
  <c r="K79" i="1" s="1"/>
  <c r="H79" i="1"/>
  <c r="I79" i="1" s="1"/>
  <c r="F79" i="1" l="1"/>
  <c r="J80" i="1" l="1"/>
  <c r="K80" i="1" s="1"/>
  <c r="H80" i="1"/>
  <c r="I80" i="1" s="1"/>
  <c r="F80" i="1" l="1"/>
  <c r="J81" i="1" l="1"/>
  <c r="K81" i="1" s="1"/>
  <c r="H81" i="1"/>
  <c r="I81" i="1" s="1"/>
  <c r="F81" i="1" l="1"/>
  <c r="J82" i="1" l="1"/>
  <c r="K82" i="1" s="1"/>
  <c r="H82" i="1"/>
  <c r="I82" i="1" s="1"/>
  <c r="F82" i="1" l="1"/>
  <c r="J83" i="1" l="1"/>
  <c r="K83" i="1" s="1"/>
  <c r="H83" i="1"/>
  <c r="I83" i="1" s="1"/>
  <c r="F83" i="1" l="1"/>
  <c r="J84" i="1" l="1"/>
  <c r="K84" i="1" s="1"/>
  <c r="H84" i="1"/>
  <c r="I84" i="1" s="1"/>
  <c r="F84" i="1" l="1"/>
  <c r="J85" i="1" l="1"/>
  <c r="K85" i="1" s="1"/>
  <c r="H85" i="1"/>
  <c r="I85" i="1" s="1"/>
  <c r="F85" i="1" l="1"/>
  <c r="J86" i="1" l="1"/>
  <c r="K86" i="1" s="1"/>
  <c r="F86" i="1" l="1"/>
  <c r="J87" i="1" l="1"/>
  <c r="K87" i="1" s="1"/>
  <c r="F87" i="1" l="1"/>
  <c r="J88" i="1" s="1"/>
  <c r="K88" i="1" s="1"/>
  <c r="F88" i="1" l="1"/>
  <c r="J89" i="1" s="1"/>
  <c r="K89" i="1" s="1"/>
  <c r="F89" i="1" l="1"/>
  <c r="J90" i="1" s="1"/>
  <c r="K90" i="1" s="1"/>
  <c r="F90" i="1" l="1"/>
  <c r="H91" i="1" s="1"/>
  <c r="I91" i="1" s="1"/>
  <c r="J91" i="1"/>
  <c r="K91" i="1" s="1"/>
  <c r="F91" i="1" l="1"/>
  <c r="J92" i="1" l="1"/>
  <c r="K92" i="1" s="1"/>
  <c r="H92" i="1"/>
  <c r="I92" i="1" s="1"/>
  <c r="F92" i="1" l="1"/>
  <c r="J93" i="1" l="1"/>
  <c r="K93" i="1" s="1"/>
  <c r="H93" i="1"/>
  <c r="I93" i="1" s="1"/>
  <c r="F93" i="1" l="1"/>
  <c r="J94" i="1" l="1"/>
  <c r="K94" i="1" s="1"/>
  <c r="H94" i="1"/>
  <c r="I94" i="1" s="1"/>
  <c r="F94" i="1" l="1"/>
  <c r="J95" i="1" l="1"/>
  <c r="K95" i="1" s="1"/>
  <c r="H95" i="1"/>
  <c r="I95" i="1" s="1"/>
  <c r="F95" i="1" l="1"/>
  <c r="J96" i="1" l="1"/>
  <c r="K96" i="1" s="1"/>
  <c r="F96" i="1" l="1"/>
  <c r="J97" i="1" s="1"/>
  <c r="K97" i="1" s="1"/>
  <c r="F97" i="1" l="1"/>
  <c r="J98" i="1" s="1"/>
  <c r="K98" i="1" l="1"/>
  <c r="F98" i="1"/>
  <c r="H99" i="1" s="1"/>
  <c r="I99" i="1" s="1"/>
  <c r="J99" i="1"/>
  <c r="K99" i="1" s="1"/>
  <c r="F99" i="1" l="1"/>
  <c r="J100" i="1" l="1"/>
  <c r="K100" i="1" s="1"/>
  <c r="H100" i="1"/>
  <c r="I100" i="1" s="1"/>
  <c r="F100" i="1" l="1"/>
  <c r="J101" i="1" l="1"/>
  <c r="K101" i="1" s="1"/>
  <c r="H101" i="1"/>
  <c r="I101" i="1" s="1"/>
  <c r="F101" i="1" l="1"/>
  <c r="J102" i="1" l="1"/>
  <c r="K102" i="1" s="1"/>
  <c r="H102" i="1"/>
  <c r="I102" i="1" s="1"/>
  <c r="F102" i="1" l="1"/>
  <c r="J103" i="1" l="1"/>
  <c r="K103" i="1" s="1"/>
  <c r="H103" i="1"/>
  <c r="I103" i="1" s="1"/>
  <c r="F103" i="1" l="1"/>
  <c r="J104" i="1" l="1"/>
  <c r="K104" i="1" s="1"/>
  <c r="H104" i="1"/>
  <c r="I104" i="1" s="1"/>
  <c r="F104" i="1" l="1"/>
  <c r="J105" i="1" l="1"/>
  <c r="K105" i="1" s="1"/>
  <c r="H105" i="1"/>
  <c r="I105" i="1" s="1"/>
  <c r="F105" i="1" l="1"/>
  <c r="J106" i="1" l="1"/>
  <c r="K106" i="1" s="1"/>
  <c r="H106" i="1"/>
  <c r="I106" i="1" s="1"/>
  <c r="F106" i="1" l="1"/>
  <c r="J107" i="1" l="1"/>
  <c r="K107" i="1" s="1"/>
  <c r="H107" i="1"/>
  <c r="I107" i="1" s="1"/>
  <c r="F107" i="1" l="1"/>
  <c r="J108" i="1" l="1"/>
  <c r="K108" i="1" s="1"/>
  <c r="H108" i="1"/>
  <c r="I108" i="1" s="1"/>
  <c r="F108" i="1" l="1"/>
  <c r="J109" i="1" l="1"/>
  <c r="K109" i="1" s="1"/>
  <c r="F109" i="1" l="1"/>
  <c r="J110" i="1" s="1"/>
  <c r="K110" i="1" s="1"/>
  <c r="F110" i="1" l="1"/>
  <c r="J111" i="1" s="1"/>
  <c r="K111" i="1" s="1"/>
  <c r="F111" i="1" l="1"/>
  <c r="J112" i="1" s="1"/>
  <c r="K112" i="1" s="1"/>
  <c r="F112" i="1" l="1"/>
  <c r="J113" i="1" l="1"/>
  <c r="K113" i="1" s="1"/>
  <c r="F113" i="1" l="1"/>
  <c r="J114" i="1" l="1"/>
  <c r="K114" i="1" s="1"/>
  <c r="F114" i="1" l="1"/>
  <c r="J115" i="1" s="1"/>
  <c r="K115" i="1" s="1"/>
  <c r="F115" i="1" l="1"/>
  <c r="J116" i="1" l="1"/>
  <c r="K116" i="1" s="1"/>
  <c r="F116" i="1" l="1"/>
  <c r="J117" i="1" s="1"/>
  <c r="K117" i="1" s="1"/>
  <c r="F117" i="1" l="1"/>
  <c r="J118" i="1" s="1"/>
  <c r="K118" i="1" s="1"/>
  <c r="F118" i="1" l="1"/>
  <c r="J119" i="1" s="1"/>
  <c r="K119" i="1" s="1"/>
  <c r="F119" i="1" l="1"/>
  <c r="J120" i="1" s="1"/>
  <c r="K120" i="1" s="1"/>
  <c r="F120" i="1" l="1"/>
  <c r="J121" i="1" s="1"/>
  <c r="K121" i="1" s="1"/>
  <c r="F121" i="1" l="1"/>
  <c r="H122" i="1" s="1"/>
  <c r="I122" i="1" s="1"/>
  <c r="J122" i="1"/>
  <c r="K122" i="1" s="1"/>
  <c r="F122" i="1" l="1"/>
  <c r="J123" i="1" l="1"/>
  <c r="K123" i="1" s="1"/>
  <c r="H123" i="1"/>
  <c r="I123" i="1" s="1"/>
  <c r="F123" i="1" l="1"/>
  <c r="J124" i="1" l="1"/>
  <c r="K124" i="1" s="1"/>
  <c r="H124" i="1"/>
  <c r="I124" i="1" s="1"/>
  <c r="F124" i="1" l="1"/>
  <c r="J125" i="1" l="1"/>
  <c r="K125" i="1" s="1"/>
  <c r="H125" i="1"/>
  <c r="I125" i="1" s="1"/>
  <c r="F125" i="1" l="1"/>
  <c r="J126" i="1" l="1"/>
  <c r="K126" i="1" s="1"/>
  <c r="H126" i="1"/>
  <c r="I126" i="1" s="1"/>
  <c r="F126" i="1" l="1"/>
  <c r="J127" i="1" l="1"/>
  <c r="K127" i="1" s="1"/>
  <c r="H127" i="1"/>
  <c r="I127" i="1" s="1"/>
  <c r="F127" i="1" l="1"/>
  <c r="J128" i="1" l="1"/>
  <c r="K128" i="1" s="1"/>
  <c r="H128" i="1"/>
  <c r="I128" i="1" s="1"/>
  <c r="F128" i="1" l="1"/>
  <c r="J129" i="1" l="1"/>
  <c r="K129" i="1" s="1"/>
  <c r="H129" i="1"/>
  <c r="I129" i="1" s="1"/>
  <c r="F129" i="1" l="1"/>
  <c r="J130" i="1" l="1"/>
  <c r="K130" i="1" s="1"/>
  <c r="H130" i="1"/>
  <c r="I130" i="1" s="1"/>
  <c r="F130" i="1" l="1"/>
  <c r="H131" i="1" s="1"/>
  <c r="I131" i="1" s="1"/>
  <c r="J131" i="1"/>
  <c r="K131" i="1" s="1"/>
  <c r="F131" i="1" l="1"/>
  <c r="J132" i="1" l="1"/>
  <c r="K132" i="1" s="1"/>
  <c r="H132" i="1"/>
  <c r="I132" i="1" s="1"/>
  <c r="F132" i="1" l="1"/>
  <c r="J133" i="1" l="1"/>
  <c r="K133" i="1" s="1"/>
  <c r="H133" i="1"/>
  <c r="I133" i="1" s="1"/>
  <c r="F133" i="1" l="1"/>
  <c r="J134" i="1" l="1"/>
  <c r="K134" i="1" s="1"/>
  <c r="H134" i="1"/>
  <c r="I134" i="1" s="1"/>
  <c r="F134" i="1" l="1"/>
  <c r="H135" i="1" s="1"/>
  <c r="I135" i="1" s="1"/>
  <c r="J135" i="1"/>
  <c r="K135" i="1" s="1"/>
  <c r="F135" i="1" l="1"/>
  <c r="J136" i="1" l="1"/>
  <c r="K136" i="1" s="1"/>
  <c r="H136" i="1"/>
  <c r="I136" i="1" s="1"/>
  <c r="F136" i="1" l="1"/>
  <c r="J137" i="1" l="1"/>
  <c r="K137" i="1" s="1"/>
  <c r="H137" i="1"/>
  <c r="I137" i="1" s="1"/>
  <c r="F137" i="1" l="1"/>
  <c r="J138" i="1" l="1"/>
  <c r="K138" i="1" s="1"/>
  <c r="H138" i="1"/>
  <c r="I138" i="1" s="1"/>
  <c r="F138" i="1" l="1"/>
  <c r="J139" i="1" l="1"/>
  <c r="K139" i="1" s="1"/>
  <c r="H139" i="1"/>
  <c r="I139" i="1" s="1"/>
  <c r="F139" i="1" l="1"/>
  <c r="J140" i="1" l="1"/>
  <c r="K140" i="1" s="1"/>
  <c r="H140" i="1"/>
  <c r="I140" i="1" s="1"/>
  <c r="F140" i="1" l="1"/>
  <c r="J141" i="1" l="1"/>
  <c r="K141" i="1" s="1"/>
  <c r="H141" i="1"/>
  <c r="I141" i="1" s="1"/>
  <c r="F141" i="1" l="1"/>
  <c r="J142" i="1" l="1"/>
  <c r="K142" i="1" s="1"/>
  <c r="H142" i="1"/>
  <c r="I142" i="1" s="1"/>
  <c r="F142" i="1" l="1"/>
  <c r="J143" i="1" l="1"/>
  <c r="K143" i="1" s="1"/>
  <c r="H143" i="1"/>
  <c r="I143" i="1" s="1"/>
  <c r="F143" i="1" l="1"/>
  <c r="J144" i="1" l="1"/>
  <c r="K144" i="1" s="1"/>
  <c r="F144" i="1" l="1"/>
  <c r="H145" i="1" s="1"/>
  <c r="I145" i="1" s="1"/>
  <c r="J145" i="1"/>
  <c r="K145" i="1" s="1"/>
  <c r="F145" i="1" l="1"/>
  <c r="J146" i="1" l="1"/>
  <c r="K146" i="1" s="1"/>
  <c r="H146" i="1"/>
  <c r="I146" i="1" s="1"/>
  <c r="F146" i="1" l="1"/>
  <c r="J147" i="1" l="1"/>
  <c r="K147" i="1" s="1"/>
  <c r="H147" i="1"/>
  <c r="I147" i="1" s="1"/>
  <c r="F147" i="1" l="1"/>
  <c r="J148" i="1" l="1"/>
  <c r="K148" i="1" s="1"/>
  <c r="H148" i="1"/>
  <c r="I148" i="1" s="1"/>
  <c r="F148" i="1" l="1"/>
  <c r="J149" i="1" l="1"/>
  <c r="K149" i="1" s="1"/>
  <c r="H149" i="1"/>
  <c r="I149" i="1" s="1"/>
  <c r="F149" i="1" l="1"/>
  <c r="J150" i="1" l="1"/>
  <c r="K150" i="1" s="1"/>
  <c r="H150" i="1"/>
  <c r="I150" i="1" s="1"/>
  <c r="F150" i="1" l="1"/>
  <c r="H151" i="1" l="1"/>
  <c r="I151" i="1" s="1"/>
  <c r="F151" i="1" l="1"/>
  <c r="H152" i="1" s="1"/>
  <c r="I152" i="1" s="1"/>
  <c r="F152" i="1" l="1"/>
  <c r="H153" i="1" l="1"/>
  <c r="I153" i="1" s="1"/>
  <c r="F153" i="1" l="1"/>
  <c r="H154" i="1" s="1"/>
  <c r="I154" i="1" s="1"/>
  <c r="F154" i="1" l="1"/>
  <c r="H155" i="1" s="1"/>
  <c r="I155" i="1" s="1"/>
  <c r="F155" i="1" l="1"/>
  <c r="H156" i="1" s="1"/>
  <c r="I156" i="1" s="1"/>
  <c r="F156" i="1" l="1"/>
  <c r="H157" i="1" s="1"/>
  <c r="I157" i="1" s="1"/>
  <c r="F157" i="1" l="1"/>
  <c r="H158" i="1" s="1"/>
  <c r="I158" i="1" s="1"/>
  <c r="F158" i="1" l="1"/>
  <c r="H159" i="1" l="1"/>
  <c r="I159" i="1" s="1"/>
  <c r="F159" i="1" l="1"/>
  <c r="H160" i="1" s="1"/>
  <c r="I160" i="1" s="1"/>
  <c r="J160" i="1"/>
  <c r="K160" i="1" s="1"/>
  <c r="F160" i="1" l="1"/>
  <c r="H161" i="1" l="1"/>
  <c r="I161" i="1" s="1"/>
  <c r="F161" i="1" l="1"/>
  <c r="H162" i="1" s="1"/>
  <c r="I162" i="1" s="1"/>
  <c r="J162" i="1"/>
  <c r="K162" i="1" s="1"/>
  <c r="F162" i="1" l="1"/>
  <c r="J163" i="1" l="1"/>
  <c r="K163" i="1" s="1"/>
  <c r="H163" i="1"/>
  <c r="I163" i="1" s="1"/>
  <c r="F163" i="1" l="1"/>
  <c r="J164" i="1" l="1"/>
  <c r="K164" i="1" s="1"/>
  <c r="H164" i="1"/>
  <c r="I164" i="1" s="1"/>
  <c r="F164" i="1" l="1"/>
  <c r="J165" i="1" l="1"/>
  <c r="K165" i="1" s="1"/>
  <c r="H165" i="1"/>
  <c r="I165" i="1" s="1"/>
  <c r="F165" i="1" l="1"/>
  <c r="J166" i="1" l="1"/>
  <c r="K166" i="1" s="1"/>
  <c r="F166" i="1" l="1"/>
  <c r="J167" i="1" s="1"/>
  <c r="K167" i="1" s="1"/>
  <c r="F167" i="1" l="1"/>
  <c r="J168" i="1" s="1"/>
  <c r="K168" i="1" s="1"/>
  <c r="F168" i="1" l="1"/>
  <c r="J169" i="1" s="1"/>
  <c r="K169" i="1" s="1"/>
  <c r="F169" i="1" l="1"/>
  <c r="J170" i="1" s="1"/>
  <c r="K170" i="1" s="1"/>
  <c r="F170" i="1" l="1"/>
  <c r="J171" i="1" s="1"/>
  <c r="K171" i="1" s="1"/>
  <c r="F171" i="1" l="1"/>
  <c r="J172" i="1" s="1"/>
  <c r="K172" i="1" s="1"/>
  <c r="F172" i="1" l="1"/>
  <c r="J173" i="1" s="1"/>
  <c r="K173" i="1" s="1"/>
  <c r="F173" i="1" l="1"/>
  <c r="J174" i="1" s="1"/>
  <c r="K174" i="1" s="1"/>
  <c r="F174" i="1" l="1"/>
  <c r="J175" i="1" s="1"/>
  <c r="K175" i="1" s="1"/>
  <c r="F175" i="1" l="1"/>
  <c r="J176" i="1" s="1"/>
  <c r="K176" i="1" s="1"/>
  <c r="F176" i="1" l="1"/>
  <c r="J177" i="1" s="1"/>
  <c r="K177" i="1" s="1"/>
  <c r="F177" i="1" l="1"/>
  <c r="J178" i="1" s="1"/>
  <c r="K178" i="1" s="1"/>
  <c r="F178" i="1" l="1"/>
  <c r="J179" i="1" s="1"/>
  <c r="K179" i="1" s="1"/>
  <c r="F179" i="1" l="1"/>
  <c r="J180" i="1" s="1"/>
  <c r="K180" i="1" s="1"/>
  <c r="F180" i="1" l="1"/>
  <c r="J181" i="1" s="1"/>
  <c r="K181" i="1" s="1"/>
  <c r="F181" i="1" l="1"/>
  <c r="J182" i="1" s="1"/>
  <c r="K182" i="1" s="1"/>
  <c r="F182" i="1" l="1"/>
  <c r="J183" i="1" s="1"/>
  <c r="K183" i="1" s="1"/>
  <c r="F183" i="1" l="1"/>
  <c r="J184" i="1" s="1"/>
  <c r="K184" i="1" s="1"/>
  <c r="F184" i="1" l="1"/>
  <c r="J185" i="1" s="1"/>
  <c r="K185" i="1" s="1"/>
  <c r="F185" i="1" l="1"/>
  <c r="J186" i="1" s="1"/>
  <c r="K186" i="1" s="1"/>
  <c r="F186" i="1" l="1"/>
  <c r="J187" i="1" s="1"/>
  <c r="K187" i="1" s="1"/>
  <c r="F187" i="1" l="1"/>
  <c r="J188" i="1" s="1"/>
  <c r="K188" i="1" s="1"/>
  <c r="J201" i="1"/>
  <c r="K201" i="1" s="1"/>
  <c r="F188" i="1" l="1"/>
  <c r="J189" i="1" l="1"/>
  <c r="K189" i="1" s="1"/>
  <c r="F189" i="1" l="1"/>
  <c r="J190" i="1" l="1"/>
  <c r="K190" i="1" s="1"/>
  <c r="J204" i="1"/>
  <c r="K204" i="1" s="1"/>
  <c r="F190" i="1" l="1"/>
  <c r="J191" i="1" s="1"/>
  <c r="K191" i="1" s="1"/>
  <c r="F191" i="1" l="1"/>
  <c r="J192" i="1" s="1"/>
  <c r="K192" i="1" s="1"/>
  <c r="F192" i="1" l="1"/>
  <c r="J193" i="1" s="1"/>
  <c r="K193" i="1" s="1"/>
  <c r="F193" i="1" l="1"/>
  <c r="J194" i="1" s="1"/>
  <c r="K194" i="1" s="1"/>
  <c r="F194" i="1" l="1"/>
  <c r="J195" i="1" s="1"/>
  <c r="K195" i="1" s="1"/>
  <c r="F195" i="1" l="1"/>
  <c r="J196" i="1" s="1"/>
  <c r="K196" i="1" s="1"/>
  <c r="F196" i="1" l="1"/>
  <c r="J197" i="1" s="1"/>
  <c r="K197" i="1" s="1"/>
  <c r="F197" i="1" l="1"/>
  <c r="H198" i="1" s="1"/>
  <c r="I198" i="1" s="1"/>
  <c r="J198" i="1"/>
  <c r="K198" i="1" s="1"/>
  <c r="F198" i="1" l="1"/>
  <c r="J199" i="1" l="1"/>
  <c r="K199" i="1" s="1"/>
  <c r="H199" i="1"/>
  <c r="I199" i="1" s="1"/>
  <c r="F199" i="1" l="1"/>
  <c r="J200" i="1" l="1"/>
  <c r="K200" i="1" s="1"/>
  <c r="H200" i="1"/>
  <c r="I200" i="1" s="1"/>
  <c r="F200" i="1" l="1"/>
  <c r="H201" i="1" l="1"/>
  <c r="I201" i="1" s="1"/>
  <c r="F201" i="1" l="1"/>
  <c r="H202" i="1" s="1"/>
  <c r="I202" i="1" s="1"/>
  <c r="J202" i="1"/>
  <c r="K202" i="1" s="1"/>
  <c r="F202" i="1" l="1"/>
  <c r="J203" i="1" l="1"/>
  <c r="K203" i="1" s="1"/>
  <c r="H203" i="1"/>
  <c r="I203" i="1" s="1"/>
  <c r="F203" i="1" l="1"/>
  <c r="H204" i="1" l="1"/>
  <c r="I204" i="1" s="1"/>
  <c r="F204" i="1" l="1"/>
  <c r="H205" i="1" s="1"/>
  <c r="I205" i="1" s="1"/>
  <c r="J205" i="1"/>
  <c r="K205" i="1" s="1"/>
  <c r="F205" i="1" l="1"/>
  <c r="J206" i="1" l="1"/>
  <c r="K206" i="1" s="1"/>
  <c r="F206" i="1" l="1"/>
  <c r="J207" i="1" s="1"/>
  <c r="K207" i="1" s="1"/>
  <c r="F207" i="1" l="1"/>
  <c r="H208" i="1" s="1"/>
  <c r="I208" i="1" s="1"/>
  <c r="J208" i="1"/>
  <c r="K208" i="1" s="1"/>
  <c r="F208" i="1" l="1"/>
  <c r="J224" i="1"/>
  <c r="K224" i="1" s="1"/>
  <c r="J209" i="1" l="1"/>
  <c r="K209" i="1" s="1"/>
  <c r="H209" i="1"/>
  <c r="I209" i="1" s="1"/>
  <c r="F209" i="1" l="1"/>
  <c r="J210" i="1" l="1"/>
  <c r="K210" i="1" s="1"/>
  <c r="H210" i="1"/>
  <c r="I210" i="1" s="1"/>
  <c r="F210" i="1" l="1"/>
  <c r="J211" i="1" l="1"/>
  <c r="K211" i="1" s="1"/>
  <c r="H211" i="1"/>
  <c r="I211" i="1" s="1"/>
  <c r="F211" i="1" l="1"/>
  <c r="J212" i="1" l="1"/>
  <c r="K212" i="1" s="1"/>
  <c r="H212" i="1"/>
  <c r="I212" i="1" s="1"/>
  <c r="F212" i="1" l="1"/>
  <c r="J213" i="1" l="1"/>
  <c r="K213" i="1" s="1"/>
  <c r="H213" i="1"/>
  <c r="I213" i="1" s="1"/>
  <c r="F213" i="1" l="1"/>
  <c r="H214" i="1" s="1"/>
  <c r="I214" i="1" s="1"/>
  <c r="J214" i="1"/>
  <c r="K214" i="1" s="1"/>
  <c r="F214" i="1" l="1"/>
  <c r="J215" i="1" l="1"/>
  <c r="K215" i="1" s="1"/>
  <c r="F215" i="1" l="1"/>
  <c r="J216" i="1" s="1"/>
  <c r="K216" i="1" s="1"/>
  <c r="F216" i="1" l="1"/>
  <c r="J217" i="1" s="1"/>
  <c r="K217" i="1" s="1"/>
  <c r="F217" i="1" l="1"/>
  <c r="J218" i="1" s="1"/>
  <c r="K218" i="1" s="1"/>
  <c r="F218" i="1" l="1"/>
  <c r="H219" i="1" s="1"/>
  <c r="I219" i="1" s="1"/>
  <c r="J219" i="1"/>
  <c r="K219" i="1" s="1"/>
  <c r="F219" i="1" l="1"/>
  <c r="J220" i="1" l="1"/>
  <c r="K220" i="1" s="1"/>
  <c r="H220" i="1"/>
  <c r="I220" i="1" s="1"/>
  <c r="F220" i="1" l="1"/>
  <c r="J221" i="1" l="1"/>
  <c r="K221" i="1" s="1"/>
  <c r="H221" i="1"/>
  <c r="I221" i="1" s="1"/>
  <c r="F221" i="1" l="1"/>
  <c r="J222" i="1" l="1"/>
  <c r="K222" i="1" s="1"/>
  <c r="H222" i="1"/>
  <c r="I222" i="1" s="1"/>
  <c r="F222" i="1" l="1"/>
  <c r="J223" i="1" l="1"/>
  <c r="K223" i="1" s="1"/>
  <c r="H223" i="1"/>
  <c r="I223" i="1" s="1"/>
  <c r="F223" i="1" l="1"/>
  <c r="H224" i="1" l="1"/>
  <c r="I224" i="1" s="1"/>
  <c r="F224" i="1" l="1"/>
  <c r="H225" i="1" s="1"/>
  <c r="I225" i="1" s="1"/>
  <c r="J225" i="1"/>
  <c r="K225" i="1" s="1"/>
  <c r="F225" i="1" l="1"/>
  <c r="J226" i="1" l="1"/>
  <c r="K226" i="1" s="1"/>
  <c r="H226" i="1"/>
  <c r="I226" i="1" s="1"/>
  <c r="F226" i="1" l="1"/>
  <c r="J227" i="1" l="1"/>
  <c r="K227" i="1" s="1"/>
  <c r="H227" i="1"/>
  <c r="I227" i="1" s="1"/>
  <c r="F227" i="1" l="1"/>
  <c r="J228" i="1" l="1"/>
  <c r="K228" i="1" s="1"/>
  <c r="H228" i="1"/>
  <c r="I228" i="1" s="1"/>
  <c r="F228" i="1" l="1"/>
  <c r="J229" i="1" l="1"/>
  <c r="K229" i="1" s="1"/>
  <c r="F229" i="1" l="1"/>
  <c r="J230" i="1" s="1"/>
  <c r="K230" i="1" s="1"/>
  <c r="F230" i="1" l="1"/>
  <c r="J231" i="1" s="1"/>
  <c r="K231" i="1" s="1"/>
  <c r="F231" i="1" l="1"/>
  <c r="J232" i="1" s="1"/>
  <c r="K232" i="1" s="1"/>
  <c r="F232" i="1" l="1"/>
  <c r="H233" i="1" s="1"/>
  <c r="I233" i="1" s="1"/>
  <c r="J233" i="1"/>
  <c r="K233" i="1" s="1"/>
  <c r="J252" i="1"/>
  <c r="K252" i="1" s="1"/>
  <c r="F233" i="1" l="1"/>
  <c r="J234" i="1" l="1"/>
  <c r="K234" i="1" s="1"/>
  <c r="F234" i="1" l="1"/>
  <c r="J235" i="1" s="1"/>
  <c r="K235" i="1" s="1"/>
  <c r="F235" i="1" l="1"/>
  <c r="J236" i="1" s="1"/>
  <c r="K236" i="1" s="1"/>
  <c r="F236" i="1" l="1"/>
  <c r="J237" i="1" s="1"/>
  <c r="K237" i="1" s="1"/>
  <c r="F237" i="1" l="1"/>
  <c r="J238" i="1" s="1"/>
  <c r="K238" i="1" s="1"/>
  <c r="F238" i="1" l="1"/>
  <c r="J239" i="1" s="1"/>
  <c r="K239" i="1" s="1"/>
  <c r="F239" i="1" l="1"/>
  <c r="J240" i="1" s="1"/>
  <c r="K240" i="1" s="1"/>
  <c r="F240" i="1" l="1"/>
  <c r="J241" i="1" s="1"/>
  <c r="K241" i="1" s="1"/>
  <c r="F241" i="1" l="1"/>
  <c r="J242" i="1" s="1"/>
  <c r="K242" i="1" s="1"/>
  <c r="F242" i="1" l="1"/>
  <c r="J243" i="1" s="1"/>
  <c r="K243" i="1" s="1"/>
  <c r="F243" i="1" l="1"/>
  <c r="J244" i="1" s="1"/>
  <c r="K244" i="1" s="1"/>
  <c r="F244" i="1" l="1"/>
  <c r="H245" i="1" s="1"/>
  <c r="I245" i="1" s="1"/>
  <c r="J245" i="1"/>
  <c r="K245" i="1" s="1"/>
  <c r="F245" i="1" l="1"/>
  <c r="J246" i="1" l="1"/>
  <c r="K246" i="1" s="1"/>
  <c r="H246" i="1"/>
  <c r="I246" i="1" s="1"/>
  <c r="F246" i="1" l="1"/>
  <c r="J247" i="1" l="1"/>
  <c r="K247" i="1" s="1"/>
  <c r="H247" i="1"/>
  <c r="I247" i="1" s="1"/>
  <c r="F247" i="1" l="1"/>
  <c r="J248" i="1" l="1"/>
  <c r="K248" i="1" s="1"/>
  <c r="H248" i="1"/>
  <c r="I248" i="1" s="1"/>
  <c r="F248" i="1" l="1"/>
  <c r="J249" i="1" l="1"/>
  <c r="K249" i="1" s="1"/>
  <c r="H249" i="1"/>
  <c r="I249" i="1" s="1"/>
  <c r="F249" i="1" l="1"/>
  <c r="J250" i="1" l="1"/>
  <c r="K250" i="1" s="1"/>
  <c r="H250" i="1"/>
  <c r="I250" i="1" s="1"/>
  <c r="F250" i="1" l="1"/>
  <c r="J251" i="1" l="1"/>
  <c r="K251" i="1" s="1"/>
  <c r="H251" i="1"/>
  <c r="I251" i="1" s="1"/>
  <c r="F251" i="1" l="1"/>
  <c r="H252" i="1" l="1"/>
  <c r="I252" i="1" s="1"/>
  <c r="F252" i="1" l="1"/>
  <c r="H253" i="1" s="1"/>
  <c r="I253" i="1" s="1"/>
  <c r="J253" i="1"/>
  <c r="K253" i="1" s="1"/>
  <c r="F253" i="1" l="1"/>
  <c r="J272" i="1"/>
  <c r="K272" i="1" s="1"/>
  <c r="J254" i="1" l="1"/>
  <c r="K254" i="1" s="1"/>
  <c r="F254" i="1" l="1"/>
  <c r="J255" i="1" s="1"/>
  <c r="K255" i="1" s="1"/>
  <c r="F255" i="1" l="1"/>
  <c r="J256" i="1" s="1"/>
  <c r="K256" i="1" s="1"/>
  <c r="F256" i="1" l="1"/>
  <c r="J275" i="1"/>
  <c r="K275" i="1" s="1"/>
  <c r="J257" i="1" l="1"/>
  <c r="K257" i="1" s="1"/>
  <c r="F257" i="1" l="1"/>
  <c r="H258" i="1" s="1"/>
  <c r="I258" i="1" s="1"/>
  <c r="J258" i="1"/>
  <c r="K258" i="1" s="1"/>
  <c r="F258" i="1" l="1"/>
  <c r="J259" i="1" l="1"/>
  <c r="K259" i="1" s="1"/>
  <c r="H259" i="1"/>
  <c r="I259" i="1" s="1"/>
  <c r="F259" i="1" l="1"/>
  <c r="J260" i="1" l="1"/>
  <c r="K260" i="1" s="1"/>
  <c r="H260" i="1"/>
  <c r="I260" i="1" s="1"/>
  <c r="F260" i="1" l="1"/>
  <c r="J261" i="1" l="1"/>
  <c r="K261" i="1" s="1"/>
  <c r="H261" i="1"/>
  <c r="I261" i="1" s="1"/>
  <c r="F261" i="1" l="1"/>
  <c r="J262" i="1" l="1"/>
  <c r="K262" i="1" s="1"/>
  <c r="F262" i="1" l="1"/>
  <c r="J263" i="1" s="1"/>
  <c r="K263" i="1" s="1"/>
  <c r="F263" i="1" l="1"/>
  <c r="J264" i="1" s="1"/>
  <c r="K264" i="1" s="1"/>
  <c r="F264" i="1" l="1"/>
  <c r="J265" i="1" s="1"/>
  <c r="K265" i="1" s="1"/>
  <c r="F265" i="1" l="1"/>
  <c r="J266" i="1" s="1"/>
  <c r="K266" i="1" s="1"/>
  <c r="J284" i="1"/>
  <c r="K284" i="1" s="1"/>
  <c r="F266" i="1" l="1"/>
  <c r="J267" i="1" s="1"/>
  <c r="K267" i="1" s="1"/>
  <c r="F267" i="1" l="1"/>
  <c r="J268" i="1" s="1"/>
  <c r="K268" i="1" l="1"/>
  <c r="F268" i="1"/>
  <c r="H269" i="1" s="1"/>
  <c r="I269" i="1" s="1"/>
  <c r="J269" i="1"/>
  <c r="K269" i="1" s="1"/>
  <c r="F269" i="1" l="1"/>
  <c r="J270" i="1" l="1"/>
  <c r="K270" i="1" s="1"/>
  <c r="H270" i="1"/>
  <c r="I270" i="1" s="1"/>
  <c r="F270" i="1" l="1"/>
  <c r="J271" i="1" l="1"/>
  <c r="K271" i="1" s="1"/>
  <c r="H271" i="1"/>
  <c r="I271" i="1" s="1"/>
  <c r="F271" i="1" l="1"/>
  <c r="H272" i="1" l="1"/>
  <c r="I272" i="1" s="1"/>
  <c r="F272" i="1" l="1"/>
  <c r="J273" i="1" l="1"/>
  <c r="K273" i="1" s="1"/>
  <c r="H273" i="1"/>
  <c r="I273" i="1" s="1"/>
  <c r="F273" i="1" l="1"/>
  <c r="J274" i="1" l="1"/>
  <c r="K274" i="1" s="1"/>
  <c r="H274" i="1"/>
  <c r="I274" i="1" s="1"/>
  <c r="J294" i="1"/>
  <c r="K294" i="1" s="1"/>
  <c r="F274" i="1" l="1"/>
  <c r="H275" i="1" s="1"/>
  <c r="I275" i="1" s="1"/>
  <c r="F275" i="1" l="1"/>
  <c r="J276" i="1" l="1"/>
  <c r="K276" i="1" s="1"/>
  <c r="H276" i="1"/>
  <c r="I276" i="1" s="1"/>
  <c r="F276" i="1" l="1"/>
  <c r="H277" i="1" s="1"/>
  <c r="I277" i="1" s="1"/>
  <c r="J277" i="1"/>
  <c r="K277" i="1" s="1"/>
  <c r="F277" i="1" l="1"/>
  <c r="J278" i="1" l="1"/>
  <c r="K278" i="1" s="1"/>
  <c r="F278" i="1" l="1"/>
  <c r="J279" i="1" s="1"/>
  <c r="K279" i="1" s="1"/>
  <c r="F279" i="1" l="1"/>
  <c r="J280" i="1" s="1"/>
  <c r="K280" i="1" s="1"/>
  <c r="F280" i="1" l="1"/>
  <c r="J281" i="1" s="1"/>
  <c r="K281" i="1" s="1"/>
  <c r="F281" i="1" l="1"/>
  <c r="H282" i="1" s="1"/>
  <c r="I282" i="1" s="1"/>
  <c r="J282" i="1"/>
  <c r="K282" i="1" s="1"/>
  <c r="F282" i="1" l="1"/>
  <c r="J283" i="1" l="1"/>
  <c r="K283" i="1" s="1"/>
  <c r="H283" i="1"/>
  <c r="I283" i="1" s="1"/>
  <c r="F283" i="1" l="1"/>
  <c r="H284" i="1" l="1"/>
  <c r="I284" i="1" s="1"/>
  <c r="F284" i="1" l="1"/>
  <c r="H285" i="1" s="1"/>
  <c r="I285" i="1" s="1"/>
  <c r="J285" i="1"/>
  <c r="K285" i="1" s="1"/>
  <c r="F285" i="1" l="1"/>
  <c r="J286" i="1" l="1"/>
  <c r="K286" i="1" s="1"/>
  <c r="H286" i="1"/>
  <c r="I286" i="1" s="1"/>
  <c r="F286" i="1" l="1"/>
  <c r="J287" i="1" l="1"/>
  <c r="K287" i="1" s="1"/>
  <c r="H287" i="1"/>
  <c r="I287" i="1" s="1"/>
  <c r="F287" i="1" l="1"/>
  <c r="J288" i="1" l="1"/>
  <c r="K288" i="1" s="1"/>
  <c r="F288" i="1" l="1"/>
  <c r="J289" i="1" s="1"/>
  <c r="K289" i="1" s="1"/>
  <c r="F289" i="1" l="1"/>
  <c r="H290" i="1" s="1"/>
  <c r="I290" i="1" s="1"/>
  <c r="J290" i="1"/>
  <c r="K290" i="1" s="1"/>
  <c r="F290" i="1" l="1"/>
  <c r="J291" i="1" l="1"/>
  <c r="K291" i="1" s="1"/>
  <c r="H291" i="1"/>
  <c r="I291" i="1" s="1"/>
  <c r="F291" i="1" l="1"/>
  <c r="J292" i="1" l="1"/>
  <c r="K292" i="1" s="1"/>
  <c r="H292" i="1"/>
  <c r="I292" i="1" s="1"/>
  <c r="F292" i="1" l="1"/>
  <c r="J293" i="1" l="1"/>
  <c r="K293" i="1" s="1"/>
  <c r="H293" i="1"/>
  <c r="I293" i="1" s="1"/>
  <c r="F293" i="1" l="1"/>
  <c r="H294" i="1" l="1"/>
  <c r="I294" i="1" s="1"/>
  <c r="F294" i="1" l="1"/>
  <c r="J295" i="1" l="1"/>
  <c r="K295" i="1" s="1"/>
  <c r="H295" i="1"/>
  <c r="I295" i="1" s="1"/>
  <c r="F295" i="1" l="1"/>
  <c r="J296" i="1" l="1"/>
  <c r="K296" i="1" s="1"/>
  <c r="H296" i="1"/>
  <c r="I296" i="1" s="1"/>
  <c r="F296" i="1" l="1"/>
  <c r="J297" i="1" l="1"/>
  <c r="K297" i="1" s="1"/>
  <c r="H297" i="1"/>
  <c r="I297" i="1" s="1"/>
  <c r="F297" i="1" l="1"/>
  <c r="J298" i="1" l="1"/>
  <c r="K298" i="1" s="1"/>
  <c r="H298" i="1"/>
  <c r="I298" i="1" s="1"/>
  <c r="F298" i="1" l="1"/>
  <c r="J299" i="1" l="1"/>
  <c r="K299" i="1" s="1"/>
  <c r="H299" i="1"/>
  <c r="I299" i="1" s="1"/>
  <c r="F299" i="1" l="1"/>
  <c r="J300" i="1" l="1"/>
  <c r="K300" i="1" s="1"/>
  <c r="H300" i="1"/>
  <c r="I300" i="1" s="1"/>
  <c r="F300" i="1" l="1"/>
  <c r="J301" i="1" l="1"/>
  <c r="K301" i="1" s="1"/>
  <c r="H301" i="1"/>
  <c r="I301" i="1" s="1"/>
  <c r="F301" i="1" l="1"/>
  <c r="J302" i="1" l="1"/>
  <c r="K302" i="1" s="1"/>
  <c r="F302" i="1" l="1"/>
  <c r="J303" i="1" s="1"/>
  <c r="K303" i="1" s="1"/>
  <c r="F303" i="1" l="1"/>
  <c r="J304" i="1" s="1"/>
  <c r="K304" i="1" s="1"/>
  <c r="F304" i="1" l="1"/>
  <c r="J305" i="1" s="1"/>
  <c r="K305" i="1" s="1"/>
  <c r="F305" i="1" l="1"/>
  <c r="J306" i="1" s="1"/>
  <c r="K306" i="1" s="1"/>
  <c r="F306" i="1" l="1"/>
  <c r="J307" i="1" s="1"/>
  <c r="K307" i="1" s="1"/>
  <c r="F307" i="1" l="1"/>
  <c r="J308" i="1" s="1"/>
  <c r="K308" i="1" s="1"/>
  <c r="F308" i="1" l="1"/>
  <c r="J309" i="1" s="1"/>
  <c r="K309" i="1" s="1"/>
  <c r="F309" i="1" l="1"/>
  <c r="J310" i="1" s="1"/>
  <c r="K310" i="1" s="1"/>
  <c r="F310" i="1" l="1"/>
  <c r="J311" i="1" s="1"/>
  <c r="K311" i="1" s="1"/>
  <c r="F311" i="1" l="1"/>
  <c r="J312" i="1" s="1"/>
  <c r="K312" i="1" s="1"/>
  <c r="F312" i="1" l="1"/>
  <c r="J313" i="1" s="1"/>
  <c r="K313" i="1" s="1"/>
  <c r="F313" i="1" l="1"/>
  <c r="J314" i="1" s="1"/>
  <c r="K314" i="1" s="1"/>
  <c r="F314" i="1" l="1"/>
  <c r="J315" i="1" s="1"/>
  <c r="K315" i="1" s="1"/>
  <c r="F315" i="1" l="1"/>
  <c r="J316" i="1" s="1"/>
  <c r="K316" i="1" s="1"/>
  <c r="F316" i="1" l="1"/>
  <c r="J317" i="1" s="1"/>
  <c r="K317" i="1" s="1"/>
  <c r="F317" i="1" l="1"/>
  <c r="J318" i="1" s="1"/>
  <c r="K318" i="1" s="1"/>
  <c r="F318" i="1" l="1"/>
  <c r="J319" i="1" s="1"/>
  <c r="K319" i="1" s="1"/>
  <c r="F319" i="1" l="1"/>
  <c r="J320" i="1" s="1"/>
  <c r="K320" i="1" s="1"/>
  <c r="F320" i="1" l="1"/>
  <c r="J321" i="1" s="1"/>
  <c r="K321" i="1" s="1"/>
  <c r="F321" i="1" l="1"/>
  <c r="H322" i="1" s="1"/>
  <c r="I322" i="1" s="1"/>
  <c r="J322" i="1"/>
  <c r="K322" i="1" s="1"/>
  <c r="F322" i="1" l="1"/>
  <c r="J323" i="1" l="1"/>
  <c r="K323" i="1" s="1"/>
  <c r="H323" i="1"/>
  <c r="I323" i="1" s="1"/>
  <c r="F323" i="1" l="1"/>
  <c r="J324" i="1" l="1"/>
  <c r="K324" i="1" s="1"/>
  <c r="H324" i="1"/>
  <c r="I324" i="1" s="1"/>
  <c r="F324" i="1" l="1"/>
  <c r="J325" i="1" l="1"/>
  <c r="K325" i="1" s="1"/>
  <c r="H325" i="1"/>
  <c r="I325" i="1" s="1"/>
  <c r="F325" i="1" l="1"/>
  <c r="J326" i="1" l="1"/>
  <c r="K326" i="1" s="1"/>
  <c r="H326" i="1"/>
  <c r="I326" i="1" s="1"/>
  <c r="F326" i="1" l="1"/>
  <c r="J327" i="1" l="1"/>
  <c r="K327" i="1" s="1"/>
  <c r="H327" i="1"/>
  <c r="I327" i="1" s="1"/>
  <c r="F327" i="1" l="1"/>
  <c r="J328" i="1" l="1"/>
  <c r="K328" i="1" s="1"/>
  <c r="H328" i="1"/>
  <c r="I328" i="1" s="1"/>
  <c r="F328" i="1" l="1"/>
  <c r="J329" i="1" l="1"/>
  <c r="K329" i="1" s="1"/>
  <c r="F329" i="1" l="1"/>
  <c r="J330" i="1" s="1"/>
  <c r="K330" i="1" s="1"/>
  <c r="F330" i="1" l="1"/>
  <c r="J331" i="1" s="1"/>
  <c r="K331" i="1" s="1"/>
  <c r="F331" i="1" l="1"/>
  <c r="H332" i="1" s="1"/>
  <c r="I332" i="1" s="1"/>
  <c r="J332" i="1"/>
  <c r="K332" i="1" s="1"/>
  <c r="F332" i="1" l="1"/>
  <c r="J333" i="1" l="1"/>
  <c r="K333" i="1" s="1"/>
  <c r="H333" i="1"/>
  <c r="I333" i="1" s="1"/>
  <c r="F333" i="1" l="1"/>
  <c r="J334" i="1" l="1"/>
  <c r="K334" i="1" s="1"/>
  <c r="H334" i="1"/>
  <c r="I334" i="1" s="1"/>
  <c r="F334" i="1" l="1"/>
  <c r="J335" i="1" l="1"/>
  <c r="K335" i="1" s="1"/>
  <c r="H335" i="1"/>
  <c r="I335" i="1" s="1"/>
  <c r="F335" i="1" l="1"/>
  <c r="J336" i="1" l="1"/>
  <c r="K336" i="1" s="1"/>
  <c r="F336" i="1" l="1"/>
  <c r="J337" i="1" s="1"/>
  <c r="K337" i="1" s="1"/>
  <c r="F337" i="1" l="1"/>
  <c r="J338" i="1" l="1"/>
  <c r="K338" i="1" s="1"/>
  <c r="F338" i="1" l="1"/>
  <c r="J339" i="1" s="1"/>
  <c r="K339" i="1" s="1"/>
  <c r="F339" i="1" l="1"/>
  <c r="H340" i="1" s="1"/>
  <c r="I340" i="1" s="1"/>
  <c r="J340" i="1"/>
  <c r="K340" i="1" s="1"/>
  <c r="F340" i="1" l="1"/>
  <c r="J341" i="1" l="1"/>
  <c r="K341" i="1" s="1"/>
  <c r="F341" i="1" l="1"/>
  <c r="H342" i="1" s="1"/>
  <c r="I342" i="1" s="1"/>
  <c r="J342" i="1"/>
  <c r="K342" i="1" s="1"/>
  <c r="F342" i="1" l="1"/>
  <c r="J343" i="1" l="1"/>
  <c r="K343" i="1" s="1"/>
  <c r="H343" i="1"/>
  <c r="I343" i="1" s="1"/>
  <c r="F343" i="1" l="1"/>
  <c r="J344" i="1" l="1"/>
  <c r="K344" i="1" s="1"/>
  <c r="H344" i="1"/>
  <c r="I344" i="1" s="1"/>
  <c r="F344" i="1" l="1"/>
  <c r="J345" i="1" l="1"/>
  <c r="K345" i="1" s="1"/>
  <c r="H345" i="1"/>
  <c r="I345" i="1" s="1"/>
  <c r="F345" i="1" l="1"/>
  <c r="J346" i="1" l="1"/>
  <c r="K346" i="1" s="1"/>
  <c r="H346" i="1"/>
  <c r="I346" i="1" s="1"/>
  <c r="F346" i="1" l="1"/>
  <c r="J347" i="1" l="1"/>
  <c r="K347" i="1" s="1"/>
  <c r="H347" i="1"/>
  <c r="I347" i="1" s="1"/>
  <c r="F347" i="1" l="1"/>
  <c r="J348" i="1" l="1"/>
  <c r="K348" i="1" s="1"/>
  <c r="H348" i="1"/>
  <c r="I348" i="1" s="1"/>
  <c r="F348" i="1" l="1"/>
  <c r="J349" i="1" l="1"/>
  <c r="K349" i="1" s="1"/>
  <c r="J370" i="1"/>
  <c r="K370" i="1" s="1"/>
  <c r="F349" i="1" l="1"/>
  <c r="J350" i="1" s="1"/>
  <c r="K350" i="1" s="1"/>
  <c r="F350" i="1" l="1"/>
  <c r="J351" i="1" s="1"/>
  <c r="K351" i="1" s="1"/>
  <c r="F351" i="1" l="1"/>
  <c r="J352" i="1" s="1"/>
  <c r="K352" i="1" s="1"/>
  <c r="F352" i="1" l="1"/>
  <c r="J353" i="1" s="1"/>
  <c r="K353" i="1" s="1"/>
  <c r="F353" i="1" l="1"/>
  <c r="J354" i="1" s="1"/>
  <c r="K354" i="1" s="1"/>
  <c r="F354" i="1" l="1"/>
  <c r="J355" i="1" s="1"/>
  <c r="K355" i="1" s="1"/>
  <c r="F355" i="1" l="1"/>
  <c r="J356" i="1" s="1"/>
  <c r="K356" i="1" s="1"/>
  <c r="F356" i="1" l="1"/>
  <c r="J357" i="1" s="1"/>
  <c r="K357" i="1" s="1"/>
  <c r="F357" i="1" l="1"/>
  <c r="J358" i="1" s="1"/>
  <c r="K358" i="1" s="1"/>
  <c r="F358" i="1" l="1"/>
  <c r="J359" i="1" s="1"/>
  <c r="K359" i="1" s="1"/>
  <c r="F359" i="1" l="1"/>
  <c r="J360" i="1" s="1"/>
  <c r="K360" i="1" s="1"/>
  <c r="F360" i="1" l="1"/>
  <c r="J361" i="1" s="1"/>
  <c r="K361" i="1" s="1"/>
  <c r="F361" i="1" l="1"/>
  <c r="J362" i="1" s="1"/>
  <c r="K362" i="1" s="1"/>
  <c r="F362" i="1" l="1"/>
  <c r="J363" i="1" s="1"/>
  <c r="K363" i="1" s="1"/>
  <c r="F363" i="1" l="1"/>
  <c r="H364" i="1" s="1"/>
  <c r="I364" i="1" s="1"/>
  <c r="J364" i="1"/>
  <c r="K364" i="1" s="1"/>
  <c r="F364" i="1" l="1"/>
  <c r="J365" i="1" l="1"/>
  <c r="K365" i="1" s="1"/>
  <c r="H365" i="1"/>
  <c r="I365" i="1" s="1"/>
  <c r="F365" i="1" l="1"/>
  <c r="J366" i="1" l="1"/>
  <c r="K366" i="1" s="1"/>
  <c r="H366" i="1"/>
  <c r="I366" i="1" s="1"/>
  <c r="F366" i="1" l="1"/>
  <c r="J367" i="1" l="1"/>
  <c r="K367" i="1" s="1"/>
  <c r="H367" i="1"/>
  <c r="I367" i="1" s="1"/>
  <c r="F367" i="1" l="1"/>
  <c r="J368" i="1" l="1"/>
  <c r="K368" i="1" s="1"/>
  <c r="H368" i="1"/>
  <c r="I368" i="1" s="1"/>
  <c r="F368" i="1" l="1"/>
  <c r="J369" i="1" l="1"/>
  <c r="K369" i="1" s="1"/>
  <c r="H369" i="1"/>
  <c r="I369" i="1" s="1"/>
  <c r="F369" i="1" l="1"/>
  <c r="H370" i="1" l="1"/>
  <c r="I370" i="1" s="1"/>
  <c r="F370" i="1" l="1"/>
  <c r="H371" i="1" s="1"/>
  <c r="I371" i="1" s="1"/>
  <c r="J371" i="1"/>
  <c r="K371" i="1" s="1"/>
  <c r="F371" i="1" l="1"/>
  <c r="J372" i="1" l="1"/>
  <c r="H372" i="1"/>
  <c r="I372" i="1" s="1"/>
  <c r="F372" i="1" l="1"/>
  <c r="K372" i="1"/>
  <c r="J373" i="1" l="1"/>
  <c r="H373" i="1"/>
  <c r="I373" i="1" s="1"/>
  <c r="F373" i="1" l="1"/>
  <c r="K373" i="1"/>
  <c r="J374" i="1" l="1"/>
  <c r="F374" i="1" s="1"/>
  <c r="J375" i="1" l="1"/>
  <c r="K375" i="1" s="1"/>
  <c r="K374" i="1"/>
  <c r="F375" i="1" l="1"/>
  <c r="J376" i="1" s="1"/>
  <c r="F376" i="1" s="1"/>
  <c r="J377" i="1" l="1"/>
  <c r="K377" i="1" s="1"/>
  <c r="K376" i="1"/>
  <c r="F377" i="1" l="1"/>
  <c r="J378" i="1" s="1"/>
  <c r="F378" i="1" s="1"/>
  <c r="J379" i="1" l="1"/>
  <c r="K379" i="1" s="1"/>
  <c r="K378" i="1"/>
  <c r="F379" i="1" l="1"/>
  <c r="J380" i="1" s="1"/>
  <c r="K380" i="1" s="1"/>
  <c r="F380" i="1" l="1"/>
  <c r="J381" i="1" s="1"/>
  <c r="K381" i="1" s="1"/>
  <c r="F381" i="1" l="1"/>
  <c r="J382" i="1" s="1"/>
  <c r="K382" i="1" s="1"/>
  <c r="F382" i="1" l="1"/>
  <c r="J383" i="1" s="1"/>
  <c r="K383" i="1" s="1"/>
  <c r="F383" i="1" l="1"/>
  <c r="J384" i="1" s="1"/>
  <c r="K384" i="1" s="1"/>
  <c r="F384" i="1" l="1"/>
  <c r="J385" i="1" s="1"/>
  <c r="K385" i="1" s="1"/>
  <c r="F385" i="1" l="1"/>
  <c r="J386" i="1" s="1"/>
  <c r="K386" i="1" s="1"/>
  <c r="F386" i="1" l="1"/>
  <c r="J387" i="1" s="1"/>
  <c r="K387" i="1" s="1"/>
  <c r="F387" i="1" l="1"/>
  <c r="H388" i="1" s="1"/>
  <c r="J388" i="1"/>
  <c r="F388" i="1" l="1"/>
  <c r="I388" i="1"/>
  <c r="I28" i="1" s="1"/>
  <c r="H28" i="1"/>
  <c r="K388" i="1"/>
  <c r="K28" i="1" s="1"/>
  <c r="J28" i="1"/>
  <c r="Q17" i="1" l="1"/>
  <c r="Q18" i="1" s="1"/>
  <c r="Q20" i="1" s="1"/>
  <c r="Q13" i="1"/>
  <c r="Q14" i="1" s="1"/>
  <c r="Q15" i="1" s="1"/>
  <c r="Q19" i="1" l="1"/>
</calcChain>
</file>

<file path=xl/sharedStrings.xml><?xml version="1.0" encoding="utf-8"?>
<sst xmlns="http://schemas.openxmlformats.org/spreadsheetml/2006/main" count="44" uniqueCount="40">
  <si>
    <t>Date</t>
  </si>
  <si>
    <t>Price €/MWh</t>
  </si>
  <si>
    <t>Spot Market Data</t>
  </si>
  <si>
    <t>Average</t>
  </si>
  <si>
    <t>One day</t>
  </si>
  <si>
    <t>todo</t>
  </si>
  <si>
    <t>Chart spot market price</t>
  </si>
  <si>
    <t>Strategy</t>
  </si>
  <si>
    <t>0 = nothing</t>
  </si>
  <si>
    <t>-1 = sell</t>
  </si>
  <si>
    <t>1 = buy</t>
  </si>
  <si>
    <t>Initial:</t>
  </si>
  <si>
    <t>SoC</t>
  </si>
  <si>
    <t>Parmeters</t>
  </si>
  <si>
    <t>Battery Capacity</t>
  </si>
  <si>
    <t>Constants</t>
  </si>
  <si>
    <t>Battery Price per kWh</t>
  </si>
  <si>
    <t>Gap for selling / buying</t>
  </si>
  <si>
    <t>Battery Power in kW</t>
  </si>
  <si>
    <t>Evaluation</t>
  </si>
  <si>
    <t>Days</t>
  </si>
  <si>
    <t>kWh max</t>
  </si>
  <si>
    <t>Battery costs</t>
  </si>
  <si>
    <t>Buy</t>
  </si>
  <si>
    <t>kWh</t>
  </si>
  <si>
    <t>€</t>
  </si>
  <si>
    <t>Sum:</t>
  </si>
  <si>
    <t>Sell</t>
  </si>
  <si>
    <t>Limit</t>
  </si>
  <si>
    <t>Limits</t>
  </si>
  <si>
    <t>Calculated from Capacity</t>
  </si>
  <si>
    <t>Fixed according to data</t>
  </si>
  <si>
    <t>Ready to use battery model - don't change</t>
  </si>
  <si>
    <t>Cylces over these days</t>
  </si>
  <si>
    <t>Cycles in 10 years</t>
  </si>
  <si>
    <t>Yield over these days</t>
  </si>
  <si>
    <t>Yield over 10 years</t>
  </si>
  <si>
    <t>Yield per stored kWh</t>
  </si>
  <si>
    <t>Cost yield balance</t>
  </si>
  <si>
    <t>Battery at spot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</si>
</sst>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\ h:mm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0" fillId="2" borderId="0" xfId="0" applyFill="1"/>
    <xf numFmtId="0" fontId="0" fillId="0" borderId="0" xfId="0" quotePrefix="1"/>
    <xf numFmtId="0" fontId="4" fillId="0" borderId="0" xfId="0" applyFont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2" borderId="0" xfId="0" applyNumberFormat="1" applyFill="1"/>
    <xf numFmtId="44" fontId="0" fillId="2" borderId="0" xfId="0" applyNumberFormat="1" applyFill="1"/>
    <xf numFmtId="44" fontId="0" fillId="2" borderId="0" xfId="1" applyFont="1" applyFill="1"/>
    <xf numFmtId="0" fontId="0" fillId="3" borderId="0" xfId="0" applyFill="1" applyAlignment="1">
      <alignment horizontal="right"/>
    </xf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0" fillId="4" borderId="0" xfId="0" applyFill="1" applyAlignment="1">
      <alignment horizontal="right"/>
    </xf>
    <xf numFmtId="0" fontId="0" fillId="4" borderId="0" xfId="0" applyFill="1"/>
    <xf numFmtId="44" fontId="0" fillId="4" borderId="0" xfId="1" applyFont="1" applyFill="1"/>
    <xf numFmtId="44" fontId="0" fillId="4" borderId="0" xfId="0" applyNumberFormat="1" applyFill="1"/>
    <xf numFmtId="0" fontId="0" fillId="0" borderId="0" xfId="0" applyAlignment="1">
      <alignment horizontal="right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8482137539161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4"/>
            <c:dispRSqr val="0"/>
            <c:dispEq val="0"/>
          </c:trendline>
          <c:xVal>
            <c:numRef>
              <c:f>Sheet1!$A$5:$A$388</c:f>
              <c:numCache>
                <c:formatCode>d/m/yy\ h:mm;@</c:formatCode>
                <c:ptCount val="384"/>
                <c:pt idx="0">
                  <c:v>44501</c:v>
                </c:pt>
                <c:pt idx="1">
                  <c:v>44501.041666666664</c:v>
                </c:pt>
                <c:pt idx="2">
                  <c:v>44501.083333333336</c:v>
                </c:pt>
                <c:pt idx="3">
                  <c:v>44501.125</c:v>
                </c:pt>
                <c:pt idx="4">
                  <c:v>44501.166666666664</c:v>
                </c:pt>
                <c:pt idx="5">
                  <c:v>44501.208333333336</c:v>
                </c:pt>
                <c:pt idx="6">
                  <c:v>44501.25</c:v>
                </c:pt>
                <c:pt idx="7">
                  <c:v>44501.291666666664</c:v>
                </c:pt>
                <c:pt idx="8">
                  <c:v>44501.333333333336</c:v>
                </c:pt>
                <c:pt idx="9">
                  <c:v>44501.375</c:v>
                </c:pt>
                <c:pt idx="10">
                  <c:v>44501.416666666664</c:v>
                </c:pt>
                <c:pt idx="11">
                  <c:v>44501.458333333336</c:v>
                </c:pt>
                <c:pt idx="12">
                  <c:v>44501.5</c:v>
                </c:pt>
                <c:pt idx="13">
                  <c:v>44501.541666666664</c:v>
                </c:pt>
                <c:pt idx="14">
                  <c:v>44501.583333333336</c:v>
                </c:pt>
                <c:pt idx="15">
                  <c:v>44501.625</c:v>
                </c:pt>
                <c:pt idx="16">
                  <c:v>44501.666666666664</c:v>
                </c:pt>
                <c:pt idx="17">
                  <c:v>44501.708333333336</c:v>
                </c:pt>
                <c:pt idx="18">
                  <c:v>44501.75</c:v>
                </c:pt>
                <c:pt idx="19">
                  <c:v>44501.791666666664</c:v>
                </c:pt>
                <c:pt idx="20">
                  <c:v>44501.833333333336</c:v>
                </c:pt>
                <c:pt idx="21">
                  <c:v>44501.875</c:v>
                </c:pt>
                <c:pt idx="22">
                  <c:v>44501.916666666664</c:v>
                </c:pt>
                <c:pt idx="23">
                  <c:v>44501.958333333336</c:v>
                </c:pt>
                <c:pt idx="24">
                  <c:v>44502</c:v>
                </c:pt>
                <c:pt idx="25">
                  <c:v>44502.041666666664</c:v>
                </c:pt>
                <c:pt idx="26">
                  <c:v>44502.083333333336</c:v>
                </c:pt>
                <c:pt idx="27">
                  <c:v>44502.125</c:v>
                </c:pt>
                <c:pt idx="28">
                  <c:v>44502.166666666664</c:v>
                </c:pt>
                <c:pt idx="29">
                  <c:v>44502.208333333336</c:v>
                </c:pt>
                <c:pt idx="30">
                  <c:v>44502.25</c:v>
                </c:pt>
                <c:pt idx="31">
                  <c:v>44502.291666666664</c:v>
                </c:pt>
                <c:pt idx="32">
                  <c:v>44502.333333333336</c:v>
                </c:pt>
                <c:pt idx="33">
                  <c:v>44502.375</c:v>
                </c:pt>
                <c:pt idx="34">
                  <c:v>44502.416666666664</c:v>
                </c:pt>
                <c:pt idx="35">
                  <c:v>44502.458333333336</c:v>
                </c:pt>
                <c:pt idx="36">
                  <c:v>44502.5</c:v>
                </c:pt>
                <c:pt idx="37">
                  <c:v>44502.541666666664</c:v>
                </c:pt>
                <c:pt idx="38">
                  <c:v>44502.583333333336</c:v>
                </c:pt>
                <c:pt idx="39">
                  <c:v>44502.625</c:v>
                </c:pt>
                <c:pt idx="40">
                  <c:v>44502.666666666664</c:v>
                </c:pt>
                <c:pt idx="41">
                  <c:v>44502.708333333336</c:v>
                </c:pt>
                <c:pt idx="42">
                  <c:v>44502.75</c:v>
                </c:pt>
                <c:pt idx="43">
                  <c:v>44502.791666666664</c:v>
                </c:pt>
                <c:pt idx="44">
                  <c:v>44502.833333333336</c:v>
                </c:pt>
                <c:pt idx="45">
                  <c:v>44502.875</c:v>
                </c:pt>
                <c:pt idx="46">
                  <c:v>44502.916666666664</c:v>
                </c:pt>
                <c:pt idx="47">
                  <c:v>44502.958333333336</c:v>
                </c:pt>
                <c:pt idx="48">
                  <c:v>44503</c:v>
                </c:pt>
                <c:pt idx="49">
                  <c:v>44503.041666666664</c:v>
                </c:pt>
                <c:pt idx="50">
                  <c:v>44503.083333333336</c:v>
                </c:pt>
                <c:pt idx="51">
                  <c:v>44503.125</c:v>
                </c:pt>
                <c:pt idx="52">
                  <c:v>44503.166666666664</c:v>
                </c:pt>
                <c:pt idx="53">
                  <c:v>44503.208333333336</c:v>
                </c:pt>
                <c:pt idx="54">
                  <c:v>44503.25</c:v>
                </c:pt>
                <c:pt idx="55">
                  <c:v>44503.291666666664</c:v>
                </c:pt>
                <c:pt idx="56">
                  <c:v>44503.333333333336</c:v>
                </c:pt>
                <c:pt idx="57">
                  <c:v>44503.375</c:v>
                </c:pt>
                <c:pt idx="58">
                  <c:v>44503.416666666664</c:v>
                </c:pt>
                <c:pt idx="59">
                  <c:v>44503.458333333336</c:v>
                </c:pt>
                <c:pt idx="60">
                  <c:v>44503.5</c:v>
                </c:pt>
                <c:pt idx="61">
                  <c:v>44503.541666666664</c:v>
                </c:pt>
                <c:pt idx="62">
                  <c:v>44503.583333333336</c:v>
                </c:pt>
                <c:pt idx="63">
                  <c:v>44503.625</c:v>
                </c:pt>
                <c:pt idx="64">
                  <c:v>44503.666666666664</c:v>
                </c:pt>
                <c:pt idx="65">
                  <c:v>44503.708333333336</c:v>
                </c:pt>
                <c:pt idx="66">
                  <c:v>44503.75</c:v>
                </c:pt>
                <c:pt idx="67">
                  <c:v>44503.791666666664</c:v>
                </c:pt>
                <c:pt idx="68">
                  <c:v>44503.833333333336</c:v>
                </c:pt>
                <c:pt idx="69">
                  <c:v>44503.875</c:v>
                </c:pt>
                <c:pt idx="70">
                  <c:v>44503.916666666664</c:v>
                </c:pt>
                <c:pt idx="71">
                  <c:v>44503.958333333336</c:v>
                </c:pt>
                <c:pt idx="72">
                  <c:v>44504</c:v>
                </c:pt>
                <c:pt idx="73">
                  <c:v>44504.041666666664</c:v>
                </c:pt>
                <c:pt idx="74">
                  <c:v>44504.083333333336</c:v>
                </c:pt>
                <c:pt idx="75">
                  <c:v>44504.125</c:v>
                </c:pt>
                <c:pt idx="76">
                  <c:v>44504.166666666664</c:v>
                </c:pt>
                <c:pt idx="77">
                  <c:v>44504.208333333336</c:v>
                </c:pt>
                <c:pt idx="78">
                  <c:v>44504.25</c:v>
                </c:pt>
                <c:pt idx="79">
                  <c:v>44504.291666666664</c:v>
                </c:pt>
                <c:pt idx="80">
                  <c:v>44504.333333333336</c:v>
                </c:pt>
                <c:pt idx="81">
                  <c:v>44504.375</c:v>
                </c:pt>
                <c:pt idx="82">
                  <c:v>44504.416666666664</c:v>
                </c:pt>
                <c:pt idx="83">
                  <c:v>44504.458333333336</c:v>
                </c:pt>
                <c:pt idx="84">
                  <c:v>44504.5</c:v>
                </c:pt>
                <c:pt idx="85">
                  <c:v>44504.541666666664</c:v>
                </c:pt>
                <c:pt idx="86">
                  <c:v>44504.583333333336</c:v>
                </c:pt>
                <c:pt idx="87">
                  <c:v>44504.625</c:v>
                </c:pt>
                <c:pt idx="88">
                  <c:v>44504.666666666664</c:v>
                </c:pt>
                <c:pt idx="89">
                  <c:v>44504.708333333336</c:v>
                </c:pt>
                <c:pt idx="90">
                  <c:v>44504.75</c:v>
                </c:pt>
                <c:pt idx="91">
                  <c:v>44504.791666666664</c:v>
                </c:pt>
                <c:pt idx="92">
                  <c:v>44504.833333333336</c:v>
                </c:pt>
                <c:pt idx="93">
                  <c:v>44504.875</c:v>
                </c:pt>
                <c:pt idx="94">
                  <c:v>44504.916666666664</c:v>
                </c:pt>
                <c:pt idx="95">
                  <c:v>44504.958333333336</c:v>
                </c:pt>
                <c:pt idx="96">
                  <c:v>44505</c:v>
                </c:pt>
                <c:pt idx="97">
                  <c:v>44505.041666666664</c:v>
                </c:pt>
                <c:pt idx="98">
                  <c:v>44505.083333333336</c:v>
                </c:pt>
                <c:pt idx="99">
                  <c:v>44505.125</c:v>
                </c:pt>
                <c:pt idx="100">
                  <c:v>44505.166666666664</c:v>
                </c:pt>
                <c:pt idx="101">
                  <c:v>44505.208333333336</c:v>
                </c:pt>
                <c:pt idx="102">
                  <c:v>44505.25</c:v>
                </c:pt>
                <c:pt idx="103">
                  <c:v>44505.291666666664</c:v>
                </c:pt>
                <c:pt idx="104">
                  <c:v>44505.333333333336</c:v>
                </c:pt>
                <c:pt idx="105">
                  <c:v>44505.375</c:v>
                </c:pt>
                <c:pt idx="106">
                  <c:v>44505.416666666664</c:v>
                </c:pt>
                <c:pt idx="107">
                  <c:v>44505.458333333336</c:v>
                </c:pt>
                <c:pt idx="108">
                  <c:v>44505.5</c:v>
                </c:pt>
                <c:pt idx="109">
                  <c:v>44505.541666666664</c:v>
                </c:pt>
                <c:pt idx="110">
                  <c:v>44505.583333333336</c:v>
                </c:pt>
                <c:pt idx="111">
                  <c:v>44505.625</c:v>
                </c:pt>
                <c:pt idx="112">
                  <c:v>44505.666666666664</c:v>
                </c:pt>
                <c:pt idx="113">
                  <c:v>44505.708333333336</c:v>
                </c:pt>
                <c:pt idx="114">
                  <c:v>44505.75</c:v>
                </c:pt>
                <c:pt idx="115">
                  <c:v>44505.791666666664</c:v>
                </c:pt>
                <c:pt idx="116">
                  <c:v>44505.833333333336</c:v>
                </c:pt>
                <c:pt idx="117">
                  <c:v>44505.875</c:v>
                </c:pt>
                <c:pt idx="118">
                  <c:v>44505.916666666664</c:v>
                </c:pt>
                <c:pt idx="119">
                  <c:v>44505.958333333336</c:v>
                </c:pt>
                <c:pt idx="120">
                  <c:v>44506</c:v>
                </c:pt>
                <c:pt idx="121">
                  <c:v>44506.041666666664</c:v>
                </c:pt>
                <c:pt idx="122">
                  <c:v>44506.083333333336</c:v>
                </c:pt>
                <c:pt idx="123">
                  <c:v>44506.125</c:v>
                </c:pt>
                <c:pt idx="124">
                  <c:v>44506.166666666664</c:v>
                </c:pt>
                <c:pt idx="125">
                  <c:v>44506.208333333336</c:v>
                </c:pt>
                <c:pt idx="126">
                  <c:v>44506.25</c:v>
                </c:pt>
                <c:pt idx="127">
                  <c:v>44506.291666666664</c:v>
                </c:pt>
                <c:pt idx="128">
                  <c:v>44506.333333333336</c:v>
                </c:pt>
                <c:pt idx="129">
                  <c:v>44506.375</c:v>
                </c:pt>
                <c:pt idx="130">
                  <c:v>44506.416666666664</c:v>
                </c:pt>
                <c:pt idx="131">
                  <c:v>44506.458333333336</c:v>
                </c:pt>
                <c:pt idx="132">
                  <c:v>44506.5</c:v>
                </c:pt>
                <c:pt idx="133">
                  <c:v>44506.541666666664</c:v>
                </c:pt>
                <c:pt idx="134">
                  <c:v>44506.583333333336</c:v>
                </c:pt>
                <c:pt idx="135">
                  <c:v>44506.625</c:v>
                </c:pt>
                <c:pt idx="136">
                  <c:v>44506.666666666664</c:v>
                </c:pt>
                <c:pt idx="137">
                  <c:v>44506.708333333336</c:v>
                </c:pt>
                <c:pt idx="138">
                  <c:v>44506.75</c:v>
                </c:pt>
                <c:pt idx="139">
                  <c:v>44506.791666666664</c:v>
                </c:pt>
                <c:pt idx="140">
                  <c:v>44506.833333333336</c:v>
                </c:pt>
                <c:pt idx="141">
                  <c:v>44506.875</c:v>
                </c:pt>
                <c:pt idx="142">
                  <c:v>44506.916666666664</c:v>
                </c:pt>
                <c:pt idx="143">
                  <c:v>44506.958333333336</c:v>
                </c:pt>
                <c:pt idx="144">
                  <c:v>44507</c:v>
                </c:pt>
                <c:pt idx="145">
                  <c:v>44507.041666666664</c:v>
                </c:pt>
                <c:pt idx="146">
                  <c:v>44507.083333333336</c:v>
                </c:pt>
                <c:pt idx="147">
                  <c:v>44507.125</c:v>
                </c:pt>
                <c:pt idx="148">
                  <c:v>44507.166666666664</c:v>
                </c:pt>
                <c:pt idx="149">
                  <c:v>44507.208333333336</c:v>
                </c:pt>
                <c:pt idx="150">
                  <c:v>44507.25</c:v>
                </c:pt>
                <c:pt idx="151">
                  <c:v>44507.291666666664</c:v>
                </c:pt>
                <c:pt idx="152">
                  <c:v>44507.333333333336</c:v>
                </c:pt>
                <c:pt idx="153">
                  <c:v>44507.375</c:v>
                </c:pt>
                <c:pt idx="154">
                  <c:v>44507.416666666664</c:v>
                </c:pt>
                <c:pt idx="155">
                  <c:v>44507.458333333336</c:v>
                </c:pt>
                <c:pt idx="156">
                  <c:v>44507.5</c:v>
                </c:pt>
                <c:pt idx="157">
                  <c:v>44507.541666666664</c:v>
                </c:pt>
                <c:pt idx="158">
                  <c:v>44507.583333333336</c:v>
                </c:pt>
                <c:pt idx="159">
                  <c:v>44507.625</c:v>
                </c:pt>
                <c:pt idx="160">
                  <c:v>44507.666666666664</c:v>
                </c:pt>
                <c:pt idx="161">
                  <c:v>44507.708333333336</c:v>
                </c:pt>
                <c:pt idx="162">
                  <c:v>44507.75</c:v>
                </c:pt>
                <c:pt idx="163">
                  <c:v>44507.791666666664</c:v>
                </c:pt>
                <c:pt idx="164">
                  <c:v>44507.833333333336</c:v>
                </c:pt>
                <c:pt idx="165">
                  <c:v>44507.875</c:v>
                </c:pt>
                <c:pt idx="166">
                  <c:v>44507.916666666664</c:v>
                </c:pt>
                <c:pt idx="167">
                  <c:v>44507.958333333336</c:v>
                </c:pt>
                <c:pt idx="168">
                  <c:v>44508</c:v>
                </c:pt>
                <c:pt idx="169">
                  <c:v>44508.041666666664</c:v>
                </c:pt>
                <c:pt idx="170">
                  <c:v>44508.083333333336</c:v>
                </c:pt>
                <c:pt idx="171">
                  <c:v>44508.125</c:v>
                </c:pt>
                <c:pt idx="172">
                  <c:v>44508.166666666664</c:v>
                </c:pt>
                <c:pt idx="173">
                  <c:v>44508.208333333336</c:v>
                </c:pt>
                <c:pt idx="174">
                  <c:v>44508.25</c:v>
                </c:pt>
                <c:pt idx="175">
                  <c:v>44508.291666666664</c:v>
                </c:pt>
                <c:pt idx="176">
                  <c:v>44508.333333333336</c:v>
                </c:pt>
                <c:pt idx="177">
                  <c:v>44508.375</c:v>
                </c:pt>
                <c:pt idx="178">
                  <c:v>44508.416666666664</c:v>
                </c:pt>
                <c:pt idx="179">
                  <c:v>44508.458333333336</c:v>
                </c:pt>
                <c:pt idx="180">
                  <c:v>44508.5</c:v>
                </c:pt>
                <c:pt idx="181">
                  <c:v>44508.541666666664</c:v>
                </c:pt>
                <c:pt idx="182">
                  <c:v>44508.583333333336</c:v>
                </c:pt>
                <c:pt idx="183">
                  <c:v>44508.625</c:v>
                </c:pt>
                <c:pt idx="184">
                  <c:v>44508.666666666664</c:v>
                </c:pt>
                <c:pt idx="185">
                  <c:v>44508.708333333336</c:v>
                </c:pt>
                <c:pt idx="186">
                  <c:v>44508.75</c:v>
                </c:pt>
                <c:pt idx="187">
                  <c:v>44508.791666666664</c:v>
                </c:pt>
                <c:pt idx="188">
                  <c:v>44508.833333333336</c:v>
                </c:pt>
                <c:pt idx="189">
                  <c:v>44508.875</c:v>
                </c:pt>
                <c:pt idx="190">
                  <c:v>44508.916666666664</c:v>
                </c:pt>
                <c:pt idx="191">
                  <c:v>44508.958333333336</c:v>
                </c:pt>
                <c:pt idx="192">
                  <c:v>44509</c:v>
                </c:pt>
                <c:pt idx="193">
                  <c:v>44509.041666666664</c:v>
                </c:pt>
                <c:pt idx="194">
                  <c:v>44509.083333333336</c:v>
                </c:pt>
                <c:pt idx="195">
                  <c:v>44509.125</c:v>
                </c:pt>
                <c:pt idx="196">
                  <c:v>44509.166666666664</c:v>
                </c:pt>
                <c:pt idx="197">
                  <c:v>44509.208333333336</c:v>
                </c:pt>
                <c:pt idx="198">
                  <c:v>44509.25</c:v>
                </c:pt>
                <c:pt idx="199">
                  <c:v>44509.291666666664</c:v>
                </c:pt>
                <c:pt idx="200">
                  <c:v>44509.333333333336</c:v>
                </c:pt>
                <c:pt idx="201">
                  <c:v>44509.375</c:v>
                </c:pt>
                <c:pt idx="202">
                  <c:v>44509.416666666664</c:v>
                </c:pt>
                <c:pt idx="203">
                  <c:v>44509.458333333336</c:v>
                </c:pt>
                <c:pt idx="204">
                  <c:v>44509.5</c:v>
                </c:pt>
                <c:pt idx="205">
                  <c:v>44509.541666666664</c:v>
                </c:pt>
                <c:pt idx="206">
                  <c:v>44509.583333333336</c:v>
                </c:pt>
                <c:pt idx="207">
                  <c:v>44509.625</c:v>
                </c:pt>
                <c:pt idx="208">
                  <c:v>44509.666666666664</c:v>
                </c:pt>
                <c:pt idx="209">
                  <c:v>44509.708333333336</c:v>
                </c:pt>
                <c:pt idx="210">
                  <c:v>44509.75</c:v>
                </c:pt>
                <c:pt idx="211">
                  <c:v>44509.791666666664</c:v>
                </c:pt>
                <c:pt idx="212">
                  <c:v>44509.833333333336</c:v>
                </c:pt>
                <c:pt idx="213">
                  <c:v>44509.875</c:v>
                </c:pt>
                <c:pt idx="214">
                  <c:v>44509.916666666664</c:v>
                </c:pt>
                <c:pt idx="215">
                  <c:v>44509.958333333336</c:v>
                </c:pt>
                <c:pt idx="216">
                  <c:v>44510</c:v>
                </c:pt>
                <c:pt idx="217">
                  <c:v>44510.041666666664</c:v>
                </c:pt>
                <c:pt idx="218">
                  <c:v>44510.083333333336</c:v>
                </c:pt>
                <c:pt idx="219">
                  <c:v>44510.125</c:v>
                </c:pt>
                <c:pt idx="220">
                  <c:v>44510.166666666664</c:v>
                </c:pt>
                <c:pt idx="221">
                  <c:v>44510.208333333336</c:v>
                </c:pt>
                <c:pt idx="222">
                  <c:v>44510.25</c:v>
                </c:pt>
                <c:pt idx="223">
                  <c:v>44510.291666666664</c:v>
                </c:pt>
                <c:pt idx="224">
                  <c:v>44510.333333333336</c:v>
                </c:pt>
                <c:pt idx="225">
                  <c:v>44510.375</c:v>
                </c:pt>
                <c:pt idx="226">
                  <c:v>44510.416666666664</c:v>
                </c:pt>
                <c:pt idx="227">
                  <c:v>44510.458333333336</c:v>
                </c:pt>
                <c:pt idx="228">
                  <c:v>44510.5</c:v>
                </c:pt>
                <c:pt idx="229">
                  <c:v>44510.541666666664</c:v>
                </c:pt>
                <c:pt idx="230">
                  <c:v>44510.583333333336</c:v>
                </c:pt>
                <c:pt idx="231">
                  <c:v>44510.625</c:v>
                </c:pt>
                <c:pt idx="232">
                  <c:v>44510.666666666664</c:v>
                </c:pt>
                <c:pt idx="233">
                  <c:v>44510.708333333336</c:v>
                </c:pt>
                <c:pt idx="234">
                  <c:v>44510.75</c:v>
                </c:pt>
                <c:pt idx="235">
                  <c:v>44510.791666666664</c:v>
                </c:pt>
                <c:pt idx="236">
                  <c:v>44510.833333333336</c:v>
                </c:pt>
                <c:pt idx="237">
                  <c:v>44510.875</c:v>
                </c:pt>
                <c:pt idx="238">
                  <c:v>44510.916666666664</c:v>
                </c:pt>
                <c:pt idx="239">
                  <c:v>44510.958333333336</c:v>
                </c:pt>
                <c:pt idx="240">
                  <c:v>44511</c:v>
                </c:pt>
                <c:pt idx="241">
                  <c:v>44511.041666666664</c:v>
                </c:pt>
                <c:pt idx="242">
                  <c:v>44511.083333333336</c:v>
                </c:pt>
                <c:pt idx="243">
                  <c:v>44511.125</c:v>
                </c:pt>
                <c:pt idx="244">
                  <c:v>44511.166666666664</c:v>
                </c:pt>
                <c:pt idx="245">
                  <c:v>44511.208333333336</c:v>
                </c:pt>
                <c:pt idx="246">
                  <c:v>44511.25</c:v>
                </c:pt>
                <c:pt idx="247">
                  <c:v>44511.291666666664</c:v>
                </c:pt>
                <c:pt idx="248">
                  <c:v>44511.333333333336</c:v>
                </c:pt>
                <c:pt idx="249">
                  <c:v>44511.375</c:v>
                </c:pt>
                <c:pt idx="250">
                  <c:v>44511.416666666664</c:v>
                </c:pt>
                <c:pt idx="251">
                  <c:v>44511.458333333336</c:v>
                </c:pt>
                <c:pt idx="252">
                  <c:v>44511.5</c:v>
                </c:pt>
                <c:pt idx="253">
                  <c:v>44511.541666666664</c:v>
                </c:pt>
                <c:pt idx="254">
                  <c:v>44511.583333333336</c:v>
                </c:pt>
                <c:pt idx="255">
                  <c:v>44511.625</c:v>
                </c:pt>
                <c:pt idx="256">
                  <c:v>44511.666666666664</c:v>
                </c:pt>
                <c:pt idx="257">
                  <c:v>44511.708333333336</c:v>
                </c:pt>
                <c:pt idx="258">
                  <c:v>44511.75</c:v>
                </c:pt>
                <c:pt idx="259">
                  <c:v>44511.791666666664</c:v>
                </c:pt>
                <c:pt idx="260">
                  <c:v>44511.833333333336</c:v>
                </c:pt>
                <c:pt idx="261">
                  <c:v>44511.875</c:v>
                </c:pt>
                <c:pt idx="262">
                  <c:v>44511.916666666664</c:v>
                </c:pt>
                <c:pt idx="263">
                  <c:v>44511.958333333336</c:v>
                </c:pt>
                <c:pt idx="264">
                  <c:v>44512</c:v>
                </c:pt>
                <c:pt idx="265">
                  <c:v>44512.041666666664</c:v>
                </c:pt>
                <c:pt idx="266">
                  <c:v>44512.083333333336</c:v>
                </c:pt>
                <c:pt idx="267">
                  <c:v>44512.125</c:v>
                </c:pt>
                <c:pt idx="268">
                  <c:v>44512.166666666664</c:v>
                </c:pt>
                <c:pt idx="269">
                  <c:v>44512.208333333336</c:v>
                </c:pt>
                <c:pt idx="270">
                  <c:v>44512.25</c:v>
                </c:pt>
                <c:pt idx="271">
                  <c:v>44512.291666666664</c:v>
                </c:pt>
                <c:pt idx="272">
                  <c:v>44512.333333333336</c:v>
                </c:pt>
                <c:pt idx="273">
                  <c:v>44512.375</c:v>
                </c:pt>
                <c:pt idx="274">
                  <c:v>44512.416666666664</c:v>
                </c:pt>
                <c:pt idx="275">
                  <c:v>44512.458333333336</c:v>
                </c:pt>
                <c:pt idx="276">
                  <c:v>44512.5</c:v>
                </c:pt>
                <c:pt idx="277">
                  <c:v>44512.541666666664</c:v>
                </c:pt>
                <c:pt idx="278">
                  <c:v>44512.583333333336</c:v>
                </c:pt>
                <c:pt idx="279">
                  <c:v>44512.625</c:v>
                </c:pt>
                <c:pt idx="280">
                  <c:v>44512.666666666664</c:v>
                </c:pt>
                <c:pt idx="281">
                  <c:v>44512.708333333336</c:v>
                </c:pt>
                <c:pt idx="282">
                  <c:v>44512.75</c:v>
                </c:pt>
                <c:pt idx="283">
                  <c:v>44512.791666666664</c:v>
                </c:pt>
                <c:pt idx="284">
                  <c:v>44512.833333333336</c:v>
                </c:pt>
                <c:pt idx="285">
                  <c:v>44512.875</c:v>
                </c:pt>
                <c:pt idx="286">
                  <c:v>44512.916666666664</c:v>
                </c:pt>
                <c:pt idx="287">
                  <c:v>44512.958333333336</c:v>
                </c:pt>
                <c:pt idx="288">
                  <c:v>44513</c:v>
                </c:pt>
                <c:pt idx="289">
                  <c:v>44513.041666666664</c:v>
                </c:pt>
                <c:pt idx="290">
                  <c:v>44513.083333333336</c:v>
                </c:pt>
                <c:pt idx="291">
                  <c:v>44513.125</c:v>
                </c:pt>
                <c:pt idx="292">
                  <c:v>44513.166666666664</c:v>
                </c:pt>
                <c:pt idx="293">
                  <c:v>44513.208333333336</c:v>
                </c:pt>
                <c:pt idx="294">
                  <c:v>44513.25</c:v>
                </c:pt>
                <c:pt idx="295">
                  <c:v>44513.291666666664</c:v>
                </c:pt>
                <c:pt idx="296">
                  <c:v>44513.333333333336</c:v>
                </c:pt>
                <c:pt idx="297">
                  <c:v>44513.375</c:v>
                </c:pt>
                <c:pt idx="298">
                  <c:v>44513.416666666664</c:v>
                </c:pt>
                <c:pt idx="299">
                  <c:v>44513.458333333336</c:v>
                </c:pt>
                <c:pt idx="300">
                  <c:v>44513.5</c:v>
                </c:pt>
                <c:pt idx="301">
                  <c:v>44513.541666666664</c:v>
                </c:pt>
                <c:pt idx="302">
                  <c:v>44513.583333333336</c:v>
                </c:pt>
                <c:pt idx="303">
                  <c:v>44513.625</c:v>
                </c:pt>
                <c:pt idx="304">
                  <c:v>44513.666666666664</c:v>
                </c:pt>
                <c:pt idx="305">
                  <c:v>44513.708333333336</c:v>
                </c:pt>
                <c:pt idx="306">
                  <c:v>44513.75</c:v>
                </c:pt>
                <c:pt idx="307">
                  <c:v>44513.791666666664</c:v>
                </c:pt>
                <c:pt idx="308">
                  <c:v>44513.833333333336</c:v>
                </c:pt>
                <c:pt idx="309">
                  <c:v>44513.875</c:v>
                </c:pt>
                <c:pt idx="310">
                  <c:v>44513.916666666664</c:v>
                </c:pt>
                <c:pt idx="311">
                  <c:v>44513.958333333336</c:v>
                </c:pt>
                <c:pt idx="312">
                  <c:v>44514</c:v>
                </c:pt>
                <c:pt idx="313">
                  <c:v>44514.041666666664</c:v>
                </c:pt>
                <c:pt idx="314">
                  <c:v>44514.083333333336</c:v>
                </c:pt>
                <c:pt idx="315">
                  <c:v>44514.125</c:v>
                </c:pt>
                <c:pt idx="316">
                  <c:v>44514.166666666664</c:v>
                </c:pt>
                <c:pt idx="317">
                  <c:v>44514.208333333336</c:v>
                </c:pt>
                <c:pt idx="318">
                  <c:v>44514.25</c:v>
                </c:pt>
                <c:pt idx="319">
                  <c:v>44514.291666666664</c:v>
                </c:pt>
                <c:pt idx="320">
                  <c:v>44514.333333333336</c:v>
                </c:pt>
                <c:pt idx="321">
                  <c:v>44514.375</c:v>
                </c:pt>
                <c:pt idx="322">
                  <c:v>44514.416666666664</c:v>
                </c:pt>
                <c:pt idx="323">
                  <c:v>44514.458333333336</c:v>
                </c:pt>
                <c:pt idx="324">
                  <c:v>44514.5</c:v>
                </c:pt>
                <c:pt idx="325">
                  <c:v>44514.541666666664</c:v>
                </c:pt>
                <c:pt idx="326">
                  <c:v>44514.583333333336</c:v>
                </c:pt>
                <c:pt idx="327">
                  <c:v>44514.625</c:v>
                </c:pt>
                <c:pt idx="328">
                  <c:v>44514.666666666664</c:v>
                </c:pt>
                <c:pt idx="329">
                  <c:v>44514.708333333336</c:v>
                </c:pt>
                <c:pt idx="330">
                  <c:v>44514.75</c:v>
                </c:pt>
                <c:pt idx="331">
                  <c:v>44514.791666666664</c:v>
                </c:pt>
                <c:pt idx="332">
                  <c:v>44514.833333333336</c:v>
                </c:pt>
                <c:pt idx="333">
                  <c:v>44514.875</c:v>
                </c:pt>
                <c:pt idx="334">
                  <c:v>44514.916666666664</c:v>
                </c:pt>
                <c:pt idx="335">
                  <c:v>44514.958333333336</c:v>
                </c:pt>
                <c:pt idx="336">
                  <c:v>44515</c:v>
                </c:pt>
                <c:pt idx="337">
                  <c:v>44515.041666666664</c:v>
                </c:pt>
                <c:pt idx="338">
                  <c:v>44515.083333333336</c:v>
                </c:pt>
                <c:pt idx="339">
                  <c:v>44515.125</c:v>
                </c:pt>
                <c:pt idx="340">
                  <c:v>44515.166666666664</c:v>
                </c:pt>
                <c:pt idx="341">
                  <c:v>44515.208333333336</c:v>
                </c:pt>
                <c:pt idx="342">
                  <c:v>44515.25</c:v>
                </c:pt>
                <c:pt idx="343">
                  <c:v>44515.291666666664</c:v>
                </c:pt>
                <c:pt idx="344">
                  <c:v>44515.333333333336</c:v>
                </c:pt>
                <c:pt idx="345">
                  <c:v>44515.375</c:v>
                </c:pt>
                <c:pt idx="346">
                  <c:v>44515.416666666664</c:v>
                </c:pt>
                <c:pt idx="347">
                  <c:v>44515.458333333336</c:v>
                </c:pt>
                <c:pt idx="348">
                  <c:v>44515.5</c:v>
                </c:pt>
                <c:pt idx="349">
                  <c:v>44515.541666666664</c:v>
                </c:pt>
                <c:pt idx="350">
                  <c:v>44515.583333333336</c:v>
                </c:pt>
                <c:pt idx="351">
                  <c:v>44515.625</c:v>
                </c:pt>
                <c:pt idx="352">
                  <c:v>44515.666666666664</c:v>
                </c:pt>
                <c:pt idx="353">
                  <c:v>44515.708333333336</c:v>
                </c:pt>
                <c:pt idx="354">
                  <c:v>44515.75</c:v>
                </c:pt>
                <c:pt idx="355">
                  <c:v>44515.791666666664</c:v>
                </c:pt>
                <c:pt idx="356">
                  <c:v>44515.833333333336</c:v>
                </c:pt>
                <c:pt idx="357">
                  <c:v>44515.875</c:v>
                </c:pt>
                <c:pt idx="358">
                  <c:v>44515.916666666664</c:v>
                </c:pt>
                <c:pt idx="359">
                  <c:v>44515.958333333336</c:v>
                </c:pt>
                <c:pt idx="360">
                  <c:v>44516</c:v>
                </c:pt>
                <c:pt idx="361">
                  <c:v>44516.041666666664</c:v>
                </c:pt>
                <c:pt idx="362">
                  <c:v>44516.083333333336</c:v>
                </c:pt>
                <c:pt idx="363">
                  <c:v>44516.125</c:v>
                </c:pt>
                <c:pt idx="364">
                  <c:v>44516.166666666664</c:v>
                </c:pt>
                <c:pt idx="365">
                  <c:v>44516.208333333336</c:v>
                </c:pt>
                <c:pt idx="366">
                  <c:v>44516.25</c:v>
                </c:pt>
                <c:pt idx="367">
                  <c:v>44516.291666666664</c:v>
                </c:pt>
                <c:pt idx="368">
                  <c:v>44516.333333333336</c:v>
                </c:pt>
                <c:pt idx="369">
                  <c:v>44516.375</c:v>
                </c:pt>
                <c:pt idx="370">
                  <c:v>44516.416666666664</c:v>
                </c:pt>
                <c:pt idx="371">
                  <c:v>44516.458333333336</c:v>
                </c:pt>
                <c:pt idx="372">
                  <c:v>44516.5</c:v>
                </c:pt>
                <c:pt idx="373">
                  <c:v>44516.541666666664</c:v>
                </c:pt>
                <c:pt idx="374">
                  <c:v>44516.583333333336</c:v>
                </c:pt>
                <c:pt idx="375">
                  <c:v>44516.625</c:v>
                </c:pt>
                <c:pt idx="376">
                  <c:v>44516.666666666664</c:v>
                </c:pt>
                <c:pt idx="377">
                  <c:v>44516.708333333336</c:v>
                </c:pt>
                <c:pt idx="378">
                  <c:v>44516.75</c:v>
                </c:pt>
                <c:pt idx="379">
                  <c:v>44516.791666666664</c:v>
                </c:pt>
                <c:pt idx="380">
                  <c:v>44516.833333333336</c:v>
                </c:pt>
                <c:pt idx="381">
                  <c:v>44516.875</c:v>
                </c:pt>
                <c:pt idx="382">
                  <c:v>44516.916666666664</c:v>
                </c:pt>
                <c:pt idx="383">
                  <c:v>44516.958333333336</c:v>
                </c:pt>
              </c:numCache>
            </c:numRef>
          </c:xVal>
          <c:yVal>
            <c:numRef>
              <c:f>Sheet1!$B$5:$B$388</c:f>
              <c:numCache>
                <c:formatCode>_("€"* #,##0.00_);_("€"* \(#,##0.00\);_("€"* "-"??_);_(@_)</c:formatCode>
                <c:ptCount val="384"/>
                <c:pt idx="0">
                  <c:v>58.5</c:v>
                </c:pt>
                <c:pt idx="1">
                  <c:v>52.33</c:v>
                </c:pt>
                <c:pt idx="2">
                  <c:v>59.22</c:v>
                </c:pt>
                <c:pt idx="3">
                  <c:v>55.06</c:v>
                </c:pt>
                <c:pt idx="4">
                  <c:v>43.92</c:v>
                </c:pt>
                <c:pt idx="5">
                  <c:v>22.05</c:v>
                </c:pt>
                <c:pt idx="6">
                  <c:v>20.36</c:v>
                </c:pt>
                <c:pt idx="7">
                  <c:v>41.82</c:v>
                </c:pt>
                <c:pt idx="8">
                  <c:v>58.29</c:v>
                </c:pt>
                <c:pt idx="9">
                  <c:v>77.540000000000006</c:v>
                </c:pt>
                <c:pt idx="10">
                  <c:v>88.81</c:v>
                </c:pt>
                <c:pt idx="11">
                  <c:v>87.97</c:v>
                </c:pt>
                <c:pt idx="12">
                  <c:v>83.2</c:v>
                </c:pt>
                <c:pt idx="13">
                  <c:v>78.31</c:v>
                </c:pt>
                <c:pt idx="14">
                  <c:v>78.98</c:v>
                </c:pt>
                <c:pt idx="15">
                  <c:v>80.55</c:v>
                </c:pt>
                <c:pt idx="16">
                  <c:v>81.52</c:v>
                </c:pt>
                <c:pt idx="17">
                  <c:v>98.83</c:v>
                </c:pt>
                <c:pt idx="18">
                  <c:v>111.28</c:v>
                </c:pt>
                <c:pt idx="19">
                  <c:v>164.2</c:v>
                </c:pt>
                <c:pt idx="20">
                  <c:v>183</c:v>
                </c:pt>
                <c:pt idx="21">
                  <c:v>179.9</c:v>
                </c:pt>
                <c:pt idx="22">
                  <c:v>163.08000000000001</c:v>
                </c:pt>
                <c:pt idx="23">
                  <c:v>151.51</c:v>
                </c:pt>
                <c:pt idx="24">
                  <c:v>147.37</c:v>
                </c:pt>
                <c:pt idx="25">
                  <c:v>134.9</c:v>
                </c:pt>
                <c:pt idx="26">
                  <c:v>145</c:v>
                </c:pt>
                <c:pt idx="27">
                  <c:v>131.94999999999999</c:v>
                </c:pt>
                <c:pt idx="28">
                  <c:v>128.91999999999999</c:v>
                </c:pt>
                <c:pt idx="29">
                  <c:v>111.2</c:v>
                </c:pt>
                <c:pt idx="30">
                  <c:v>123.51</c:v>
                </c:pt>
                <c:pt idx="31">
                  <c:v>143.01</c:v>
                </c:pt>
                <c:pt idx="32">
                  <c:v>182.15</c:v>
                </c:pt>
                <c:pt idx="33">
                  <c:v>216.83</c:v>
                </c:pt>
                <c:pt idx="34">
                  <c:v>234.98</c:v>
                </c:pt>
                <c:pt idx="35">
                  <c:v>228.04</c:v>
                </c:pt>
                <c:pt idx="36">
                  <c:v>221.74</c:v>
                </c:pt>
                <c:pt idx="37">
                  <c:v>223.21</c:v>
                </c:pt>
                <c:pt idx="38">
                  <c:v>215.95</c:v>
                </c:pt>
                <c:pt idx="39">
                  <c:v>217.35</c:v>
                </c:pt>
                <c:pt idx="40">
                  <c:v>224.91</c:v>
                </c:pt>
                <c:pt idx="41">
                  <c:v>230.3</c:v>
                </c:pt>
                <c:pt idx="42">
                  <c:v>248.93</c:v>
                </c:pt>
                <c:pt idx="43">
                  <c:v>298.97000000000003</c:v>
                </c:pt>
                <c:pt idx="44">
                  <c:v>312.67</c:v>
                </c:pt>
                <c:pt idx="45">
                  <c:v>280</c:v>
                </c:pt>
                <c:pt idx="46">
                  <c:v>231</c:v>
                </c:pt>
                <c:pt idx="47">
                  <c:v>201</c:v>
                </c:pt>
                <c:pt idx="48">
                  <c:v>179.99</c:v>
                </c:pt>
                <c:pt idx="49">
                  <c:v>167</c:v>
                </c:pt>
                <c:pt idx="50">
                  <c:v>146.68</c:v>
                </c:pt>
                <c:pt idx="51">
                  <c:v>143.08000000000001</c:v>
                </c:pt>
                <c:pt idx="52">
                  <c:v>140.25</c:v>
                </c:pt>
                <c:pt idx="53">
                  <c:v>130.84</c:v>
                </c:pt>
                <c:pt idx="54">
                  <c:v>130.03</c:v>
                </c:pt>
                <c:pt idx="55">
                  <c:v>138.69999999999999</c:v>
                </c:pt>
                <c:pt idx="56">
                  <c:v>169.95</c:v>
                </c:pt>
                <c:pt idx="57">
                  <c:v>204.37</c:v>
                </c:pt>
                <c:pt idx="58">
                  <c:v>230.09</c:v>
                </c:pt>
                <c:pt idx="59">
                  <c:v>219.09</c:v>
                </c:pt>
                <c:pt idx="60">
                  <c:v>207.62</c:v>
                </c:pt>
                <c:pt idx="61">
                  <c:v>213.26</c:v>
                </c:pt>
                <c:pt idx="62">
                  <c:v>206.2</c:v>
                </c:pt>
                <c:pt idx="63">
                  <c:v>211.11</c:v>
                </c:pt>
                <c:pt idx="64">
                  <c:v>215.9</c:v>
                </c:pt>
                <c:pt idx="65">
                  <c:v>227.28</c:v>
                </c:pt>
                <c:pt idx="66">
                  <c:v>234.97</c:v>
                </c:pt>
                <c:pt idx="67">
                  <c:v>257.99</c:v>
                </c:pt>
                <c:pt idx="68">
                  <c:v>274.33</c:v>
                </c:pt>
                <c:pt idx="69">
                  <c:v>236</c:v>
                </c:pt>
                <c:pt idx="70">
                  <c:v>202.95</c:v>
                </c:pt>
                <c:pt idx="71">
                  <c:v>183.63</c:v>
                </c:pt>
                <c:pt idx="72">
                  <c:v>165.92</c:v>
                </c:pt>
                <c:pt idx="73">
                  <c:v>145.07</c:v>
                </c:pt>
                <c:pt idx="74">
                  <c:v>165.39</c:v>
                </c:pt>
                <c:pt idx="75">
                  <c:v>152.51</c:v>
                </c:pt>
                <c:pt idx="76">
                  <c:v>145.87</c:v>
                </c:pt>
                <c:pt idx="77">
                  <c:v>143.06</c:v>
                </c:pt>
                <c:pt idx="78">
                  <c:v>145.38</c:v>
                </c:pt>
                <c:pt idx="79">
                  <c:v>159.61000000000001</c:v>
                </c:pt>
                <c:pt idx="80">
                  <c:v>183.77</c:v>
                </c:pt>
                <c:pt idx="81">
                  <c:v>210.8</c:v>
                </c:pt>
                <c:pt idx="82">
                  <c:v>213.77</c:v>
                </c:pt>
                <c:pt idx="83">
                  <c:v>203.33</c:v>
                </c:pt>
                <c:pt idx="84">
                  <c:v>200.97</c:v>
                </c:pt>
                <c:pt idx="85">
                  <c:v>199.02</c:v>
                </c:pt>
                <c:pt idx="86">
                  <c:v>193.72</c:v>
                </c:pt>
                <c:pt idx="87">
                  <c:v>179.7</c:v>
                </c:pt>
                <c:pt idx="88">
                  <c:v>165.57</c:v>
                </c:pt>
                <c:pt idx="89">
                  <c:v>163.94</c:v>
                </c:pt>
                <c:pt idx="90">
                  <c:v>178.01</c:v>
                </c:pt>
                <c:pt idx="91">
                  <c:v>200.93</c:v>
                </c:pt>
                <c:pt idx="92">
                  <c:v>201.01</c:v>
                </c:pt>
                <c:pt idx="93">
                  <c:v>193.47</c:v>
                </c:pt>
                <c:pt idx="94">
                  <c:v>165.32</c:v>
                </c:pt>
                <c:pt idx="95">
                  <c:v>135.09</c:v>
                </c:pt>
                <c:pt idx="96">
                  <c:v>125.56</c:v>
                </c:pt>
                <c:pt idx="97">
                  <c:v>104.86</c:v>
                </c:pt>
                <c:pt idx="98">
                  <c:v>109.41</c:v>
                </c:pt>
                <c:pt idx="99">
                  <c:v>111.09</c:v>
                </c:pt>
                <c:pt idx="100">
                  <c:v>109.95</c:v>
                </c:pt>
                <c:pt idx="101">
                  <c:v>119.39</c:v>
                </c:pt>
                <c:pt idx="102">
                  <c:v>125.72</c:v>
                </c:pt>
                <c:pt idx="103">
                  <c:v>134.69999999999999</c:v>
                </c:pt>
                <c:pt idx="104">
                  <c:v>181.11</c:v>
                </c:pt>
                <c:pt idx="105">
                  <c:v>199.92</c:v>
                </c:pt>
                <c:pt idx="106">
                  <c:v>202.98</c:v>
                </c:pt>
                <c:pt idx="107">
                  <c:v>200</c:v>
                </c:pt>
                <c:pt idx="108">
                  <c:v>200.9</c:v>
                </c:pt>
                <c:pt idx="109">
                  <c:v>184.96</c:v>
                </c:pt>
                <c:pt idx="110">
                  <c:v>193.3</c:v>
                </c:pt>
                <c:pt idx="111">
                  <c:v>184.98</c:v>
                </c:pt>
                <c:pt idx="112">
                  <c:v>190.08</c:v>
                </c:pt>
                <c:pt idx="113">
                  <c:v>196.07</c:v>
                </c:pt>
                <c:pt idx="114">
                  <c:v>199.96</c:v>
                </c:pt>
                <c:pt idx="115">
                  <c:v>200</c:v>
                </c:pt>
                <c:pt idx="116">
                  <c:v>179.18</c:v>
                </c:pt>
                <c:pt idx="117">
                  <c:v>156.19999999999999</c:v>
                </c:pt>
                <c:pt idx="118">
                  <c:v>146.66</c:v>
                </c:pt>
                <c:pt idx="119">
                  <c:v>122.86</c:v>
                </c:pt>
                <c:pt idx="120">
                  <c:v>105.15</c:v>
                </c:pt>
                <c:pt idx="121">
                  <c:v>87.55</c:v>
                </c:pt>
                <c:pt idx="122">
                  <c:v>81.09</c:v>
                </c:pt>
                <c:pt idx="123">
                  <c:v>78.010000000000005</c:v>
                </c:pt>
                <c:pt idx="124">
                  <c:v>78.010000000000005</c:v>
                </c:pt>
                <c:pt idx="125">
                  <c:v>71.34</c:v>
                </c:pt>
                <c:pt idx="126">
                  <c:v>78.010000000000005</c:v>
                </c:pt>
                <c:pt idx="127">
                  <c:v>85.27</c:v>
                </c:pt>
                <c:pt idx="128">
                  <c:v>81.010000000000005</c:v>
                </c:pt>
                <c:pt idx="129">
                  <c:v>84.69</c:v>
                </c:pt>
                <c:pt idx="130">
                  <c:v>85.28</c:v>
                </c:pt>
                <c:pt idx="131">
                  <c:v>88.2</c:v>
                </c:pt>
                <c:pt idx="132">
                  <c:v>81.5</c:v>
                </c:pt>
                <c:pt idx="133">
                  <c:v>80.010000000000005</c:v>
                </c:pt>
                <c:pt idx="134">
                  <c:v>75.319999999999993</c:v>
                </c:pt>
                <c:pt idx="135">
                  <c:v>76.040000000000006</c:v>
                </c:pt>
                <c:pt idx="136">
                  <c:v>76.45</c:v>
                </c:pt>
                <c:pt idx="137">
                  <c:v>80.010000000000005</c:v>
                </c:pt>
                <c:pt idx="138">
                  <c:v>87.89</c:v>
                </c:pt>
                <c:pt idx="139">
                  <c:v>105</c:v>
                </c:pt>
                <c:pt idx="140">
                  <c:v>87.69</c:v>
                </c:pt>
                <c:pt idx="141">
                  <c:v>87.47</c:v>
                </c:pt>
                <c:pt idx="142">
                  <c:v>62.27</c:v>
                </c:pt>
                <c:pt idx="143">
                  <c:v>53.37</c:v>
                </c:pt>
                <c:pt idx="144">
                  <c:v>50.05</c:v>
                </c:pt>
                <c:pt idx="145">
                  <c:v>28.18</c:v>
                </c:pt>
                <c:pt idx="146">
                  <c:v>6.73</c:v>
                </c:pt>
                <c:pt idx="147">
                  <c:v>4.68</c:v>
                </c:pt>
                <c:pt idx="148">
                  <c:v>3.44</c:v>
                </c:pt>
                <c:pt idx="149">
                  <c:v>1.64</c:v>
                </c:pt>
                <c:pt idx="150">
                  <c:v>1.47</c:v>
                </c:pt>
                <c:pt idx="151">
                  <c:v>2.77</c:v>
                </c:pt>
                <c:pt idx="152">
                  <c:v>3.28</c:v>
                </c:pt>
                <c:pt idx="153">
                  <c:v>9.2799999999999994</c:v>
                </c:pt>
                <c:pt idx="154">
                  <c:v>10.86</c:v>
                </c:pt>
                <c:pt idx="155">
                  <c:v>14.43</c:v>
                </c:pt>
                <c:pt idx="156">
                  <c:v>12.64</c:v>
                </c:pt>
                <c:pt idx="157">
                  <c:v>13.84</c:v>
                </c:pt>
                <c:pt idx="158">
                  <c:v>14.14</c:v>
                </c:pt>
                <c:pt idx="159">
                  <c:v>15.7</c:v>
                </c:pt>
                <c:pt idx="160">
                  <c:v>29.95</c:v>
                </c:pt>
                <c:pt idx="161">
                  <c:v>60</c:v>
                </c:pt>
                <c:pt idx="162">
                  <c:v>77.72</c:v>
                </c:pt>
                <c:pt idx="163">
                  <c:v>93.52</c:v>
                </c:pt>
                <c:pt idx="164">
                  <c:v>81.05</c:v>
                </c:pt>
                <c:pt idx="165">
                  <c:v>82.48</c:v>
                </c:pt>
                <c:pt idx="166">
                  <c:v>80.569999999999993</c:v>
                </c:pt>
                <c:pt idx="167">
                  <c:v>76.650000000000006</c:v>
                </c:pt>
                <c:pt idx="168">
                  <c:v>76.33</c:v>
                </c:pt>
                <c:pt idx="169">
                  <c:v>76.61</c:v>
                </c:pt>
                <c:pt idx="170">
                  <c:v>55.39</c:v>
                </c:pt>
                <c:pt idx="171">
                  <c:v>57.94</c:v>
                </c:pt>
                <c:pt idx="172">
                  <c:v>62.95</c:v>
                </c:pt>
                <c:pt idx="173">
                  <c:v>60</c:v>
                </c:pt>
                <c:pt idx="174">
                  <c:v>60.92</c:v>
                </c:pt>
                <c:pt idx="175">
                  <c:v>74.97</c:v>
                </c:pt>
                <c:pt idx="176">
                  <c:v>173.9</c:v>
                </c:pt>
                <c:pt idx="177">
                  <c:v>221.15</c:v>
                </c:pt>
                <c:pt idx="178">
                  <c:v>214.08</c:v>
                </c:pt>
                <c:pt idx="179">
                  <c:v>199.95</c:v>
                </c:pt>
                <c:pt idx="180">
                  <c:v>190.17</c:v>
                </c:pt>
                <c:pt idx="181">
                  <c:v>188.59</c:v>
                </c:pt>
                <c:pt idx="182">
                  <c:v>202.33</c:v>
                </c:pt>
                <c:pt idx="183">
                  <c:v>214.58</c:v>
                </c:pt>
                <c:pt idx="184">
                  <c:v>212.96</c:v>
                </c:pt>
                <c:pt idx="185">
                  <c:v>220.09</c:v>
                </c:pt>
                <c:pt idx="186">
                  <c:v>229.6</c:v>
                </c:pt>
                <c:pt idx="187">
                  <c:v>290.36</c:v>
                </c:pt>
                <c:pt idx="188">
                  <c:v>299.89999999999998</c:v>
                </c:pt>
                <c:pt idx="189">
                  <c:v>270</c:v>
                </c:pt>
                <c:pt idx="190">
                  <c:v>222.2</c:v>
                </c:pt>
                <c:pt idx="191">
                  <c:v>205</c:v>
                </c:pt>
                <c:pt idx="192">
                  <c:v>173</c:v>
                </c:pt>
                <c:pt idx="193">
                  <c:v>157.88999999999999</c:v>
                </c:pt>
                <c:pt idx="194">
                  <c:v>153.01</c:v>
                </c:pt>
                <c:pt idx="195">
                  <c:v>152.85</c:v>
                </c:pt>
                <c:pt idx="196">
                  <c:v>151.01</c:v>
                </c:pt>
                <c:pt idx="197">
                  <c:v>145.36000000000001</c:v>
                </c:pt>
                <c:pt idx="198">
                  <c:v>145.5</c:v>
                </c:pt>
                <c:pt idx="199">
                  <c:v>152.87</c:v>
                </c:pt>
                <c:pt idx="200">
                  <c:v>190</c:v>
                </c:pt>
                <c:pt idx="201">
                  <c:v>223.88</c:v>
                </c:pt>
                <c:pt idx="202">
                  <c:v>215.58</c:v>
                </c:pt>
                <c:pt idx="203">
                  <c:v>190.09</c:v>
                </c:pt>
                <c:pt idx="204">
                  <c:v>151.87</c:v>
                </c:pt>
                <c:pt idx="205">
                  <c:v>135.03</c:v>
                </c:pt>
                <c:pt idx="206">
                  <c:v>120.08</c:v>
                </c:pt>
                <c:pt idx="207">
                  <c:v>127.46</c:v>
                </c:pt>
                <c:pt idx="208">
                  <c:v>147.01</c:v>
                </c:pt>
                <c:pt idx="209">
                  <c:v>170</c:v>
                </c:pt>
                <c:pt idx="210">
                  <c:v>203.9</c:v>
                </c:pt>
                <c:pt idx="211">
                  <c:v>223.67</c:v>
                </c:pt>
                <c:pt idx="212">
                  <c:v>190</c:v>
                </c:pt>
                <c:pt idx="213">
                  <c:v>184.56</c:v>
                </c:pt>
                <c:pt idx="214">
                  <c:v>141.62</c:v>
                </c:pt>
                <c:pt idx="215">
                  <c:v>141.72</c:v>
                </c:pt>
                <c:pt idx="216">
                  <c:v>138.13999999999999</c:v>
                </c:pt>
                <c:pt idx="217">
                  <c:v>120.06</c:v>
                </c:pt>
                <c:pt idx="218">
                  <c:v>93.74</c:v>
                </c:pt>
                <c:pt idx="219">
                  <c:v>94.95</c:v>
                </c:pt>
                <c:pt idx="220">
                  <c:v>94.86</c:v>
                </c:pt>
                <c:pt idx="221">
                  <c:v>95.95</c:v>
                </c:pt>
                <c:pt idx="222">
                  <c:v>115.5</c:v>
                </c:pt>
                <c:pt idx="223">
                  <c:v>140.05000000000001</c:v>
                </c:pt>
                <c:pt idx="224">
                  <c:v>175</c:v>
                </c:pt>
                <c:pt idx="225">
                  <c:v>204.98</c:v>
                </c:pt>
                <c:pt idx="226">
                  <c:v>200.1</c:v>
                </c:pt>
                <c:pt idx="227">
                  <c:v>156.06</c:v>
                </c:pt>
                <c:pt idx="228">
                  <c:v>148.13999999999999</c:v>
                </c:pt>
                <c:pt idx="229">
                  <c:v>150.19999999999999</c:v>
                </c:pt>
                <c:pt idx="230">
                  <c:v>154.21</c:v>
                </c:pt>
                <c:pt idx="231">
                  <c:v>168.83</c:v>
                </c:pt>
                <c:pt idx="232">
                  <c:v>211.93</c:v>
                </c:pt>
                <c:pt idx="233">
                  <c:v>236.62</c:v>
                </c:pt>
                <c:pt idx="234">
                  <c:v>250.06</c:v>
                </c:pt>
                <c:pt idx="235">
                  <c:v>295</c:v>
                </c:pt>
                <c:pt idx="236">
                  <c:v>275.05</c:v>
                </c:pt>
                <c:pt idx="237">
                  <c:v>230</c:v>
                </c:pt>
                <c:pt idx="238">
                  <c:v>219.93</c:v>
                </c:pt>
                <c:pt idx="239">
                  <c:v>193.67</c:v>
                </c:pt>
                <c:pt idx="240">
                  <c:v>169.9</c:v>
                </c:pt>
                <c:pt idx="241">
                  <c:v>155.5</c:v>
                </c:pt>
                <c:pt idx="242">
                  <c:v>168.03</c:v>
                </c:pt>
                <c:pt idx="243">
                  <c:v>161.36000000000001</c:v>
                </c:pt>
                <c:pt idx="244">
                  <c:v>160</c:v>
                </c:pt>
                <c:pt idx="245">
                  <c:v>152.5</c:v>
                </c:pt>
                <c:pt idx="246">
                  <c:v>155</c:v>
                </c:pt>
                <c:pt idx="247">
                  <c:v>160.09</c:v>
                </c:pt>
                <c:pt idx="248">
                  <c:v>183.87</c:v>
                </c:pt>
                <c:pt idx="249">
                  <c:v>214</c:v>
                </c:pt>
                <c:pt idx="250">
                  <c:v>219.94</c:v>
                </c:pt>
                <c:pt idx="251">
                  <c:v>215.95</c:v>
                </c:pt>
                <c:pt idx="252">
                  <c:v>199.2</c:v>
                </c:pt>
                <c:pt idx="253">
                  <c:v>168.8</c:v>
                </c:pt>
                <c:pt idx="254">
                  <c:v>159.58000000000001</c:v>
                </c:pt>
                <c:pt idx="255">
                  <c:v>167.04</c:v>
                </c:pt>
                <c:pt idx="256">
                  <c:v>184.54</c:v>
                </c:pt>
                <c:pt idx="257">
                  <c:v>201.37</c:v>
                </c:pt>
                <c:pt idx="258">
                  <c:v>219.59</c:v>
                </c:pt>
                <c:pt idx="259">
                  <c:v>240.02</c:v>
                </c:pt>
                <c:pt idx="260">
                  <c:v>252.12</c:v>
                </c:pt>
                <c:pt idx="261">
                  <c:v>232.09</c:v>
                </c:pt>
                <c:pt idx="262">
                  <c:v>218</c:v>
                </c:pt>
                <c:pt idx="263">
                  <c:v>201</c:v>
                </c:pt>
                <c:pt idx="264">
                  <c:v>180.01</c:v>
                </c:pt>
                <c:pt idx="265">
                  <c:v>156.13999999999999</c:v>
                </c:pt>
                <c:pt idx="266">
                  <c:v>167.72</c:v>
                </c:pt>
                <c:pt idx="267">
                  <c:v>164.25</c:v>
                </c:pt>
                <c:pt idx="268">
                  <c:v>162.16</c:v>
                </c:pt>
                <c:pt idx="269">
                  <c:v>153</c:v>
                </c:pt>
                <c:pt idx="270">
                  <c:v>155.02000000000001</c:v>
                </c:pt>
                <c:pt idx="271">
                  <c:v>155.99</c:v>
                </c:pt>
                <c:pt idx="272">
                  <c:v>180.59</c:v>
                </c:pt>
                <c:pt idx="273">
                  <c:v>212.86</c:v>
                </c:pt>
                <c:pt idx="274">
                  <c:v>214.77</c:v>
                </c:pt>
                <c:pt idx="275">
                  <c:v>207.67</c:v>
                </c:pt>
                <c:pt idx="276">
                  <c:v>191.61</c:v>
                </c:pt>
                <c:pt idx="277">
                  <c:v>179.94</c:v>
                </c:pt>
                <c:pt idx="278">
                  <c:v>164.69</c:v>
                </c:pt>
                <c:pt idx="279">
                  <c:v>156.81</c:v>
                </c:pt>
                <c:pt idx="280">
                  <c:v>156.55000000000001</c:v>
                </c:pt>
                <c:pt idx="281">
                  <c:v>179.99</c:v>
                </c:pt>
                <c:pt idx="282">
                  <c:v>185.09</c:v>
                </c:pt>
                <c:pt idx="283">
                  <c:v>211.2</c:v>
                </c:pt>
                <c:pt idx="284">
                  <c:v>193.23</c:v>
                </c:pt>
                <c:pt idx="285">
                  <c:v>145.19</c:v>
                </c:pt>
                <c:pt idx="286">
                  <c:v>157.11000000000001</c:v>
                </c:pt>
                <c:pt idx="287">
                  <c:v>109.11</c:v>
                </c:pt>
                <c:pt idx="288">
                  <c:v>109.54</c:v>
                </c:pt>
                <c:pt idx="289">
                  <c:v>91.42</c:v>
                </c:pt>
                <c:pt idx="290">
                  <c:v>99</c:v>
                </c:pt>
                <c:pt idx="291">
                  <c:v>92.65</c:v>
                </c:pt>
                <c:pt idx="292">
                  <c:v>97</c:v>
                </c:pt>
                <c:pt idx="293">
                  <c:v>107.02</c:v>
                </c:pt>
                <c:pt idx="294">
                  <c:v>111.6</c:v>
                </c:pt>
                <c:pt idx="295">
                  <c:v>99.36</c:v>
                </c:pt>
                <c:pt idx="296">
                  <c:v>123.64</c:v>
                </c:pt>
                <c:pt idx="297">
                  <c:v>155.31</c:v>
                </c:pt>
                <c:pt idx="298">
                  <c:v>151.19999999999999</c:v>
                </c:pt>
                <c:pt idx="299">
                  <c:v>161.75</c:v>
                </c:pt>
                <c:pt idx="300">
                  <c:v>173.89</c:v>
                </c:pt>
                <c:pt idx="301">
                  <c:v>177.47</c:v>
                </c:pt>
                <c:pt idx="302">
                  <c:v>177.5</c:v>
                </c:pt>
                <c:pt idx="303">
                  <c:v>176.52</c:v>
                </c:pt>
                <c:pt idx="304">
                  <c:v>176.52</c:v>
                </c:pt>
                <c:pt idx="305">
                  <c:v>176.52</c:v>
                </c:pt>
                <c:pt idx="306">
                  <c:v>180.6</c:v>
                </c:pt>
                <c:pt idx="307">
                  <c:v>210</c:v>
                </c:pt>
                <c:pt idx="308">
                  <c:v>220</c:v>
                </c:pt>
                <c:pt idx="309">
                  <c:v>213.89</c:v>
                </c:pt>
                <c:pt idx="310">
                  <c:v>184</c:v>
                </c:pt>
                <c:pt idx="311">
                  <c:v>168.49</c:v>
                </c:pt>
                <c:pt idx="312">
                  <c:v>168.82</c:v>
                </c:pt>
                <c:pt idx="313">
                  <c:v>162.79</c:v>
                </c:pt>
                <c:pt idx="314">
                  <c:v>184.73</c:v>
                </c:pt>
                <c:pt idx="315">
                  <c:v>170.03</c:v>
                </c:pt>
                <c:pt idx="316">
                  <c:v>167.24</c:v>
                </c:pt>
                <c:pt idx="317">
                  <c:v>155.51</c:v>
                </c:pt>
                <c:pt idx="318">
                  <c:v>144.22</c:v>
                </c:pt>
                <c:pt idx="319">
                  <c:v>141.35</c:v>
                </c:pt>
                <c:pt idx="320">
                  <c:v>117.2</c:v>
                </c:pt>
                <c:pt idx="321">
                  <c:v>159.91999999999999</c:v>
                </c:pt>
                <c:pt idx="322">
                  <c:v>159.04</c:v>
                </c:pt>
                <c:pt idx="323">
                  <c:v>170.07</c:v>
                </c:pt>
                <c:pt idx="324">
                  <c:v>177.2</c:v>
                </c:pt>
                <c:pt idx="325">
                  <c:v>178.93</c:v>
                </c:pt>
                <c:pt idx="326">
                  <c:v>184.58</c:v>
                </c:pt>
                <c:pt idx="327">
                  <c:v>170.02</c:v>
                </c:pt>
                <c:pt idx="328">
                  <c:v>156.12</c:v>
                </c:pt>
                <c:pt idx="329">
                  <c:v>160</c:v>
                </c:pt>
                <c:pt idx="330">
                  <c:v>166.68</c:v>
                </c:pt>
                <c:pt idx="331">
                  <c:v>197.94</c:v>
                </c:pt>
                <c:pt idx="332">
                  <c:v>204.47</c:v>
                </c:pt>
                <c:pt idx="333">
                  <c:v>206.21</c:v>
                </c:pt>
                <c:pt idx="334">
                  <c:v>190.61</c:v>
                </c:pt>
                <c:pt idx="335">
                  <c:v>168.68</c:v>
                </c:pt>
                <c:pt idx="336">
                  <c:v>173.18</c:v>
                </c:pt>
                <c:pt idx="337">
                  <c:v>159.16</c:v>
                </c:pt>
                <c:pt idx="338">
                  <c:v>165.85</c:v>
                </c:pt>
                <c:pt idx="339">
                  <c:v>158.9</c:v>
                </c:pt>
                <c:pt idx="340">
                  <c:v>155.81</c:v>
                </c:pt>
                <c:pt idx="341">
                  <c:v>151.35</c:v>
                </c:pt>
                <c:pt idx="342">
                  <c:v>149.63999999999999</c:v>
                </c:pt>
                <c:pt idx="343">
                  <c:v>163.92</c:v>
                </c:pt>
                <c:pt idx="344">
                  <c:v>191.12</c:v>
                </c:pt>
                <c:pt idx="345">
                  <c:v>245.35</c:v>
                </c:pt>
                <c:pt idx="346">
                  <c:v>262.18</c:v>
                </c:pt>
                <c:pt idx="347">
                  <c:v>265</c:v>
                </c:pt>
                <c:pt idx="348">
                  <c:v>263.33</c:v>
                </c:pt>
                <c:pt idx="349">
                  <c:v>268.89999999999998</c:v>
                </c:pt>
                <c:pt idx="350">
                  <c:v>260.06</c:v>
                </c:pt>
                <c:pt idx="351">
                  <c:v>258.10000000000002</c:v>
                </c:pt>
                <c:pt idx="352">
                  <c:v>268.17</c:v>
                </c:pt>
                <c:pt idx="353">
                  <c:v>265.99</c:v>
                </c:pt>
                <c:pt idx="354">
                  <c:v>274.94</c:v>
                </c:pt>
                <c:pt idx="355">
                  <c:v>300.01</c:v>
                </c:pt>
                <c:pt idx="356">
                  <c:v>300</c:v>
                </c:pt>
                <c:pt idx="357">
                  <c:v>272.57</c:v>
                </c:pt>
                <c:pt idx="358">
                  <c:v>238.76</c:v>
                </c:pt>
                <c:pt idx="359">
                  <c:v>217.79</c:v>
                </c:pt>
                <c:pt idx="360">
                  <c:v>194.71</c:v>
                </c:pt>
                <c:pt idx="361">
                  <c:v>178.54</c:v>
                </c:pt>
                <c:pt idx="362">
                  <c:v>182.46</c:v>
                </c:pt>
                <c:pt idx="363">
                  <c:v>167.37</c:v>
                </c:pt>
                <c:pt idx="364">
                  <c:v>162.57</c:v>
                </c:pt>
                <c:pt idx="365">
                  <c:v>160.01</c:v>
                </c:pt>
                <c:pt idx="366">
                  <c:v>157.83000000000001</c:v>
                </c:pt>
                <c:pt idx="367">
                  <c:v>178.14</c:v>
                </c:pt>
                <c:pt idx="368">
                  <c:v>220.35</c:v>
                </c:pt>
                <c:pt idx="369">
                  <c:v>278.33999999999997</c:v>
                </c:pt>
                <c:pt idx="370">
                  <c:v>280.06</c:v>
                </c:pt>
                <c:pt idx="371">
                  <c:v>280.02999999999997</c:v>
                </c:pt>
                <c:pt idx="372">
                  <c:v>274</c:v>
                </c:pt>
                <c:pt idx="373">
                  <c:v>278.05</c:v>
                </c:pt>
                <c:pt idx="374">
                  <c:v>280</c:v>
                </c:pt>
                <c:pt idx="375">
                  <c:v>280.52999999999997</c:v>
                </c:pt>
                <c:pt idx="376">
                  <c:v>279.08999999999997</c:v>
                </c:pt>
                <c:pt idx="377">
                  <c:v>280.3</c:v>
                </c:pt>
                <c:pt idx="378">
                  <c:v>280.02999999999997</c:v>
                </c:pt>
                <c:pt idx="379">
                  <c:v>301</c:v>
                </c:pt>
                <c:pt idx="380">
                  <c:v>296.98</c:v>
                </c:pt>
                <c:pt idx="381">
                  <c:v>279.10000000000002</c:v>
                </c:pt>
                <c:pt idx="382">
                  <c:v>250</c:v>
                </c:pt>
                <c:pt idx="383">
                  <c:v>208.74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8-4350-B095-D0B852948A2A}"/>
            </c:ext>
          </c:extLst>
        </c:ser>
        <c:ser>
          <c:idx val="1"/>
          <c:order val="1"/>
          <c:tx>
            <c:v>Moving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Sheet1!$A$29:$A$388</c:f>
              <c:numCache>
                <c:formatCode>d/m/yy\ h:mm;@</c:formatCode>
                <c:ptCount val="360"/>
                <c:pt idx="0">
                  <c:v>44502</c:v>
                </c:pt>
                <c:pt idx="1">
                  <c:v>44502.041666666664</c:v>
                </c:pt>
                <c:pt idx="2">
                  <c:v>44502.083333333336</c:v>
                </c:pt>
                <c:pt idx="3">
                  <c:v>44502.125</c:v>
                </c:pt>
                <c:pt idx="4">
                  <c:v>44502.166666666664</c:v>
                </c:pt>
                <c:pt idx="5">
                  <c:v>44502.208333333336</c:v>
                </c:pt>
                <c:pt idx="6">
                  <c:v>44502.25</c:v>
                </c:pt>
                <c:pt idx="7">
                  <c:v>44502.291666666664</c:v>
                </c:pt>
                <c:pt idx="8">
                  <c:v>44502.333333333336</c:v>
                </c:pt>
                <c:pt idx="9">
                  <c:v>44502.375</c:v>
                </c:pt>
                <c:pt idx="10">
                  <c:v>44502.416666666664</c:v>
                </c:pt>
                <c:pt idx="11">
                  <c:v>44502.458333333336</c:v>
                </c:pt>
                <c:pt idx="12">
                  <c:v>44502.5</c:v>
                </c:pt>
                <c:pt idx="13">
                  <c:v>44502.541666666664</c:v>
                </c:pt>
                <c:pt idx="14">
                  <c:v>44502.583333333336</c:v>
                </c:pt>
                <c:pt idx="15">
                  <c:v>44502.625</c:v>
                </c:pt>
                <c:pt idx="16">
                  <c:v>44502.666666666664</c:v>
                </c:pt>
                <c:pt idx="17">
                  <c:v>44502.708333333336</c:v>
                </c:pt>
                <c:pt idx="18">
                  <c:v>44502.75</c:v>
                </c:pt>
                <c:pt idx="19">
                  <c:v>44502.791666666664</c:v>
                </c:pt>
                <c:pt idx="20">
                  <c:v>44502.833333333336</c:v>
                </c:pt>
                <c:pt idx="21">
                  <c:v>44502.875</c:v>
                </c:pt>
                <c:pt idx="22">
                  <c:v>44502.916666666664</c:v>
                </c:pt>
                <c:pt idx="23">
                  <c:v>44502.958333333336</c:v>
                </c:pt>
                <c:pt idx="24">
                  <c:v>44503</c:v>
                </c:pt>
                <c:pt idx="25">
                  <c:v>44503.041666666664</c:v>
                </c:pt>
                <c:pt idx="26">
                  <c:v>44503.083333333336</c:v>
                </c:pt>
                <c:pt idx="27">
                  <c:v>44503.125</c:v>
                </c:pt>
                <c:pt idx="28">
                  <c:v>44503.166666666664</c:v>
                </c:pt>
                <c:pt idx="29">
                  <c:v>44503.208333333336</c:v>
                </c:pt>
                <c:pt idx="30">
                  <c:v>44503.25</c:v>
                </c:pt>
                <c:pt idx="31">
                  <c:v>44503.291666666664</c:v>
                </c:pt>
                <c:pt idx="32">
                  <c:v>44503.333333333336</c:v>
                </c:pt>
                <c:pt idx="33">
                  <c:v>44503.375</c:v>
                </c:pt>
                <c:pt idx="34">
                  <c:v>44503.416666666664</c:v>
                </c:pt>
                <c:pt idx="35">
                  <c:v>44503.458333333336</c:v>
                </c:pt>
                <c:pt idx="36">
                  <c:v>44503.5</c:v>
                </c:pt>
                <c:pt idx="37">
                  <c:v>44503.541666666664</c:v>
                </c:pt>
                <c:pt idx="38">
                  <c:v>44503.583333333336</c:v>
                </c:pt>
                <c:pt idx="39">
                  <c:v>44503.625</c:v>
                </c:pt>
                <c:pt idx="40">
                  <c:v>44503.666666666664</c:v>
                </c:pt>
                <c:pt idx="41">
                  <c:v>44503.708333333336</c:v>
                </c:pt>
                <c:pt idx="42">
                  <c:v>44503.75</c:v>
                </c:pt>
                <c:pt idx="43">
                  <c:v>44503.791666666664</c:v>
                </c:pt>
                <c:pt idx="44">
                  <c:v>44503.833333333336</c:v>
                </c:pt>
                <c:pt idx="45">
                  <c:v>44503.875</c:v>
                </c:pt>
                <c:pt idx="46">
                  <c:v>44503.916666666664</c:v>
                </c:pt>
                <c:pt idx="47">
                  <c:v>44503.958333333336</c:v>
                </c:pt>
                <c:pt idx="48">
                  <c:v>44504</c:v>
                </c:pt>
                <c:pt idx="49">
                  <c:v>44504.041666666664</c:v>
                </c:pt>
                <c:pt idx="50">
                  <c:v>44504.083333333336</c:v>
                </c:pt>
                <c:pt idx="51">
                  <c:v>44504.125</c:v>
                </c:pt>
                <c:pt idx="52">
                  <c:v>44504.166666666664</c:v>
                </c:pt>
                <c:pt idx="53">
                  <c:v>44504.208333333336</c:v>
                </c:pt>
                <c:pt idx="54">
                  <c:v>44504.25</c:v>
                </c:pt>
                <c:pt idx="55">
                  <c:v>44504.291666666664</c:v>
                </c:pt>
                <c:pt idx="56">
                  <c:v>44504.333333333336</c:v>
                </c:pt>
                <c:pt idx="57">
                  <c:v>44504.375</c:v>
                </c:pt>
                <c:pt idx="58">
                  <c:v>44504.416666666664</c:v>
                </c:pt>
                <c:pt idx="59">
                  <c:v>44504.458333333336</c:v>
                </c:pt>
                <c:pt idx="60">
                  <c:v>44504.5</c:v>
                </c:pt>
                <c:pt idx="61">
                  <c:v>44504.541666666664</c:v>
                </c:pt>
                <c:pt idx="62">
                  <c:v>44504.583333333336</c:v>
                </c:pt>
                <c:pt idx="63">
                  <c:v>44504.625</c:v>
                </c:pt>
                <c:pt idx="64">
                  <c:v>44504.666666666664</c:v>
                </c:pt>
                <c:pt idx="65">
                  <c:v>44504.708333333336</c:v>
                </c:pt>
                <c:pt idx="66">
                  <c:v>44504.75</c:v>
                </c:pt>
                <c:pt idx="67">
                  <c:v>44504.791666666664</c:v>
                </c:pt>
                <c:pt idx="68">
                  <c:v>44504.833333333336</c:v>
                </c:pt>
                <c:pt idx="69">
                  <c:v>44504.875</c:v>
                </c:pt>
                <c:pt idx="70">
                  <c:v>44504.916666666664</c:v>
                </c:pt>
                <c:pt idx="71">
                  <c:v>44504.958333333336</c:v>
                </c:pt>
                <c:pt idx="72">
                  <c:v>44505</c:v>
                </c:pt>
                <c:pt idx="73">
                  <c:v>44505.041666666664</c:v>
                </c:pt>
                <c:pt idx="74">
                  <c:v>44505.083333333336</c:v>
                </c:pt>
                <c:pt idx="75">
                  <c:v>44505.125</c:v>
                </c:pt>
                <c:pt idx="76">
                  <c:v>44505.166666666664</c:v>
                </c:pt>
                <c:pt idx="77">
                  <c:v>44505.208333333336</c:v>
                </c:pt>
                <c:pt idx="78">
                  <c:v>44505.25</c:v>
                </c:pt>
                <c:pt idx="79">
                  <c:v>44505.291666666664</c:v>
                </c:pt>
                <c:pt idx="80">
                  <c:v>44505.333333333336</c:v>
                </c:pt>
                <c:pt idx="81">
                  <c:v>44505.375</c:v>
                </c:pt>
                <c:pt idx="82">
                  <c:v>44505.416666666664</c:v>
                </c:pt>
                <c:pt idx="83">
                  <c:v>44505.458333333336</c:v>
                </c:pt>
                <c:pt idx="84">
                  <c:v>44505.5</c:v>
                </c:pt>
                <c:pt idx="85">
                  <c:v>44505.541666666664</c:v>
                </c:pt>
                <c:pt idx="86">
                  <c:v>44505.583333333336</c:v>
                </c:pt>
                <c:pt idx="87">
                  <c:v>44505.625</c:v>
                </c:pt>
                <c:pt idx="88">
                  <c:v>44505.666666666664</c:v>
                </c:pt>
                <c:pt idx="89">
                  <c:v>44505.708333333336</c:v>
                </c:pt>
                <c:pt idx="90">
                  <c:v>44505.75</c:v>
                </c:pt>
                <c:pt idx="91">
                  <c:v>44505.791666666664</c:v>
                </c:pt>
                <c:pt idx="92">
                  <c:v>44505.833333333336</c:v>
                </c:pt>
                <c:pt idx="93">
                  <c:v>44505.875</c:v>
                </c:pt>
                <c:pt idx="94">
                  <c:v>44505.916666666664</c:v>
                </c:pt>
                <c:pt idx="95">
                  <c:v>44505.958333333336</c:v>
                </c:pt>
                <c:pt idx="96">
                  <c:v>44506</c:v>
                </c:pt>
                <c:pt idx="97">
                  <c:v>44506.041666666664</c:v>
                </c:pt>
                <c:pt idx="98">
                  <c:v>44506.083333333336</c:v>
                </c:pt>
                <c:pt idx="99">
                  <c:v>44506.125</c:v>
                </c:pt>
                <c:pt idx="100">
                  <c:v>44506.166666666664</c:v>
                </c:pt>
                <c:pt idx="101">
                  <c:v>44506.208333333336</c:v>
                </c:pt>
                <c:pt idx="102">
                  <c:v>44506.25</c:v>
                </c:pt>
                <c:pt idx="103">
                  <c:v>44506.291666666664</c:v>
                </c:pt>
                <c:pt idx="104">
                  <c:v>44506.333333333336</c:v>
                </c:pt>
                <c:pt idx="105">
                  <c:v>44506.375</c:v>
                </c:pt>
                <c:pt idx="106">
                  <c:v>44506.416666666664</c:v>
                </c:pt>
                <c:pt idx="107">
                  <c:v>44506.458333333336</c:v>
                </c:pt>
                <c:pt idx="108">
                  <c:v>44506.5</c:v>
                </c:pt>
                <c:pt idx="109">
                  <c:v>44506.541666666664</c:v>
                </c:pt>
                <c:pt idx="110">
                  <c:v>44506.583333333336</c:v>
                </c:pt>
                <c:pt idx="111">
                  <c:v>44506.625</c:v>
                </c:pt>
                <c:pt idx="112">
                  <c:v>44506.666666666664</c:v>
                </c:pt>
                <c:pt idx="113">
                  <c:v>44506.708333333336</c:v>
                </c:pt>
                <c:pt idx="114">
                  <c:v>44506.75</c:v>
                </c:pt>
                <c:pt idx="115">
                  <c:v>44506.791666666664</c:v>
                </c:pt>
                <c:pt idx="116">
                  <c:v>44506.833333333336</c:v>
                </c:pt>
                <c:pt idx="117">
                  <c:v>44506.875</c:v>
                </c:pt>
                <c:pt idx="118">
                  <c:v>44506.916666666664</c:v>
                </c:pt>
                <c:pt idx="119">
                  <c:v>44506.958333333336</c:v>
                </c:pt>
                <c:pt idx="120">
                  <c:v>44507</c:v>
                </c:pt>
                <c:pt idx="121">
                  <c:v>44507.041666666664</c:v>
                </c:pt>
                <c:pt idx="122">
                  <c:v>44507.083333333336</c:v>
                </c:pt>
                <c:pt idx="123">
                  <c:v>44507.125</c:v>
                </c:pt>
                <c:pt idx="124">
                  <c:v>44507.166666666664</c:v>
                </c:pt>
                <c:pt idx="125">
                  <c:v>44507.208333333336</c:v>
                </c:pt>
                <c:pt idx="126">
                  <c:v>44507.25</c:v>
                </c:pt>
                <c:pt idx="127">
                  <c:v>44507.291666666664</c:v>
                </c:pt>
                <c:pt idx="128">
                  <c:v>44507.333333333336</c:v>
                </c:pt>
                <c:pt idx="129">
                  <c:v>44507.375</c:v>
                </c:pt>
                <c:pt idx="130">
                  <c:v>44507.416666666664</c:v>
                </c:pt>
                <c:pt idx="131">
                  <c:v>44507.458333333336</c:v>
                </c:pt>
                <c:pt idx="132">
                  <c:v>44507.5</c:v>
                </c:pt>
                <c:pt idx="133">
                  <c:v>44507.541666666664</c:v>
                </c:pt>
                <c:pt idx="134">
                  <c:v>44507.583333333336</c:v>
                </c:pt>
                <c:pt idx="135">
                  <c:v>44507.625</c:v>
                </c:pt>
                <c:pt idx="136">
                  <c:v>44507.666666666664</c:v>
                </c:pt>
                <c:pt idx="137">
                  <c:v>44507.708333333336</c:v>
                </c:pt>
                <c:pt idx="138">
                  <c:v>44507.75</c:v>
                </c:pt>
                <c:pt idx="139">
                  <c:v>44507.791666666664</c:v>
                </c:pt>
                <c:pt idx="140">
                  <c:v>44507.833333333336</c:v>
                </c:pt>
                <c:pt idx="141">
                  <c:v>44507.875</c:v>
                </c:pt>
                <c:pt idx="142">
                  <c:v>44507.916666666664</c:v>
                </c:pt>
                <c:pt idx="143">
                  <c:v>44507.958333333336</c:v>
                </c:pt>
                <c:pt idx="144">
                  <c:v>44508</c:v>
                </c:pt>
                <c:pt idx="145">
                  <c:v>44508.041666666664</c:v>
                </c:pt>
                <c:pt idx="146">
                  <c:v>44508.083333333336</c:v>
                </c:pt>
                <c:pt idx="147">
                  <c:v>44508.125</c:v>
                </c:pt>
                <c:pt idx="148">
                  <c:v>44508.166666666664</c:v>
                </c:pt>
                <c:pt idx="149">
                  <c:v>44508.208333333336</c:v>
                </c:pt>
                <c:pt idx="150">
                  <c:v>44508.25</c:v>
                </c:pt>
                <c:pt idx="151">
                  <c:v>44508.291666666664</c:v>
                </c:pt>
                <c:pt idx="152">
                  <c:v>44508.333333333336</c:v>
                </c:pt>
                <c:pt idx="153">
                  <c:v>44508.375</c:v>
                </c:pt>
                <c:pt idx="154">
                  <c:v>44508.416666666664</c:v>
                </c:pt>
                <c:pt idx="155">
                  <c:v>44508.458333333336</c:v>
                </c:pt>
                <c:pt idx="156">
                  <c:v>44508.5</c:v>
                </c:pt>
                <c:pt idx="157">
                  <c:v>44508.541666666664</c:v>
                </c:pt>
                <c:pt idx="158">
                  <c:v>44508.583333333336</c:v>
                </c:pt>
                <c:pt idx="159">
                  <c:v>44508.625</c:v>
                </c:pt>
                <c:pt idx="160">
                  <c:v>44508.666666666664</c:v>
                </c:pt>
                <c:pt idx="161">
                  <c:v>44508.708333333336</c:v>
                </c:pt>
                <c:pt idx="162">
                  <c:v>44508.75</c:v>
                </c:pt>
                <c:pt idx="163">
                  <c:v>44508.791666666664</c:v>
                </c:pt>
                <c:pt idx="164">
                  <c:v>44508.833333333336</c:v>
                </c:pt>
                <c:pt idx="165">
                  <c:v>44508.875</c:v>
                </c:pt>
                <c:pt idx="166">
                  <c:v>44508.916666666664</c:v>
                </c:pt>
                <c:pt idx="167">
                  <c:v>44508.958333333336</c:v>
                </c:pt>
                <c:pt idx="168">
                  <c:v>44509</c:v>
                </c:pt>
                <c:pt idx="169">
                  <c:v>44509.041666666664</c:v>
                </c:pt>
                <c:pt idx="170">
                  <c:v>44509.083333333336</c:v>
                </c:pt>
                <c:pt idx="171">
                  <c:v>44509.125</c:v>
                </c:pt>
                <c:pt idx="172">
                  <c:v>44509.166666666664</c:v>
                </c:pt>
                <c:pt idx="173">
                  <c:v>44509.208333333336</c:v>
                </c:pt>
                <c:pt idx="174">
                  <c:v>44509.25</c:v>
                </c:pt>
                <c:pt idx="175">
                  <c:v>44509.291666666664</c:v>
                </c:pt>
                <c:pt idx="176">
                  <c:v>44509.333333333336</c:v>
                </c:pt>
                <c:pt idx="177">
                  <c:v>44509.375</c:v>
                </c:pt>
                <c:pt idx="178">
                  <c:v>44509.416666666664</c:v>
                </c:pt>
                <c:pt idx="179">
                  <c:v>44509.458333333336</c:v>
                </c:pt>
                <c:pt idx="180">
                  <c:v>44509.5</c:v>
                </c:pt>
                <c:pt idx="181">
                  <c:v>44509.541666666664</c:v>
                </c:pt>
                <c:pt idx="182">
                  <c:v>44509.583333333336</c:v>
                </c:pt>
                <c:pt idx="183">
                  <c:v>44509.625</c:v>
                </c:pt>
                <c:pt idx="184">
                  <c:v>44509.666666666664</c:v>
                </c:pt>
                <c:pt idx="185">
                  <c:v>44509.708333333336</c:v>
                </c:pt>
                <c:pt idx="186">
                  <c:v>44509.75</c:v>
                </c:pt>
                <c:pt idx="187">
                  <c:v>44509.791666666664</c:v>
                </c:pt>
                <c:pt idx="188">
                  <c:v>44509.833333333336</c:v>
                </c:pt>
                <c:pt idx="189">
                  <c:v>44509.875</c:v>
                </c:pt>
                <c:pt idx="190">
                  <c:v>44509.916666666664</c:v>
                </c:pt>
                <c:pt idx="191">
                  <c:v>44509.958333333336</c:v>
                </c:pt>
                <c:pt idx="192">
                  <c:v>44510</c:v>
                </c:pt>
                <c:pt idx="193">
                  <c:v>44510.041666666664</c:v>
                </c:pt>
                <c:pt idx="194">
                  <c:v>44510.083333333336</c:v>
                </c:pt>
                <c:pt idx="195">
                  <c:v>44510.125</c:v>
                </c:pt>
                <c:pt idx="196">
                  <c:v>44510.166666666664</c:v>
                </c:pt>
                <c:pt idx="197">
                  <c:v>44510.208333333336</c:v>
                </c:pt>
                <c:pt idx="198">
                  <c:v>44510.25</c:v>
                </c:pt>
                <c:pt idx="199">
                  <c:v>44510.291666666664</c:v>
                </c:pt>
                <c:pt idx="200">
                  <c:v>44510.333333333336</c:v>
                </c:pt>
                <c:pt idx="201">
                  <c:v>44510.375</c:v>
                </c:pt>
                <c:pt idx="202">
                  <c:v>44510.416666666664</c:v>
                </c:pt>
                <c:pt idx="203">
                  <c:v>44510.458333333336</c:v>
                </c:pt>
                <c:pt idx="204">
                  <c:v>44510.5</c:v>
                </c:pt>
                <c:pt idx="205">
                  <c:v>44510.541666666664</c:v>
                </c:pt>
                <c:pt idx="206">
                  <c:v>44510.583333333336</c:v>
                </c:pt>
                <c:pt idx="207">
                  <c:v>44510.625</c:v>
                </c:pt>
                <c:pt idx="208">
                  <c:v>44510.666666666664</c:v>
                </c:pt>
                <c:pt idx="209">
                  <c:v>44510.708333333336</c:v>
                </c:pt>
                <c:pt idx="210">
                  <c:v>44510.75</c:v>
                </c:pt>
                <c:pt idx="211">
                  <c:v>44510.791666666664</c:v>
                </c:pt>
                <c:pt idx="212">
                  <c:v>44510.833333333336</c:v>
                </c:pt>
                <c:pt idx="213">
                  <c:v>44510.875</c:v>
                </c:pt>
                <c:pt idx="214">
                  <c:v>44510.916666666664</c:v>
                </c:pt>
                <c:pt idx="215">
                  <c:v>44510.958333333336</c:v>
                </c:pt>
                <c:pt idx="216">
                  <c:v>44511</c:v>
                </c:pt>
                <c:pt idx="217">
                  <c:v>44511.041666666664</c:v>
                </c:pt>
                <c:pt idx="218">
                  <c:v>44511.083333333336</c:v>
                </c:pt>
                <c:pt idx="219">
                  <c:v>44511.125</c:v>
                </c:pt>
                <c:pt idx="220">
                  <c:v>44511.166666666664</c:v>
                </c:pt>
                <c:pt idx="221">
                  <c:v>44511.208333333336</c:v>
                </c:pt>
                <c:pt idx="222">
                  <c:v>44511.25</c:v>
                </c:pt>
                <c:pt idx="223">
                  <c:v>44511.291666666664</c:v>
                </c:pt>
                <c:pt idx="224">
                  <c:v>44511.333333333336</c:v>
                </c:pt>
                <c:pt idx="225">
                  <c:v>44511.375</c:v>
                </c:pt>
                <c:pt idx="226">
                  <c:v>44511.416666666664</c:v>
                </c:pt>
                <c:pt idx="227">
                  <c:v>44511.458333333336</c:v>
                </c:pt>
                <c:pt idx="228">
                  <c:v>44511.5</c:v>
                </c:pt>
                <c:pt idx="229">
                  <c:v>44511.541666666664</c:v>
                </c:pt>
                <c:pt idx="230">
                  <c:v>44511.583333333336</c:v>
                </c:pt>
                <c:pt idx="231">
                  <c:v>44511.625</c:v>
                </c:pt>
                <c:pt idx="232">
                  <c:v>44511.666666666664</c:v>
                </c:pt>
                <c:pt idx="233">
                  <c:v>44511.708333333336</c:v>
                </c:pt>
                <c:pt idx="234">
                  <c:v>44511.75</c:v>
                </c:pt>
                <c:pt idx="235">
                  <c:v>44511.791666666664</c:v>
                </c:pt>
                <c:pt idx="236">
                  <c:v>44511.833333333336</c:v>
                </c:pt>
                <c:pt idx="237">
                  <c:v>44511.875</c:v>
                </c:pt>
                <c:pt idx="238">
                  <c:v>44511.916666666664</c:v>
                </c:pt>
                <c:pt idx="239">
                  <c:v>44511.958333333336</c:v>
                </c:pt>
                <c:pt idx="240">
                  <c:v>44512</c:v>
                </c:pt>
                <c:pt idx="241">
                  <c:v>44512.041666666664</c:v>
                </c:pt>
                <c:pt idx="242">
                  <c:v>44512.083333333336</c:v>
                </c:pt>
                <c:pt idx="243">
                  <c:v>44512.125</c:v>
                </c:pt>
                <c:pt idx="244">
                  <c:v>44512.166666666664</c:v>
                </c:pt>
                <c:pt idx="245">
                  <c:v>44512.208333333336</c:v>
                </c:pt>
                <c:pt idx="246">
                  <c:v>44512.25</c:v>
                </c:pt>
                <c:pt idx="247">
                  <c:v>44512.291666666664</c:v>
                </c:pt>
                <c:pt idx="248">
                  <c:v>44512.333333333336</c:v>
                </c:pt>
                <c:pt idx="249">
                  <c:v>44512.375</c:v>
                </c:pt>
                <c:pt idx="250">
                  <c:v>44512.416666666664</c:v>
                </c:pt>
                <c:pt idx="251">
                  <c:v>44512.458333333336</c:v>
                </c:pt>
                <c:pt idx="252">
                  <c:v>44512.5</c:v>
                </c:pt>
                <c:pt idx="253">
                  <c:v>44512.541666666664</c:v>
                </c:pt>
                <c:pt idx="254">
                  <c:v>44512.583333333336</c:v>
                </c:pt>
                <c:pt idx="255">
                  <c:v>44512.625</c:v>
                </c:pt>
                <c:pt idx="256">
                  <c:v>44512.666666666664</c:v>
                </c:pt>
                <c:pt idx="257">
                  <c:v>44512.708333333336</c:v>
                </c:pt>
                <c:pt idx="258">
                  <c:v>44512.75</c:v>
                </c:pt>
                <c:pt idx="259">
                  <c:v>44512.791666666664</c:v>
                </c:pt>
                <c:pt idx="260">
                  <c:v>44512.833333333336</c:v>
                </c:pt>
                <c:pt idx="261">
                  <c:v>44512.875</c:v>
                </c:pt>
                <c:pt idx="262">
                  <c:v>44512.916666666664</c:v>
                </c:pt>
                <c:pt idx="263">
                  <c:v>44512.958333333336</c:v>
                </c:pt>
                <c:pt idx="264">
                  <c:v>44513</c:v>
                </c:pt>
                <c:pt idx="265">
                  <c:v>44513.041666666664</c:v>
                </c:pt>
                <c:pt idx="266">
                  <c:v>44513.083333333336</c:v>
                </c:pt>
                <c:pt idx="267">
                  <c:v>44513.125</c:v>
                </c:pt>
                <c:pt idx="268">
                  <c:v>44513.166666666664</c:v>
                </c:pt>
                <c:pt idx="269">
                  <c:v>44513.208333333336</c:v>
                </c:pt>
                <c:pt idx="270">
                  <c:v>44513.25</c:v>
                </c:pt>
                <c:pt idx="271">
                  <c:v>44513.291666666664</c:v>
                </c:pt>
                <c:pt idx="272">
                  <c:v>44513.333333333336</c:v>
                </c:pt>
                <c:pt idx="273">
                  <c:v>44513.375</c:v>
                </c:pt>
                <c:pt idx="274">
                  <c:v>44513.416666666664</c:v>
                </c:pt>
                <c:pt idx="275">
                  <c:v>44513.458333333336</c:v>
                </c:pt>
                <c:pt idx="276">
                  <c:v>44513.5</c:v>
                </c:pt>
                <c:pt idx="277">
                  <c:v>44513.541666666664</c:v>
                </c:pt>
                <c:pt idx="278">
                  <c:v>44513.583333333336</c:v>
                </c:pt>
                <c:pt idx="279">
                  <c:v>44513.625</c:v>
                </c:pt>
                <c:pt idx="280">
                  <c:v>44513.666666666664</c:v>
                </c:pt>
                <c:pt idx="281">
                  <c:v>44513.708333333336</c:v>
                </c:pt>
                <c:pt idx="282">
                  <c:v>44513.75</c:v>
                </c:pt>
                <c:pt idx="283">
                  <c:v>44513.791666666664</c:v>
                </c:pt>
                <c:pt idx="284">
                  <c:v>44513.833333333336</c:v>
                </c:pt>
                <c:pt idx="285">
                  <c:v>44513.875</c:v>
                </c:pt>
                <c:pt idx="286">
                  <c:v>44513.916666666664</c:v>
                </c:pt>
                <c:pt idx="287">
                  <c:v>44513.958333333336</c:v>
                </c:pt>
                <c:pt idx="288">
                  <c:v>44514</c:v>
                </c:pt>
                <c:pt idx="289">
                  <c:v>44514.041666666664</c:v>
                </c:pt>
                <c:pt idx="290">
                  <c:v>44514.083333333336</c:v>
                </c:pt>
                <c:pt idx="291">
                  <c:v>44514.125</c:v>
                </c:pt>
                <c:pt idx="292">
                  <c:v>44514.166666666664</c:v>
                </c:pt>
                <c:pt idx="293">
                  <c:v>44514.208333333336</c:v>
                </c:pt>
                <c:pt idx="294">
                  <c:v>44514.25</c:v>
                </c:pt>
                <c:pt idx="295">
                  <c:v>44514.291666666664</c:v>
                </c:pt>
                <c:pt idx="296">
                  <c:v>44514.333333333336</c:v>
                </c:pt>
                <c:pt idx="297">
                  <c:v>44514.375</c:v>
                </c:pt>
                <c:pt idx="298">
                  <c:v>44514.416666666664</c:v>
                </c:pt>
                <c:pt idx="299">
                  <c:v>44514.458333333336</c:v>
                </c:pt>
                <c:pt idx="300">
                  <c:v>44514.5</c:v>
                </c:pt>
                <c:pt idx="301">
                  <c:v>44514.541666666664</c:v>
                </c:pt>
                <c:pt idx="302">
                  <c:v>44514.583333333336</c:v>
                </c:pt>
                <c:pt idx="303">
                  <c:v>44514.625</c:v>
                </c:pt>
                <c:pt idx="304">
                  <c:v>44514.666666666664</c:v>
                </c:pt>
                <c:pt idx="305">
                  <c:v>44514.708333333336</c:v>
                </c:pt>
                <c:pt idx="306">
                  <c:v>44514.75</c:v>
                </c:pt>
                <c:pt idx="307">
                  <c:v>44514.791666666664</c:v>
                </c:pt>
                <c:pt idx="308">
                  <c:v>44514.833333333336</c:v>
                </c:pt>
                <c:pt idx="309">
                  <c:v>44514.875</c:v>
                </c:pt>
                <c:pt idx="310">
                  <c:v>44514.916666666664</c:v>
                </c:pt>
                <c:pt idx="311">
                  <c:v>44514.958333333336</c:v>
                </c:pt>
                <c:pt idx="312">
                  <c:v>44515</c:v>
                </c:pt>
                <c:pt idx="313">
                  <c:v>44515.041666666664</c:v>
                </c:pt>
                <c:pt idx="314">
                  <c:v>44515.083333333336</c:v>
                </c:pt>
                <c:pt idx="315">
                  <c:v>44515.125</c:v>
                </c:pt>
                <c:pt idx="316">
                  <c:v>44515.166666666664</c:v>
                </c:pt>
                <c:pt idx="317">
                  <c:v>44515.208333333336</c:v>
                </c:pt>
                <c:pt idx="318">
                  <c:v>44515.25</c:v>
                </c:pt>
                <c:pt idx="319">
                  <c:v>44515.291666666664</c:v>
                </c:pt>
                <c:pt idx="320">
                  <c:v>44515.333333333336</c:v>
                </c:pt>
                <c:pt idx="321">
                  <c:v>44515.375</c:v>
                </c:pt>
                <c:pt idx="322">
                  <c:v>44515.416666666664</c:v>
                </c:pt>
                <c:pt idx="323">
                  <c:v>44515.458333333336</c:v>
                </c:pt>
                <c:pt idx="324">
                  <c:v>44515.5</c:v>
                </c:pt>
                <c:pt idx="325">
                  <c:v>44515.541666666664</c:v>
                </c:pt>
                <c:pt idx="326">
                  <c:v>44515.583333333336</c:v>
                </c:pt>
                <c:pt idx="327">
                  <c:v>44515.625</c:v>
                </c:pt>
                <c:pt idx="328">
                  <c:v>44515.666666666664</c:v>
                </c:pt>
                <c:pt idx="329">
                  <c:v>44515.708333333336</c:v>
                </c:pt>
                <c:pt idx="330">
                  <c:v>44515.75</c:v>
                </c:pt>
                <c:pt idx="331">
                  <c:v>44515.791666666664</c:v>
                </c:pt>
                <c:pt idx="332">
                  <c:v>44515.833333333336</c:v>
                </c:pt>
                <c:pt idx="333">
                  <c:v>44515.875</c:v>
                </c:pt>
                <c:pt idx="334">
                  <c:v>44515.916666666664</c:v>
                </c:pt>
                <c:pt idx="335">
                  <c:v>44515.958333333336</c:v>
                </c:pt>
                <c:pt idx="336">
                  <c:v>44516</c:v>
                </c:pt>
                <c:pt idx="337">
                  <c:v>44516.041666666664</c:v>
                </c:pt>
                <c:pt idx="338">
                  <c:v>44516.083333333336</c:v>
                </c:pt>
                <c:pt idx="339">
                  <c:v>44516.125</c:v>
                </c:pt>
                <c:pt idx="340">
                  <c:v>44516.166666666664</c:v>
                </c:pt>
                <c:pt idx="341">
                  <c:v>44516.208333333336</c:v>
                </c:pt>
                <c:pt idx="342">
                  <c:v>44516.25</c:v>
                </c:pt>
                <c:pt idx="343">
                  <c:v>44516.291666666664</c:v>
                </c:pt>
                <c:pt idx="344">
                  <c:v>44516.333333333336</c:v>
                </c:pt>
                <c:pt idx="345">
                  <c:v>44516.375</c:v>
                </c:pt>
                <c:pt idx="346">
                  <c:v>44516.416666666664</c:v>
                </c:pt>
                <c:pt idx="347">
                  <c:v>44516.458333333336</c:v>
                </c:pt>
                <c:pt idx="348">
                  <c:v>44516.5</c:v>
                </c:pt>
                <c:pt idx="349">
                  <c:v>44516.541666666664</c:v>
                </c:pt>
                <c:pt idx="350">
                  <c:v>44516.583333333336</c:v>
                </c:pt>
                <c:pt idx="351">
                  <c:v>44516.625</c:v>
                </c:pt>
                <c:pt idx="352">
                  <c:v>44516.666666666664</c:v>
                </c:pt>
                <c:pt idx="353">
                  <c:v>44516.708333333336</c:v>
                </c:pt>
                <c:pt idx="354">
                  <c:v>44516.75</c:v>
                </c:pt>
                <c:pt idx="355">
                  <c:v>44516.791666666664</c:v>
                </c:pt>
                <c:pt idx="356">
                  <c:v>44516.833333333336</c:v>
                </c:pt>
                <c:pt idx="357">
                  <c:v>44516.875</c:v>
                </c:pt>
                <c:pt idx="358">
                  <c:v>44516.916666666664</c:v>
                </c:pt>
                <c:pt idx="359">
                  <c:v>44516.958333333336</c:v>
                </c:pt>
              </c:numCache>
            </c:numRef>
          </c:xVal>
          <c:yVal>
            <c:numRef>
              <c:f>Sheet1!$C$29:$C$388</c:f>
              <c:numCache>
                <c:formatCode>_("€"* #,##0.00_);_("€"* \(#,##0.00\);_("€"* "-"??_);_(@_)</c:formatCode>
                <c:ptCount val="360"/>
                <c:pt idx="0">
                  <c:v>88.342916666666667</c:v>
                </c:pt>
                <c:pt idx="1">
                  <c:v>92.045833333333334</c:v>
                </c:pt>
                <c:pt idx="2">
                  <c:v>95.486249999999998</c:v>
                </c:pt>
                <c:pt idx="3">
                  <c:v>99.060416666666683</c:v>
                </c:pt>
                <c:pt idx="4">
                  <c:v>102.26416666666667</c:v>
                </c:pt>
                <c:pt idx="5">
                  <c:v>105.80583333333334</c:v>
                </c:pt>
                <c:pt idx="6">
                  <c:v>109.52041666666666</c:v>
                </c:pt>
                <c:pt idx="7">
                  <c:v>113.81833333333333</c:v>
                </c:pt>
                <c:pt idx="8">
                  <c:v>118.03458333333333</c:v>
                </c:pt>
                <c:pt idx="9">
                  <c:v>123.19541666666667</c:v>
                </c:pt>
                <c:pt idx="10">
                  <c:v>128.99916666666667</c:v>
                </c:pt>
                <c:pt idx="11">
                  <c:v>135.08958333333331</c:v>
                </c:pt>
                <c:pt idx="12">
                  <c:v>140.92583333333334</c:v>
                </c:pt>
                <c:pt idx="13">
                  <c:v>146.69833333333335</c:v>
                </c:pt>
                <c:pt idx="14">
                  <c:v>152.73583333333332</c:v>
                </c:pt>
                <c:pt idx="15">
                  <c:v>158.44291666666666</c:v>
                </c:pt>
                <c:pt idx="16">
                  <c:v>164.14291666666665</c:v>
                </c:pt>
                <c:pt idx="17">
                  <c:v>170.11750000000001</c:v>
                </c:pt>
                <c:pt idx="18">
                  <c:v>175.59541666666667</c:v>
                </c:pt>
                <c:pt idx="19">
                  <c:v>181.33083333333332</c:v>
                </c:pt>
                <c:pt idx="20">
                  <c:v>186.94624999999999</c:v>
                </c:pt>
                <c:pt idx="21">
                  <c:v>192.34916666666666</c:v>
                </c:pt>
                <c:pt idx="22">
                  <c:v>196.51999999999998</c:v>
                </c:pt>
                <c:pt idx="23">
                  <c:v>199.35000000000002</c:v>
                </c:pt>
                <c:pt idx="24">
                  <c:v>201.41208333333336</c:v>
                </c:pt>
                <c:pt idx="25">
                  <c:v>202.77124999999998</c:v>
                </c:pt>
                <c:pt idx="26">
                  <c:v>204.10874999999999</c:v>
                </c:pt>
                <c:pt idx="27">
                  <c:v>204.17875000000001</c:v>
                </c:pt>
                <c:pt idx="28">
                  <c:v>204.64250000000001</c:v>
                </c:pt>
                <c:pt idx="29">
                  <c:v>205.11458333333334</c:v>
                </c:pt>
                <c:pt idx="30">
                  <c:v>205.93291666666667</c:v>
                </c:pt>
                <c:pt idx="31">
                  <c:v>206.20458333333332</c:v>
                </c:pt>
                <c:pt idx="32">
                  <c:v>206.02499999999998</c:v>
                </c:pt>
                <c:pt idx="33">
                  <c:v>205.51666666666665</c:v>
                </c:pt>
                <c:pt idx="34">
                  <c:v>204.99749999999995</c:v>
                </c:pt>
                <c:pt idx="35">
                  <c:v>204.79375000000002</c:v>
                </c:pt>
                <c:pt idx="36">
                  <c:v>204.42083333333335</c:v>
                </c:pt>
                <c:pt idx="37">
                  <c:v>203.83249999999998</c:v>
                </c:pt>
                <c:pt idx="38">
                  <c:v>203.41791666666666</c:v>
                </c:pt>
                <c:pt idx="39">
                  <c:v>203.01166666666666</c:v>
                </c:pt>
                <c:pt idx="40">
                  <c:v>202.75166666666667</c:v>
                </c:pt>
                <c:pt idx="41">
                  <c:v>202.37624999999994</c:v>
                </c:pt>
                <c:pt idx="42">
                  <c:v>202.25041666666664</c:v>
                </c:pt>
                <c:pt idx="43">
                  <c:v>201.66874999999996</c:v>
                </c:pt>
                <c:pt idx="44">
                  <c:v>199.96124999999998</c:v>
                </c:pt>
                <c:pt idx="45">
                  <c:v>198.36374999999998</c:v>
                </c:pt>
                <c:pt idx="46">
                  <c:v>196.53041666666664</c:v>
                </c:pt>
                <c:pt idx="47">
                  <c:v>195.36166666666665</c:v>
                </c:pt>
                <c:pt idx="48">
                  <c:v>194.63791666666665</c:v>
                </c:pt>
                <c:pt idx="49">
                  <c:v>194.05166666666665</c:v>
                </c:pt>
                <c:pt idx="50">
                  <c:v>193.13791666666665</c:v>
                </c:pt>
                <c:pt idx="51">
                  <c:v>193.91750000000002</c:v>
                </c:pt>
                <c:pt idx="52">
                  <c:v>194.3104166666667</c:v>
                </c:pt>
                <c:pt idx="53">
                  <c:v>194.54458333333335</c:v>
                </c:pt>
                <c:pt idx="54">
                  <c:v>195.05375000000004</c:v>
                </c:pt>
                <c:pt idx="55">
                  <c:v>195.69333333333338</c:v>
                </c:pt>
                <c:pt idx="56">
                  <c:v>196.56458333333333</c:v>
                </c:pt>
                <c:pt idx="57">
                  <c:v>197.14041666666671</c:v>
                </c:pt>
                <c:pt idx="58">
                  <c:v>197.40833333333333</c:v>
                </c:pt>
                <c:pt idx="59">
                  <c:v>196.72833333333338</c:v>
                </c:pt>
                <c:pt idx="60">
                  <c:v>196.07166666666669</c:v>
                </c:pt>
                <c:pt idx="61">
                  <c:v>195.79458333333335</c:v>
                </c:pt>
                <c:pt idx="62">
                  <c:v>195.20125000000004</c:v>
                </c:pt>
                <c:pt idx="63">
                  <c:v>194.68125000000006</c:v>
                </c:pt>
                <c:pt idx="64">
                  <c:v>193.37250000000003</c:v>
                </c:pt>
                <c:pt idx="65">
                  <c:v>191.27541666666664</c:v>
                </c:pt>
                <c:pt idx="66">
                  <c:v>188.63624999999999</c:v>
                </c:pt>
                <c:pt idx="67">
                  <c:v>186.26291666666665</c:v>
                </c:pt>
                <c:pt idx="68">
                  <c:v>183.88541666666666</c:v>
                </c:pt>
                <c:pt idx="69">
                  <c:v>180.83041666666668</c:v>
                </c:pt>
                <c:pt idx="70">
                  <c:v>179.05833333333331</c:v>
                </c:pt>
                <c:pt idx="71">
                  <c:v>177.49041666666665</c:v>
                </c:pt>
                <c:pt idx="72">
                  <c:v>175.46791666666664</c:v>
                </c:pt>
                <c:pt idx="73">
                  <c:v>173.78625</c:v>
                </c:pt>
                <c:pt idx="74">
                  <c:v>172.11083333333332</c:v>
                </c:pt>
                <c:pt idx="75">
                  <c:v>169.77833333333331</c:v>
                </c:pt>
                <c:pt idx="76">
                  <c:v>168.05250000000001</c:v>
                </c:pt>
                <c:pt idx="77">
                  <c:v>166.55583333333334</c:v>
                </c:pt>
                <c:pt idx="78">
                  <c:v>165.56958333333333</c:v>
                </c:pt>
                <c:pt idx="79">
                  <c:v>164.75041666666664</c:v>
                </c:pt>
                <c:pt idx="80">
                  <c:v>163.71249999999998</c:v>
                </c:pt>
                <c:pt idx="81">
                  <c:v>163.60166666666666</c:v>
                </c:pt>
                <c:pt idx="82">
                  <c:v>163.14833333333334</c:v>
                </c:pt>
                <c:pt idx="83">
                  <c:v>162.69874999999999</c:v>
                </c:pt>
                <c:pt idx="84">
                  <c:v>162.55999999999997</c:v>
                </c:pt>
                <c:pt idx="85">
                  <c:v>162.55708333333334</c:v>
                </c:pt>
                <c:pt idx="86">
                  <c:v>161.97124999999997</c:v>
                </c:pt>
                <c:pt idx="87">
                  <c:v>161.95374999999999</c:v>
                </c:pt>
                <c:pt idx="88">
                  <c:v>162.17375000000001</c:v>
                </c:pt>
                <c:pt idx="89">
                  <c:v>163.19500000000002</c:v>
                </c:pt>
                <c:pt idx="90">
                  <c:v>164.53375000000003</c:v>
                </c:pt>
                <c:pt idx="91">
                  <c:v>165.44833333333335</c:v>
                </c:pt>
                <c:pt idx="92">
                  <c:v>165.40958333333336</c:v>
                </c:pt>
                <c:pt idx="93">
                  <c:v>164.50000000000003</c:v>
                </c:pt>
                <c:pt idx="94">
                  <c:v>162.94708333333332</c:v>
                </c:pt>
                <c:pt idx="95">
                  <c:v>162.16958333333335</c:v>
                </c:pt>
                <c:pt idx="96">
                  <c:v>161.66</c:v>
                </c:pt>
                <c:pt idx="97">
                  <c:v>160.80958333333334</c:v>
                </c:pt>
                <c:pt idx="98">
                  <c:v>160.08833333333334</c:v>
                </c:pt>
                <c:pt idx="99">
                  <c:v>158.90833333333333</c:v>
                </c:pt>
                <c:pt idx="100">
                  <c:v>157.53000000000003</c:v>
                </c:pt>
                <c:pt idx="101">
                  <c:v>156.19916666666671</c:v>
                </c:pt>
                <c:pt idx="102">
                  <c:v>154.19708333333335</c:v>
                </c:pt>
                <c:pt idx="103">
                  <c:v>152.2091666666667</c:v>
                </c:pt>
                <c:pt idx="104">
                  <c:v>150.14958333333337</c:v>
                </c:pt>
                <c:pt idx="105">
                  <c:v>145.97875000000002</c:v>
                </c:pt>
                <c:pt idx="106">
                  <c:v>141.17750000000004</c:v>
                </c:pt>
                <c:pt idx="107">
                  <c:v>136.2733333333334</c:v>
                </c:pt>
                <c:pt idx="108">
                  <c:v>131.61500000000009</c:v>
                </c:pt>
                <c:pt idx="109">
                  <c:v>126.64000000000006</c:v>
                </c:pt>
                <c:pt idx="110">
                  <c:v>122.26708333333339</c:v>
                </c:pt>
                <c:pt idx="111">
                  <c:v>117.35125000000004</c:v>
                </c:pt>
                <c:pt idx="112">
                  <c:v>112.81208333333336</c:v>
                </c:pt>
                <c:pt idx="113">
                  <c:v>108.0775</c:v>
                </c:pt>
                <c:pt idx="114">
                  <c:v>103.24166666666669</c:v>
                </c:pt>
                <c:pt idx="115">
                  <c:v>98.57208333333331</c:v>
                </c:pt>
                <c:pt idx="116">
                  <c:v>94.613749999999996</c:v>
                </c:pt>
                <c:pt idx="117">
                  <c:v>90.801666666666677</c:v>
                </c:pt>
                <c:pt idx="118">
                  <c:v>87.937916666666652</c:v>
                </c:pt>
                <c:pt idx="119">
                  <c:v>84.421666666666667</c:v>
                </c:pt>
                <c:pt idx="120">
                  <c:v>81.52624999999999</c:v>
                </c:pt>
                <c:pt idx="121">
                  <c:v>79.23041666666667</c:v>
                </c:pt>
                <c:pt idx="122">
                  <c:v>76.756666666666675</c:v>
                </c:pt>
                <c:pt idx="123">
                  <c:v>73.658333333333331</c:v>
                </c:pt>
                <c:pt idx="124">
                  <c:v>70.602916666666673</c:v>
                </c:pt>
                <c:pt idx="125">
                  <c:v>67.495833333333351</c:v>
                </c:pt>
                <c:pt idx="126">
                  <c:v>64.591666666666683</c:v>
                </c:pt>
                <c:pt idx="127">
                  <c:v>61.402500000000011</c:v>
                </c:pt>
                <c:pt idx="128">
                  <c:v>57.965000000000003</c:v>
                </c:pt>
                <c:pt idx="129">
                  <c:v>54.72625</c:v>
                </c:pt>
                <c:pt idx="130">
                  <c:v>51.584166666666675</c:v>
                </c:pt>
                <c:pt idx="131">
                  <c:v>48.483333333333327</c:v>
                </c:pt>
                <c:pt idx="132">
                  <c:v>45.409583333333337</c:v>
                </c:pt>
                <c:pt idx="133">
                  <c:v>42.540416666666665</c:v>
                </c:pt>
                <c:pt idx="134">
                  <c:v>39.783333333333324</c:v>
                </c:pt>
                <c:pt idx="135">
                  <c:v>37.23416666666666</c:v>
                </c:pt>
                <c:pt idx="136">
                  <c:v>34.719999999999992</c:v>
                </c:pt>
                <c:pt idx="137">
                  <c:v>32.782499999999992</c:v>
                </c:pt>
                <c:pt idx="138">
                  <c:v>31.948749999999993</c:v>
                </c:pt>
                <c:pt idx="139">
                  <c:v>31.525000000000002</c:v>
                </c:pt>
                <c:pt idx="140">
                  <c:v>31.046666666666667</c:v>
                </c:pt>
                <c:pt idx="141">
                  <c:v>30.769999999999996</c:v>
                </c:pt>
                <c:pt idx="142">
                  <c:v>30.56208333333333</c:v>
                </c:pt>
                <c:pt idx="143">
                  <c:v>31.324583333333333</c:v>
                </c:pt>
                <c:pt idx="144">
                  <c:v>32.294583333333328</c:v>
                </c:pt>
                <c:pt idx="145">
                  <c:v>33.389583333333327</c:v>
                </c:pt>
                <c:pt idx="146">
                  <c:v>35.407500000000006</c:v>
                </c:pt>
                <c:pt idx="147">
                  <c:v>37.435000000000002</c:v>
                </c:pt>
                <c:pt idx="148">
                  <c:v>39.654166666666669</c:v>
                </c:pt>
                <c:pt idx="149">
                  <c:v>42.133749999999999</c:v>
                </c:pt>
                <c:pt idx="150">
                  <c:v>44.565416666666671</c:v>
                </c:pt>
                <c:pt idx="151">
                  <c:v>47.042500000000011</c:v>
                </c:pt>
                <c:pt idx="152">
                  <c:v>50.050833333333344</c:v>
                </c:pt>
                <c:pt idx="153">
                  <c:v>57.160000000000018</c:v>
                </c:pt>
                <c:pt idx="154">
                  <c:v>65.987916666666692</c:v>
                </c:pt>
                <c:pt idx="155">
                  <c:v>74.455416666666679</c:v>
                </c:pt>
                <c:pt idx="156">
                  <c:v>82.185416666666683</c:v>
                </c:pt>
                <c:pt idx="157">
                  <c:v>89.582500000000024</c:v>
                </c:pt>
                <c:pt idx="158">
                  <c:v>96.863750000000024</c:v>
                </c:pt>
                <c:pt idx="159">
                  <c:v>104.70500000000003</c:v>
                </c:pt>
                <c:pt idx="160">
                  <c:v>112.99166666666667</c:v>
                </c:pt>
                <c:pt idx="161">
                  <c:v>120.61708333333333</c:v>
                </c:pt>
                <c:pt idx="162">
                  <c:v>127.28750000000001</c:v>
                </c:pt>
                <c:pt idx="163">
                  <c:v>133.61583333333334</c:v>
                </c:pt>
                <c:pt idx="164">
                  <c:v>141.81750000000002</c:v>
                </c:pt>
                <c:pt idx="165">
                  <c:v>150.93625</c:v>
                </c:pt>
                <c:pt idx="166">
                  <c:v>158.74958333333333</c:v>
                </c:pt>
                <c:pt idx="167">
                  <c:v>164.65083333333334</c:v>
                </c:pt>
                <c:pt idx="168">
                  <c:v>169.99875</c:v>
                </c:pt>
                <c:pt idx="169">
                  <c:v>174.02666666666664</c:v>
                </c:pt>
                <c:pt idx="170">
                  <c:v>177.41333333333333</c:v>
                </c:pt>
                <c:pt idx="171">
                  <c:v>181.48083333333332</c:v>
                </c:pt>
                <c:pt idx="172">
                  <c:v>185.4354166666667</c:v>
                </c:pt>
                <c:pt idx="173">
                  <c:v>189.10458333333335</c:v>
                </c:pt>
                <c:pt idx="174">
                  <c:v>192.66125</c:v>
                </c:pt>
                <c:pt idx="175">
                  <c:v>196.18541666666667</c:v>
                </c:pt>
                <c:pt idx="176">
                  <c:v>199.43124999999998</c:v>
                </c:pt>
                <c:pt idx="177">
                  <c:v>200.1020833333333</c:v>
                </c:pt>
                <c:pt idx="178">
                  <c:v>200.21583333333334</c:v>
                </c:pt>
                <c:pt idx="179">
                  <c:v>200.27833333333334</c:v>
                </c:pt>
                <c:pt idx="180">
                  <c:v>199.86749999999995</c:v>
                </c:pt>
                <c:pt idx="181">
                  <c:v>198.27166666666662</c:v>
                </c:pt>
                <c:pt idx="182">
                  <c:v>196.04</c:v>
                </c:pt>
                <c:pt idx="183">
                  <c:v>192.61291666666662</c:v>
                </c:pt>
                <c:pt idx="184">
                  <c:v>188.98291666666663</c:v>
                </c:pt>
                <c:pt idx="185">
                  <c:v>186.23500000000001</c:v>
                </c:pt>
                <c:pt idx="186">
                  <c:v>184.1479166666667</c:v>
                </c:pt>
                <c:pt idx="187">
                  <c:v>183.07708333333332</c:v>
                </c:pt>
                <c:pt idx="188">
                  <c:v>180.29833333333332</c:v>
                </c:pt>
                <c:pt idx="189">
                  <c:v>175.71916666666667</c:v>
                </c:pt>
                <c:pt idx="190">
                  <c:v>172.15916666666669</c:v>
                </c:pt>
                <c:pt idx="191">
                  <c:v>168.80166666666665</c:v>
                </c:pt>
                <c:pt idx="192">
                  <c:v>166.16499999999999</c:v>
                </c:pt>
                <c:pt idx="193">
                  <c:v>164.71249999999998</c:v>
                </c:pt>
                <c:pt idx="194">
                  <c:v>163.13624999999999</c:v>
                </c:pt>
                <c:pt idx="195">
                  <c:v>160.6666666666666</c:v>
                </c:pt>
                <c:pt idx="196">
                  <c:v>158.25416666666663</c:v>
                </c:pt>
                <c:pt idx="197">
                  <c:v>155.9145833333333</c:v>
                </c:pt>
                <c:pt idx="198">
                  <c:v>153.85583333333329</c:v>
                </c:pt>
                <c:pt idx="199">
                  <c:v>152.60583333333329</c:v>
                </c:pt>
                <c:pt idx="200">
                  <c:v>152.07166666666663</c:v>
                </c:pt>
                <c:pt idx="201">
                  <c:v>151.44666666666663</c:v>
                </c:pt>
                <c:pt idx="202">
                  <c:v>150.65916666666664</c:v>
                </c:pt>
                <c:pt idx="203">
                  <c:v>150.01416666666663</c:v>
                </c:pt>
                <c:pt idx="204">
                  <c:v>148.59624999999997</c:v>
                </c:pt>
                <c:pt idx="205">
                  <c:v>148.4408333333333</c:v>
                </c:pt>
                <c:pt idx="206">
                  <c:v>149.07291666666666</c:v>
                </c:pt>
                <c:pt idx="207">
                  <c:v>150.49499999999998</c:v>
                </c:pt>
                <c:pt idx="208">
                  <c:v>152.21874999999997</c:v>
                </c:pt>
                <c:pt idx="209">
                  <c:v>154.92374999999998</c:v>
                </c:pt>
                <c:pt idx="210">
                  <c:v>157.69958333333327</c:v>
                </c:pt>
                <c:pt idx="211">
                  <c:v>159.62291666666661</c:v>
                </c:pt>
                <c:pt idx="212">
                  <c:v>162.59499999999997</c:v>
                </c:pt>
                <c:pt idx="213">
                  <c:v>166.13874999999999</c:v>
                </c:pt>
                <c:pt idx="214">
                  <c:v>168.0320833333333</c:v>
                </c:pt>
                <c:pt idx="215">
                  <c:v>171.29499999999999</c:v>
                </c:pt>
                <c:pt idx="216">
                  <c:v>173.45958333333328</c:v>
                </c:pt>
                <c:pt idx="217">
                  <c:v>174.78291666666667</c:v>
                </c:pt>
                <c:pt idx="218">
                  <c:v>176.25958333333332</c:v>
                </c:pt>
                <c:pt idx="219">
                  <c:v>179.35499999999999</c:v>
                </c:pt>
                <c:pt idx="220">
                  <c:v>182.12208333333331</c:v>
                </c:pt>
                <c:pt idx="221">
                  <c:v>184.83624999999998</c:v>
                </c:pt>
                <c:pt idx="222">
                  <c:v>187.1925</c:v>
                </c:pt>
                <c:pt idx="223">
                  <c:v>188.83833333333337</c:v>
                </c:pt>
                <c:pt idx="224">
                  <c:v>189.67333333333337</c:v>
                </c:pt>
                <c:pt idx="225">
                  <c:v>190.04291666666668</c:v>
                </c:pt>
                <c:pt idx="226">
                  <c:v>190.41875000000002</c:v>
                </c:pt>
                <c:pt idx="227">
                  <c:v>191.24541666666667</c:v>
                </c:pt>
                <c:pt idx="228">
                  <c:v>193.74083333333331</c:v>
                </c:pt>
                <c:pt idx="229">
                  <c:v>195.86833333333334</c:v>
                </c:pt>
                <c:pt idx="230">
                  <c:v>196.64333333333335</c:v>
                </c:pt>
                <c:pt idx="231">
                  <c:v>196.86708333333334</c:v>
                </c:pt>
                <c:pt idx="232">
                  <c:v>196.79250000000002</c:v>
                </c:pt>
                <c:pt idx="233">
                  <c:v>195.65125</c:v>
                </c:pt>
                <c:pt idx="234">
                  <c:v>194.1825</c:v>
                </c:pt>
                <c:pt idx="235">
                  <c:v>192.91291666666666</c:v>
                </c:pt>
                <c:pt idx="236">
                  <c:v>190.62208333333334</c:v>
                </c:pt>
                <c:pt idx="237">
                  <c:v>189.66666666666666</c:v>
                </c:pt>
                <c:pt idx="238">
                  <c:v>189.75375</c:v>
                </c:pt>
                <c:pt idx="239">
                  <c:v>189.67333333333332</c:v>
                </c:pt>
                <c:pt idx="240">
                  <c:v>189.97874999999999</c:v>
                </c:pt>
                <c:pt idx="241">
                  <c:v>190.4</c:v>
                </c:pt>
                <c:pt idx="242">
                  <c:v>190.4266666666667</c:v>
                </c:pt>
                <c:pt idx="243">
                  <c:v>190.41375000000005</c:v>
                </c:pt>
                <c:pt idx="244">
                  <c:v>190.53416666666669</c:v>
                </c:pt>
                <c:pt idx="245">
                  <c:v>190.62416666666664</c:v>
                </c:pt>
                <c:pt idx="246">
                  <c:v>190.64499999999998</c:v>
                </c:pt>
                <c:pt idx="247">
                  <c:v>190.64583333333334</c:v>
                </c:pt>
                <c:pt idx="248">
                  <c:v>190.47499999999999</c:v>
                </c:pt>
                <c:pt idx="249">
                  <c:v>190.33833333333334</c:v>
                </c:pt>
                <c:pt idx="250">
                  <c:v>190.29083333333332</c:v>
                </c:pt>
                <c:pt idx="251">
                  <c:v>190.07541666666668</c:v>
                </c:pt>
                <c:pt idx="252">
                  <c:v>189.73041666666666</c:v>
                </c:pt>
                <c:pt idx="253">
                  <c:v>189.41416666666666</c:v>
                </c:pt>
                <c:pt idx="254">
                  <c:v>189.87833333333333</c:v>
                </c:pt>
                <c:pt idx="255">
                  <c:v>190.09124999999995</c:v>
                </c:pt>
                <c:pt idx="256">
                  <c:v>189.66499999999999</c:v>
                </c:pt>
                <c:pt idx="257">
                  <c:v>188.49875</c:v>
                </c:pt>
                <c:pt idx="258">
                  <c:v>187.60791666666671</c:v>
                </c:pt>
                <c:pt idx="259">
                  <c:v>186.17041666666671</c:v>
                </c:pt>
                <c:pt idx="260">
                  <c:v>184.96958333333336</c:v>
                </c:pt>
                <c:pt idx="261">
                  <c:v>182.51583333333335</c:v>
                </c:pt>
                <c:pt idx="262">
                  <c:v>178.89499999999998</c:v>
                </c:pt>
                <c:pt idx="263">
                  <c:v>176.35791666666668</c:v>
                </c:pt>
                <c:pt idx="264">
                  <c:v>172.5291666666667</c:v>
                </c:pt>
                <c:pt idx="265">
                  <c:v>169.5929166666667</c:v>
                </c:pt>
                <c:pt idx="266">
                  <c:v>166.89625000000004</c:v>
                </c:pt>
                <c:pt idx="267">
                  <c:v>164.03291666666669</c:v>
                </c:pt>
                <c:pt idx="268">
                  <c:v>161.04958333333337</c:v>
                </c:pt>
                <c:pt idx="269">
                  <c:v>158.33458333333337</c:v>
                </c:pt>
                <c:pt idx="270">
                  <c:v>156.41875000000002</c:v>
                </c:pt>
                <c:pt idx="271">
                  <c:v>154.60958333333335</c:v>
                </c:pt>
                <c:pt idx="272">
                  <c:v>152.25000000000003</c:v>
                </c:pt>
                <c:pt idx="273">
                  <c:v>149.87708333333333</c:v>
                </c:pt>
                <c:pt idx="274">
                  <c:v>147.47916666666666</c:v>
                </c:pt>
                <c:pt idx="275">
                  <c:v>144.83041666666665</c:v>
                </c:pt>
                <c:pt idx="276">
                  <c:v>142.91708333333332</c:v>
                </c:pt>
                <c:pt idx="277">
                  <c:v>142.17874999999998</c:v>
                </c:pt>
                <c:pt idx="278">
                  <c:v>142.07583333333329</c:v>
                </c:pt>
                <c:pt idx="279">
                  <c:v>142.60958333333332</c:v>
                </c:pt>
                <c:pt idx="280">
                  <c:v>143.43083333333331</c:v>
                </c:pt>
                <c:pt idx="281">
                  <c:v>144.26291666666663</c:v>
                </c:pt>
                <c:pt idx="282">
                  <c:v>144.11833333333331</c:v>
                </c:pt>
                <c:pt idx="283">
                  <c:v>143.93124999999995</c:v>
                </c:pt>
                <c:pt idx="284">
                  <c:v>143.88124999999999</c:v>
                </c:pt>
                <c:pt idx="285">
                  <c:v>144.99666666666664</c:v>
                </c:pt>
                <c:pt idx="286">
                  <c:v>147.85916666666665</c:v>
                </c:pt>
                <c:pt idx="287">
                  <c:v>148.97958333333335</c:v>
                </c:pt>
                <c:pt idx="288">
                  <c:v>151.45375000000001</c:v>
                </c:pt>
                <c:pt idx="289">
                  <c:v>153.92375000000001</c:v>
                </c:pt>
                <c:pt idx="290">
                  <c:v>156.89750000000001</c:v>
                </c:pt>
                <c:pt idx="291">
                  <c:v>160.46958333333336</c:v>
                </c:pt>
                <c:pt idx="292">
                  <c:v>163.69374999999999</c:v>
                </c:pt>
                <c:pt idx="293">
                  <c:v>166.62041666666667</c:v>
                </c:pt>
                <c:pt idx="294">
                  <c:v>168.64083333333335</c:v>
                </c:pt>
                <c:pt idx="295">
                  <c:v>170.00000000000003</c:v>
                </c:pt>
                <c:pt idx="296">
                  <c:v>171.74958333333336</c:v>
                </c:pt>
                <c:pt idx="297">
                  <c:v>171.48125000000002</c:v>
                </c:pt>
                <c:pt idx="298">
                  <c:v>171.67333333333332</c:v>
                </c:pt>
                <c:pt idx="299">
                  <c:v>172</c:v>
                </c:pt>
                <c:pt idx="300">
                  <c:v>172.34666666666666</c:v>
                </c:pt>
                <c:pt idx="301">
                  <c:v>172.48458333333338</c:v>
                </c:pt>
                <c:pt idx="302">
                  <c:v>172.54541666666663</c:v>
                </c:pt>
                <c:pt idx="303">
                  <c:v>172.84041666666667</c:v>
                </c:pt>
                <c:pt idx="304">
                  <c:v>172.56958333333333</c:v>
                </c:pt>
                <c:pt idx="305">
                  <c:v>171.7195833333333</c:v>
                </c:pt>
                <c:pt idx="306">
                  <c:v>171.03124999999997</c:v>
                </c:pt>
                <c:pt idx="307">
                  <c:v>170.45124999999996</c:v>
                </c:pt>
                <c:pt idx="308">
                  <c:v>169.94874999999999</c:v>
                </c:pt>
                <c:pt idx="309">
                  <c:v>169.30166666666665</c:v>
                </c:pt>
                <c:pt idx="310">
                  <c:v>168.98166666666665</c:v>
                </c:pt>
                <c:pt idx="311">
                  <c:v>169.25708333333333</c:v>
                </c:pt>
                <c:pt idx="312">
                  <c:v>169.26499999999996</c:v>
                </c:pt>
                <c:pt idx="313">
                  <c:v>169.44666666666663</c:v>
                </c:pt>
                <c:pt idx="314">
                  <c:v>169.29541666666663</c:v>
                </c:pt>
                <c:pt idx="315">
                  <c:v>168.50874999999996</c:v>
                </c:pt>
                <c:pt idx="316">
                  <c:v>168.04499999999999</c:v>
                </c:pt>
                <c:pt idx="317">
                  <c:v>167.56874999999997</c:v>
                </c:pt>
                <c:pt idx="318">
                  <c:v>167.39541666666665</c:v>
                </c:pt>
                <c:pt idx="319">
                  <c:v>167.62124999999995</c:v>
                </c:pt>
                <c:pt idx="320">
                  <c:v>168.56166666666664</c:v>
                </c:pt>
                <c:pt idx="321">
                  <c:v>171.64166666666665</c:v>
                </c:pt>
                <c:pt idx="322">
                  <c:v>175.20124999999999</c:v>
                </c:pt>
                <c:pt idx="323">
                  <c:v>179.49874999999997</c:v>
                </c:pt>
                <c:pt idx="324">
                  <c:v>183.45416666666665</c:v>
                </c:pt>
                <c:pt idx="325">
                  <c:v>187.04291666666663</c:v>
                </c:pt>
                <c:pt idx="326">
                  <c:v>190.79166666666663</c:v>
                </c:pt>
                <c:pt idx="327">
                  <c:v>193.9366666666667</c:v>
                </c:pt>
                <c:pt idx="328">
                  <c:v>197.60666666666668</c:v>
                </c:pt>
                <c:pt idx="329">
                  <c:v>202.2754166666667</c:v>
                </c:pt>
                <c:pt idx="330">
                  <c:v>206.69166666666669</c:v>
                </c:pt>
                <c:pt idx="331">
                  <c:v>211.20249999999999</c:v>
                </c:pt>
                <c:pt idx="332">
                  <c:v>215.45541666666665</c:v>
                </c:pt>
                <c:pt idx="333">
                  <c:v>219.43583333333331</c:v>
                </c:pt>
                <c:pt idx="334">
                  <c:v>222.20083333333329</c:v>
                </c:pt>
                <c:pt idx="335">
                  <c:v>224.20708333333332</c:v>
                </c:pt>
                <c:pt idx="336">
                  <c:v>226.25333333333333</c:v>
                </c:pt>
                <c:pt idx="337">
                  <c:v>227.15041666666664</c:v>
                </c:pt>
                <c:pt idx="338">
                  <c:v>227.95791666666665</c:v>
                </c:pt>
                <c:pt idx="339">
                  <c:v>228.64999999999998</c:v>
                </c:pt>
                <c:pt idx="340">
                  <c:v>229.00291666666666</c:v>
                </c:pt>
                <c:pt idx="341">
                  <c:v>229.2845833333333</c:v>
                </c:pt>
                <c:pt idx="342">
                  <c:v>229.64541666666665</c:v>
                </c:pt>
                <c:pt idx="343">
                  <c:v>229.98666666666665</c:v>
                </c:pt>
                <c:pt idx="344">
                  <c:v>230.57916666666665</c:v>
                </c:pt>
                <c:pt idx="345">
                  <c:v>231.79708333333335</c:v>
                </c:pt>
                <c:pt idx="346">
                  <c:v>233.17166666666665</c:v>
                </c:pt>
                <c:pt idx="347">
                  <c:v>233.91666666666671</c:v>
                </c:pt>
                <c:pt idx="348">
                  <c:v>234.54291666666668</c:v>
                </c:pt>
                <c:pt idx="349">
                  <c:v>234.98750000000004</c:v>
                </c:pt>
                <c:pt idx="350">
                  <c:v>235.36875000000001</c:v>
                </c:pt>
                <c:pt idx="351">
                  <c:v>236.19958333333332</c:v>
                </c:pt>
                <c:pt idx="352">
                  <c:v>237.13416666666669</c:v>
                </c:pt>
                <c:pt idx="353">
                  <c:v>237.58916666666667</c:v>
                </c:pt>
                <c:pt idx="354">
                  <c:v>238.18541666666667</c:v>
                </c:pt>
                <c:pt idx="355">
                  <c:v>238.39750000000001</c:v>
                </c:pt>
                <c:pt idx="356">
                  <c:v>238.43875</c:v>
                </c:pt>
                <c:pt idx="357">
                  <c:v>238.31291666666667</c:v>
                </c:pt>
                <c:pt idx="358">
                  <c:v>238.58500000000004</c:v>
                </c:pt>
                <c:pt idx="359">
                  <c:v>239.05333333333337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8-4350-B095-D0B85294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39168"/>
        <c:axId val="567435232"/>
      </c:scatterChart>
      <c:valAx>
        <c:axId val="5674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35232"/>
        <c:crosses val="autoZero"/>
        <c:crossBetween val="midCat"/>
      </c:valAx>
      <c:valAx>
        <c:axId val="567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3</xdr:row>
      <xdr:rowOff>38100</xdr:rowOff>
    </xdr:from>
    <xdr:to>
      <xdr:col>13</xdr:col>
      <xdr:colOff>426720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F942E8-1EC9-4B65-9351-A1EED4D0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320-E19C-4FC1-A90E-BC504AC6A52D}">
  <dimension ref="A1:T388"/>
  <sheetViews>
    <sheetView tabSelected="1" topLeftCell="B1" workbookViewId="0">
      <selection activeCell="R23" sqref="R23"/>
    </sheetView>
  </sheetViews>
  <sheetFormatPr defaultRowHeight="14.4" x14ac:dyDescent="0.3"/>
  <cols>
    <col min="1" max="1" width="13.88671875" bestFit="1" customWidth="1"/>
    <col min="2" max="2" width="13.109375" customWidth="1"/>
    <col min="3" max="3" width="9.21875" bestFit="1" customWidth="1"/>
    <col min="9" max="9" width="13.44140625" customWidth="1"/>
    <col min="11" max="11" width="11.5546875" customWidth="1"/>
    <col min="12" max="12" width="23.88671875" customWidth="1"/>
    <col min="13" max="13" width="13.109375" customWidth="1"/>
    <col min="16" max="16" width="19.6640625" bestFit="1" customWidth="1"/>
    <col min="17" max="17" width="12.77734375" bestFit="1" customWidth="1"/>
  </cols>
  <sheetData>
    <row r="1" spans="1:20" ht="25.8" x14ac:dyDescent="0.5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1:20" x14ac:dyDescent="0.3">
      <c r="A3" s="26" t="s">
        <v>2</v>
      </c>
      <c r="B3" s="26"/>
      <c r="D3" s="26" t="s">
        <v>6</v>
      </c>
      <c r="E3" s="25"/>
      <c r="F3" s="25"/>
      <c r="G3" s="25"/>
      <c r="H3" s="25"/>
      <c r="I3" s="25"/>
      <c r="J3" s="25"/>
      <c r="P3" s="26" t="s">
        <v>13</v>
      </c>
      <c r="Q3" s="26"/>
    </row>
    <row r="4" spans="1:20" x14ac:dyDescent="0.3">
      <c r="A4" s="3" t="s">
        <v>0</v>
      </c>
      <c r="B4" s="3" t="s">
        <v>1</v>
      </c>
      <c r="D4" s="27" t="s">
        <v>5</v>
      </c>
      <c r="E4" s="27"/>
      <c r="F4" s="27"/>
      <c r="G4" s="27"/>
      <c r="H4" s="27"/>
      <c r="I4" s="27"/>
      <c r="J4" s="27"/>
      <c r="P4" t="s">
        <v>14</v>
      </c>
      <c r="Q4">
        <v>1000</v>
      </c>
    </row>
    <row r="5" spans="1:20" x14ac:dyDescent="0.3">
      <c r="A5" s="1">
        <v>44501</v>
      </c>
      <c r="B5" s="2">
        <v>58.5</v>
      </c>
      <c r="D5" s="27"/>
      <c r="E5" s="27"/>
      <c r="F5" s="27"/>
      <c r="G5" s="27"/>
      <c r="H5" s="27"/>
      <c r="I5" s="27"/>
      <c r="J5" s="27"/>
      <c r="P5" t="s">
        <v>17</v>
      </c>
      <c r="Q5">
        <v>11.984062572933762</v>
      </c>
      <c r="R5" t="s">
        <v>29</v>
      </c>
      <c r="S5">
        <v>0</v>
      </c>
      <c r="T5">
        <v>100</v>
      </c>
    </row>
    <row r="6" spans="1:20" x14ac:dyDescent="0.3">
      <c r="A6" s="1">
        <v>44501.041666666664</v>
      </c>
      <c r="B6" s="2">
        <v>52.33</v>
      </c>
      <c r="D6" s="27"/>
      <c r="E6" s="27"/>
      <c r="F6" s="27"/>
      <c r="G6" s="27"/>
      <c r="H6" s="27"/>
      <c r="I6" s="27"/>
      <c r="J6" s="27"/>
    </row>
    <row r="7" spans="1:20" x14ac:dyDescent="0.3">
      <c r="A7" s="1">
        <v>44501.083333333336</v>
      </c>
      <c r="B7" s="2">
        <v>59.22</v>
      </c>
      <c r="D7" s="27"/>
      <c r="E7" s="27"/>
      <c r="F7" s="27"/>
      <c r="G7" s="27"/>
      <c r="H7" s="27"/>
      <c r="I7" s="27"/>
      <c r="J7" s="27"/>
      <c r="P7" s="26" t="s">
        <v>15</v>
      </c>
      <c r="Q7" s="26"/>
    </row>
    <row r="8" spans="1:20" x14ac:dyDescent="0.3">
      <c r="A8" s="1">
        <v>44501.125</v>
      </c>
      <c r="B8" s="2">
        <v>55.06</v>
      </c>
      <c r="D8" s="27"/>
      <c r="E8" s="27"/>
      <c r="F8" s="27"/>
      <c r="G8" s="27"/>
      <c r="H8" s="27"/>
      <c r="I8" s="27"/>
      <c r="J8" s="27"/>
      <c r="P8" t="s">
        <v>16</v>
      </c>
      <c r="Q8" s="2">
        <v>150</v>
      </c>
    </row>
    <row r="9" spans="1:20" x14ac:dyDescent="0.3">
      <c r="A9" s="1">
        <v>44501.166666666664</v>
      </c>
      <c r="B9" s="2">
        <v>43.92</v>
      </c>
      <c r="D9" s="27"/>
      <c r="E9" s="27"/>
      <c r="F9" s="27"/>
      <c r="G9" s="27"/>
      <c r="H9" s="27"/>
      <c r="I9" s="27"/>
      <c r="J9" s="27"/>
      <c r="P9" t="s">
        <v>18</v>
      </c>
      <c r="Q9">
        <f>Q4/2</f>
        <v>500</v>
      </c>
      <c r="R9" t="s">
        <v>30</v>
      </c>
    </row>
    <row r="10" spans="1:20" x14ac:dyDescent="0.3">
      <c r="A10" s="1">
        <v>44501.208333333336</v>
      </c>
      <c r="B10" s="2">
        <v>22.05</v>
      </c>
      <c r="D10" s="27"/>
      <c r="E10" s="27"/>
      <c r="F10" s="27"/>
      <c r="G10" s="27"/>
      <c r="H10" s="27"/>
      <c r="I10" s="27"/>
      <c r="J10" s="27"/>
    </row>
    <row r="11" spans="1:20" x14ac:dyDescent="0.3">
      <c r="A11" s="1">
        <v>44501.25</v>
      </c>
      <c r="B11" s="2">
        <v>20.36</v>
      </c>
      <c r="D11" s="27"/>
      <c r="E11" s="27"/>
      <c r="F11" s="27"/>
      <c r="G11" s="27"/>
      <c r="H11" s="27"/>
      <c r="I11" s="27"/>
      <c r="J11" s="27"/>
      <c r="P11" s="26" t="s">
        <v>19</v>
      </c>
      <c r="Q11" s="26"/>
    </row>
    <row r="12" spans="1:20" x14ac:dyDescent="0.3">
      <c r="A12" s="1">
        <v>44501.291666666664</v>
      </c>
      <c r="B12" s="2">
        <v>41.82</v>
      </c>
      <c r="D12" s="27"/>
      <c r="E12" s="27"/>
      <c r="F12" s="27"/>
      <c r="G12" s="27"/>
      <c r="H12" s="27"/>
      <c r="I12" s="27"/>
      <c r="J12" s="27"/>
      <c r="P12" t="s">
        <v>20</v>
      </c>
      <c r="Q12">
        <v>14</v>
      </c>
      <c r="R12" t="s">
        <v>31</v>
      </c>
    </row>
    <row r="13" spans="1:20" x14ac:dyDescent="0.3">
      <c r="A13" s="1">
        <v>44501.333333333336</v>
      </c>
      <c r="B13" s="2">
        <v>58.29</v>
      </c>
      <c r="D13" s="27"/>
      <c r="E13" s="27"/>
      <c r="F13" s="27"/>
      <c r="G13" s="27"/>
      <c r="H13" s="27"/>
      <c r="I13" s="27"/>
      <c r="J13" s="27"/>
      <c r="P13" t="s">
        <v>21</v>
      </c>
      <c r="Q13" s="5">
        <f>MAX(H28,J28)</f>
        <v>16500</v>
      </c>
    </row>
    <row r="14" spans="1:20" x14ac:dyDescent="0.3">
      <c r="A14" s="1">
        <v>44501.375</v>
      </c>
      <c r="B14" s="2">
        <v>77.540000000000006</v>
      </c>
      <c r="D14" s="27"/>
      <c r="E14" s="27"/>
      <c r="F14" s="27"/>
      <c r="G14" s="27"/>
      <c r="H14" s="27"/>
      <c r="I14" s="27"/>
      <c r="J14" s="27"/>
      <c r="P14" t="s">
        <v>33</v>
      </c>
      <c r="Q14" s="8">
        <f>Q13/Q4</f>
        <v>16.5</v>
      </c>
    </row>
    <row r="15" spans="1:20" x14ac:dyDescent="0.3">
      <c r="A15" s="1">
        <v>44501.416666666664</v>
      </c>
      <c r="B15" s="2">
        <v>88.81</v>
      </c>
      <c r="D15" s="27"/>
      <c r="E15" s="27"/>
      <c r="F15" s="27"/>
      <c r="G15" s="27"/>
      <c r="H15" s="27"/>
      <c r="I15" s="27"/>
      <c r="J15" s="27"/>
      <c r="P15" t="s">
        <v>34</v>
      </c>
      <c r="Q15" s="9">
        <f>Q14*365*10/14</f>
        <v>4301.7857142857147</v>
      </c>
      <c r="R15" t="s">
        <v>28</v>
      </c>
      <c r="S15">
        <v>5000</v>
      </c>
    </row>
    <row r="16" spans="1:20" x14ac:dyDescent="0.3">
      <c r="A16" s="1">
        <v>44501.458333333336</v>
      </c>
      <c r="B16" s="2">
        <v>87.97</v>
      </c>
      <c r="D16" s="27"/>
      <c r="E16" s="27"/>
      <c r="F16" s="27"/>
      <c r="G16" s="27"/>
      <c r="H16" s="27"/>
      <c r="I16" s="27"/>
      <c r="J16" s="27"/>
      <c r="P16" t="s">
        <v>22</v>
      </c>
      <c r="Q16" s="10">
        <f>Q8*Q4</f>
        <v>150000</v>
      </c>
    </row>
    <row r="17" spans="1:17" x14ac:dyDescent="0.3">
      <c r="A17" s="1">
        <v>44501.5</v>
      </c>
      <c r="B17" s="2">
        <v>83.2</v>
      </c>
      <c r="D17" s="27"/>
      <c r="E17" s="27"/>
      <c r="F17" s="27"/>
      <c r="G17" s="27"/>
      <c r="H17" s="27"/>
      <c r="I17" s="27"/>
      <c r="J17" s="27"/>
      <c r="P17" t="s">
        <v>35</v>
      </c>
      <c r="Q17" s="11">
        <f>K28-I28</f>
        <v>708.87500000000091</v>
      </c>
    </row>
    <row r="18" spans="1:17" x14ac:dyDescent="0.3">
      <c r="A18" s="1">
        <v>44501.541666666664</v>
      </c>
      <c r="B18" s="2">
        <v>78.31</v>
      </c>
      <c r="D18" s="27"/>
      <c r="E18" s="27"/>
      <c r="F18" s="27"/>
      <c r="G18" s="27"/>
      <c r="H18" s="27"/>
      <c r="I18" s="27"/>
      <c r="J18" s="27"/>
      <c r="P18" t="s">
        <v>36</v>
      </c>
      <c r="Q18" s="11">
        <f>Q17*365*10/14</f>
        <v>184813.83928571452</v>
      </c>
    </row>
    <row r="19" spans="1:17" x14ac:dyDescent="0.3">
      <c r="A19" s="1">
        <v>44501.583333333336</v>
      </c>
      <c r="B19" s="2">
        <v>78.98</v>
      </c>
      <c r="D19" s="27"/>
      <c r="E19" s="27"/>
      <c r="F19" s="27"/>
      <c r="G19" s="27"/>
      <c r="H19" s="27"/>
      <c r="I19" s="27"/>
      <c r="J19" s="27"/>
      <c r="P19" t="s">
        <v>37</v>
      </c>
      <c r="Q19" s="10">
        <f>Q17/Q13</f>
        <v>4.2962121212121264E-2</v>
      </c>
    </row>
    <row r="20" spans="1:17" x14ac:dyDescent="0.3">
      <c r="A20" s="1">
        <v>44501.625</v>
      </c>
      <c r="B20" s="2">
        <v>80.55</v>
      </c>
      <c r="D20" s="27"/>
      <c r="E20" s="27"/>
      <c r="F20" s="27"/>
      <c r="G20" s="27"/>
      <c r="H20" s="27"/>
      <c r="I20" s="27"/>
      <c r="J20" s="27"/>
      <c r="P20" t="s">
        <v>38</v>
      </c>
      <c r="Q20" s="10">
        <f>Q18-Q16</f>
        <v>34813.839285714523</v>
      </c>
    </row>
    <row r="21" spans="1:17" x14ac:dyDescent="0.3">
      <c r="A21" s="1">
        <v>44501.666666666664</v>
      </c>
      <c r="B21" s="2">
        <v>81.52</v>
      </c>
      <c r="D21" s="27"/>
      <c r="E21" s="27"/>
      <c r="F21" s="27"/>
      <c r="G21" s="27"/>
      <c r="H21" s="27"/>
      <c r="I21" s="27"/>
      <c r="J21" s="27"/>
    </row>
    <row r="22" spans="1:17" x14ac:dyDescent="0.3">
      <c r="A22" s="1">
        <v>44501.708333333336</v>
      </c>
      <c r="B22" s="2">
        <v>98.83</v>
      </c>
    </row>
    <row r="23" spans="1:17" x14ac:dyDescent="0.3">
      <c r="A23" s="1">
        <v>44501.75</v>
      </c>
      <c r="B23" s="2">
        <v>111.28</v>
      </c>
      <c r="L23" s="26"/>
      <c r="M23" s="26"/>
    </row>
    <row r="24" spans="1:17" x14ac:dyDescent="0.3">
      <c r="A24" s="1">
        <v>44501.791666666664</v>
      </c>
      <c r="B24" s="2">
        <v>164.2</v>
      </c>
      <c r="C24" s="5" t="s">
        <v>5</v>
      </c>
      <c r="D24" s="5" t="s">
        <v>5</v>
      </c>
      <c r="L24" s="20"/>
      <c r="M24" s="28"/>
    </row>
    <row r="25" spans="1:17" x14ac:dyDescent="0.3">
      <c r="A25" s="1">
        <v>44501.833333333336</v>
      </c>
      <c r="B25" s="2">
        <v>183</v>
      </c>
      <c r="D25" s="3" t="s">
        <v>7</v>
      </c>
      <c r="F25" s="21" t="s">
        <v>32</v>
      </c>
      <c r="G25" s="21"/>
      <c r="H25" s="21"/>
      <c r="I25" s="21"/>
      <c r="J25" s="21"/>
      <c r="K25" s="21"/>
      <c r="L25" s="20"/>
      <c r="M25" s="28"/>
    </row>
    <row r="26" spans="1:17" x14ac:dyDescent="0.3">
      <c r="A26" s="1">
        <v>44501.875</v>
      </c>
      <c r="B26" s="2">
        <v>179.9</v>
      </c>
      <c r="D26" s="6" t="s">
        <v>9</v>
      </c>
      <c r="H26" s="22" t="s">
        <v>23</v>
      </c>
      <c r="I26" s="22"/>
      <c r="J26" s="23" t="s">
        <v>27</v>
      </c>
      <c r="K26" s="23"/>
      <c r="L26" s="20"/>
      <c r="M26" s="28"/>
    </row>
    <row r="27" spans="1:17" x14ac:dyDescent="0.3">
      <c r="A27" s="1">
        <v>44501.916666666664</v>
      </c>
      <c r="B27" s="2">
        <v>163.08000000000001</v>
      </c>
      <c r="C27" s="3" t="s">
        <v>3</v>
      </c>
      <c r="D27" t="s">
        <v>8</v>
      </c>
      <c r="F27" s="3" t="s">
        <v>12</v>
      </c>
      <c r="H27" s="16" t="s">
        <v>24</v>
      </c>
      <c r="I27" s="16" t="s">
        <v>25</v>
      </c>
      <c r="J27" s="12" t="s">
        <v>24</v>
      </c>
      <c r="K27" s="12" t="s">
        <v>25</v>
      </c>
      <c r="L27" s="20"/>
      <c r="M27" s="28"/>
    </row>
    <row r="28" spans="1:17" x14ac:dyDescent="0.3">
      <c r="A28" s="1">
        <v>44501.958333333336</v>
      </c>
      <c r="B28" s="2">
        <v>151.51</v>
      </c>
      <c r="C28" s="3" t="s">
        <v>4</v>
      </c>
      <c r="D28" t="s">
        <v>10</v>
      </c>
      <c r="E28" s="7" t="s">
        <v>11</v>
      </c>
      <c r="F28">
        <f>Q4/2</f>
        <v>500</v>
      </c>
      <c r="G28" s="7" t="s">
        <v>26</v>
      </c>
      <c r="H28" s="17">
        <f>SUM(H29:H436)</f>
        <v>16500</v>
      </c>
      <c r="I28" s="18">
        <f t="shared" ref="I28:K28" si="0">SUM(I29:I436)</f>
        <v>2610.4749999999999</v>
      </c>
      <c r="J28" s="13">
        <f t="shared" si="0"/>
        <v>16500</v>
      </c>
      <c r="K28" s="14">
        <f t="shared" si="0"/>
        <v>3319.3500000000008</v>
      </c>
    </row>
    <row r="29" spans="1:17" x14ac:dyDescent="0.3">
      <c r="A29" s="1">
        <v>44502</v>
      </c>
      <c r="B29" s="2">
        <v>147.37</v>
      </c>
      <c r="C29" s="4">
        <f>AVERAGE(B5:B28)</f>
        <v>88.342916666666667</v>
      </c>
      <c r="D29">
        <f>IF(C29+$Q$5&lt;B29,-1,IF(C29-$Q$5&gt;B29,1,0))</f>
        <v>-1</v>
      </c>
      <c r="F29">
        <f>F28+H29-J29</f>
        <v>0</v>
      </c>
      <c r="H29" s="17">
        <f>IF($D29=1,MIN($Q$4-$F28,$Q$9),0)</f>
        <v>0</v>
      </c>
      <c r="I29" s="19">
        <f>H29*$B29/1000</f>
        <v>0</v>
      </c>
      <c r="J29" s="13">
        <f>IF($D29=-1,MIN($F28,$Q$9),0)</f>
        <v>500</v>
      </c>
      <c r="K29" s="15">
        <f>J29*$B29/1000</f>
        <v>73.685000000000002</v>
      </c>
    </row>
    <row r="30" spans="1:17" x14ac:dyDescent="0.3">
      <c r="A30" s="1">
        <v>44502.041666666664</v>
      </c>
      <c r="B30" s="2">
        <v>134.9</v>
      </c>
      <c r="C30" s="4">
        <f t="shared" ref="C30:C93" si="1">AVERAGE(B6:B29)</f>
        <v>92.045833333333334</v>
      </c>
      <c r="D30">
        <f>IF(C30+$Q$5&lt;B30,-1,IF(C30-$Q$5&gt;B30,1,0))</f>
        <v>-1</v>
      </c>
      <c r="F30">
        <f t="shared" ref="F30:F93" si="2">F29+H30-J30</f>
        <v>0</v>
      </c>
      <c r="H30" s="17">
        <f>IF($D30=1,MIN($Q$4-$F29,$Q$9),0)</f>
        <v>0</v>
      </c>
      <c r="I30" s="19">
        <f t="shared" ref="I30:I93" si="3">H30*$B30/1000</f>
        <v>0</v>
      </c>
      <c r="J30" s="13">
        <f>IF($D30=-1,MIN($F29,$Q$9),0)</f>
        <v>0</v>
      </c>
      <c r="K30" s="15">
        <f t="shared" ref="K30:K93" si="4">J30*$B30/1000</f>
        <v>0</v>
      </c>
    </row>
    <row r="31" spans="1:17" x14ac:dyDescent="0.3">
      <c r="A31" s="1">
        <v>44502.083333333336</v>
      </c>
      <c r="B31" s="2">
        <v>145</v>
      </c>
      <c r="C31" s="4">
        <f t="shared" si="1"/>
        <v>95.486249999999998</v>
      </c>
      <c r="D31">
        <f>IF(C31+$Q$5&lt;B31,-1,IF(C31-$Q$5&gt;B31,1,0))</f>
        <v>-1</v>
      </c>
      <c r="F31">
        <f t="shared" si="2"/>
        <v>0</v>
      </c>
      <c r="H31" s="17">
        <f>IF($D31=1,MIN($Q$4-$F30,$Q$9),0)</f>
        <v>0</v>
      </c>
      <c r="I31" s="19">
        <f t="shared" si="3"/>
        <v>0</v>
      </c>
      <c r="J31" s="13">
        <f>IF($D31=-1,MIN($F30,$Q$9),0)</f>
        <v>0</v>
      </c>
      <c r="K31" s="15">
        <f t="shared" si="4"/>
        <v>0</v>
      </c>
    </row>
    <row r="32" spans="1:17" x14ac:dyDescent="0.3">
      <c r="A32" s="1">
        <v>44502.125</v>
      </c>
      <c r="B32" s="2">
        <v>131.94999999999999</v>
      </c>
      <c r="C32" s="4">
        <f t="shared" si="1"/>
        <v>99.060416666666683</v>
      </c>
      <c r="D32">
        <f>IF(C32+$Q$5&lt;B32,-1,IF(C32-$Q$5&gt;B32,1,0))</f>
        <v>-1</v>
      </c>
      <c r="F32">
        <f t="shared" si="2"/>
        <v>0</v>
      </c>
      <c r="H32" s="17">
        <f>IF($D32=1,MIN($Q$4-$F31,$Q$9),0)</f>
        <v>0</v>
      </c>
      <c r="I32" s="19">
        <f t="shared" si="3"/>
        <v>0</v>
      </c>
      <c r="J32" s="13">
        <f>IF($D32=-1,MIN($F31,$Q$9),0)</f>
        <v>0</v>
      </c>
      <c r="K32" s="15">
        <f t="shared" si="4"/>
        <v>0</v>
      </c>
    </row>
    <row r="33" spans="1:11" x14ac:dyDescent="0.3">
      <c r="A33" s="1">
        <v>44502.166666666664</v>
      </c>
      <c r="B33" s="2">
        <v>128.91999999999999</v>
      </c>
      <c r="C33" s="4">
        <f t="shared" si="1"/>
        <v>102.26416666666667</v>
      </c>
      <c r="D33">
        <f>IF(C33+$Q$5&lt;B33,-1,IF(C33-$Q$5&gt;B33,1,0))</f>
        <v>-1</v>
      </c>
      <c r="F33">
        <f t="shared" si="2"/>
        <v>0</v>
      </c>
      <c r="H33" s="17">
        <f>IF($D33=1,MIN($Q$4-$F32,$Q$9),0)</f>
        <v>0</v>
      </c>
      <c r="I33" s="19">
        <f t="shared" si="3"/>
        <v>0</v>
      </c>
      <c r="J33" s="13">
        <f>IF($D33=-1,MIN($F32,$Q$9),0)</f>
        <v>0</v>
      </c>
      <c r="K33" s="15">
        <f t="shared" si="4"/>
        <v>0</v>
      </c>
    </row>
    <row r="34" spans="1:11" x14ac:dyDescent="0.3">
      <c r="A34" s="1">
        <v>44502.208333333336</v>
      </c>
      <c r="B34" s="2">
        <v>111.2</v>
      </c>
      <c r="C34" s="4">
        <f t="shared" si="1"/>
        <v>105.80583333333334</v>
      </c>
      <c r="D34">
        <f>IF(C34+$Q$5&lt;B34,-1,IF(C34-$Q$5&gt;B34,1,0))</f>
        <v>0</v>
      </c>
      <c r="F34">
        <f t="shared" si="2"/>
        <v>0</v>
      </c>
      <c r="H34" s="17">
        <f>IF($D34=1,MIN($Q$4-$F33,$Q$9),0)</f>
        <v>0</v>
      </c>
      <c r="I34" s="19">
        <f t="shared" si="3"/>
        <v>0</v>
      </c>
      <c r="J34" s="13">
        <f>IF($D34=-1,MIN($F33,$Q$9),0)</f>
        <v>0</v>
      </c>
      <c r="K34" s="15">
        <f t="shared" si="4"/>
        <v>0</v>
      </c>
    </row>
    <row r="35" spans="1:11" x14ac:dyDescent="0.3">
      <c r="A35" s="1">
        <v>44502.25</v>
      </c>
      <c r="B35" s="2">
        <v>123.51</v>
      </c>
      <c r="C35" s="4">
        <f t="shared" si="1"/>
        <v>109.52041666666666</v>
      </c>
      <c r="D35">
        <f>IF(C35+$Q$5&lt;B35,-1,IF(C35-$Q$5&gt;B35,1,0))</f>
        <v>-1</v>
      </c>
      <c r="F35">
        <f t="shared" si="2"/>
        <v>0</v>
      </c>
      <c r="H35" s="17">
        <f>IF($D35=1,MIN($Q$4-$F34,$Q$9),0)</f>
        <v>0</v>
      </c>
      <c r="I35" s="19">
        <f t="shared" si="3"/>
        <v>0</v>
      </c>
      <c r="J35" s="13">
        <f>IF($D35=-1,MIN($F34,$Q$9),0)</f>
        <v>0</v>
      </c>
      <c r="K35" s="15">
        <f t="shared" si="4"/>
        <v>0</v>
      </c>
    </row>
    <row r="36" spans="1:11" x14ac:dyDescent="0.3">
      <c r="A36" s="1">
        <v>44502.291666666664</v>
      </c>
      <c r="B36" s="2">
        <v>143.01</v>
      </c>
      <c r="C36" s="4">
        <f t="shared" si="1"/>
        <v>113.81833333333333</v>
      </c>
      <c r="D36">
        <f>IF(C36+$Q$5&lt;B36,-1,IF(C36-$Q$5&gt;B36,1,0))</f>
        <v>-1</v>
      </c>
      <c r="F36">
        <f t="shared" si="2"/>
        <v>0</v>
      </c>
      <c r="H36" s="17">
        <f>IF($D36=1,MIN($Q$4-$F35,$Q$9),0)</f>
        <v>0</v>
      </c>
      <c r="I36" s="19">
        <f t="shared" si="3"/>
        <v>0</v>
      </c>
      <c r="J36" s="13">
        <f>IF($D36=-1,MIN($F35,$Q$9),0)</f>
        <v>0</v>
      </c>
      <c r="K36" s="15">
        <f t="shared" si="4"/>
        <v>0</v>
      </c>
    </row>
    <row r="37" spans="1:11" x14ac:dyDescent="0.3">
      <c r="A37" s="1">
        <v>44502.333333333336</v>
      </c>
      <c r="B37" s="2">
        <v>182.15</v>
      </c>
      <c r="C37" s="4">
        <f t="shared" si="1"/>
        <v>118.03458333333333</v>
      </c>
      <c r="D37">
        <f>IF(C37+$Q$5&lt;B37,-1,IF(C37-$Q$5&gt;B37,1,0))</f>
        <v>-1</v>
      </c>
      <c r="F37">
        <f t="shared" si="2"/>
        <v>0</v>
      </c>
      <c r="H37" s="17">
        <f>IF($D37=1,MIN($Q$4-$F36,$Q$9),0)</f>
        <v>0</v>
      </c>
      <c r="I37" s="19">
        <f t="shared" si="3"/>
        <v>0</v>
      </c>
      <c r="J37" s="13">
        <f>IF($D37=-1,MIN($F36,$Q$9),0)</f>
        <v>0</v>
      </c>
      <c r="K37" s="15">
        <f t="shared" si="4"/>
        <v>0</v>
      </c>
    </row>
    <row r="38" spans="1:11" x14ac:dyDescent="0.3">
      <c r="A38" s="1">
        <v>44502.375</v>
      </c>
      <c r="B38" s="2">
        <v>216.83</v>
      </c>
      <c r="C38" s="4">
        <f t="shared" si="1"/>
        <v>123.19541666666667</v>
      </c>
      <c r="D38">
        <f>IF(C38+$Q$5&lt;B38,-1,IF(C38-$Q$5&gt;B38,1,0))</f>
        <v>-1</v>
      </c>
      <c r="F38">
        <f t="shared" si="2"/>
        <v>0</v>
      </c>
      <c r="H38" s="17">
        <f>IF($D38=1,MIN($Q$4-$F37,$Q$9),0)</f>
        <v>0</v>
      </c>
      <c r="I38" s="19">
        <f t="shared" si="3"/>
        <v>0</v>
      </c>
      <c r="J38" s="13">
        <f>IF($D38=-1,MIN($F37,$Q$9),0)</f>
        <v>0</v>
      </c>
      <c r="K38" s="15">
        <f t="shared" si="4"/>
        <v>0</v>
      </c>
    </row>
    <row r="39" spans="1:11" x14ac:dyDescent="0.3">
      <c r="A39" s="1">
        <v>44502.416666666664</v>
      </c>
      <c r="B39" s="2">
        <v>234.98</v>
      </c>
      <c r="C39" s="4">
        <f t="shared" si="1"/>
        <v>128.99916666666667</v>
      </c>
      <c r="D39">
        <f>IF(C39+$Q$5&lt;B39,-1,IF(C39-$Q$5&gt;B39,1,0))</f>
        <v>-1</v>
      </c>
      <c r="F39">
        <f t="shared" si="2"/>
        <v>0</v>
      </c>
      <c r="H39" s="17">
        <f>IF($D39=1,MIN($Q$4-$F38,$Q$9),0)</f>
        <v>0</v>
      </c>
      <c r="I39" s="19">
        <f t="shared" si="3"/>
        <v>0</v>
      </c>
      <c r="J39" s="13">
        <f>IF($D39=-1,MIN($F38,$Q$9),0)</f>
        <v>0</v>
      </c>
      <c r="K39" s="15">
        <f t="shared" si="4"/>
        <v>0</v>
      </c>
    </row>
    <row r="40" spans="1:11" x14ac:dyDescent="0.3">
      <c r="A40" s="1">
        <v>44502.458333333336</v>
      </c>
      <c r="B40" s="2">
        <v>228.04</v>
      </c>
      <c r="C40" s="4">
        <f t="shared" si="1"/>
        <v>135.08958333333331</v>
      </c>
      <c r="D40">
        <f>IF(C40+$Q$5&lt;B40,-1,IF(C40-$Q$5&gt;B40,1,0))</f>
        <v>-1</v>
      </c>
      <c r="F40">
        <f t="shared" si="2"/>
        <v>0</v>
      </c>
      <c r="H40" s="17">
        <f>IF($D40=1,MIN($Q$4-$F39,$Q$9),0)</f>
        <v>0</v>
      </c>
      <c r="I40" s="19">
        <f t="shared" si="3"/>
        <v>0</v>
      </c>
      <c r="J40" s="13">
        <f>IF($D40=-1,MIN($F39,$Q$9),0)</f>
        <v>0</v>
      </c>
      <c r="K40" s="15">
        <f t="shared" si="4"/>
        <v>0</v>
      </c>
    </row>
    <row r="41" spans="1:11" x14ac:dyDescent="0.3">
      <c r="A41" s="1">
        <v>44502.5</v>
      </c>
      <c r="B41" s="2">
        <v>221.74</v>
      </c>
      <c r="C41" s="4">
        <f t="shared" si="1"/>
        <v>140.92583333333334</v>
      </c>
      <c r="D41">
        <f>IF(C41+$Q$5&lt;B41,-1,IF(C41-$Q$5&gt;B41,1,0))</f>
        <v>-1</v>
      </c>
      <c r="F41">
        <f t="shared" si="2"/>
        <v>0</v>
      </c>
      <c r="H41" s="17">
        <f>IF($D41=1,MIN($Q$4-$F40,$Q$9),0)</f>
        <v>0</v>
      </c>
      <c r="I41" s="19">
        <f t="shared" si="3"/>
        <v>0</v>
      </c>
      <c r="J41" s="13">
        <f>IF($D41=-1,MIN($F40,$Q$9),0)</f>
        <v>0</v>
      </c>
      <c r="K41" s="15">
        <f t="shared" si="4"/>
        <v>0</v>
      </c>
    </row>
    <row r="42" spans="1:11" x14ac:dyDescent="0.3">
      <c r="A42" s="1">
        <v>44502.541666666664</v>
      </c>
      <c r="B42" s="2">
        <v>223.21</v>
      </c>
      <c r="C42" s="4">
        <f t="shared" si="1"/>
        <v>146.69833333333335</v>
      </c>
      <c r="D42">
        <f>IF(C42+$Q$5&lt;B42,-1,IF(C42-$Q$5&gt;B42,1,0))</f>
        <v>-1</v>
      </c>
      <c r="F42">
        <f t="shared" si="2"/>
        <v>0</v>
      </c>
      <c r="H42" s="17">
        <f>IF($D42=1,MIN($Q$4-$F41,$Q$9),0)</f>
        <v>0</v>
      </c>
      <c r="I42" s="19">
        <f t="shared" si="3"/>
        <v>0</v>
      </c>
      <c r="J42" s="13">
        <f>IF($D42=-1,MIN($F41,$Q$9),0)</f>
        <v>0</v>
      </c>
      <c r="K42" s="15">
        <f t="shared" si="4"/>
        <v>0</v>
      </c>
    </row>
    <row r="43" spans="1:11" x14ac:dyDescent="0.3">
      <c r="A43" s="1">
        <v>44502.583333333336</v>
      </c>
      <c r="B43" s="2">
        <v>215.95</v>
      </c>
      <c r="C43" s="4">
        <f t="shared" si="1"/>
        <v>152.73583333333332</v>
      </c>
      <c r="D43">
        <f>IF(C43+$Q$5&lt;B43,-1,IF(C43-$Q$5&gt;B43,1,0))</f>
        <v>-1</v>
      </c>
      <c r="F43">
        <f t="shared" si="2"/>
        <v>0</v>
      </c>
      <c r="H43" s="17">
        <f>IF($D43=1,MIN($Q$4-$F42,$Q$9),0)</f>
        <v>0</v>
      </c>
      <c r="I43" s="19">
        <f t="shared" si="3"/>
        <v>0</v>
      </c>
      <c r="J43" s="13">
        <f>IF($D43=-1,MIN($F42,$Q$9),0)</f>
        <v>0</v>
      </c>
      <c r="K43" s="15">
        <f t="shared" si="4"/>
        <v>0</v>
      </c>
    </row>
    <row r="44" spans="1:11" x14ac:dyDescent="0.3">
      <c r="A44" s="1">
        <v>44502.625</v>
      </c>
      <c r="B44" s="2">
        <v>217.35</v>
      </c>
      <c r="C44" s="4">
        <f t="shared" si="1"/>
        <v>158.44291666666666</v>
      </c>
      <c r="D44">
        <f>IF(C44+$Q$5&lt;B44,-1,IF(C44-$Q$5&gt;B44,1,0))</f>
        <v>-1</v>
      </c>
      <c r="F44">
        <f t="shared" si="2"/>
        <v>0</v>
      </c>
      <c r="H44" s="17">
        <f>IF($D44=1,MIN($Q$4-$F43,$Q$9),0)</f>
        <v>0</v>
      </c>
      <c r="I44" s="19">
        <f t="shared" si="3"/>
        <v>0</v>
      </c>
      <c r="J44" s="13">
        <f>IF($D44=-1,MIN($F43,$Q$9),0)</f>
        <v>0</v>
      </c>
      <c r="K44" s="15">
        <f t="shared" si="4"/>
        <v>0</v>
      </c>
    </row>
    <row r="45" spans="1:11" x14ac:dyDescent="0.3">
      <c r="A45" s="1">
        <v>44502.666666666664</v>
      </c>
      <c r="B45" s="2">
        <v>224.91</v>
      </c>
      <c r="C45" s="4">
        <f t="shared" si="1"/>
        <v>164.14291666666665</v>
      </c>
      <c r="D45">
        <f>IF(C45+$Q$5&lt;B45,-1,IF(C45-$Q$5&gt;B45,1,0))</f>
        <v>-1</v>
      </c>
      <c r="F45">
        <f t="shared" si="2"/>
        <v>0</v>
      </c>
      <c r="H45" s="17">
        <f>IF($D45=1,MIN($Q$4-$F44,$Q$9),0)</f>
        <v>0</v>
      </c>
      <c r="I45" s="19">
        <f t="shared" si="3"/>
        <v>0</v>
      </c>
      <c r="J45" s="13">
        <f>IF($D45=-1,MIN($F44,$Q$9),0)</f>
        <v>0</v>
      </c>
      <c r="K45" s="15">
        <f t="shared" si="4"/>
        <v>0</v>
      </c>
    </row>
    <row r="46" spans="1:11" x14ac:dyDescent="0.3">
      <c r="A46" s="1">
        <v>44502.708333333336</v>
      </c>
      <c r="B46" s="2">
        <v>230.3</v>
      </c>
      <c r="C46" s="4">
        <f t="shared" si="1"/>
        <v>170.11750000000001</v>
      </c>
      <c r="D46">
        <f>IF(C46+$Q$5&lt;B46,-1,IF(C46-$Q$5&gt;B46,1,0))</f>
        <v>-1</v>
      </c>
      <c r="F46">
        <f t="shared" si="2"/>
        <v>0</v>
      </c>
      <c r="H46" s="17">
        <f>IF($D46=1,MIN($Q$4-$F45,$Q$9),0)</f>
        <v>0</v>
      </c>
      <c r="I46" s="19">
        <f t="shared" si="3"/>
        <v>0</v>
      </c>
      <c r="J46" s="13">
        <f>IF($D46=-1,MIN($F45,$Q$9),0)</f>
        <v>0</v>
      </c>
      <c r="K46" s="15">
        <f t="shared" si="4"/>
        <v>0</v>
      </c>
    </row>
    <row r="47" spans="1:11" x14ac:dyDescent="0.3">
      <c r="A47" s="1">
        <v>44502.75</v>
      </c>
      <c r="B47" s="2">
        <v>248.93</v>
      </c>
      <c r="C47" s="4">
        <f t="shared" si="1"/>
        <v>175.59541666666667</v>
      </c>
      <c r="D47">
        <f>IF(C47+$Q$5&lt;B47,-1,IF(C47-$Q$5&gt;B47,1,0))</f>
        <v>-1</v>
      </c>
      <c r="F47">
        <f t="shared" si="2"/>
        <v>0</v>
      </c>
      <c r="H47" s="17">
        <f>IF($D47=1,MIN($Q$4-$F46,$Q$9),0)</f>
        <v>0</v>
      </c>
      <c r="I47" s="19">
        <f t="shared" si="3"/>
        <v>0</v>
      </c>
      <c r="J47" s="13">
        <f>IF($D47=-1,MIN($F46,$Q$9),0)</f>
        <v>0</v>
      </c>
      <c r="K47" s="15">
        <f t="shared" si="4"/>
        <v>0</v>
      </c>
    </row>
    <row r="48" spans="1:11" x14ac:dyDescent="0.3">
      <c r="A48" s="1">
        <v>44502.791666666664</v>
      </c>
      <c r="B48" s="2">
        <v>298.97000000000003</v>
      </c>
      <c r="C48" s="4">
        <f t="shared" si="1"/>
        <v>181.33083333333332</v>
      </c>
      <c r="D48">
        <f>IF(C48+$Q$5&lt;B48,-1,IF(C48-$Q$5&gt;B48,1,0))</f>
        <v>-1</v>
      </c>
      <c r="F48">
        <f t="shared" si="2"/>
        <v>0</v>
      </c>
      <c r="H48" s="17">
        <f>IF($D48=1,MIN($Q$4-$F47,$Q$9),0)</f>
        <v>0</v>
      </c>
      <c r="I48" s="19">
        <f t="shared" si="3"/>
        <v>0</v>
      </c>
      <c r="J48" s="13">
        <f>IF($D48=-1,MIN($F47,$Q$9),0)</f>
        <v>0</v>
      </c>
      <c r="K48" s="15">
        <f t="shared" si="4"/>
        <v>0</v>
      </c>
    </row>
    <row r="49" spans="1:11" x14ac:dyDescent="0.3">
      <c r="A49" s="1">
        <v>44502.833333333336</v>
      </c>
      <c r="B49" s="2">
        <v>312.67</v>
      </c>
      <c r="C49" s="4">
        <f t="shared" si="1"/>
        <v>186.94624999999999</v>
      </c>
      <c r="D49">
        <f>IF(C49+$Q$5&lt;B49,-1,IF(C49-$Q$5&gt;B49,1,0))</f>
        <v>-1</v>
      </c>
      <c r="F49">
        <f t="shared" si="2"/>
        <v>0</v>
      </c>
      <c r="H49" s="17">
        <f>IF($D49=1,MIN($Q$4-$F48,$Q$9),0)</f>
        <v>0</v>
      </c>
      <c r="I49" s="19">
        <f t="shared" si="3"/>
        <v>0</v>
      </c>
      <c r="J49" s="13">
        <f>IF($D49=-1,MIN($F48,$Q$9),0)</f>
        <v>0</v>
      </c>
      <c r="K49" s="15">
        <f t="shared" si="4"/>
        <v>0</v>
      </c>
    </row>
    <row r="50" spans="1:11" x14ac:dyDescent="0.3">
      <c r="A50" s="1">
        <v>44502.875</v>
      </c>
      <c r="B50" s="2">
        <v>280</v>
      </c>
      <c r="C50" s="4">
        <f t="shared" si="1"/>
        <v>192.34916666666666</v>
      </c>
      <c r="D50">
        <f>IF(C50+$Q$5&lt;B50,-1,IF(C50-$Q$5&gt;B50,1,0))</f>
        <v>-1</v>
      </c>
      <c r="F50">
        <f t="shared" si="2"/>
        <v>0</v>
      </c>
      <c r="H50" s="17">
        <f>IF($D50=1,MIN($Q$4-$F49,$Q$9),0)</f>
        <v>0</v>
      </c>
      <c r="I50" s="19">
        <f t="shared" si="3"/>
        <v>0</v>
      </c>
      <c r="J50" s="13">
        <f>IF($D50=-1,MIN($F49,$Q$9),0)</f>
        <v>0</v>
      </c>
      <c r="K50" s="15">
        <f t="shared" si="4"/>
        <v>0</v>
      </c>
    </row>
    <row r="51" spans="1:11" x14ac:dyDescent="0.3">
      <c r="A51" s="1">
        <v>44502.916666666664</v>
      </c>
      <c r="B51" s="2">
        <v>231</v>
      </c>
      <c r="C51" s="4">
        <f t="shared" si="1"/>
        <v>196.51999999999998</v>
      </c>
      <c r="D51">
        <f>IF(C51+$Q$5&lt;B51,-1,IF(C51-$Q$5&gt;B51,1,0))</f>
        <v>-1</v>
      </c>
      <c r="F51">
        <f t="shared" si="2"/>
        <v>0</v>
      </c>
      <c r="H51" s="17">
        <f>IF($D51=1,MIN($Q$4-$F50,$Q$9),0)</f>
        <v>0</v>
      </c>
      <c r="I51" s="19">
        <f t="shared" si="3"/>
        <v>0</v>
      </c>
      <c r="J51" s="13">
        <f>IF($D51=-1,MIN($F50,$Q$9),0)</f>
        <v>0</v>
      </c>
      <c r="K51" s="15">
        <f t="shared" si="4"/>
        <v>0</v>
      </c>
    </row>
    <row r="52" spans="1:11" x14ac:dyDescent="0.3">
      <c r="A52" s="1">
        <v>44502.958333333336</v>
      </c>
      <c r="B52" s="2">
        <v>201</v>
      </c>
      <c r="C52" s="4">
        <f t="shared" si="1"/>
        <v>199.35000000000002</v>
      </c>
      <c r="D52">
        <f>IF(C52+$Q$5&lt;B52,-1,IF(C52-$Q$5&gt;B52,1,0))</f>
        <v>0</v>
      </c>
      <c r="F52">
        <f t="shared" si="2"/>
        <v>0</v>
      </c>
      <c r="H52" s="17">
        <f>IF($D52=1,MIN($Q$4-$F51,$Q$9),0)</f>
        <v>0</v>
      </c>
      <c r="I52" s="19">
        <f t="shared" si="3"/>
        <v>0</v>
      </c>
      <c r="J52" s="13">
        <f>IF($D52=-1,MIN($F51,$Q$9),0)</f>
        <v>0</v>
      </c>
      <c r="K52" s="15">
        <f t="shared" si="4"/>
        <v>0</v>
      </c>
    </row>
    <row r="53" spans="1:11" x14ac:dyDescent="0.3">
      <c r="A53" s="1">
        <v>44503</v>
      </c>
      <c r="B53" s="2">
        <v>179.99</v>
      </c>
      <c r="C53" s="4">
        <f t="shared" si="1"/>
        <v>201.41208333333336</v>
      </c>
      <c r="D53">
        <f>IF(C53+$Q$5&lt;B53,-1,IF(C53-$Q$5&gt;B53,1,0))</f>
        <v>1</v>
      </c>
      <c r="F53">
        <f t="shared" si="2"/>
        <v>500</v>
      </c>
      <c r="H53" s="17">
        <f>IF($D53=1,MIN($Q$4-$F52,$Q$9),0)</f>
        <v>500</v>
      </c>
      <c r="I53" s="19">
        <f t="shared" si="3"/>
        <v>89.995000000000005</v>
      </c>
      <c r="J53" s="13">
        <f>IF($D53=-1,MIN($F52,$Q$9),0)</f>
        <v>0</v>
      </c>
      <c r="K53" s="15">
        <f t="shared" si="4"/>
        <v>0</v>
      </c>
    </row>
    <row r="54" spans="1:11" x14ac:dyDescent="0.3">
      <c r="A54" s="1">
        <v>44503.041666666664</v>
      </c>
      <c r="B54" s="2">
        <v>167</v>
      </c>
      <c r="C54" s="4">
        <f t="shared" si="1"/>
        <v>202.77124999999998</v>
      </c>
      <c r="D54">
        <f>IF(C54+$Q$5&lt;B54,-1,IF(C54-$Q$5&gt;B54,1,0))</f>
        <v>1</v>
      </c>
      <c r="F54">
        <f t="shared" si="2"/>
        <v>1000</v>
      </c>
      <c r="H54" s="17">
        <f>IF($D54=1,MIN($Q$4-$F53,$Q$9),0)</f>
        <v>500</v>
      </c>
      <c r="I54" s="19">
        <f t="shared" si="3"/>
        <v>83.5</v>
      </c>
      <c r="J54" s="13">
        <f>IF($D54=-1,MIN($F53,$Q$9),0)</f>
        <v>0</v>
      </c>
      <c r="K54" s="15">
        <f t="shared" si="4"/>
        <v>0</v>
      </c>
    </row>
    <row r="55" spans="1:11" x14ac:dyDescent="0.3">
      <c r="A55" s="1">
        <v>44503.083333333336</v>
      </c>
      <c r="B55" s="2">
        <v>146.68</v>
      </c>
      <c r="C55" s="4">
        <f t="shared" si="1"/>
        <v>204.10874999999999</v>
      </c>
      <c r="D55">
        <f>IF(C55+$Q$5&lt;B55,-1,IF(C55-$Q$5&gt;B55,1,0))</f>
        <v>1</v>
      </c>
      <c r="F55">
        <f t="shared" si="2"/>
        <v>1000</v>
      </c>
      <c r="H55" s="17">
        <f>IF($D55=1,MIN($Q$4-$F54,$Q$9),0)</f>
        <v>0</v>
      </c>
      <c r="I55" s="19">
        <f t="shared" si="3"/>
        <v>0</v>
      </c>
      <c r="J55" s="13">
        <f>IF($D55=-1,MIN($F54,$Q$9),0)</f>
        <v>0</v>
      </c>
      <c r="K55" s="15">
        <f t="shared" si="4"/>
        <v>0</v>
      </c>
    </row>
    <row r="56" spans="1:11" x14ac:dyDescent="0.3">
      <c r="A56" s="1">
        <v>44503.125</v>
      </c>
      <c r="B56" s="2">
        <v>143.08000000000001</v>
      </c>
      <c r="C56" s="4">
        <f t="shared" si="1"/>
        <v>204.17875000000001</v>
      </c>
      <c r="D56">
        <f>IF(C56+$Q$5&lt;B56,-1,IF(C56-$Q$5&gt;B56,1,0))</f>
        <v>1</v>
      </c>
      <c r="F56">
        <f t="shared" si="2"/>
        <v>1000</v>
      </c>
      <c r="H56" s="17">
        <f>IF($D56=1,MIN($Q$4-$F55,$Q$9),0)</f>
        <v>0</v>
      </c>
      <c r="I56" s="19">
        <f t="shared" si="3"/>
        <v>0</v>
      </c>
      <c r="J56" s="13">
        <f>IF($D56=-1,MIN($F55,$Q$9),0)</f>
        <v>0</v>
      </c>
      <c r="K56" s="15">
        <f t="shared" si="4"/>
        <v>0</v>
      </c>
    </row>
    <row r="57" spans="1:11" x14ac:dyDescent="0.3">
      <c r="A57" s="1">
        <v>44503.166666666664</v>
      </c>
      <c r="B57" s="2">
        <v>140.25</v>
      </c>
      <c r="C57" s="4">
        <f t="shared" si="1"/>
        <v>204.64250000000001</v>
      </c>
      <c r="D57">
        <f>IF(C57+$Q$5&lt;B57,-1,IF(C57-$Q$5&gt;B57,1,0))</f>
        <v>1</v>
      </c>
      <c r="F57">
        <f t="shared" si="2"/>
        <v>1000</v>
      </c>
      <c r="H57" s="17">
        <f>IF($D57=1,MIN($Q$4-$F56,$Q$9),0)</f>
        <v>0</v>
      </c>
      <c r="I57" s="19">
        <f t="shared" si="3"/>
        <v>0</v>
      </c>
      <c r="J57" s="13">
        <f>IF($D57=-1,MIN($F56,$Q$9),0)</f>
        <v>0</v>
      </c>
      <c r="K57" s="15">
        <f t="shared" si="4"/>
        <v>0</v>
      </c>
    </row>
    <row r="58" spans="1:11" x14ac:dyDescent="0.3">
      <c r="A58" s="1">
        <v>44503.208333333336</v>
      </c>
      <c r="B58" s="2">
        <v>130.84</v>
      </c>
      <c r="C58" s="4">
        <f t="shared" si="1"/>
        <v>205.11458333333334</v>
      </c>
      <c r="D58">
        <f>IF(C58+$Q$5&lt;B58,-1,IF(C58-$Q$5&gt;B58,1,0))</f>
        <v>1</v>
      </c>
      <c r="F58">
        <f t="shared" si="2"/>
        <v>1000</v>
      </c>
      <c r="H58" s="17">
        <f>IF($D58=1,MIN($Q$4-$F57,$Q$9),0)</f>
        <v>0</v>
      </c>
      <c r="I58" s="19">
        <f t="shared" si="3"/>
        <v>0</v>
      </c>
      <c r="J58" s="13">
        <f>IF($D58=-1,MIN($F57,$Q$9),0)</f>
        <v>0</v>
      </c>
      <c r="K58" s="15">
        <f t="shared" si="4"/>
        <v>0</v>
      </c>
    </row>
    <row r="59" spans="1:11" x14ac:dyDescent="0.3">
      <c r="A59" s="1">
        <v>44503.25</v>
      </c>
      <c r="B59" s="2">
        <v>130.03</v>
      </c>
      <c r="C59" s="4">
        <f t="shared" si="1"/>
        <v>205.93291666666667</v>
      </c>
      <c r="D59">
        <f>IF(C59+$Q$5&lt;B59,-1,IF(C59-$Q$5&gt;B59,1,0))</f>
        <v>1</v>
      </c>
      <c r="F59">
        <f t="shared" si="2"/>
        <v>1000</v>
      </c>
      <c r="H59" s="17">
        <f>IF($D59=1,MIN($Q$4-$F58,$Q$9),0)</f>
        <v>0</v>
      </c>
      <c r="I59" s="19">
        <f t="shared" si="3"/>
        <v>0</v>
      </c>
      <c r="J59" s="13">
        <f>IF($D59=-1,MIN($F58,$Q$9),0)</f>
        <v>0</v>
      </c>
      <c r="K59" s="15">
        <f t="shared" si="4"/>
        <v>0</v>
      </c>
    </row>
    <row r="60" spans="1:11" x14ac:dyDescent="0.3">
      <c r="A60" s="1">
        <v>44503.291666666664</v>
      </c>
      <c r="B60" s="2">
        <v>138.69999999999999</v>
      </c>
      <c r="C60" s="4">
        <f t="shared" si="1"/>
        <v>206.20458333333332</v>
      </c>
      <c r="D60">
        <f>IF(C60+$Q$5&lt;B60,-1,IF(C60-$Q$5&gt;B60,1,0))</f>
        <v>1</v>
      </c>
      <c r="F60">
        <f t="shared" si="2"/>
        <v>1000</v>
      </c>
      <c r="H60" s="17">
        <f>IF($D60=1,MIN($Q$4-$F59,$Q$9),0)</f>
        <v>0</v>
      </c>
      <c r="I60" s="19">
        <f t="shared" si="3"/>
        <v>0</v>
      </c>
      <c r="J60" s="13">
        <f>IF($D60=-1,MIN($F59,$Q$9),0)</f>
        <v>0</v>
      </c>
      <c r="K60" s="15">
        <f t="shared" si="4"/>
        <v>0</v>
      </c>
    </row>
    <row r="61" spans="1:11" x14ac:dyDescent="0.3">
      <c r="A61" s="1">
        <v>44503.333333333336</v>
      </c>
      <c r="B61" s="2">
        <v>169.95</v>
      </c>
      <c r="C61" s="4">
        <f t="shared" si="1"/>
        <v>206.02499999999998</v>
      </c>
      <c r="D61">
        <f>IF(C61+$Q$5&lt;B61,-1,IF(C61-$Q$5&gt;B61,1,0))</f>
        <v>1</v>
      </c>
      <c r="F61">
        <f t="shared" si="2"/>
        <v>1000</v>
      </c>
      <c r="H61" s="17">
        <f>IF($D61=1,MIN($Q$4-$F60,$Q$9),0)</f>
        <v>0</v>
      </c>
      <c r="I61" s="19">
        <f t="shared" si="3"/>
        <v>0</v>
      </c>
      <c r="J61" s="13">
        <f>IF($D61=-1,MIN($F60,$Q$9),0)</f>
        <v>0</v>
      </c>
      <c r="K61" s="15">
        <f t="shared" si="4"/>
        <v>0</v>
      </c>
    </row>
    <row r="62" spans="1:11" x14ac:dyDescent="0.3">
      <c r="A62" s="1">
        <v>44503.375</v>
      </c>
      <c r="B62" s="2">
        <v>204.37</v>
      </c>
      <c r="C62" s="4">
        <f t="shared" si="1"/>
        <v>205.51666666666665</v>
      </c>
      <c r="D62">
        <f>IF(C62+$Q$5&lt;B62,-1,IF(C62-$Q$5&gt;B62,1,0))</f>
        <v>0</v>
      </c>
      <c r="F62">
        <f t="shared" si="2"/>
        <v>1000</v>
      </c>
      <c r="H62" s="17">
        <f>IF($D62=1,MIN($Q$4-$F61,$Q$9),0)</f>
        <v>0</v>
      </c>
      <c r="I62" s="19">
        <f t="shared" si="3"/>
        <v>0</v>
      </c>
      <c r="J62" s="13">
        <f>IF($D62=-1,MIN($F61,$Q$9),0)</f>
        <v>0</v>
      </c>
      <c r="K62" s="15">
        <f t="shared" si="4"/>
        <v>0</v>
      </c>
    </row>
    <row r="63" spans="1:11" x14ac:dyDescent="0.3">
      <c r="A63" s="1">
        <v>44503.416666666664</v>
      </c>
      <c r="B63" s="2">
        <v>230.09</v>
      </c>
      <c r="C63" s="4">
        <f t="shared" si="1"/>
        <v>204.99749999999995</v>
      </c>
      <c r="D63">
        <f>IF(C63+$Q$5&lt;B63,-1,IF(C63-$Q$5&gt;B63,1,0))</f>
        <v>-1</v>
      </c>
      <c r="F63">
        <f t="shared" si="2"/>
        <v>500</v>
      </c>
      <c r="H63" s="17">
        <f>IF($D63=1,MIN($Q$4-$F62,$Q$9),0)</f>
        <v>0</v>
      </c>
      <c r="I63" s="19">
        <f t="shared" si="3"/>
        <v>0</v>
      </c>
      <c r="J63" s="13">
        <f>IF($D63=-1,MIN($F62,$Q$9),0)</f>
        <v>500</v>
      </c>
      <c r="K63" s="15">
        <f t="shared" si="4"/>
        <v>115.045</v>
      </c>
    </row>
    <row r="64" spans="1:11" x14ac:dyDescent="0.3">
      <c r="A64" s="1">
        <v>44503.458333333336</v>
      </c>
      <c r="B64" s="2">
        <v>219.09</v>
      </c>
      <c r="C64" s="4">
        <f t="shared" si="1"/>
        <v>204.79375000000002</v>
      </c>
      <c r="D64">
        <f>IF(C64+$Q$5&lt;B64,-1,IF(C64-$Q$5&gt;B64,1,0))</f>
        <v>-1</v>
      </c>
      <c r="F64">
        <f t="shared" si="2"/>
        <v>0</v>
      </c>
      <c r="H64" s="17">
        <f>IF($D64=1,MIN($Q$4-$F63,$Q$9),0)</f>
        <v>0</v>
      </c>
      <c r="I64" s="19">
        <f t="shared" si="3"/>
        <v>0</v>
      </c>
      <c r="J64" s="13">
        <f>IF($D64=-1,MIN($F63,$Q$9),0)</f>
        <v>500</v>
      </c>
      <c r="K64" s="15">
        <f t="shared" si="4"/>
        <v>109.545</v>
      </c>
    </row>
    <row r="65" spans="1:11" x14ac:dyDescent="0.3">
      <c r="A65" s="1">
        <v>44503.5</v>
      </c>
      <c r="B65" s="2">
        <v>207.62</v>
      </c>
      <c r="C65" s="4">
        <f t="shared" si="1"/>
        <v>204.42083333333335</v>
      </c>
      <c r="D65">
        <f>IF(C65+$Q$5&lt;B65,-1,IF(C65-$Q$5&gt;B65,1,0))</f>
        <v>0</v>
      </c>
      <c r="F65">
        <f t="shared" si="2"/>
        <v>0</v>
      </c>
      <c r="H65" s="17">
        <f>IF($D65=1,MIN($Q$4-$F64,$Q$9),0)</f>
        <v>0</v>
      </c>
      <c r="I65" s="19">
        <f t="shared" si="3"/>
        <v>0</v>
      </c>
      <c r="J65" s="13">
        <f>IF($D65=-1,MIN($F64,$Q$9),0)</f>
        <v>0</v>
      </c>
      <c r="K65" s="15">
        <f t="shared" si="4"/>
        <v>0</v>
      </c>
    </row>
    <row r="66" spans="1:11" x14ac:dyDescent="0.3">
      <c r="A66" s="1">
        <v>44503.541666666664</v>
      </c>
      <c r="B66" s="2">
        <v>213.26</v>
      </c>
      <c r="C66" s="4">
        <f t="shared" si="1"/>
        <v>203.83249999999998</v>
      </c>
      <c r="D66">
        <f>IF(C66+$Q$5&lt;B66,-1,IF(C66-$Q$5&gt;B66,1,0))</f>
        <v>0</v>
      </c>
      <c r="F66">
        <f t="shared" si="2"/>
        <v>0</v>
      </c>
      <c r="H66" s="17">
        <f>IF($D66=1,MIN($Q$4-$F65,$Q$9),0)</f>
        <v>0</v>
      </c>
      <c r="I66" s="19">
        <f t="shared" si="3"/>
        <v>0</v>
      </c>
      <c r="J66" s="13">
        <f>IF($D66=-1,MIN($F65,$Q$9),0)</f>
        <v>0</v>
      </c>
      <c r="K66" s="15">
        <f t="shared" si="4"/>
        <v>0</v>
      </c>
    </row>
    <row r="67" spans="1:11" x14ac:dyDescent="0.3">
      <c r="A67" s="1">
        <v>44503.583333333336</v>
      </c>
      <c r="B67" s="2">
        <v>206.2</v>
      </c>
      <c r="C67" s="4">
        <f t="shared" si="1"/>
        <v>203.41791666666666</v>
      </c>
      <c r="D67">
        <f>IF(C67+$Q$5&lt;B67,-1,IF(C67-$Q$5&gt;B67,1,0))</f>
        <v>0</v>
      </c>
      <c r="F67">
        <f t="shared" si="2"/>
        <v>0</v>
      </c>
      <c r="H67" s="17">
        <f>IF($D67=1,MIN($Q$4-$F66,$Q$9),0)</f>
        <v>0</v>
      </c>
      <c r="I67" s="19">
        <f t="shared" si="3"/>
        <v>0</v>
      </c>
      <c r="J67" s="13">
        <f>IF($D67=-1,MIN($F66,$Q$9),0)</f>
        <v>0</v>
      </c>
      <c r="K67" s="15">
        <f t="shared" si="4"/>
        <v>0</v>
      </c>
    </row>
    <row r="68" spans="1:11" x14ac:dyDescent="0.3">
      <c r="A68" s="1">
        <v>44503.625</v>
      </c>
      <c r="B68" s="2">
        <v>211.11</v>
      </c>
      <c r="C68" s="4">
        <f t="shared" si="1"/>
        <v>203.01166666666666</v>
      </c>
      <c r="D68">
        <f>IF(C68+$Q$5&lt;B68,-1,IF(C68-$Q$5&gt;B68,1,0))</f>
        <v>0</v>
      </c>
      <c r="F68">
        <f t="shared" si="2"/>
        <v>0</v>
      </c>
      <c r="H68" s="17">
        <f>IF($D68=1,MIN($Q$4-$F67,$Q$9),0)</f>
        <v>0</v>
      </c>
      <c r="I68" s="19">
        <f t="shared" si="3"/>
        <v>0</v>
      </c>
      <c r="J68" s="13">
        <f>IF($D68=-1,MIN($F67,$Q$9),0)</f>
        <v>0</v>
      </c>
      <c r="K68" s="15">
        <f t="shared" si="4"/>
        <v>0</v>
      </c>
    </row>
    <row r="69" spans="1:11" x14ac:dyDescent="0.3">
      <c r="A69" s="1">
        <v>44503.666666666664</v>
      </c>
      <c r="B69" s="2">
        <v>215.9</v>
      </c>
      <c r="C69" s="4">
        <f t="shared" si="1"/>
        <v>202.75166666666667</v>
      </c>
      <c r="D69">
        <f>IF(C69+$Q$5&lt;B69,-1,IF(C69-$Q$5&gt;B69,1,0))</f>
        <v>-1</v>
      </c>
      <c r="F69">
        <f t="shared" si="2"/>
        <v>0</v>
      </c>
      <c r="H69" s="17">
        <f>IF($D69=1,MIN($Q$4-$F68,$Q$9),0)</f>
        <v>0</v>
      </c>
      <c r="I69" s="19">
        <f t="shared" si="3"/>
        <v>0</v>
      </c>
      <c r="J69" s="13">
        <f>IF($D69=-1,MIN($F68,$Q$9),0)</f>
        <v>0</v>
      </c>
      <c r="K69" s="15">
        <f t="shared" si="4"/>
        <v>0</v>
      </c>
    </row>
    <row r="70" spans="1:11" x14ac:dyDescent="0.3">
      <c r="A70" s="1">
        <v>44503.708333333336</v>
      </c>
      <c r="B70" s="2">
        <v>227.28</v>
      </c>
      <c r="C70" s="4">
        <f t="shared" si="1"/>
        <v>202.37624999999994</v>
      </c>
      <c r="D70">
        <f>IF(C70+$Q$5&lt;B70,-1,IF(C70-$Q$5&gt;B70,1,0))</f>
        <v>-1</v>
      </c>
      <c r="F70">
        <f t="shared" si="2"/>
        <v>0</v>
      </c>
      <c r="H70" s="17">
        <f>IF($D70=1,MIN($Q$4-$F69,$Q$9),0)</f>
        <v>0</v>
      </c>
      <c r="I70" s="19">
        <f t="shared" si="3"/>
        <v>0</v>
      </c>
      <c r="J70" s="13">
        <f>IF($D70=-1,MIN($F69,$Q$9),0)</f>
        <v>0</v>
      </c>
      <c r="K70" s="15">
        <f t="shared" si="4"/>
        <v>0</v>
      </c>
    </row>
    <row r="71" spans="1:11" x14ac:dyDescent="0.3">
      <c r="A71" s="1">
        <v>44503.75</v>
      </c>
      <c r="B71" s="2">
        <v>234.97</v>
      </c>
      <c r="C71" s="4">
        <f t="shared" si="1"/>
        <v>202.25041666666664</v>
      </c>
      <c r="D71">
        <f>IF(C71+$Q$5&lt;B71,-1,IF(C71-$Q$5&gt;B71,1,0))</f>
        <v>-1</v>
      </c>
      <c r="F71">
        <f t="shared" si="2"/>
        <v>0</v>
      </c>
      <c r="H71" s="17">
        <f>IF($D71=1,MIN($Q$4-$F70,$Q$9),0)</f>
        <v>0</v>
      </c>
      <c r="I71" s="19">
        <f t="shared" si="3"/>
        <v>0</v>
      </c>
      <c r="J71" s="13">
        <f>IF($D71=-1,MIN($F70,$Q$9),0)</f>
        <v>0</v>
      </c>
      <c r="K71" s="15">
        <f t="shared" si="4"/>
        <v>0</v>
      </c>
    </row>
    <row r="72" spans="1:11" x14ac:dyDescent="0.3">
      <c r="A72" s="1">
        <v>44503.791666666664</v>
      </c>
      <c r="B72" s="2">
        <v>257.99</v>
      </c>
      <c r="C72" s="4">
        <f t="shared" si="1"/>
        <v>201.66874999999996</v>
      </c>
      <c r="D72">
        <f>IF(C72+$Q$5&lt;B72,-1,IF(C72-$Q$5&gt;B72,1,0))</f>
        <v>-1</v>
      </c>
      <c r="F72">
        <f t="shared" si="2"/>
        <v>0</v>
      </c>
      <c r="H72" s="17">
        <f>IF($D72=1,MIN($Q$4-$F71,$Q$9),0)</f>
        <v>0</v>
      </c>
      <c r="I72" s="19">
        <f t="shared" si="3"/>
        <v>0</v>
      </c>
      <c r="J72" s="13">
        <f>IF($D72=-1,MIN($F71,$Q$9),0)</f>
        <v>0</v>
      </c>
      <c r="K72" s="15">
        <f t="shared" si="4"/>
        <v>0</v>
      </c>
    </row>
    <row r="73" spans="1:11" x14ac:dyDescent="0.3">
      <c r="A73" s="1">
        <v>44503.833333333336</v>
      </c>
      <c r="B73" s="2">
        <v>274.33</v>
      </c>
      <c r="C73" s="4">
        <f t="shared" si="1"/>
        <v>199.96124999999998</v>
      </c>
      <c r="D73">
        <f>IF(C73+$Q$5&lt;B73,-1,IF(C73-$Q$5&gt;B73,1,0))</f>
        <v>-1</v>
      </c>
      <c r="F73">
        <f t="shared" si="2"/>
        <v>0</v>
      </c>
      <c r="H73" s="17">
        <f>IF($D73=1,MIN($Q$4-$F72,$Q$9),0)</f>
        <v>0</v>
      </c>
      <c r="I73" s="19">
        <f t="shared" si="3"/>
        <v>0</v>
      </c>
      <c r="J73" s="13">
        <f>IF($D73=-1,MIN($F72,$Q$9),0)</f>
        <v>0</v>
      </c>
      <c r="K73" s="15">
        <f t="shared" si="4"/>
        <v>0</v>
      </c>
    </row>
    <row r="74" spans="1:11" x14ac:dyDescent="0.3">
      <c r="A74" s="1">
        <v>44503.875</v>
      </c>
      <c r="B74" s="2">
        <v>236</v>
      </c>
      <c r="C74" s="4">
        <f t="shared" si="1"/>
        <v>198.36374999999998</v>
      </c>
      <c r="D74">
        <f>IF(C74+$Q$5&lt;B74,-1,IF(C74-$Q$5&gt;B74,1,0))</f>
        <v>-1</v>
      </c>
      <c r="F74">
        <f t="shared" si="2"/>
        <v>0</v>
      </c>
      <c r="H74" s="17">
        <f>IF($D74=1,MIN($Q$4-$F73,$Q$9),0)</f>
        <v>0</v>
      </c>
      <c r="I74" s="19">
        <f t="shared" si="3"/>
        <v>0</v>
      </c>
      <c r="J74" s="13">
        <f>IF($D74=-1,MIN($F73,$Q$9),0)</f>
        <v>0</v>
      </c>
      <c r="K74" s="15">
        <f t="shared" si="4"/>
        <v>0</v>
      </c>
    </row>
    <row r="75" spans="1:11" x14ac:dyDescent="0.3">
      <c r="A75" s="1">
        <v>44503.916666666664</v>
      </c>
      <c r="B75" s="2">
        <v>202.95</v>
      </c>
      <c r="C75" s="4">
        <f t="shared" si="1"/>
        <v>196.53041666666664</v>
      </c>
      <c r="D75">
        <f>IF(C75+$Q$5&lt;B75,-1,IF(C75-$Q$5&gt;B75,1,0))</f>
        <v>0</v>
      </c>
      <c r="F75">
        <f t="shared" si="2"/>
        <v>0</v>
      </c>
      <c r="H75" s="17">
        <f>IF($D75=1,MIN($Q$4-$F74,$Q$9),0)</f>
        <v>0</v>
      </c>
      <c r="I75" s="19">
        <f t="shared" si="3"/>
        <v>0</v>
      </c>
      <c r="J75" s="13">
        <f>IF($D75=-1,MIN($F74,$Q$9),0)</f>
        <v>0</v>
      </c>
      <c r="K75" s="15">
        <f t="shared" si="4"/>
        <v>0</v>
      </c>
    </row>
    <row r="76" spans="1:11" x14ac:dyDescent="0.3">
      <c r="A76" s="1">
        <v>44503.958333333336</v>
      </c>
      <c r="B76" s="2">
        <v>183.63</v>
      </c>
      <c r="C76" s="4">
        <f t="shared" si="1"/>
        <v>195.36166666666665</v>
      </c>
      <c r="D76">
        <f>IF(C76+$Q$5&lt;B76,-1,IF(C76-$Q$5&gt;B76,1,0))</f>
        <v>0</v>
      </c>
      <c r="F76">
        <f t="shared" si="2"/>
        <v>0</v>
      </c>
      <c r="H76" s="17">
        <f>IF($D76=1,MIN($Q$4-$F75,$Q$9),0)</f>
        <v>0</v>
      </c>
      <c r="I76" s="19">
        <f t="shared" si="3"/>
        <v>0</v>
      </c>
      <c r="J76" s="13">
        <f>IF($D76=-1,MIN($F75,$Q$9),0)</f>
        <v>0</v>
      </c>
      <c r="K76" s="15">
        <f t="shared" si="4"/>
        <v>0</v>
      </c>
    </row>
    <row r="77" spans="1:11" x14ac:dyDescent="0.3">
      <c r="A77" s="1">
        <v>44504</v>
      </c>
      <c r="B77" s="2">
        <v>165.92</v>
      </c>
      <c r="C77" s="4">
        <f t="shared" si="1"/>
        <v>194.63791666666665</v>
      </c>
      <c r="D77">
        <f>IF(C77+$Q$5&lt;B77,-1,IF(C77-$Q$5&gt;B77,1,0))</f>
        <v>1</v>
      </c>
      <c r="F77">
        <f t="shared" si="2"/>
        <v>500</v>
      </c>
      <c r="H77" s="17">
        <f>IF($D77=1,MIN($Q$4-$F76,$Q$9),0)</f>
        <v>500</v>
      </c>
      <c r="I77" s="19">
        <f t="shared" si="3"/>
        <v>82.96</v>
      </c>
      <c r="J77" s="13">
        <f>IF($D77=-1,MIN($F76,$Q$9),0)</f>
        <v>0</v>
      </c>
      <c r="K77" s="15">
        <f t="shared" si="4"/>
        <v>0</v>
      </c>
    </row>
    <row r="78" spans="1:11" x14ac:dyDescent="0.3">
      <c r="A78" s="1">
        <v>44504.041666666664</v>
      </c>
      <c r="B78" s="2">
        <v>145.07</v>
      </c>
      <c r="C78" s="4">
        <f t="shared" si="1"/>
        <v>194.05166666666665</v>
      </c>
      <c r="D78">
        <f>IF(C78+$Q$5&lt;B78,-1,IF(C78-$Q$5&gt;B78,1,0))</f>
        <v>1</v>
      </c>
      <c r="F78">
        <f t="shared" si="2"/>
        <v>1000</v>
      </c>
      <c r="H78" s="17">
        <f>IF($D78=1,MIN($Q$4-$F77,$Q$9),0)</f>
        <v>500</v>
      </c>
      <c r="I78" s="19">
        <f t="shared" si="3"/>
        <v>72.534999999999997</v>
      </c>
      <c r="J78" s="13">
        <f>IF($D78=-1,MIN($F77,$Q$9),0)</f>
        <v>0</v>
      </c>
      <c r="K78" s="15">
        <f t="shared" si="4"/>
        <v>0</v>
      </c>
    </row>
    <row r="79" spans="1:11" x14ac:dyDescent="0.3">
      <c r="A79" s="1">
        <v>44504.083333333336</v>
      </c>
      <c r="B79" s="2">
        <v>165.39</v>
      </c>
      <c r="C79" s="4">
        <f t="shared" si="1"/>
        <v>193.13791666666665</v>
      </c>
      <c r="D79">
        <f>IF(C79+$Q$5&lt;B79,-1,IF(C79-$Q$5&gt;B79,1,0))</f>
        <v>1</v>
      </c>
      <c r="F79">
        <f t="shared" si="2"/>
        <v>1000</v>
      </c>
      <c r="H79" s="17">
        <f>IF($D79=1,MIN($Q$4-$F78,$Q$9),0)</f>
        <v>0</v>
      </c>
      <c r="I79" s="19">
        <f t="shared" si="3"/>
        <v>0</v>
      </c>
      <c r="J79" s="13">
        <f>IF($D79=-1,MIN($F78,$Q$9),0)</f>
        <v>0</v>
      </c>
      <c r="K79" s="15">
        <f t="shared" si="4"/>
        <v>0</v>
      </c>
    </row>
    <row r="80" spans="1:11" x14ac:dyDescent="0.3">
      <c r="A80" s="1">
        <v>44504.125</v>
      </c>
      <c r="B80" s="2">
        <v>152.51</v>
      </c>
      <c r="C80" s="4">
        <f t="shared" si="1"/>
        <v>193.91750000000002</v>
      </c>
      <c r="D80">
        <f>IF(C80+$Q$5&lt;B80,-1,IF(C80-$Q$5&gt;B80,1,0))</f>
        <v>1</v>
      </c>
      <c r="F80">
        <f t="shared" si="2"/>
        <v>1000</v>
      </c>
      <c r="H80" s="17">
        <f>IF($D80=1,MIN($Q$4-$F79,$Q$9),0)</f>
        <v>0</v>
      </c>
      <c r="I80" s="19">
        <f t="shared" si="3"/>
        <v>0</v>
      </c>
      <c r="J80" s="13">
        <f>IF($D80=-1,MIN($F79,$Q$9),0)</f>
        <v>0</v>
      </c>
      <c r="K80" s="15">
        <f t="shared" si="4"/>
        <v>0</v>
      </c>
    </row>
    <row r="81" spans="1:11" x14ac:dyDescent="0.3">
      <c r="A81" s="1">
        <v>44504.166666666664</v>
      </c>
      <c r="B81" s="2">
        <v>145.87</v>
      </c>
      <c r="C81" s="4">
        <f t="shared" si="1"/>
        <v>194.3104166666667</v>
      </c>
      <c r="D81">
        <f>IF(C81+$Q$5&lt;B81,-1,IF(C81-$Q$5&gt;B81,1,0))</f>
        <v>1</v>
      </c>
      <c r="F81">
        <f t="shared" si="2"/>
        <v>1000</v>
      </c>
      <c r="H81" s="17">
        <f>IF($D81=1,MIN($Q$4-$F80,$Q$9),0)</f>
        <v>0</v>
      </c>
      <c r="I81" s="19">
        <f t="shared" si="3"/>
        <v>0</v>
      </c>
      <c r="J81" s="13">
        <f>IF($D81=-1,MIN($F80,$Q$9),0)</f>
        <v>0</v>
      </c>
      <c r="K81" s="15">
        <f t="shared" si="4"/>
        <v>0</v>
      </c>
    </row>
    <row r="82" spans="1:11" x14ac:dyDescent="0.3">
      <c r="A82" s="1">
        <v>44504.208333333336</v>
      </c>
      <c r="B82" s="2">
        <v>143.06</v>
      </c>
      <c r="C82" s="4">
        <f t="shared" si="1"/>
        <v>194.54458333333335</v>
      </c>
      <c r="D82">
        <f>IF(C82+$Q$5&lt;B82,-1,IF(C82-$Q$5&gt;B82,1,0))</f>
        <v>1</v>
      </c>
      <c r="F82">
        <f t="shared" si="2"/>
        <v>1000</v>
      </c>
      <c r="H82" s="17">
        <f>IF($D82=1,MIN($Q$4-$F81,$Q$9),0)</f>
        <v>0</v>
      </c>
      <c r="I82" s="19">
        <f t="shared" si="3"/>
        <v>0</v>
      </c>
      <c r="J82" s="13">
        <f>IF($D82=-1,MIN($F81,$Q$9),0)</f>
        <v>0</v>
      </c>
      <c r="K82" s="15">
        <f t="shared" si="4"/>
        <v>0</v>
      </c>
    </row>
    <row r="83" spans="1:11" x14ac:dyDescent="0.3">
      <c r="A83" s="1">
        <v>44504.25</v>
      </c>
      <c r="B83" s="2">
        <v>145.38</v>
      </c>
      <c r="C83" s="4">
        <f t="shared" si="1"/>
        <v>195.05375000000004</v>
      </c>
      <c r="D83">
        <f>IF(C83+$Q$5&lt;B83,-1,IF(C83-$Q$5&gt;B83,1,0))</f>
        <v>1</v>
      </c>
      <c r="F83">
        <f t="shared" si="2"/>
        <v>1000</v>
      </c>
      <c r="H83" s="17">
        <f>IF($D83=1,MIN($Q$4-$F82,$Q$9),0)</f>
        <v>0</v>
      </c>
      <c r="I83" s="19">
        <f t="shared" si="3"/>
        <v>0</v>
      </c>
      <c r="J83" s="13">
        <f>IF($D83=-1,MIN($F82,$Q$9),0)</f>
        <v>0</v>
      </c>
      <c r="K83" s="15">
        <f t="shared" si="4"/>
        <v>0</v>
      </c>
    </row>
    <row r="84" spans="1:11" x14ac:dyDescent="0.3">
      <c r="A84" s="1">
        <v>44504.291666666664</v>
      </c>
      <c r="B84" s="2">
        <v>159.61000000000001</v>
      </c>
      <c r="C84" s="4">
        <f t="shared" si="1"/>
        <v>195.69333333333338</v>
      </c>
      <c r="D84">
        <f>IF(C84+$Q$5&lt;B84,-1,IF(C84-$Q$5&gt;B84,1,0))</f>
        <v>1</v>
      </c>
      <c r="F84">
        <f t="shared" si="2"/>
        <v>1000</v>
      </c>
      <c r="H84" s="17">
        <f>IF($D84=1,MIN($Q$4-$F83,$Q$9),0)</f>
        <v>0</v>
      </c>
      <c r="I84" s="19">
        <f t="shared" si="3"/>
        <v>0</v>
      </c>
      <c r="J84" s="13">
        <f>IF($D84=-1,MIN($F83,$Q$9),0)</f>
        <v>0</v>
      </c>
      <c r="K84" s="15">
        <f t="shared" si="4"/>
        <v>0</v>
      </c>
    </row>
    <row r="85" spans="1:11" x14ac:dyDescent="0.3">
      <c r="A85" s="1">
        <v>44504.333333333336</v>
      </c>
      <c r="B85" s="2">
        <v>183.77</v>
      </c>
      <c r="C85" s="4">
        <f t="shared" si="1"/>
        <v>196.56458333333333</v>
      </c>
      <c r="D85">
        <f>IF(C85+$Q$5&lt;B85,-1,IF(C85-$Q$5&gt;B85,1,0))</f>
        <v>1</v>
      </c>
      <c r="F85">
        <f t="shared" si="2"/>
        <v>1000</v>
      </c>
      <c r="H85" s="17">
        <f>IF($D85=1,MIN($Q$4-$F84,$Q$9),0)</f>
        <v>0</v>
      </c>
      <c r="I85" s="19">
        <f t="shared" si="3"/>
        <v>0</v>
      </c>
      <c r="J85" s="13">
        <f>IF($D85=-1,MIN($F84,$Q$9),0)</f>
        <v>0</v>
      </c>
      <c r="K85" s="15">
        <f t="shared" si="4"/>
        <v>0</v>
      </c>
    </row>
    <row r="86" spans="1:11" x14ac:dyDescent="0.3">
      <c r="A86" s="1">
        <v>44504.375</v>
      </c>
      <c r="B86" s="2">
        <v>210.8</v>
      </c>
      <c r="C86" s="4">
        <f t="shared" si="1"/>
        <v>197.14041666666671</v>
      </c>
      <c r="D86">
        <f>IF(C86+$Q$5&lt;B86,-1,IF(C86-$Q$5&gt;B86,1,0))</f>
        <v>-1</v>
      </c>
      <c r="F86">
        <f t="shared" si="2"/>
        <v>500</v>
      </c>
      <c r="H86" s="17">
        <f>IF($D86=1,MIN($Q$4-$F85,$Q$9),0)</f>
        <v>0</v>
      </c>
      <c r="I86" s="19">
        <f t="shared" si="3"/>
        <v>0</v>
      </c>
      <c r="J86" s="13">
        <f>IF($D86=-1,MIN($F85,$Q$9),0)</f>
        <v>500</v>
      </c>
      <c r="K86" s="15">
        <f t="shared" si="4"/>
        <v>105.4</v>
      </c>
    </row>
    <row r="87" spans="1:11" x14ac:dyDescent="0.3">
      <c r="A87" s="1">
        <v>44504.416666666664</v>
      </c>
      <c r="B87" s="2">
        <v>213.77</v>
      </c>
      <c r="C87" s="4">
        <f t="shared" si="1"/>
        <v>197.40833333333333</v>
      </c>
      <c r="D87">
        <f>IF(C87+$Q$5&lt;B87,-1,IF(C87-$Q$5&gt;B87,1,0))</f>
        <v>-1</v>
      </c>
      <c r="F87">
        <f t="shared" si="2"/>
        <v>0</v>
      </c>
      <c r="H87" s="17">
        <f>IF($D87=1,MIN($Q$4-$F86,$Q$9),0)</f>
        <v>0</v>
      </c>
      <c r="I87" s="19">
        <f t="shared" si="3"/>
        <v>0</v>
      </c>
      <c r="J87" s="13">
        <f>IF($D87=-1,MIN($F86,$Q$9),0)</f>
        <v>500</v>
      </c>
      <c r="K87" s="15">
        <f t="shared" si="4"/>
        <v>106.88500000000001</v>
      </c>
    </row>
    <row r="88" spans="1:11" x14ac:dyDescent="0.3">
      <c r="A88" s="1">
        <v>44504.458333333336</v>
      </c>
      <c r="B88" s="2">
        <v>203.33</v>
      </c>
      <c r="C88" s="4">
        <f t="shared" si="1"/>
        <v>196.72833333333338</v>
      </c>
      <c r="D88">
        <f>IF(C88+$Q$5&lt;B88,-1,IF(C88-$Q$5&gt;B88,1,0))</f>
        <v>0</v>
      </c>
      <c r="F88">
        <f t="shared" si="2"/>
        <v>0</v>
      </c>
      <c r="H88" s="17">
        <f>IF($D88=1,MIN($Q$4-$F87,$Q$9),0)</f>
        <v>0</v>
      </c>
      <c r="I88" s="19">
        <f t="shared" si="3"/>
        <v>0</v>
      </c>
      <c r="J88" s="13">
        <f>IF($D88=-1,MIN($F87,$Q$9),0)</f>
        <v>0</v>
      </c>
      <c r="K88" s="15">
        <f t="shared" si="4"/>
        <v>0</v>
      </c>
    </row>
    <row r="89" spans="1:11" x14ac:dyDescent="0.3">
      <c r="A89" s="1">
        <v>44504.5</v>
      </c>
      <c r="B89" s="2">
        <v>200.97</v>
      </c>
      <c r="C89" s="4">
        <f t="shared" si="1"/>
        <v>196.07166666666669</v>
      </c>
      <c r="D89">
        <f>IF(C89+$Q$5&lt;B89,-1,IF(C89-$Q$5&gt;B89,1,0))</f>
        <v>0</v>
      </c>
      <c r="F89">
        <f t="shared" si="2"/>
        <v>0</v>
      </c>
      <c r="H89" s="17">
        <f>IF($D89=1,MIN($Q$4-$F88,$Q$9),0)</f>
        <v>0</v>
      </c>
      <c r="I89" s="19">
        <f t="shared" si="3"/>
        <v>0</v>
      </c>
      <c r="J89" s="13">
        <f>IF($D89=-1,MIN($F88,$Q$9),0)</f>
        <v>0</v>
      </c>
      <c r="K89" s="15">
        <f t="shared" si="4"/>
        <v>0</v>
      </c>
    </row>
    <row r="90" spans="1:11" x14ac:dyDescent="0.3">
      <c r="A90" s="1">
        <v>44504.541666666664</v>
      </c>
      <c r="B90" s="2">
        <v>199.02</v>
      </c>
      <c r="C90" s="4">
        <f t="shared" si="1"/>
        <v>195.79458333333335</v>
      </c>
      <c r="D90">
        <f>IF(C90+$Q$5&lt;B90,-1,IF(C90-$Q$5&gt;B90,1,0))</f>
        <v>0</v>
      </c>
      <c r="F90">
        <f t="shared" si="2"/>
        <v>0</v>
      </c>
      <c r="H90" s="17">
        <f>IF($D90=1,MIN($Q$4-$F89,$Q$9),0)</f>
        <v>0</v>
      </c>
      <c r="I90" s="19">
        <f t="shared" si="3"/>
        <v>0</v>
      </c>
      <c r="J90" s="13">
        <f>IF($D90=-1,MIN($F89,$Q$9),0)</f>
        <v>0</v>
      </c>
      <c r="K90" s="15">
        <f t="shared" si="4"/>
        <v>0</v>
      </c>
    </row>
    <row r="91" spans="1:11" x14ac:dyDescent="0.3">
      <c r="A91" s="1">
        <v>44504.583333333336</v>
      </c>
      <c r="B91" s="2">
        <v>193.72</v>
      </c>
      <c r="C91" s="4">
        <f t="shared" si="1"/>
        <v>195.20125000000004</v>
      </c>
      <c r="D91">
        <f>IF(C91+$Q$5&lt;B91,-1,IF(C91-$Q$5&gt;B91,1,0))</f>
        <v>0</v>
      </c>
      <c r="F91">
        <f t="shared" si="2"/>
        <v>0</v>
      </c>
      <c r="H91" s="17">
        <f>IF($D91=1,MIN($Q$4-$F90,$Q$9),0)</f>
        <v>0</v>
      </c>
      <c r="I91" s="19">
        <f t="shared" si="3"/>
        <v>0</v>
      </c>
      <c r="J91" s="13">
        <f>IF($D91=-1,MIN($F90,$Q$9),0)</f>
        <v>0</v>
      </c>
      <c r="K91" s="15">
        <f t="shared" si="4"/>
        <v>0</v>
      </c>
    </row>
    <row r="92" spans="1:11" x14ac:dyDescent="0.3">
      <c r="A92" s="1">
        <v>44504.625</v>
      </c>
      <c r="B92" s="2">
        <v>179.7</v>
      </c>
      <c r="C92" s="4">
        <f t="shared" si="1"/>
        <v>194.68125000000006</v>
      </c>
      <c r="D92">
        <f>IF(C92+$Q$5&lt;B92,-1,IF(C92-$Q$5&gt;B92,1,0))</f>
        <v>1</v>
      </c>
      <c r="F92">
        <f t="shared" si="2"/>
        <v>500</v>
      </c>
      <c r="H92" s="17">
        <f>IF($D92=1,MIN($Q$4-$F91,$Q$9),0)</f>
        <v>500</v>
      </c>
      <c r="I92" s="19">
        <f t="shared" si="3"/>
        <v>89.85</v>
      </c>
      <c r="J92" s="13">
        <f>IF($D92=-1,MIN($F91,$Q$9),0)</f>
        <v>0</v>
      </c>
      <c r="K92" s="15">
        <f t="shared" si="4"/>
        <v>0</v>
      </c>
    </row>
    <row r="93" spans="1:11" x14ac:dyDescent="0.3">
      <c r="A93" s="1">
        <v>44504.666666666664</v>
      </c>
      <c r="B93" s="2">
        <v>165.57</v>
      </c>
      <c r="C93" s="4">
        <f t="shared" si="1"/>
        <v>193.37250000000003</v>
      </c>
      <c r="D93">
        <f>IF(C93+$Q$5&lt;B93,-1,IF(C93-$Q$5&gt;B93,1,0))</f>
        <v>1</v>
      </c>
      <c r="F93">
        <f t="shared" si="2"/>
        <v>1000</v>
      </c>
      <c r="H93" s="17">
        <f>IF($D93=1,MIN($Q$4-$F92,$Q$9),0)</f>
        <v>500</v>
      </c>
      <c r="I93" s="19">
        <f t="shared" si="3"/>
        <v>82.784999999999997</v>
      </c>
      <c r="J93" s="13">
        <f>IF($D93=-1,MIN($F92,$Q$9),0)</f>
        <v>0</v>
      </c>
      <c r="K93" s="15">
        <f t="shared" si="4"/>
        <v>0</v>
      </c>
    </row>
    <row r="94" spans="1:11" x14ac:dyDescent="0.3">
      <c r="A94" s="1">
        <v>44504.708333333336</v>
      </c>
      <c r="B94" s="2">
        <v>163.94</v>
      </c>
      <c r="C94" s="4">
        <f t="shared" ref="C94:C157" si="5">AVERAGE(B70:B93)</f>
        <v>191.27541666666664</v>
      </c>
      <c r="D94">
        <f>IF(C94+$Q$5&lt;B94,-1,IF(C94-$Q$5&gt;B94,1,0))</f>
        <v>1</v>
      </c>
      <c r="F94">
        <f t="shared" ref="F94:F157" si="6">F93+H94-J94</f>
        <v>1000</v>
      </c>
      <c r="H94" s="17">
        <f>IF($D94=1,MIN($Q$4-$F93,$Q$9),0)</f>
        <v>0</v>
      </c>
      <c r="I94" s="19">
        <f t="shared" ref="I94:I157" si="7">H94*$B94/1000</f>
        <v>0</v>
      </c>
      <c r="J94" s="13">
        <f>IF($D94=-1,MIN($F93,$Q$9),0)</f>
        <v>0</v>
      </c>
      <c r="K94" s="15">
        <f t="shared" ref="K94:K157" si="8">J94*$B94/1000</f>
        <v>0</v>
      </c>
    </row>
    <row r="95" spans="1:11" x14ac:dyDescent="0.3">
      <c r="A95" s="1">
        <v>44504.75</v>
      </c>
      <c r="B95" s="2">
        <v>178.01</v>
      </c>
      <c r="C95" s="4">
        <f t="shared" si="5"/>
        <v>188.63624999999999</v>
      </c>
      <c r="D95">
        <f>IF(C95+$Q$5&lt;B95,-1,IF(C95-$Q$5&gt;B95,1,0))</f>
        <v>0</v>
      </c>
      <c r="F95">
        <f t="shared" si="6"/>
        <v>1000</v>
      </c>
      <c r="H95" s="17">
        <f>IF($D95=1,MIN($Q$4-$F94,$Q$9),0)</f>
        <v>0</v>
      </c>
      <c r="I95" s="19">
        <f t="shared" si="7"/>
        <v>0</v>
      </c>
      <c r="J95" s="13">
        <f>IF($D95=-1,MIN($F94,$Q$9),0)</f>
        <v>0</v>
      </c>
      <c r="K95" s="15">
        <f t="shared" si="8"/>
        <v>0</v>
      </c>
    </row>
    <row r="96" spans="1:11" x14ac:dyDescent="0.3">
      <c r="A96" s="1">
        <v>44504.791666666664</v>
      </c>
      <c r="B96" s="2">
        <v>200.93</v>
      </c>
      <c r="C96" s="4">
        <f t="shared" si="5"/>
        <v>186.26291666666665</v>
      </c>
      <c r="D96">
        <f>IF(C96+$Q$5&lt;B96,-1,IF(C96-$Q$5&gt;B96,1,0))</f>
        <v>-1</v>
      </c>
      <c r="F96">
        <f t="shared" si="6"/>
        <v>500</v>
      </c>
      <c r="H96" s="17">
        <f>IF($D96=1,MIN($Q$4-$F95,$Q$9),0)</f>
        <v>0</v>
      </c>
      <c r="I96" s="19">
        <f t="shared" si="7"/>
        <v>0</v>
      </c>
      <c r="J96" s="13">
        <f>IF($D96=-1,MIN($F95,$Q$9),0)</f>
        <v>500</v>
      </c>
      <c r="K96" s="15">
        <f t="shared" si="8"/>
        <v>100.465</v>
      </c>
    </row>
    <row r="97" spans="1:11" x14ac:dyDescent="0.3">
      <c r="A97" s="1">
        <v>44504.833333333336</v>
      </c>
      <c r="B97" s="2">
        <v>201.01</v>
      </c>
      <c r="C97" s="4">
        <f t="shared" si="5"/>
        <v>183.88541666666666</v>
      </c>
      <c r="D97">
        <f>IF(C97+$Q$5&lt;B97,-1,IF(C97-$Q$5&gt;B97,1,0))</f>
        <v>-1</v>
      </c>
      <c r="F97">
        <f t="shared" si="6"/>
        <v>0</v>
      </c>
      <c r="H97" s="17">
        <f>IF($D97=1,MIN($Q$4-$F96,$Q$9),0)</f>
        <v>0</v>
      </c>
      <c r="I97" s="19">
        <f t="shared" si="7"/>
        <v>0</v>
      </c>
      <c r="J97" s="13">
        <f>IF($D97=-1,MIN($F96,$Q$9),0)</f>
        <v>500</v>
      </c>
      <c r="K97" s="15">
        <f t="shared" si="8"/>
        <v>100.505</v>
      </c>
    </row>
    <row r="98" spans="1:11" x14ac:dyDescent="0.3">
      <c r="A98" s="1">
        <v>44504.875</v>
      </c>
      <c r="B98" s="2">
        <v>193.47</v>
      </c>
      <c r="C98" s="4">
        <f t="shared" si="5"/>
        <v>180.83041666666668</v>
      </c>
      <c r="D98">
        <f>IF(C98+$Q$5&lt;B98,-1,IF(C98-$Q$5&gt;B98,1,0))</f>
        <v>-1</v>
      </c>
      <c r="F98">
        <f t="shared" si="6"/>
        <v>0</v>
      </c>
      <c r="H98" s="17">
        <f>IF($D98=1,MIN($Q$4-$F97,$Q$9),0)</f>
        <v>0</v>
      </c>
      <c r="I98" s="19">
        <f t="shared" si="7"/>
        <v>0</v>
      </c>
      <c r="J98" s="13">
        <f>IF($D98=-1,MIN($F97,$Q$9),0)</f>
        <v>0</v>
      </c>
      <c r="K98" s="15">
        <f t="shared" si="8"/>
        <v>0</v>
      </c>
    </row>
    <row r="99" spans="1:11" x14ac:dyDescent="0.3">
      <c r="A99" s="1">
        <v>44504.916666666664</v>
      </c>
      <c r="B99" s="2">
        <v>165.32</v>
      </c>
      <c r="C99" s="4">
        <f t="shared" si="5"/>
        <v>179.05833333333331</v>
      </c>
      <c r="D99">
        <f>IF(C99+$Q$5&lt;B99,-1,IF(C99-$Q$5&gt;B99,1,0))</f>
        <v>1</v>
      </c>
      <c r="F99">
        <f t="shared" si="6"/>
        <v>500</v>
      </c>
      <c r="H99" s="17">
        <f>IF($D99=1,MIN($Q$4-$F98,$Q$9),0)</f>
        <v>500</v>
      </c>
      <c r="I99" s="19">
        <f t="shared" si="7"/>
        <v>82.66</v>
      </c>
      <c r="J99" s="13">
        <f>IF($D99=-1,MIN($F98,$Q$9),0)</f>
        <v>0</v>
      </c>
      <c r="K99" s="15">
        <f t="shared" si="8"/>
        <v>0</v>
      </c>
    </row>
    <row r="100" spans="1:11" x14ac:dyDescent="0.3">
      <c r="A100" s="1">
        <v>44504.958333333336</v>
      </c>
      <c r="B100" s="2">
        <v>135.09</v>
      </c>
      <c r="C100" s="4">
        <f t="shared" si="5"/>
        <v>177.49041666666665</v>
      </c>
      <c r="D100">
        <f>IF(C100+$Q$5&lt;B100,-1,IF(C100-$Q$5&gt;B100,1,0))</f>
        <v>1</v>
      </c>
      <c r="F100">
        <f t="shared" si="6"/>
        <v>1000</v>
      </c>
      <c r="H100" s="17">
        <f>IF($D100=1,MIN($Q$4-$F99,$Q$9),0)</f>
        <v>500</v>
      </c>
      <c r="I100" s="19">
        <f t="shared" si="7"/>
        <v>67.545000000000002</v>
      </c>
      <c r="J100" s="13">
        <f>IF($D100=-1,MIN($F99,$Q$9),0)</f>
        <v>0</v>
      </c>
      <c r="K100" s="15">
        <f t="shared" si="8"/>
        <v>0</v>
      </c>
    </row>
    <row r="101" spans="1:11" x14ac:dyDescent="0.3">
      <c r="A101" s="1">
        <v>44505</v>
      </c>
      <c r="B101" s="2">
        <v>125.56</v>
      </c>
      <c r="C101" s="4">
        <f t="shared" si="5"/>
        <v>175.46791666666664</v>
      </c>
      <c r="D101">
        <f>IF(C101+$Q$5&lt;B101,-1,IF(C101-$Q$5&gt;B101,1,0))</f>
        <v>1</v>
      </c>
      <c r="F101">
        <f t="shared" si="6"/>
        <v>1000</v>
      </c>
      <c r="H101" s="17">
        <f>IF($D101=1,MIN($Q$4-$F100,$Q$9),0)</f>
        <v>0</v>
      </c>
      <c r="I101" s="19">
        <f t="shared" si="7"/>
        <v>0</v>
      </c>
      <c r="J101" s="13">
        <f>IF($D101=-1,MIN($F100,$Q$9),0)</f>
        <v>0</v>
      </c>
      <c r="K101" s="15">
        <f t="shared" si="8"/>
        <v>0</v>
      </c>
    </row>
    <row r="102" spans="1:11" x14ac:dyDescent="0.3">
      <c r="A102" s="1">
        <v>44505.041666666664</v>
      </c>
      <c r="B102" s="2">
        <v>104.86</v>
      </c>
      <c r="C102" s="4">
        <f t="shared" si="5"/>
        <v>173.78625</v>
      </c>
      <c r="D102">
        <f>IF(C102+$Q$5&lt;B102,-1,IF(C102-$Q$5&gt;B102,1,0))</f>
        <v>1</v>
      </c>
      <c r="F102">
        <f t="shared" si="6"/>
        <v>1000</v>
      </c>
      <c r="H102" s="17">
        <f>IF($D102=1,MIN($Q$4-$F101,$Q$9),0)</f>
        <v>0</v>
      </c>
      <c r="I102" s="19">
        <f t="shared" si="7"/>
        <v>0</v>
      </c>
      <c r="J102" s="13">
        <f>IF($D102=-1,MIN($F101,$Q$9),0)</f>
        <v>0</v>
      </c>
      <c r="K102" s="15">
        <f t="shared" si="8"/>
        <v>0</v>
      </c>
    </row>
    <row r="103" spans="1:11" x14ac:dyDescent="0.3">
      <c r="A103" s="1">
        <v>44505.083333333336</v>
      </c>
      <c r="B103" s="2">
        <v>109.41</v>
      </c>
      <c r="C103" s="4">
        <f t="shared" si="5"/>
        <v>172.11083333333332</v>
      </c>
      <c r="D103">
        <f>IF(C103+$Q$5&lt;B103,-1,IF(C103-$Q$5&gt;B103,1,0))</f>
        <v>1</v>
      </c>
      <c r="F103">
        <f t="shared" si="6"/>
        <v>1000</v>
      </c>
      <c r="H103" s="17">
        <f>IF($D103=1,MIN($Q$4-$F102,$Q$9),0)</f>
        <v>0</v>
      </c>
      <c r="I103" s="19">
        <f t="shared" si="7"/>
        <v>0</v>
      </c>
      <c r="J103" s="13">
        <f>IF($D103=-1,MIN($F102,$Q$9),0)</f>
        <v>0</v>
      </c>
      <c r="K103" s="15">
        <f t="shared" si="8"/>
        <v>0</v>
      </c>
    </row>
    <row r="104" spans="1:11" x14ac:dyDescent="0.3">
      <c r="A104" s="1">
        <v>44505.125</v>
      </c>
      <c r="B104" s="2">
        <v>111.09</v>
      </c>
      <c r="C104" s="4">
        <f t="shared" si="5"/>
        <v>169.77833333333331</v>
      </c>
      <c r="D104">
        <f>IF(C104+$Q$5&lt;B104,-1,IF(C104-$Q$5&gt;B104,1,0))</f>
        <v>1</v>
      </c>
      <c r="F104">
        <f t="shared" si="6"/>
        <v>1000</v>
      </c>
      <c r="H104" s="17">
        <f>IF($D104=1,MIN($Q$4-$F103,$Q$9),0)</f>
        <v>0</v>
      </c>
      <c r="I104" s="19">
        <f t="shared" si="7"/>
        <v>0</v>
      </c>
      <c r="J104" s="13">
        <f>IF($D104=-1,MIN($F103,$Q$9),0)</f>
        <v>0</v>
      </c>
      <c r="K104" s="15">
        <f t="shared" si="8"/>
        <v>0</v>
      </c>
    </row>
    <row r="105" spans="1:11" x14ac:dyDescent="0.3">
      <c r="A105" s="1">
        <v>44505.166666666664</v>
      </c>
      <c r="B105" s="2">
        <v>109.95</v>
      </c>
      <c r="C105" s="4">
        <f t="shared" si="5"/>
        <v>168.05250000000001</v>
      </c>
      <c r="D105">
        <f>IF(C105+$Q$5&lt;B105,-1,IF(C105-$Q$5&gt;B105,1,0))</f>
        <v>1</v>
      </c>
      <c r="F105">
        <f t="shared" si="6"/>
        <v>1000</v>
      </c>
      <c r="H105" s="17">
        <f>IF($D105=1,MIN($Q$4-$F104,$Q$9),0)</f>
        <v>0</v>
      </c>
      <c r="I105" s="19">
        <f t="shared" si="7"/>
        <v>0</v>
      </c>
      <c r="J105" s="13">
        <f>IF($D105=-1,MIN($F104,$Q$9),0)</f>
        <v>0</v>
      </c>
      <c r="K105" s="15">
        <f t="shared" si="8"/>
        <v>0</v>
      </c>
    </row>
    <row r="106" spans="1:11" x14ac:dyDescent="0.3">
      <c r="A106" s="1">
        <v>44505.208333333336</v>
      </c>
      <c r="B106" s="2">
        <v>119.39</v>
      </c>
      <c r="C106" s="4">
        <f t="shared" si="5"/>
        <v>166.55583333333334</v>
      </c>
      <c r="D106">
        <f>IF(C106+$Q$5&lt;B106,-1,IF(C106-$Q$5&gt;B106,1,0))</f>
        <v>1</v>
      </c>
      <c r="F106">
        <f t="shared" si="6"/>
        <v>1000</v>
      </c>
      <c r="H106" s="17">
        <f>IF($D106=1,MIN($Q$4-$F105,$Q$9),0)</f>
        <v>0</v>
      </c>
      <c r="I106" s="19">
        <f t="shared" si="7"/>
        <v>0</v>
      </c>
      <c r="J106" s="13">
        <f>IF($D106=-1,MIN($F105,$Q$9),0)</f>
        <v>0</v>
      </c>
      <c r="K106" s="15">
        <f t="shared" si="8"/>
        <v>0</v>
      </c>
    </row>
    <row r="107" spans="1:11" x14ac:dyDescent="0.3">
      <c r="A107" s="1">
        <v>44505.25</v>
      </c>
      <c r="B107" s="2">
        <v>125.72</v>
      </c>
      <c r="C107" s="4">
        <f t="shared" si="5"/>
        <v>165.56958333333333</v>
      </c>
      <c r="D107">
        <f>IF(C107+$Q$5&lt;B107,-1,IF(C107-$Q$5&gt;B107,1,0))</f>
        <v>1</v>
      </c>
      <c r="F107">
        <f t="shared" si="6"/>
        <v>1000</v>
      </c>
      <c r="H107" s="17">
        <f>IF($D107=1,MIN($Q$4-$F106,$Q$9),0)</f>
        <v>0</v>
      </c>
      <c r="I107" s="19">
        <f t="shared" si="7"/>
        <v>0</v>
      </c>
      <c r="J107" s="13">
        <f>IF($D107=-1,MIN($F106,$Q$9),0)</f>
        <v>0</v>
      </c>
      <c r="K107" s="15">
        <f t="shared" si="8"/>
        <v>0</v>
      </c>
    </row>
    <row r="108" spans="1:11" x14ac:dyDescent="0.3">
      <c r="A108" s="1">
        <v>44505.291666666664</v>
      </c>
      <c r="B108" s="2">
        <v>134.69999999999999</v>
      </c>
      <c r="C108" s="4">
        <f t="shared" si="5"/>
        <v>164.75041666666664</v>
      </c>
      <c r="D108">
        <f>IF(C108+$Q$5&lt;B108,-1,IF(C108-$Q$5&gt;B108,1,0))</f>
        <v>1</v>
      </c>
      <c r="F108">
        <f t="shared" si="6"/>
        <v>1000</v>
      </c>
      <c r="H108" s="17">
        <f>IF($D108=1,MIN($Q$4-$F107,$Q$9),0)</f>
        <v>0</v>
      </c>
      <c r="I108" s="19">
        <f t="shared" si="7"/>
        <v>0</v>
      </c>
      <c r="J108" s="13">
        <f>IF($D108=-1,MIN($F107,$Q$9),0)</f>
        <v>0</v>
      </c>
      <c r="K108" s="15">
        <f t="shared" si="8"/>
        <v>0</v>
      </c>
    </row>
    <row r="109" spans="1:11" x14ac:dyDescent="0.3">
      <c r="A109" s="1">
        <v>44505.333333333336</v>
      </c>
      <c r="B109" s="2">
        <v>181.11</v>
      </c>
      <c r="C109" s="4">
        <f t="shared" si="5"/>
        <v>163.71249999999998</v>
      </c>
      <c r="D109">
        <f>IF(C109+$Q$5&lt;B109,-1,IF(C109-$Q$5&gt;B109,1,0))</f>
        <v>-1</v>
      </c>
      <c r="F109">
        <f t="shared" si="6"/>
        <v>500</v>
      </c>
      <c r="H109" s="17">
        <f>IF($D109=1,MIN($Q$4-$F108,$Q$9),0)</f>
        <v>0</v>
      </c>
      <c r="I109" s="19">
        <f t="shared" si="7"/>
        <v>0</v>
      </c>
      <c r="J109" s="13">
        <f>IF($D109=-1,MIN($F108,$Q$9),0)</f>
        <v>500</v>
      </c>
      <c r="K109" s="15">
        <f t="shared" si="8"/>
        <v>90.555000000000007</v>
      </c>
    </row>
    <row r="110" spans="1:11" x14ac:dyDescent="0.3">
      <c r="A110" s="1">
        <v>44505.375</v>
      </c>
      <c r="B110" s="2">
        <v>199.92</v>
      </c>
      <c r="C110" s="4">
        <f t="shared" si="5"/>
        <v>163.60166666666666</v>
      </c>
      <c r="D110">
        <f>IF(C110+$Q$5&lt;B110,-1,IF(C110-$Q$5&gt;B110,1,0))</f>
        <v>-1</v>
      </c>
      <c r="F110">
        <f t="shared" si="6"/>
        <v>0</v>
      </c>
      <c r="H110" s="17">
        <f>IF($D110=1,MIN($Q$4-$F109,$Q$9),0)</f>
        <v>0</v>
      </c>
      <c r="I110" s="19">
        <f t="shared" si="7"/>
        <v>0</v>
      </c>
      <c r="J110" s="13">
        <f>IF($D110=-1,MIN($F109,$Q$9),0)</f>
        <v>500</v>
      </c>
      <c r="K110" s="15">
        <f t="shared" si="8"/>
        <v>99.96</v>
      </c>
    </row>
    <row r="111" spans="1:11" x14ac:dyDescent="0.3">
      <c r="A111" s="1">
        <v>44505.416666666664</v>
      </c>
      <c r="B111" s="2">
        <v>202.98</v>
      </c>
      <c r="C111" s="4">
        <f t="shared" si="5"/>
        <v>163.14833333333334</v>
      </c>
      <c r="D111">
        <f>IF(C111+$Q$5&lt;B111,-1,IF(C111-$Q$5&gt;B111,1,0))</f>
        <v>-1</v>
      </c>
      <c r="F111">
        <f t="shared" si="6"/>
        <v>0</v>
      </c>
      <c r="H111" s="17">
        <f>IF($D111=1,MIN($Q$4-$F110,$Q$9),0)</f>
        <v>0</v>
      </c>
      <c r="I111" s="19">
        <f t="shared" si="7"/>
        <v>0</v>
      </c>
      <c r="J111" s="13">
        <f>IF($D111=-1,MIN($F110,$Q$9),0)</f>
        <v>0</v>
      </c>
      <c r="K111" s="15">
        <f t="shared" si="8"/>
        <v>0</v>
      </c>
    </row>
    <row r="112" spans="1:11" x14ac:dyDescent="0.3">
      <c r="A112" s="1">
        <v>44505.458333333336</v>
      </c>
      <c r="B112" s="2">
        <v>200</v>
      </c>
      <c r="C112" s="4">
        <f t="shared" si="5"/>
        <v>162.69874999999999</v>
      </c>
      <c r="D112">
        <f>IF(C112+$Q$5&lt;B112,-1,IF(C112-$Q$5&gt;B112,1,0))</f>
        <v>-1</v>
      </c>
      <c r="F112">
        <f t="shared" si="6"/>
        <v>0</v>
      </c>
      <c r="H112" s="17">
        <f>IF($D112=1,MIN($Q$4-$F111,$Q$9),0)</f>
        <v>0</v>
      </c>
      <c r="I112" s="19">
        <f t="shared" si="7"/>
        <v>0</v>
      </c>
      <c r="J112" s="13">
        <f>IF($D112=-1,MIN($F111,$Q$9),0)</f>
        <v>0</v>
      </c>
      <c r="K112" s="15">
        <f t="shared" si="8"/>
        <v>0</v>
      </c>
    </row>
    <row r="113" spans="1:11" x14ac:dyDescent="0.3">
      <c r="A113" s="1">
        <v>44505.5</v>
      </c>
      <c r="B113" s="2">
        <v>200.9</v>
      </c>
      <c r="C113" s="4">
        <f t="shared" si="5"/>
        <v>162.55999999999997</v>
      </c>
      <c r="D113">
        <f>IF(C113+$Q$5&lt;B113,-1,IF(C113-$Q$5&gt;B113,1,0))</f>
        <v>-1</v>
      </c>
      <c r="F113">
        <f t="shared" si="6"/>
        <v>0</v>
      </c>
      <c r="H113" s="17">
        <f>IF($D113=1,MIN($Q$4-$F112,$Q$9),0)</f>
        <v>0</v>
      </c>
      <c r="I113" s="19">
        <f t="shared" si="7"/>
        <v>0</v>
      </c>
      <c r="J113" s="13">
        <f>IF($D113=-1,MIN($F112,$Q$9),0)</f>
        <v>0</v>
      </c>
      <c r="K113" s="15">
        <f t="shared" si="8"/>
        <v>0</v>
      </c>
    </row>
    <row r="114" spans="1:11" x14ac:dyDescent="0.3">
      <c r="A114" s="1">
        <v>44505.541666666664</v>
      </c>
      <c r="B114" s="2">
        <v>184.96</v>
      </c>
      <c r="C114" s="4">
        <f t="shared" si="5"/>
        <v>162.55708333333334</v>
      </c>
      <c r="D114">
        <f>IF(C114+$Q$5&lt;B114,-1,IF(C114-$Q$5&gt;B114,1,0))</f>
        <v>-1</v>
      </c>
      <c r="F114">
        <f t="shared" si="6"/>
        <v>0</v>
      </c>
      <c r="H114" s="17">
        <f>IF($D114=1,MIN($Q$4-$F113,$Q$9),0)</f>
        <v>0</v>
      </c>
      <c r="I114" s="19">
        <f t="shared" si="7"/>
        <v>0</v>
      </c>
      <c r="J114" s="13">
        <f>IF($D114=-1,MIN($F113,$Q$9),0)</f>
        <v>0</v>
      </c>
      <c r="K114" s="15">
        <f t="shared" si="8"/>
        <v>0</v>
      </c>
    </row>
    <row r="115" spans="1:11" x14ac:dyDescent="0.3">
      <c r="A115" s="1">
        <v>44505.583333333336</v>
      </c>
      <c r="B115" s="2">
        <v>193.3</v>
      </c>
      <c r="C115" s="4">
        <f t="shared" si="5"/>
        <v>161.97124999999997</v>
      </c>
      <c r="D115">
        <f>IF(C115+$Q$5&lt;B115,-1,IF(C115-$Q$5&gt;B115,1,0))</f>
        <v>-1</v>
      </c>
      <c r="F115">
        <f t="shared" si="6"/>
        <v>0</v>
      </c>
      <c r="H115" s="17">
        <f>IF($D115=1,MIN($Q$4-$F114,$Q$9),0)</f>
        <v>0</v>
      </c>
      <c r="I115" s="19">
        <f t="shared" si="7"/>
        <v>0</v>
      </c>
      <c r="J115" s="13">
        <f>IF($D115=-1,MIN($F114,$Q$9),0)</f>
        <v>0</v>
      </c>
      <c r="K115" s="15">
        <f t="shared" si="8"/>
        <v>0</v>
      </c>
    </row>
    <row r="116" spans="1:11" x14ac:dyDescent="0.3">
      <c r="A116" s="1">
        <v>44505.625</v>
      </c>
      <c r="B116" s="2">
        <v>184.98</v>
      </c>
      <c r="C116" s="4">
        <f t="shared" si="5"/>
        <v>161.95374999999999</v>
      </c>
      <c r="D116">
        <f>IF(C116+$Q$5&lt;B116,-1,IF(C116-$Q$5&gt;B116,1,0))</f>
        <v>-1</v>
      </c>
      <c r="F116">
        <f t="shared" si="6"/>
        <v>0</v>
      </c>
      <c r="H116" s="17">
        <f>IF($D116=1,MIN($Q$4-$F115,$Q$9),0)</f>
        <v>0</v>
      </c>
      <c r="I116" s="19">
        <f t="shared" si="7"/>
        <v>0</v>
      </c>
      <c r="J116" s="13">
        <f>IF($D116=-1,MIN($F115,$Q$9),0)</f>
        <v>0</v>
      </c>
      <c r="K116" s="15">
        <f t="shared" si="8"/>
        <v>0</v>
      </c>
    </row>
    <row r="117" spans="1:11" x14ac:dyDescent="0.3">
      <c r="A117" s="1">
        <v>44505.666666666664</v>
      </c>
      <c r="B117" s="2">
        <v>190.08</v>
      </c>
      <c r="C117" s="4">
        <f t="shared" si="5"/>
        <v>162.17375000000001</v>
      </c>
      <c r="D117">
        <f>IF(C117+$Q$5&lt;B117,-1,IF(C117-$Q$5&gt;B117,1,0))</f>
        <v>-1</v>
      </c>
      <c r="F117">
        <f t="shared" si="6"/>
        <v>0</v>
      </c>
      <c r="H117" s="17">
        <f>IF($D117=1,MIN($Q$4-$F116,$Q$9),0)</f>
        <v>0</v>
      </c>
      <c r="I117" s="19">
        <f t="shared" si="7"/>
        <v>0</v>
      </c>
      <c r="J117" s="13">
        <f>IF($D117=-1,MIN($F116,$Q$9),0)</f>
        <v>0</v>
      </c>
      <c r="K117" s="15">
        <f t="shared" si="8"/>
        <v>0</v>
      </c>
    </row>
    <row r="118" spans="1:11" x14ac:dyDescent="0.3">
      <c r="A118" s="1">
        <v>44505.708333333336</v>
      </c>
      <c r="B118" s="2">
        <v>196.07</v>
      </c>
      <c r="C118" s="4">
        <f t="shared" si="5"/>
        <v>163.19500000000002</v>
      </c>
      <c r="D118">
        <f>IF(C118+$Q$5&lt;B118,-1,IF(C118-$Q$5&gt;B118,1,0))</f>
        <v>-1</v>
      </c>
      <c r="F118">
        <f t="shared" si="6"/>
        <v>0</v>
      </c>
      <c r="H118" s="17">
        <f>IF($D118=1,MIN($Q$4-$F117,$Q$9),0)</f>
        <v>0</v>
      </c>
      <c r="I118" s="19">
        <f t="shared" si="7"/>
        <v>0</v>
      </c>
      <c r="J118" s="13">
        <f>IF($D118=-1,MIN($F117,$Q$9),0)</f>
        <v>0</v>
      </c>
      <c r="K118" s="15">
        <f t="shared" si="8"/>
        <v>0</v>
      </c>
    </row>
    <row r="119" spans="1:11" x14ac:dyDescent="0.3">
      <c r="A119" s="1">
        <v>44505.75</v>
      </c>
      <c r="B119" s="2">
        <v>199.96</v>
      </c>
      <c r="C119" s="4">
        <f t="shared" si="5"/>
        <v>164.53375000000003</v>
      </c>
      <c r="D119">
        <f>IF(C119+$Q$5&lt;B119,-1,IF(C119-$Q$5&gt;B119,1,0))</f>
        <v>-1</v>
      </c>
      <c r="F119">
        <f t="shared" si="6"/>
        <v>0</v>
      </c>
      <c r="H119" s="17">
        <f>IF($D119=1,MIN($Q$4-$F118,$Q$9),0)</f>
        <v>0</v>
      </c>
      <c r="I119" s="19">
        <f t="shared" si="7"/>
        <v>0</v>
      </c>
      <c r="J119" s="13">
        <f>IF($D119=-1,MIN($F118,$Q$9),0)</f>
        <v>0</v>
      </c>
      <c r="K119" s="15">
        <f t="shared" si="8"/>
        <v>0</v>
      </c>
    </row>
    <row r="120" spans="1:11" x14ac:dyDescent="0.3">
      <c r="A120" s="1">
        <v>44505.791666666664</v>
      </c>
      <c r="B120" s="2">
        <v>200</v>
      </c>
      <c r="C120" s="4">
        <f t="shared" si="5"/>
        <v>165.44833333333335</v>
      </c>
      <c r="D120">
        <f>IF(C120+$Q$5&lt;B120,-1,IF(C120-$Q$5&gt;B120,1,0))</f>
        <v>-1</v>
      </c>
      <c r="F120">
        <f t="shared" si="6"/>
        <v>0</v>
      </c>
      <c r="H120" s="17">
        <f>IF($D120=1,MIN($Q$4-$F119,$Q$9),0)</f>
        <v>0</v>
      </c>
      <c r="I120" s="19">
        <f t="shared" si="7"/>
        <v>0</v>
      </c>
      <c r="J120" s="13">
        <f>IF($D120=-1,MIN($F119,$Q$9),0)</f>
        <v>0</v>
      </c>
      <c r="K120" s="15">
        <f t="shared" si="8"/>
        <v>0</v>
      </c>
    </row>
    <row r="121" spans="1:11" x14ac:dyDescent="0.3">
      <c r="A121" s="1">
        <v>44505.833333333336</v>
      </c>
      <c r="B121" s="2">
        <v>179.18</v>
      </c>
      <c r="C121" s="4">
        <f t="shared" si="5"/>
        <v>165.40958333333336</v>
      </c>
      <c r="D121">
        <f>IF(C121+$Q$5&lt;B121,-1,IF(C121-$Q$5&gt;B121,1,0))</f>
        <v>-1</v>
      </c>
      <c r="F121">
        <f t="shared" si="6"/>
        <v>0</v>
      </c>
      <c r="H121" s="17">
        <f>IF($D121=1,MIN($Q$4-$F120,$Q$9),0)</f>
        <v>0</v>
      </c>
      <c r="I121" s="19">
        <f t="shared" si="7"/>
        <v>0</v>
      </c>
      <c r="J121" s="13">
        <f>IF($D121=-1,MIN($F120,$Q$9),0)</f>
        <v>0</v>
      </c>
      <c r="K121" s="15">
        <f t="shared" si="8"/>
        <v>0</v>
      </c>
    </row>
    <row r="122" spans="1:11" x14ac:dyDescent="0.3">
      <c r="A122" s="1">
        <v>44505.875</v>
      </c>
      <c r="B122" s="2">
        <v>156.19999999999999</v>
      </c>
      <c r="C122" s="4">
        <f t="shared" si="5"/>
        <v>164.50000000000003</v>
      </c>
      <c r="D122">
        <f>IF(C122+$Q$5&lt;B122,-1,IF(C122-$Q$5&gt;B122,1,0))</f>
        <v>0</v>
      </c>
      <c r="F122">
        <f t="shared" si="6"/>
        <v>0</v>
      </c>
      <c r="H122" s="17">
        <f>IF($D122=1,MIN($Q$4-$F121,$Q$9),0)</f>
        <v>0</v>
      </c>
      <c r="I122" s="19">
        <f t="shared" si="7"/>
        <v>0</v>
      </c>
      <c r="J122" s="13">
        <f>IF($D122=-1,MIN($F121,$Q$9),0)</f>
        <v>0</v>
      </c>
      <c r="K122" s="15">
        <f t="shared" si="8"/>
        <v>0</v>
      </c>
    </row>
    <row r="123" spans="1:11" x14ac:dyDescent="0.3">
      <c r="A123" s="1">
        <v>44505.916666666664</v>
      </c>
      <c r="B123" s="2">
        <v>146.66</v>
      </c>
      <c r="C123" s="4">
        <f t="shared" si="5"/>
        <v>162.94708333333332</v>
      </c>
      <c r="D123">
        <f>IF(C123+$Q$5&lt;B123,-1,IF(C123-$Q$5&gt;B123,1,0))</f>
        <v>1</v>
      </c>
      <c r="F123">
        <f t="shared" si="6"/>
        <v>500</v>
      </c>
      <c r="H123" s="17">
        <f>IF($D123=1,MIN($Q$4-$F122,$Q$9),0)</f>
        <v>500</v>
      </c>
      <c r="I123" s="19">
        <f t="shared" si="7"/>
        <v>73.33</v>
      </c>
      <c r="J123" s="13">
        <f>IF($D123=-1,MIN($F122,$Q$9),0)</f>
        <v>0</v>
      </c>
      <c r="K123" s="15">
        <f t="shared" si="8"/>
        <v>0</v>
      </c>
    </row>
    <row r="124" spans="1:11" x14ac:dyDescent="0.3">
      <c r="A124" s="1">
        <v>44505.958333333336</v>
      </c>
      <c r="B124" s="2">
        <v>122.86</v>
      </c>
      <c r="C124" s="4">
        <f t="shared" si="5"/>
        <v>162.16958333333335</v>
      </c>
      <c r="D124">
        <f>IF(C124+$Q$5&lt;B124,-1,IF(C124-$Q$5&gt;B124,1,0))</f>
        <v>1</v>
      </c>
      <c r="F124">
        <f t="shared" si="6"/>
        <v>1000</v>
      </c>
      <c r="H124" s="17">
        <f>IF($D124=1,MIN($Q$4-$F123,$Q$9),0)</f>
        <v>500</v>
      </c>
      <c r="I124" s="19">
        <f t="shared" si="7"/>
        <v>61.43</v>
      </c>
      <c r="J124" s="13">
        <f>IF($D124=-1,MIN($F123,$Q$9),0)</f>
        <v>0</v>
      </c>
      <c r="K124" s="15">
        <f t="shared" si="8"/>
        <v>0</v>
      </c>
    </row>
    <row r="125" spans="1:11" x14ac:dyDescent="0.3">
      <c r="A125" s="1">
        <v>44506</v>
      </c>
      <c r="B125" s="2">
        <v>105.15</v>
      </c>
      <c r="C125" s="4">
        <f t="shared" si="5"/>
        <v>161.66</v>
      </c>
      <c r="D125">
        <f>IF(C125+$Q$5&lt;B125,-1,IF(C125-$Q$5&gt;B125,1,0))</f>
        <v>1</v>
      </c>
      <c r="F125">
        <f t="shared" si="6"/>
        <v>1000</v>
      </c>
      <c r="H125" s="17">
        <f>IF($D125=1,MIN($Q$4-$F124,$Q$9),0)</f>
        <v>0</v>
      </c>
      <c r="I125" s="19">
        <f t="shared" si="7"/>
        <v>0</v>
      </c>
      <c r="J125" s="13">
        <f>IF($D125=-1,MIN($F124,$Q$9),0)</f>
        <v>0</v>
      </c>
      <c r="K125" s="15">
        <f t="shared" si="8"/>
        <v>0</v>
      </c>
    </row>
    <row r="126" spans="1:11" x14ac:dyDescent="0.3">
      <c r="A126" s="1">
        <v>44506.041666666664</v>
      </c>
      <c r="B126" s="2">
        <v>87.55</v>
      </c>
      <c r="C126" s="4">
        <f t="shared" si="5"/>
        <v>160.80958333333334</v>
      </c>
      <c r="D126">
        <f>IF(C126+$Q$5&lt;B126,-1,IF(C126-$Q$5&gt;B126,1,0))</f>
        <v>1</v>
      </c>
      <c r="F126">
        <f t="shared" si="6"/>
        <v>1000</v>
      </c>
      <c r="H126" s="17">
        <f>IF($D126=1,MIN($Q$4-$F125,$Q$9),0)</f>
        <v>0</v>
      </c>
      <c r="I126" s="19">
        <f t="shared" si="7"/>
        <v>0</v>
      </c>
      <c r="J126" s="13">
        <f>IF($D126=-1,MIN($F125,$Q$9),0)</f>
        <v>0</v>
      </c>
      <c r="K126" s="15">
        <f t="shared" si="8"/>
        <v>0</v>
      </c>
    </row>
    <row r="127" spans="1:11" x14ac:dyDescent="0.3">
      <c r="A127" s="1">
        <v>44506.083333333336</v>
      </c>
      <c r="B127" s="2">
        <v>81.09</v>
      </c>
      <c r="C127" s="4">
        <f t="shared" si="5"/>
        <v>160.08833333333334</v>
      </c>
      <c r="D127">
        <f>IF(C127+$Q$5&lt;B127,-1,IF(C127-$Q$5&gt;B127,1,0))</f>
        <v>1</v>
      </c>
      <c r="F127">
        <f t="shared" si="6"/>
        <v>1000</v>
      </c>
      <c r="H127" s="17">
        <f>IF($D127=1,MIN($Q$4-$F126,$Q$9),0)</f>
        <v>0</v>
      </c>
      <c r="I127" s="19">
        <f t="shared" si="7"/>
        <v>0</v>
      </c>
      <c r="J127" s="13">
        <f>IF($D127=-1,MIN($F126,$Q$9),0)</f>
        <v>0</v>
      </c>
      <c r="K127" s="15">
        <f t="shared" si="8"/>
        <v>0</v>
      </c>
    </row>
    <row r="128" spans="1:11" x14ac:dyDescent="0.3">
      <c r="A128" s="1">
        <v>44506.125</v>
      </c>
      <c r="B128" s="2">
        <v>78.010000000000005</v>
      </c>
      <c r="C128" s="4">
        <f t="shared" si="5"/>
        <v>158.90833333333333</v>
      </c>
      <c r="D128">
        <f>IF(C128+$Q$5&lt;B128,-1,IF(C128-$Q$5&gt;B128,1,0))</f>
        <v>1</v>
      </c>
      <c r="F128">
        <f t="shared" si="6"/>
        <v>1000</v>
      </c>
      <c r="H128" s="17">
        <f>IF($D128=1,MIN($Q$4-$F127,$Q$9),0)</f>
        <v>0</v>
      </c>
      <c r="I128" s="19">
        <f t="shared" si="7"/>
        <v>0</v>
      </c>
      <c r="J128" s="13">
        <f>IF($D128=-1,MIN($F127,$Q$9),0)</f>
        <v>0</v>
      </c>
      <c r="K128" s="15">
        <f t="shared" si="8"/>
        <v>0</v>
      </c>
    </row>
    <row r="129" spans="1:11" x14ac:dyDescent="0.3">
      <c r="A129" s="1">
        <v>44506.166666666664</v>
      </c>
      <c r="B129" s="2">
        <v>78.010000000000005</v>
      </c>
      <c r="C129" s="4">
        <f t="shared" si="5"/>
        <v>157.53000000000003</v>
      </c>
      <c r="D129">
        <f>IF(C129+$Q$5&lt;B129,-1,IF(C129-$Q$5&gt;B129,1,0))</f>
        <v>1</v>
      </c>
      <c r="F129">
        <f t="shared" si="6"/>
        <v>1000</v>
      </c>
      <c r="H129" s="17">
        <f>IF($D129=1,MIN($Q$4-$F128,$Q$9),0)</f>
        <v>0</v>
      </c>
      <c r="I129" s="19">
        <f t="shared" si="7"/>
        <v>0</v>
      </c>
      <c r="J129" s="13">
        <f>IF($D129=-1,MIN($F128,$Q$9),0)</f>
        <v>0</v>
      </c>
      <c r="K129" s="15">
        <f t="shared" si="8"/>
        <v>0</v>
      </c>
    </row>
    <row r="130" spans="1:11" x14ac:dyDescent="0.3">
      <c r="A130" s="1">
        <v>44506.208333333336</v>
      </c>
      <c r="B130" s="2">
        <v>71.34</v>
      </c>
      <c r="C130" s="4">
        <f t="shared" si="5"/>
        <v>156.19916666666671</v>
      </c>
      <c r="D130">
        <f>IF(C130+$Q$5&lt;B130,-1,IF(C130-$Q$5&gt;B130,1,0))</f>
        <v>1</v>
      </c>
      <c r="F130">
        <f t="shared" si="6"/>
        <v>1000</v>
      </c>
      <c r="H130" s="17">
        <f>IF($D130=1,MIN($Q$4-$F129,$Q$9),0)</f>
        <v>0</v>
      </c>
      <c r="I130" s="19">
        <f t="shared" si="7"/>
        <v>0</v>
      </c>
      <c r="J130" s="13">
        <f>IF($D130=-1,MIN($F129,$Q$9),0)</f>
        <v>0</v>
      </c>
      <c r="K130" s="15">
        <f t="shared" si="8"/>
        <v>0</v>
      </c>
    </row>
    <row r="131" spans="1:11" x14ac:dyDescent="0.3">
      <c r="A131" s="1">
        <v>44506.25</v>
      </c>
      <c r="B131" s="2">
        <v>78.010000000000005</v>
      </c>
      <c r="C131" s="4">
        <f t="shared" si="5"/>
        <v>154.19708333333335</v>
      </c>
      <c r="D131">
        <f>IF(C131+$Q$5&lt;B131,-1,IF(C131-$Q$5&gt;B131,1,0))</f>
        <v>1</v>
      </c>
      <c r="F131">
        <f t="shared" si="6"/>
        <v>1000</v>
      </c>
      <c r="H131" s="17">
        <f>IF($D131=1,MIN($Q$4-$F130,$Q$9),0)</f>
        <v>0</v>
      </c>
      <c r="I131" s="19">
        <f t="shared" si="7"/>
        <v>0</v>
      </c>
      <c r="J131" s="13">
        <f>IF($D131=-1,MIN($F130,$Q$9),0)</f>
        <v>0</v>
      </c>
      <c r="K131" s="15">
        <f t="shared" si="8"/>
        <v>0</v>
      </c>
    </row>
    <row r="132" spans="1:11" x14ac:dyDescent="0.3">
      <c r="A132" s="1">
        <v>44506.291666666664</v>
      </c>
      <c r="B132" s="2">
        <v>85.27</v>
      </c>
      <c r="C132" s="4">
        <f t="shared" si="5"/>
        <v>152.2091666666667</v>
      </c>
      <c r="D132">
        <f>IF(C132+$Q$5&lt;B132,-1,IF(C132-$Q$5&gt;B132,1,0))</f>
        <v>1</v>
      </c>
      <c r="F132">
        <f t="shared" si="6"/>
        <v>1000</v>
      </c>
      <c r="H132" s="17">
        <f>IF($D132=1,MIN($Q$4-$F131,$Q$9),0)</f>
        <v>0</v>
      </c>
      <c r="I132" s="19">
        <f t="shared" si="7"/>
        <v>0</v>
      </c>
      <c r="J132" s="13">
        <f>IF($D132=-1,MIN($F131,$Q$9),0)</f>
        <v>0</v>
      </c>
      <c r="K132" s="15">
        <f t="shared" si="8"/>
        <v>0</v>
      </c>
    </row>
    <row r="133" spans="1:11" x14ac:dyDescent="0.3">
      <c r="A133" s="1">
        <v>44506.333333333336</v>
      </c>
      <c r="B133" s="2">
        <v>81.010000000000005</v>
      </c>
      <c r="C133" s="4">
        <f t="shared" si="5"/>
        <v>150.14958333333337</v>
      </c>
      <c r="D133">
        <f>IF(C133+$Q$5&lt;B133,-1,IF(C133-$Q$5&gt;B133,1,0))</f>
        <v>1</v>
      </c>
      <c r="F133">
        <f t="shared" si="6"/>
        <v>1000</v>
      </c>
      <c r="H133" s="17">
        <f>IF($D133=1,MIN($Q$4-$F132,$Q$9),0)</f>
        <v>0</v>
      </c>
      <c r="I133" s="19">
        <f t="shared" si="7"/>
        <v>0</v>
      </c>
      <c r="J133" s="13">
        <f>IF($D133=-1,MIN($F132,$Q$9),0)</f>
        <v>0</v>
      </c>
      <c r="K133" s="15">
        <f t="shared" si="8"/>
        <v>0</v>
      </c>
    </row>
    <row r="134" spans="1:11" x14ac:dyDescent="0.3">
      <c r="A134" s="1">
        <v>44506.375</v>
      </c>
      <c r="B134" s="2">
        <v>84.69</v>
      </c>
      <c r="C134" s="4">
        <f t="shared" si="5"/>
        <v>145.97875000000002</v>
      </c>
      <c r="D134">
        <f>IF(C134+$Q$5&lt;B134,-1,IF(C134-$Q$5&gt;B134,1,0))</f>
        <v>1</v>
      </c>
      <c r="F134">
        <f t="shared" si="6"/>
        <v>1000</v>
      </c>
      <c r="H134" s="17">
        <f>IF($D134=1,MIN($Q$4-$F133,$Q$9),0)</f>
        <v>0</v>
      </c>
      <c r="I134" s="19">
        <f t="shared" si="7"/>
        <v>0</v>
      </c>
      <c r="J134" s="13">
        <f>IF($D134=-1,MIN($F133,$Q$9),0)</f>
        <v>0</v>
      </c>
      <c r="K134" s="15">
        <f t="shared" si="8"/>
        <v>0</v>
      </c>
    </row>
    <row r="135" spans="1:11" x14ac:dyDescent="0.3">
      <c r="A135" s="1">
        <v>44506.416666666664</v>
      </c>
      <c r="B135" s="2">
        <v>85.28</v>
      </c>
      <c r="C135" s="4">
        <f t="shared" si="5"/>
        <v>141.17750000000004</v>
      </c>
      <c r="D135">
        <f>IF(C135+$Q$5&lt;B135,-1,IF(C135-$Q$5&gt;B135,1,0))</f>
        <v>1</v>
      </c>
      <c r="F135">
        <f t="shared" si="6"/>
        <v>1000</v>
      </c>
      <c r="H135" s="17">
        <f>IF($D135=1,MIN($Q$4-$F134,$Q$9),0)</f>
        <v>0</v>
      </c>
      <c r="I135" s="19">
        <f t="shared" si="7"/>
        <v>0</v>
      </c>
      <c r="J135" s="13">
        <f>IF($D135=-1,MIN($F134,$Q$9),0)</f>
        <v>0</v>
      </c>
      <c r="K135" s="15">
        <f t="shared" si="8"/>
        <v>0</v>
      </c>
    </row>
    <row r="136" spans="1:11" x14ac:dyDescent="0.3">
      <c r="A136" s="1">
        <v>44506.458333333336</v>
      </c>
      <c r="B136" s="2">
        <v>88.2</v>
      </c>
      <c r="C136" s="4">
        <f t="shared" si="5"/>
        <v>136.2733333333334</v>
      </c>
      <c r="D136">
        <f>IF(C136+$Q$5&lt;B136,-1,IF(C136-$Q$5&gt;B136,1,0))</f>
        <v>1</v>
      </c>
      <c r="F136">
        <f t="shared" si="6"/>
        <v>1000</v>
      </c>
      <c r="H136" s="17">
        <f>IF($D136=1,MIN($Q$4-$F135,$Q$9),0)</f>
        <v>0</v>
      </c>
      <c r="I136" s="19">
        <f t="shared" si="7"/>
        <v>0</v>
      </c>
      <c r="J136" s="13">
        <f>IF($D136=-1,MIN($F135,$Q$9),0)</f>
        <v>0</v>
      </c>
      <c r="K136" s="15">
        <f t="shared" si="8"/>
        <v>0</v>
      </c>
    </row>
    <row r="137" spans="1:11" x14ac:dyDescent="0.3">
      <c r="A137" s="1">
        <v>44506.5</v>
      </c>
      <c r="B137" s="2">
        <v>81.5</v>
      </c>
      <c r="C137" s="4">
        <f t="shared" si="5"/>
        <v>131.61500000000009</v>
      </c>
      <c r="D137">
        <f>IF(C137+$Q$5&lt;B137,-1,IF(C137-$Q$5&gt;B137,1,0))</f>
        <v>1</v>
      </c>
      <c r="F137">
        <f t="shared" si="6"/>
        <v>1000</v>
      </c>
      <c r="H137" s="17">
        <f>IF($D137=1,MIN($Q$4-$F136,$Q$9),0)</f>
        <v>0</v>
      </c>
      <c r="I137" s="19">
        <f t="shared" si="7"/>
        <v>0</v>
      </c>
      <c r="J137" s="13">
        <f>IF($D137=-1,MIN($F136,$Q$9),0)</f>
        <v>0</v>
      </c>
      <c r="K137" s="15">
        <f t="shared" si="8"/>
        <v>0</v>
      </c>
    </row>
    <row r="138" spans="1:11" x14ac:dyDescent="0.3">
      <c r="A138" s="1">
        <v>44506.541666666664</v>
      </c>
      <c r="B138" s="2">
        <v>80.010000000000005</v>
      </c>
      <c r="C138" s="4">
        <f t="shared" si="5"/>
        <v>126.64000000000006</v>
      </c>
      <c r="D138">
        <f>IF(C138+$Q$5&lt;B138,-1,IF(C138-$Q$5&gt;B138,1,0))</f>
        <v>1</v>
      </c>
      <c r="F138">
        <f t="shared" si="6"/>
        <v>1000</v>
      </c>
      <c r="H138" s="17">
        <f>IF($D138=1,MIN($Q$4-$F137,$Q$9),0)</f>
        <v>0</v>
      </c>
      <c r="I138" s="19">
        <f t="shared" si="7"/>
        <v>0</v>
      </c>
      <c r="J138" s="13">
        <f>IF($D138=-1,MIN($F137,$Q$9),0)</f>
        <v>0</v>
      </c>
      <c r="K138" s="15">
        <f t="shared" si="8"/>
        <v>0</v>
      </c>
    </row>
    <row r="139" spans="1:11" x14ac:dyDescent="0.3">
      <c r="A139" s="1">
        <v>44506.583333333336</v>
      </c>
      <c r="B139" s="2">
        <v>75.319999999999993</v>
      </c>
      <c r="C139" s="4">
        <f t="shared" si="5"/>
        <v>122.26708333333339</v>
      </c>
      <c r="D139">
        <f>IF(C139+$Q$5&lt;B139,-1,IF(C139-$Q$5&gt;B139,1,0))</f>
        <v>1</v>
      </c>
      <c r="F139">
        <f t="shared" si="6"/>
        <v>1000</v>
      </c>
      <c r="H139" s="17">
        <f>IF($D139=1,MIN($Q$4-$F138,$Q$9),0)</f>
        <v>0</v>
      </c>
      <c r="I139" s="19">
        <f t="shared" si="7"/>
        <v>0</v>
      </c>
      <c r="J139" s="13">
        <f>IF($D139=-1,MIN($F138,$Q$9),0)</f>
        <v>0</v>
      </c>
      <c r="K139" s="15">
        <f t="shared" si="8"/>
        <v>0</v>
      </c>
    </row>
    <row r="140" spans="1:11" x14ac:dyDescent="0.3">
      <c r="A140" s="1">
        <v>44506.625</v>
      </c>
      <c r="B140" s="2">
        <v>76.040000000000006</v>
      </c>
      <c r="C140" s="4">
        <f t="shared" si="5"/>
        <v>117.35125000000004</v>
      </c>
      <c r="D140">
        <f>IF(C140+$Q$5&lt;B140,-1,IF(C140-$Q$5&gt;B140,1,0))</f>
        <v>1</v>
      </c>
      <c r="F140">
        <f t="shared" si="6"/>
        <v>1000</v>
      </c>
      <c r="H140" s="17">
        <f>IF($D140=1,MIN($Q$4-$F139,$Q$9),0)</f>
        <v>0</v>
      </c>
      <c r="I140" s="19">
        <f t="shared" si="7"/>
        <v>0</v>
      </c>
      <c r="J140" s="13">
        <f>IF($D140=-1,MIN($F139,$Q$9),0)</f>
        <v>0</v>
      </c>
      <c r="K140" s="15">
        <f t="shared" si="8"/>
        <v>0</v>
      </c>
    </row>
    <row r="141" spans="1:11" x14ac:dyDescent="0.3">
      <c r="A141" s="1">
        <v>44506.666666666664</v>
      </c>
      <c r="B141" s="2">
        <v>76.45</v>
      </c>
      <c r="C141" s="4">
        <f t="shared" si="5"/>
        <v>112.81208333333336</v>
      </c>
      <c r="D141">
        <f>IF(C141+$Q$5&lt;B141,-1,IF(C141-$Q$5&gt;B141,1,0))</f>
        <v>1</v>
      </c>
      <c r="F141">
        <f t="shared" si="6"/>
        <v>1000</v>
      </c>
      <c r="H141" s="17">
        <f>IF($D141=1,MIN($Q$4-$F140,$Q$9),0)</f>
        <v>0</v>
      </c>
      <c r="I141" s="19">
        <f t="shared" si="7"/>
        <v>0</v>
      </c>
      <c r="J141" s="13">
        <f>IF($D141=-1,MIN($F140,$Q$9),0)</f>
        <v>0</v>
      </c>
      <c r="K141" s="15">
        <f t="shared" si="8"/>
        <v>0</v>
      </c>
    </row>
    <row r="142" spans="1:11" x14ac:dyDescent="0.3">
      <c r="A142" s="1">
        <v>44506.708333333336</v>
      </c>
      <c r="B142" s="2">
        <v>80.010000000000005</v>
      </c>
      <c r="C142" s="4">
        <f t="shared" si="5"/>
        <v>108.0775</v>
      </c>
      <c r="D142">
        <f>IF(C142+$Q$5&lt;B142,-1,IF(C142-$Q$5&gt;B142,1,0))</f>
        <v>1</v>
      </c>
      <c r="F142">
        <f t="shared" si="6"/>
        <v>1000</v>
      </c>
      <c r="H142" s="17">
        <f>IF($D142=1,MIN($Q$4-$F141,$Q$9),0)</f>
        <v>0</v>
      </c>
      <c r="I142" s="19">
        <f t="shared" si="7"/>
        <v>0</v>
      </c>
      <c r="J142" s="13">
        <f>IF($D142=-1,MIN($F141,$Q$9),0)</f>
        <v>0</v>
      </c>
      <c r="K142" s="15">
        <f t="shared" si="8"/>
        <v>0</v>
      </c>
    </row>
    <row r="143" spans="1:11" x14ac:dyDescent="0.3">
      <c r="A143" s="1">
        <v>44506.75</v>
      </c>
      <c r="B143" s="2">
        <v>87.89</v>
      </c>
      <c r="C143" s="4">
        <f t="shared" si="5"/>
        <v>103.24166666666669</v>
      </c>
      <c r="D143">
        <f>IF(C143+$Q$5&lt;B143,-1,IF(C143-$Q$5&gt;B143,1,0))</f>
        <v>1</v>
      </c>
      <c r="F143">
        <f t="shared" si="6"/>
        <v>1000</v>
      </c>
      <c r="H143" s="17">
        <f>IF($D143=1,MIN($Q$4-$F142,$Q$9),0)</f>
        <v>0</v>
      </c>
      <c r="I143" s="19">
        <f t="shared" si="7"/>
        <v>0</v>
      </c>
      <c r="J143" s="13">
        <f>IF($D143=-1,MIN($F142,$Q$9),0)</f>
        <v>0</v>
      </c>
      <c r="K143" s="15">
        <f t="shared" si="8"/>
        <v>0</v>
      </c>
    </row>
    <row r="144" spans="1:11" x14ac:dyDescent="0.3">
      <c r="A144" s="1">
        <v>44506.791666666664</v>
      </c>
      <c r="B144" s="2">
        <v>105</v>
      </c>
      <c r="C144" s="4">
        <f t="shared" si="5"/>
        <v>98.57208333333331</v>
      </c>
      <c r="D144">
        <f>IF(C144+$Q$5&lt;B144,-1,IF(C144-$Q$5&gt;B144,1,0))</f>
        <v>0</v>
      </c>
      <c r="F144">
        <f t="shared" si="6"/>
        <v>1000</v>
      </c>
      <c r="H144" s="17">
        <f>IF($D144=1,MIN($Q$4-$F143,$Q$9),0)</f>
        <v>0</v>
      </c>
      <c r="I144" s="19">
        <f t="shared" si="7"/>
        <v>0</v>
      </c>
      <c r="J144" s="13">
        <f>IF($D144=-1,MIN($F143,$Q$9),0)</f>
        <v>0</v>
      </c>
      <c r="K144" s="15">
        <f t="shared" si="8"/>
        <v>0</v>
      </c>
    </row>
    <row r="145" spans="1:11" x14ac:dyDescent="0.3">
      <c r="A145" s="1">
        <v>44506.833333333336</v>
      </c>
      <c r="B145" s="2">
        <v>87.69</v>
      </c>
      <c r="C145" s="4">
        <f t="shared" si="5"/>
        <v>94.613749999999996</v>
      </c>
      <c r="D145">
        <f>IF(C145+$Q$5&lt;B145,-1,IF(C145-$Q$5&gt;B145,1,0))</f>
        <v>0</v>
      </c>
      <c r="F145">
        <f t="shared" si="6"/>
        <v>1000</v>
      </c>
      <c r="H145" s="17">
        <f>IF($D145=1,MIN($Q$4-$F144,$Q$9),0)</f>
        <v>0</v>
      </c>
      <c r="I145" s="19">
        <f t="shared" si="7"/>
        <v>0</v>
      </c>
      <c r="J145" s="13">
        <f>IF($D145=-1,MIN($F144,$Q$9),0)</f>
        <v>0</v>
      </c>
      <c r="K145" s="15">
        <f t="shared" si="8"/>
        <v>0</v>
      </c>
    </row>
    <row r="146" spans="1:11" x14ac:dyDescent="0.3">
      <c r="A146" s="1">
        <v>44506.875</v>
      </c>
      <c r="B146" s="2">
        <v>87.47</v>
      </c>
      <c r="C146" s="4">
        <f t="shared" si="5"/>
        <v>90.801666666666677</v>
      </c>
      <c r="D146">
        <f>IF(C146+$Q$5&lt;B146,-1,IF(C146-$Q$5&gt;B146,1,0))</f>
        <v>0</v>
      </c>
      <c r="F146">
        <f t="shared" si="6"/>
        <v>1000</v>
      </c>
      <c r="H146" s="17">
        <f>IF($D146=1,MIN($Q$4-$F145,$Q$9),0)</f>
        <v>0</v>
      </c>
      <c r="I146" s="19">
        <f t="shared" si="7"/>
        <v>0</v>
      </c>
      <c r="J146" s="13">
        <f>IF($D146=-1,MIN($F145,$Q$9),0)</f>
        <v>0</v>
      </c>
      <c r="K146" s="15">
        <f t="shared" si="8"/>
        <v>0</v>
      </c>
    </row>
    <row r="147" spans="1:11" x14ac:dyDescent="0.3">
      <c r="A147" s="1">
        <v>44506.916666666664</v>
      </c>
      <c r="B147" s="2">
        <v>62.27</v>
      </c>
      <c r="C147" s="4">
        <f t="shared" si="5"/>
        <v>87.937916666666652</v>
      </c>
      <c r="D147">
        <f>IF(C147+$Q$5&lt;B147,-1,IF(C147-$Q$5&gt;B147,1,0))</f>
        <v>1</v>
      </c>
      <c r="F147">
        <f t="shared" si="6"/>
        <v>1000</v>
      </c>
      <c r="H147" s="17">
        <f>IF($D147=1,MIN($Q$4-$F146,$Q$9),0)</f>
        <v>0</v>
      </c>
      <c r="I147" s="19">
        <f t="shared" si="7"/>
        <v>0</v>
      </c>
      <c r="J147" s="13">
        <f>IF($D147=-1,MIN($F146,$Q$9),0)</f>
        <v>0</v>
      </c>
      <c r="K147" s="15">
        <f t="shared" si="8"/>
        <v>0</v>
      </c>
    </row>
    <row r="148" spans="1:11" x14ac:dyDescent="0.3">
      <c r="A148" s="1">
        <v>44506.958333333336</v>
      </c>
      <c r="B148" s="2">
        <v>53.37</v>
      </c>
      <c r="C148" s="4">
        <f t="shared" si="5"/>
        <v>84.421666666666667</v>
      </c>
      <c r="D148">
        <f>IF(C148+$Q$5&lt;B148,-1,IF(C148-$Q$5&gt;B148,1,0))</f>
        <v>1</v>
      </c>
      <c r="F148">
        <f t="shared" si="6"/>
        <v>1000</v>
      </c>
      <c r="H148" s="17">
        <f>IF($D148=1,MIN($Q$4-$F147,$Q$9),0)</f>
        <v>0</v>
      </c>
      <c r="I148" s="19">
        <f t="shared" si="7"/>
        <v>0</v>
      </c>
      <c r="J148" s="13">
        <f>IF($D148=-1,MIN($F147,$Q$9),0)</f>
        <v>0</v>
      </c>
      <c r="K148" s="15">
        <f t="shared" si="8"/>
        <v>0</v>
      </c>
    </row>
    <row r="149" spans="1:11" x14ac:dyDescent="0.3">
      <c r="A149" s="1">
        <v>44507</v>
      </c>
      <c r="B149" s="2">
        <v>50.05</v>
      </c>
      <c r="C149" s="4">
        <f t="shared" si="5"/>
        <v>81.52624999999999</v>
      </c>
      <c r="D149">
        <f>IF(C149+$Q$5&lt;B149,-1,IF(C149-$Q$5&gt;B149,1,0))</f>
        <v>1</v>
      </c>
      <c r="F149">
        <f t="shared" si="6"/>
        <v>1000</v>
      </c>
      <c r="H149" s="17">
        <f>IF($D149=1,MIN($Q$4-$F148,$Q$9),0)</f>
        <v>0</v>
      </c>
      <c r="I149" s="19">
        <f t="shared" si="7"/>
        <v>0</v>
      </c>
      <c r="J149" s="13">
        <f>IF($D149=-1,MIN($F148,$Q$9),0)</f>
        <v>0</v>
      </c>
      <c r="K149" s="15">
        <f t="shared" si="8"/>
        <v>0</v>
      </c>
    </row>
    <row r="150" spans="1:11" x14ac:dyDescent="0.3">
      <c r="A150" s="1">
        <v>44507.041666666664</v>
      </c>
      <c r="B150" s="2">
        <v>28.18</v>
      </c>
      <c r="C150" s="4">
        <f t="shared" si="5"/>
        <v>79.23041666666667</v>
      </c>
      <c r="D150">
        <f>IF(C150+$Q$5&lt;B150,-1,IF(C150-$Q$5&gt;B150,1,0))</f>
        <v>1</v>
      </c>
      <c r="F150">
        <f t="shared" si="6"/>
        <v>1000</v>
      </c>
      <c r="H150" s="17">
        <f>IF($D150=1,MIN($Q$4-$F149,$Q$9),0)</f>
        <v>0</v>
      </c>
      <c r="I150" s="19">
        <f t="shared" si="7"/>
        <v>0</v>
      </c>
      <c r="J150" s="13">
        <f>IF($D150=-1,MIN($F149,$Q$9),0)</f>
        <v>0</v>
      </c>
      <c r="K150" s="15">
        <f t="shared" si="8"/>
        <v>0</v>
      </c>
    </row>
    <row r="151" spans="1:11" x14ac:dyDescent="0.3">
      <c r="A151" s="1">
        <v>44507.083333333336</v>
      </c>
      <c r="B151" s="2">
        <v>6.73</v>
      </c>
      <c r="C151" s="4">
        <f t="shared" si="5"/>
        <v>76.756666666666675</v>
      </c>
      <c r="D151">
        <f>IF(C151+$Q$5&lt;B151,-1,IF(C151-$Q$5&gt;B151,1,0))</f>
        <v>1</v>
      </c>
      <c r="F151">
        <f t="shared" si="6"/>
        <v>1000</v>
      </c>
      <c r="H151" s="17">
        <f>IF($D151=1,MIN($Q$4-$F150,$Q$9),0)</f>
        <v>0</v>
      </c>
      <c r="I151" s="19">
        <f t="shared" si="7"/>
        <v>0</v>
      </c>
      <c r="J151" s="13">
        <f>IF($D151=-1,MIN($F150,$Q$9),0)</f>
        <v>0</v>
      </c>
      <c r="K151" s="15">
        <f t="shared" si="8"/>
        <v>0</v>
      </c>
    </row>
    <row r="152" spans="1:11" x14ac:dyDescent="0.3">
      <c r="A152" s="1">
        <v>44507.125</v>
      </c>
      <c r="B152" s="2">
        <v>4.68</v>
      </c>
      <c r="C152" s="4">
        <f t="shared" si="5"/>
        <v>73.658333333333331</v>
      </c>
      <c r="D152">
        <f>IF(C152+$Q$5&lt;B152,-1,IF(C152-$Q$5&gt;B152,1,0))</f>
        <v>1</v>
      </c>
      <c r="F152">
        <f t="shared" si="6"/>
        <v>1000</v>
      </c>
      <c r="H152" s="17">
        <f>IF($D152=1,MIN($Q$4-$F151,$Q$9),0)</f>
        <v>0</v>
      </c>
      <c r="I152" s="19">
        <f t="shared" si="7"/>
        <v>0</v>
      </c>
      <c r="J152" s="13">
        <f>IF($D152=-1,MIN($F151,$Q$9),0)</f>
        <v>0</v>
      </c>
      <c r="K152" s="15">
        <f t="shared" si="8"/>
        <v>0</v>
      </c>
    </row>
    <row r="153" spans="1:11" x14ac:dyDescent="0.3">
      <c r="A153" s="1">
        <v>44507.166666666664</v>
      </c>
      <c r="B153" s="2">
        <v>3.44</v>
      </c>
      <c r="C153" s="4">
        <f t="shared" si="5"/>
        <v>70.602916666666673</v>
      </c>
      <c r="D153">
        <f>IF(C153+$Q$5&lt;B153,-1,IF(C153-$Q$5&gt;B153,1,0))</f>
        <v>1</v>
      </c>
      <c r="F153">
        <f t="shared" si="6"/>
        <v>1000</v>
      </c>
      <c r="H153" s="17">
        <f>IF($D153=1,MIN($Q$4-$F152,$Q$9),0)</f>
        <v>0</v>
      </c>
      <c r="I153" s="19">
        <f t="shared" si="7"/>
        <v>0</v>
      </c>
      <c r="J153" s="13">
        <f>IF($D153=-1,MIN($F152,$Q$9),0)</f>
        <v>0</v>
      </c>
      <c r="K153" s="15">
        <f t="shared" si="8"/>
        <v>0</v>
      </c>
    </row>
    <row r="154" spans="1:11" x14ac:dyDescent="0.3">
      <c r="A154" s="1">
        <v>44507.208333333336</v>
      </c>
      <c r="B154" s="2">
        <v>1.64</v>
      </c>
      <c r="C154" s="4">
        <f t="shared" si="5"/>
        <v>67.495833333333351</v>
      </c>
      <c r="D154">
        <f>IF(C154+$Q$5&lt;B154,-1,IF(C154-$Q$5&gt;B154,1,0))</f>
        <v>1</v>
      </c>
      <c r="F154">
        <f t="shared" si="6"/>
        <v>1000</v>
      </c>
      <c r="H154" s="17">
        <f>IF($D154=1,MIN($Q$4-$F153,$Q$9),0)</f>
        <v>0</v>
      </c>
      <c r="I154" s="19">
        <f t="shared" si="7"/>
        <v>0</v>
      </c>
      <c r="J154" s="13">
        <f>IF($D154=-1,MIN($F153,$Q$9),0)</f>
        <v>0</v>
      </c>
      <c r="K154" s="15">
        <f t="shared" si="8"/>
        <v>0</v>
      </c>
    </row>
    <row r="155" spans="1:11" x14ac:dyDescent="0.3">
      <c r="A155" s="1">
        <v>44507.25</v>
      </c>
      <c r="B155" s="2">
        <v>1.47</v>
      </c>
      <c r="C155" s="4">
        <f t="shared" si="5"/>
        <v>64.591666666666683</v>
      </c>
      <c r="D155">
        <f>IF(C155+$Q$5&lt;B155,-1,IF(C155-$Q$5&gt;B155,1,0))</f>
        <v>1</v>
      </c>
      <c r="F155">
        <f t="shared" si="6"/>
        <v>1000</v>
      </c>
      <c r="H155" s="17">
        <f>IF($D155=1,MIN($Q$4-$F154,$Q$9),0)</f>
        <v>0</v>
      </c>
      <c r="I155" s="19">
        <f t="shared" si="7"/>
        <v>0</v>
      </c>
      <c r="J155" s="13">
        <f>IF($D155=-1,MIN($F154,$Q$9),0)</f>
        <v>0</v>
      </c>
      <c r="K155" s="15">
        <f t="shared" si="8"/>
        <v>0</v>
      </c>
    </row>
    <row r="156" spans="1:11" x14ac:dyDescent="0.3">
      <c r="A156" s="1">
        <v>44507.291666666664</v>
      </c>
      <c r="B156" s="2">
        <v>2.77</v>
      </c>
      <c r="C156" s="4">
        <f t="shared" si="5"/>
        <v>61.402500000000011</v>
      </c>
      <c r="D156">
        <f>IF(C156+$Q$5&lt;B156,-1,IF(C156-$Q$5&gt;B156,1,0))</f>
        <v>1</v>
      </c>
      <c r="F156">
        <f t="shared" si="6"/>
        <v>1000</v>
      </c>
      <c r="H156" s="17">
        <f>IF($D156=1,MIN($Q$4-$F155,$Q$9),0)</f>
        <v>0</v>
      </c>
      <c r="I156" s="19">
        <f t="shared" si="7"/>
        <v>0</v>
      </c>
      <c r="J156" s="13">
        <f>IF($D156=-1,MIN($F155,$Q$9),0)</f>
        <v>0</v>
      </c>
      <c r="K156" s="15">
        <f t="shared" si="8"/>
        <v>0</v>
      </c>
    </row>
    <row r="157" spans="1:11" x14ac:dyDescent="0.3">
      <c r="A157" s="1">
        <v>44507.333333333336</v>
      </c>
      <c r="B157" s="2">
        <v>3.28</v>
      </c>
      <c r="C157" s="4">
        <f t="shared" si="5"/>
        <v>57.965000000000003</v>
      </c>
      <c r="D157">
        <f>IF(C157+$Q$5&lt;B157,-1,IF(C157-$Q$5&gt;B157,1,0))</f>
        <v>1</v>
      </c>
      <c r="F157">
        <f t="shared" si="6"/>
        <v>1000</v>
      </c>
      <c r="H157" s="17">
        <f>IF($D157=1,MIN($Q$4-$F156,$Q$9),0)</f>
        <v>0</v>
      </c>
      <c r="I157" s="19">
        <f t="shared" si="7"/>
        <v>0</v>
      </c>
      <c r="J157" s="13">
        <f>IF($D157=-1,MIN($F156,$Q$9),0)</f>
        <v>0</v>
      </c>
      <c r="K157" s="15">
        <f t="shared" si="8"/>
        <v>0</v>
      </c>
    </row>
    <row r="158" spans="1:11" x14ac:dyDescent="0.3">
      <c r="A158" s="1">
        <v>44507.375</v>
      </c>
      <c r="B158" s="2">
        <v>9.2799999999999994</v>
      </c>
      <c r="C158" s="4">
        <f t="shared" ref="C158:C221" si="9">AVERAGE(B134:B157)</f>
        <v>54.72625</v>
      </c>
      <c r="D158">
        <f>IF(C158+$Q$5&lt;B158,-1,IF(C158-$Q$5&gt;B158,1,0))</f>
        <v>1</v>
      </c>
      <c r="F158">
        <f t="shared" ref="F158:F221" si="10">F157+H158-J158</f>
        <v>1000</v>
      </c>
      <c r="H158" s="17">
        <f>IF($D158=1,MIN($Q$4-$F157,$Q$9),0)</f>
        <v>0</v>
      </c>
      <c r="I158" s="19">
        <f t="shared" ref="I158:I221" si="11">H158*$B158/1000</f>
        <v>0</v>
      </c>
      <c r="J158" s="13">
        <f>IF($D158=-1,MIN($F157,$Q$9),0)</f>
        <v>0</v>
      </c>
      <c r="K158" s="15">
        <f t="shared" ref="K158:K221" si="12">J158*$B158/1000</f>
        <v>0</v>
      </c>
    </row>
    <row r="159" spans="1:11" x14ac:dyDescent="0.3">
      <c r="A159" s="1">
        <v>44507.416666666664</v>
      </c>
      <c r="B159" s="2">
        <v>10.86</v>
      </c>
      <c r="C159" s="4">
        <f t="shared" si="9"/>
        <v>51.584166666666675</v>
      </c>
      <c r="D159">
        <f>IF(C159+$Q$5&lt;B159,-1,IF(C159-$Q$5&gt;B159,1,0))</f>
        <v>1</v>
      </c>
      <c r="F159">
        <f t="shared" si="10"/>
        <v>1000</v>
      </c>
      <c r="H159" s="17">
        <f>IF($D159=1,MIN($Q$4-$F158,$Q$9),0)</f>
        <v>0</v>
      </c>
      <c r="I159" s="19">
        <f t="shared" si="11"/>
        <v>0</v>
      </c>
      <c r="J159" s="13">
        <f>IF($D159=-1,MIN($F158,$Q$9),0)</f>
        <v>0</v>
      </c>
      <c r="K159" s="15">
        <f t="shared" si="12"/>
        <v>0</v>
      </c>
    </row>
    <row r="160" spans="1:11" x14ac:dyDescent="0.3">
      <c r="A160" s="1">
        <v>44507.458333333336</v>
      </c>
      <c r="B160" s="2">
        <v>14.43</v>
      </c>
      <c r="C160" s="4">
        <f t="shared" si="9"/>
        <v>48.483333333333327</v>
      </c>
      <c r="D160">
        <f>IF(C160+$Q$5&lt;B160,-1,IF(C160-$Q$5&gt;B160,1,0))</f>
        <v>1</v>
      </c>
      <c r="F160">
        <f t="shared" si="10"/>
        <v>1000</v>
      </c>
      <c r="H160" s="17">
        <f>IF($D160=1,MIN($Q$4-$F159,$Q$9),0)</f>
        <v>0</v>
      </c>
      <c r="I160" s="19">
        <f t="shared" si="11"/>
        <v>0</v>
      </c>
      <c r="J160" s="13">
        <f>IF($D160=-1,MIN($F159,$Q$9),0)</f>
        <v>0</v>
      </c>
      <c r="K160" s="15">
        <f t="shared" si="12"/>
        <v>0</v>
      </c>
    </row>
    <row r="161" spans="1:11" x14ac:dyDescent="0.3">
      <c r="A161" s="1">
        <v>44507.5</v>
      </c>
      <c r="B161" s="2">
        <v>12.64</v>
      </c>
      <c r="C161" s="4">
        <f t="shared" si="9"/>
        <v>45.409583333333337</v>
      </c>
      <c r="D161">
        <f>IF(C161+$Q$5&lt;B161,-1,IF(C161-$Q$5&gt;B161,1,0))</f>
        <v>1</v>
      </c>
      <c r="F161">
        <f t="shared" si="10"/>
        <v>1000</v>
      </c>
      <c r="H161" s="17">
        <f>IF($D161=1,MIN($Q$4-$F160,$Q$9),0)</f>
        <v>0</v>
      </c>
      <c r="I161" s="19">
        <f t="shared" si="11"/>
        <v>0</v>
      </c>
      <c r="J161" s="13">
        <f>IF($D161=-1,MIN($F160,$Q$9),0)</f>
        <v>0</v>
      </c>
      <c r="K161" s="15">
        <f t="shared" si="12"/>
        <v>0</v>
      </c>
    </row>
    <row r="162" spans="1:11" x14ac:dyDescent="0.3">
      <c r="A162" s="1">
        <v>44507.541666666664</v>
      </c>
      <c r="B162" s="2">
        <v>13.84</v>
      </c>
      <c r="C162" s="4">
        <f t="shared" si="9"/>
        <v>42.540416666666665</v>
      </c>
      <c r="D162">
        <f>IF(C162+$Q$5&lt;B162,-1,IF(C162-$Q$5&gt;B162,1,0))</f>
        <v>1</v>
      </c>
      <c r="F162">
        <f t="shared" si="10"/>
        <v>1000</v>
      </c>
      <c r="H162" s="17">
        <f>IF($D162=1,MIN($Q$4-$F161,$Q$9),0)</f>
        <v>0</v>
      </c>
      <c r="I162" s="19">
        <f t="shared" si="11"/>
        <v>0</v>
      </c>
      <c r="J162" s="13">
        <f>IF($D162=-1,MIN($F161,$Q$9),0)</f>
        <v>0</v>
      </c>
      <c r="K162" s="15">
        <f t="shared" si="12"/>
        <v>0</v>
      </c>
    </row>
    <row r="163" spans="1:11" x14ac:dyDescent="0.3">
      <c r="A163" s="1">
        <v>44507.583333333336</v>
      </c>
      <c r="B163" s="2">
        <v>14.14</v>
      </c>
      <c r="C163" s="4">
        <f t="shared" si="9"/>
        <v>39.783333333333324</v>
      </c>
      <c r="D163">
        <f>IF(C163+$Q$5&lt;B163,-1,IF(C163-$Q$5&gt;B163,1,0))</f>
        <v>1</v>
      </c>
      <c r="F163">
        <f t="shared" si="10"/>
        <v>1000</v>
      </c>
      <c r="H163" s="17">
        <f>IF($D163=1,MIN($Q$4-$F162,$Q$9),0)</f>
        <v>0</v>
      </c>
      <c r="I163" s="19">
        <f t="shared" si="11"/>
        <v>0</v>
      </c>
      <c r="J163" s="13">
        <f>IF($D163=-1,MIN($F162,$Q$9),0)</f>
        <v>0</v>
      </c>
      <c r="K163" s="15">
        <f t="shared" si="12"/>
        <v>0</v>
      </c>
    </row>
    <row r="164" spans="1:11" x14ac:dyDescent="0.3">
      <c r="A164" s="1">
        <v>44507.625</v>
      </c>
      <c r="B164" s="2">
        <v>15.7</v>
      </c>
      <c r="C164" s="4">
        <f t="shared" si="9"/>
        <v>37.23416666666666</v>
      </c>
      <c r="D164">
        <f>IF(C164+$Q$5&lt;B164,-1,IF(C164-$Q$5&gt;B164,1,0))</f>
        <v>1</v>
      </c>
      <c r="F164">
        <f t="shared" si="10"/>
        <v>1000</v>
      </c>
      <c r="H164" s="17">
        <f>IF($D164=1,MIN($Q$4-$F163,$Q$9),0)</f>
        <v>0</v>
      </c>
      <c r="I164" s="19">
        <f t="shared" si="11"/>
        <v>0</v>
      </c>
      <c r="J164" s="13">
        <f>IF($D164=-1,MIN($F163,$Q$9),0)</f>
        <v>0</v>
      </c>
      <c r="K164" s="15">
        <f t="shared" si="12"/>
        <v>0</v>
      </c>
    </row>
    <row r="165" spans="1:11" x14ac:dyDescent="0.3">
      <c r="A165" s="1">
        <v>44507.666666666664</v>
      </c>
      <c r="B165" s="2">
        <v>29.95</v>
      </c>
      <c r="C165" s="4">
        <f t="shared" si="9"/>
        <v>34.719999999999992</v>
      </c>
      <c r="D165">
        <f>IF(C165+$Q$5&lt;B165,-1,IF(C165-$Q$5&gt;B165,1,0))</f>
        <v>0</v>
      </c>
      <c r="F165">
        <f t="shared" si="10"/>
        <v>1000</v>
      </c>
      <c r="H165" s="17">
        <f>IF($D165=1,MIN($Q$4-$F164,$Q$9),0)</f>
        <v>0</v>
      </c>
      <c r="I165" s="19">
        <f t="shared" si="11"/>
        <v>0</v>
      </c>
      <c r="J165" s="13">
        <f>IF($D165=-1,MIN($F164,$Q$9),0)</f>
        <v>0</v>
      </c>
      <c r="K165" s="15">
        <f t="shared" si="12"/>
        <v>0</v>
      </c>
    </row>
    <row r="166" spans="1:11" x14ac:dyDescent="0.3">
      <c r="A166" s="1">
        <v>44507.708333333336</v>
      </c>
      <c r="B166" s="2">
        <v>60</v>
      </c>
      <c r="C166" s="4">
        <f t="shared" si="9"/>
        <v>32.782499999999992</v>
      </c>
      <c r="D166">
        <f>IF(C166+$Q$5&lt;B166,-1,IF(C166-$Q$5&gt;B166,1,0))</f>
        <v>-1</v>
      </c>
      <c r="F166">
        <f t="shared" si="10"/>
        <v>500</v>
      </c>
      <c r="H166" s="17">
        <f>IF($D166=1,MIN($Q$4-$F165,$Q$9),0)</f>
        <v>0</v>
      </c>
      <c r="I166" s="19">
        <f t="shared" si="11"/>
        <v>0</v>
      </c>
      <c r="J166" s="13">
        <f>IF($D166=-1,MIN($F165,$Q$9),0)</f>
        <v>500</v>
      </c>
      <c r="K166" s="15">
        <f t="shared" si="12"/>
        <v>30</v>
      </c>
    </row>
    <row r="167" spans="1:11" x14ac:dyDescent="0.3">
      <c r="A167" s="1">
        <v>44507.75</v>
      </c>
      <c r="B167" s="2">
        <v>77.72</v>
      </c>
      <c r="C167" s="4">
        <f t="shared" si="9"/>
        <v>31.948749999999993</v>
      </c>
      <c r="D167">
        <f>IF(C167+$Q$5&lt;B167,-1,IF(C167-$Q$5&gt;B167,1,0))</f>
        <v>-1</v>
      </c>
      <c r="F167">
        <f t="shared" si="10"/>
        <v>0</v>
      </c>
      <c r="H167" s="17">
        <f>IF($D167=1,MIN($Q$4-$F166,$Q$9),0)</f>
        <v>0</v>
      </c>
      <c r="I167" s="19">
        <f t="shared" si="11"/>
        <v>0</v>
      </c>
      <c r="J167" s="13">
        <f>IF($D167=-1,MIN($F166,$Q$9),0)</f>
        <v>500</v>
      </c>
      <c r="K167" s="15">
        <f t="shared" si="12"/>
        <v>38.86</v>
      </c>
    </row>
    <row r="168" spans="1:11" x14ac:dyDescent="0.3">
      <c r="A168" s="1">
        <v>44507.791666666664</v>
      </c>
      <c r="B168" s="2">
        <v>93.52</v>
      </c>
      <c r="C168" s="4">
        <f t="shared" si="9"/>
        <v>31.525000000000002</v>
      </c>
      <c r="D168">
        <f>IF(C168+$Q$5&lt;B168,-1,IF(C168-$Q$5&gt;B168,1,0))</f>
        <v>-1</v>
      </c>
      <c r="F168">
        <f t="shared" si="10"/>
        <v>0</v>
      </c>
      <c r="H168" s="17">
        <f>IF($D168=1,MIN($Q$4-$F167,$Q$9),0)</f>
        <v>0</v>
      </c>
      <c r="I168" s="19">
        <f t="shared" si="11"/>
        <v>0</v>
      </c>
      <c r="J168" s="13">
        <f>IF($D168=-1,MIN($F167,$Q$9),0)</f>
        <v>0</v>
      </c>
      <c r="K168" s="15">
        <f t="shared" si="12"/>
        <v>0</v>
      </c>
    </row>
    <row r="169" spans="1:11" x14ac:dyDescent="0.3">
      <c r="A169" s="1">
        <v>44507.833333333336</v>
      </c>
      <c r="B169" s="2">
        <v>81.05</v>
      </c>
      <c r="C169" s="4">
        <f t="shared" si="9"/>
        <v>31.046666666666667</v>
      </c>
      <c r="D169">
        <f>IF(C169+$Q$5&lt;B169,-1,IF(C169-$Q$5&gt;B169,1,0))</f>
        <v>-1</v>
      </c>
      <c r="F169">
        <f t="shared" si="10"/>
        <v>0</v>
      </c>
      <c r="H169" s="17">
        <f>IF($D169=1,MIN($Q$4-$F168,$Q$9),0)</f>
        <v>0</v>
      </c>
      <c r="I169" s="19">
        <f t="shared" si="11"/>
        <v>0</v>
      </c>
      <c r="J169" s="13">
        <f>IF($D169=-1,MIN($F168,$Q$9),0)</f>
        <v>0</v>
      </c>
      <c r="K169" s="15">
        <f t="shared" si="12"/>
        <v>0</v>
      </c>
    </row>
    <row r="170" spans="1:11" x14ac:dyDescent="0.3">
      <c r="A170" s="1">
        <v>44507.875</v>
      </c>
      <c r="B170" s="2">
        <v>82.48</v>
      </c>
      <c r="C170" s="4">
        <f t="shared" si="9"/>
        <v>30.769999999999996</v>
      </c>
      <c r="D170">
        <f>IF(C170+$Q$5&lt;B170,-1,IF(C170-$Q$5&gt;B170,1,0))</f>
        <v>-1</v>
      </c>
      <c r="F170">
        <f t="shared" si="10"/>
        <v>0</v>
      </c>
      <c r="H170" s="17">
        <f>IF($D170=1,MIN($Q$4-$F169,$Q$9),0)</f>
        <v>0</v>
      </c>
      <c r="I170" s="19">
        <f t="shared" si="11"/>
        <v>0</v>
      </c>
      <c r="J170" s="13">
        <f>IF($D170=-1,MIN($F169,$Q$9),0)</f>
        <v>0</v>
      </c>
      <c r="K170" s="15">
        <f t="shared" si="12"/>
        <v>0</v>
      </c>
    </row>
    <row r="171" spans="1:11" x14ac:dyDescent="0.3">
      <c r="A171" s="1">
        <v>44507.916666666664</v>
      </c>
      <c r="B171" s="2">
        <v>80.569999999999993</v>
      </c>
      <c r="C171" s="4">
        <f t="shared" si="9"/>
        <v>30.56208333333333</v>
      </c>
      <c r="D171">
        <f>IF(C171+$Q$5&lt;B171,-1,IF(C171-$Q$5&gt;B171,1,0))</f>
        <v>-1</v>
      </c>
      <c r="F171">
        <f t="shared" si="10"/>
        <v>0</v>
      </c>
      <c r="H171" s="17">
        <f>IF($D171=1,MIN($Q$4-$F170,$Q$9),0)</f>
        <v>0</v>
      </c>
      <c r="I171" s="19">
        <f t="shared" si="11"/>
        <v>0</v>
      </c>
      <c r="J171" s="13">
        <f>IF($D171=-1,MIN($F170,$Q$9),0)</f>
        <v>0</v>
      </c>
      <c r="K171" s="15">
        <f t="shared" si="12"/>
        <v>0</v>
      </c>
    </row>
    <row r="172" spans="1:11" x14ac:dyDescent="0.3">
      <c r="A172" s="1">
        <v>44507.958333333336</v>
      </c>
      <c r="B172" s="2">
        <v>76.650000000000006</v>
      </c>
      <c r="C172" s="4">
        <f t="shared" si="9"/>
        <v>31.324583333333333</v>
      </c>
      <c r="D172">
        <f>IF(C172+$Q$5&lt;B172,-1,IF(C172-$Q$5&gt;B172,1,0))</f>
        <v>-1</v>
      </c>
      <c r="F172">
        <f t="shared" si="10"/>
        <v>0</v>
      </c>
      <c r="H172" s="17">
        <f>IF($D172=1,MIN($Q$4-$F171,$Q$9),0)</f>
        <v>0</v>
      </c>
      <c r="I172" s="19">
        <f t="shared" si="11"/>
        <v>0</v>
      </c>
      <c r="J172" s="13">
        <f>IF($D172=-1,MIN($F171,$Q$9),0)</f>
        <v>0</v>
      </c>
      <c r="K172" s="15">
        <f t="shared" si="12"/>
        <v>0</v>
      </c>
    </row>
    <row r="173" spans="1:11" x14ac:dyDescent="0.3">
      <c r="A173" s="1">
        <v>44508</v>
      </c>
      <c r="B173" s="2">
        <v>76.33</v>
      </c>
      <c r="C173" s="4">
        <f t="shared" si="9"/>
        <v>32.294583333333328</v>
      </c>
      <c r="D173">
        <f>IF(C173+$Q$5&lt;B173,-1,IF(C173-$Q$5&gt;B173,1,0))</f>
        <v>-1</v>
      </c>
      <c r="F173">
        <f t="shared" si="10"/>
        <v>0</v>
      </c>
      <c r="H173" s="17">
        <f>IF($D173=1,MIN($Q$4-$F172,$Q$9),0)</f>
        <v>0</v>
      </c>
      <c r="I173" s="19">
        <f t="shared" si="11"/>
        <v>0</v>
      </c>
      <c r="J173" s="13">
        <f>IF($D173=-1,MIN($F172,$Q$9),0)</f>
        <v>0</v>
      </c>
      <c r="K173" s="15">
        <f t="shared" si="12"/>
        <v>0</v>
      </c>
    </row>
    <row r="174" spans="1:11" x14ac:dyDescent="0.3">
      <c r="A174" s="1">
        <v>44508.041666666664</v>
      </c>
      <c r="B174" s="2">
        <v>76.61</v>
      </c>
      <c r="C174" s="4">
        <f t="shared" si="9"/>
        <v>33.389583333333327</v>
      </c>
      <c r="D174">
        <f>IF(C174+$Q$5&lt;B174,-1,IF(C174-$Q$5&gt;B174,1,0))</f>
        <v>-1</v>
      </c>
      <c r="F174">
        <f t="shared" si="10"/>
        <v>0</v>
      </c>
      <c r="H174" s="17">
        <f>IF($D174=1,MIN($Q$4-$F173,$Q$9),0)</f>
        <v>0</v>
      </c>
      <c r="I174" s="19">
        <f t="shared" si="11"/>
        <v>0</v>
      </c>
      <c r="J174" s="13">
        <f>IF($D174=-1,MIN($F173,$Q$9),0)</f>
        <v>0</v>
      </c>
      <c r="K174" s="15">
        <f t="shared" si="12"/>
        <v>0</v>
      </c>
    </row>
    <row r="175" spans="1:11" x14ac:dyDescent="0.3">
      <c r="A175" s="1">
        <v>44508.083333333336</v>
      </c>
      <c r="B175" s="2">
        <v>55.39</v>
      </c>
      <c r="C175" s="4">
        <f t="shared" si="9"/>
        <v>35.407500000000006</v>
      </c>
      <c r="D175">
        <f>IF(C175+$Q$5&lt;B175,-1,IF(C175-$Q$5&gt;B175,1,0))</f>
        <v>-1</v>
      </c>
      <c r="F175">
        <f t="shared" si="10"/>
        <v>0</v>
      </c>
      <c r="H175" s="17">
        <f>IF($D175=1,MIN($Q$4-$F174,$Q$9),0)</f>
        <v>0</v>
      </c>
      <c r="I175" s="19">
        <f t="shared" si="11"/>
        <v>0</v>
      </c>
      <c r="J175" s="13">
        <f>IF($D175=-1,MIN($F174,$Q$9),0)</f>
        <v>0</v>
      </c>
      <c r="K175" s="15">
        <f t="shared" si="12"/>
        <v>0</v>
      </c>
    </row>
    <row r="176" spans="1:11" x14ac:dyDescent="0.3">
      <c r="A176" s="1">
        <v>44508.125</v>
      </c>
      <c r="B176" s="2">
        <v>57.94</v>
      </c>
      <c r="C176" s="4">
        <f t="shared" si="9"/>
        <v>37.435000000000002</v>
      </c>
      <c r="D176">
        <f>IF(C176+$Q$5&lt;B176,-1,IF(C176-$Q$5&gt;B176,1,0))</f>
        <v>-1</v>
      </c>
      <c r="F176">
        <f t="shared" si="10"/>
        <v>0</v>
      </c>
      <c r="H176" s="17">
        <f>IF($D176=1,MIN($Q$4-$F175,$Q$9),0)</f>
        <v>0</v>
      </c>
      <c r="I176" s="19">
        <f t="shared" si="11"/>
        <v>0</v>
      </c>
      <c r="J176" s="13">
        <f>IF($D176=-1,MIN($F175,$Q$9),0)</f>
        <v>0</v>
      </c>
      <c r="K176" s="15">
        <f t="shared" si="12"/>
        <v>0</v>
      </c>
    </row>
    <row r="177" spans="1:11" x14ac:dyDescent="0.3">
      <c r="A177" s="1">
        <v>44508.166666666664</v>
      </c>
      <c r="B177" s="2">
        <v>62.95</v>
      </c>
      <c r="C177" s="4">
        <f t="shared" si="9"/>
        <v>39.654166666666669</v>
      </c>
      <c r="D177">
        <f>IF(C177+$Q$5&lt;B177,-1,IF(C177-$Q$5&gt;B177,1,0))</f>
        <v>-1</v>
      </c>
      <c r="F177">
        <f t="shared" si="10"/>
        <v>0</v>
      </c>
      <c r="H177" s="17">
        <f>IF($D177=1,MIN($Q$4-$F176,$Q$9),0)</f>
        <v>0</v>
      </c>
      <c r="I177" s="19">
        <f t="shared" si="11"/>
        <v>0</v>
      </c>
      <c r="J177" s="13">
        <f>IF($D177=-1,MIN($F176,$Q$9),0)</f>
        <v>0</v>
      </c>
      <c r="K177" s="15">
        <f t="shared" si="12"/>
        <v>0</v>
      </c>
    </row>
    <row r="178" spans="1:11" x14ac:dyDescent="0.3">
      <c r="A178" s="1">
        <v>44508.208333333336</v>
      </c>
      <c r="B178" s="2">
        <v>60</v>
      </c>
      <c r="C178" s="4">
        <f t="shared" si="9"/>
        <v>42.133749999999999</v>
      </c>
      <c r="D178">
        <f>IF(C178+$Q$5&lt;B178,-1,IF(C178-$Q$5&gt;B178,1,0))</f>
        <v>-1</v>
      </c>
      <c r="F178">
        <f t="shared" si="10"/>
        <v>0</v>
      </c>
      <c r="H178" s="17">
        <f>IF($D178=1,MIN($Q$4-$F177,$Q$9),0)</f>
        <v>0</v>
      </c>
      <c r="I178" s="19">
        <f t="shared" si="11"/>
        <v>0</v>
      </c>
      <c r="J178" s="13">
        <f>IF($D178=-1,MIN($F177,$Q$9),0)</f>
        <v>0</v>
      </c>
      <c r="K178" s="15">
        <f t="shared" si="12"/>
        <v>0</v>
      </c>
    </row>
    <row r="179" spans="1:11" x14ac:dyDescent="0.3">
      <c r="A179" s="1">
        <v>44508.25</v>
      </c>
      <c r="B179" s="2">
        <v>60.92</v>
      </c>
      <c r="C179" s="4">
        <f t="shared" si="9"/>
        <v>44.565416666666671</v>
      </c>
      <c r="D179">
        <f>IF(C179+$Q$5&lt;B179,-1,IF(C179-$Q$5&gt;B179,1,0))</f>
        <v>-1</v>
      </c>
      <c r="F179">
        <f t="shared" si="10"/>
        <v>0</v>
      </c>
      <c r="H179" s="17">
        <f>IF($D179=1,MIN($Q$4-$F178,$Q$9),0)</f>
        <v>0</v>
      </c>
      <c r="I179" s="19">
        <f t="shared" si="11"/>
        <v>0</v>
      </c>
      <c r="J179" s="13">
        <f>IF($D179=-1,MIN($F178,$Q$9),0)</f>
        <v>0</v>
      </c>
      <c r="K179" s="15">
        <f t="shared" si="12"/>
        <v>0</v>
      </c>
    </row>
    <row r="180" spans="1:11" x14ac:dyDescent="0.3">
      <c r="A180" s="1">
        <v>44508.291666666664</v>
      </c>
      <c r="B180" s="2">
        <v>74.97</v>
      </c>
      <c r="C180" s="4">
        <f t="shared" si="9"/>
        <v>47.042500000000011</v>
      </c>
      <c r="D180">
        <f>IF(C180+$Q$5&lt;B180,-1,IF(C180-$Q$5&gt;B180,1,0))</f>
        <v>-1</v>
      </c>
      <c r="F180">
        <f t="shared" si="10"/>
        <v>0</v>
      </c>
      <c r="H180" s="17">
        <f>IF($D180=1,MIN($Q$4-$F179,$Q$9),0)</f>
        <v>0</v>
      </c>
      <c r="I180" s="19">
        <f t="shared" si="11"/>
        <v>0</v>
      </c>
      <c r="J180" s="13">
        <f>IF($D180=-1,MIN($F179,$Q$9),0)</f>
        <v>0</v>
      </c>
      <c r="K180" s="15">
        <f t="shared" si="12"/>
        <v>0</v>
      </c>
    </row>
    <row r="181" spans="1:11" x14ac:dyDescent="0.3">
      <c r="A181" s="1">
        <v>44508.333333333336</v>
      </c>
      <c r="B181" s="2">
        <v>173.9</v>
      </c>
      <c r="C181" s="4">
        <f t="shared" si="9"/>
        <v>50.050833333333344</v>
      </c>
      <c r="D181">
        <f>IF(C181+$Q$5&lt;B181,-1,IF(C181-$Q$5&gt;B181,1,0))</f>
        <v>-1</v>
      </c>
      <c r="F181">
        <f t="shared" si="10"/>
        <v>0</v>
      </c>
      <c r="H181" s="17">
        <f>IF($D181=1,MIN($Q$4-$F180,$Q$9),0)</f>
        <v>0</v>
      </c>
      <c r="I181" s="19">
        <f t="shared" si="11"/>
        <v>0</v>
      </c>
      <c r="J181" s="13">
        <f>IF($D181=-1,MIN($F180,$Q$9),0)</f>
        <v>0</v>
      </c>
      <c r="K181" s="15">
        <f t="shared" si="12"/>
        <v>0</v>
      </c>
    </row>
    <row r="182" spans="1:11" x14ac:dyDescent="0.3">
      <c r="A182" s="1">
        <v>44508.375</v>
      </c>
      <c r="B182" s="2">
        <v>221.15</v>
      </c>
      <c r="C182" s="4">
        <f t="shared" si="9"/>
        <v>57.160000000000018</v>
      </c>
      <c r="D182">
        <f>IF(C182+$Q$5&lt;B182,-1,IF(C182-$Q$5&gt;B182,1,0))</f>
        <v>-1</v>
      </c>
      <c r="F182">
        <f t="shared" si="10"/>
        <v>0</v>
      </c>
      <c r="H182" s="17">
        <f>IF($D182=1,MIN($Q$4-$F181,$Q$9),0)</f>
        <v>0</v>
      </c>
      <c r="I182" s="19">
        <f t="shared" si="11"/>
        <v>0</v>
      </c>
      <c r="J182" s="13">
        <f>IF($D182=-1,MIN($F181,$Q$9),0)</f>
        <v>0</v>
      </c>
      <c r="K182" s="15">
        <f t="shared" si="12"/>
        <v>0</v>
      </c>
    </row>
    <row r="183" spans="1:11" x14ac:dyDescent="0.3">
      <c r="A183" s="1">
        <v>44508.416666666664</v>
      </c>
      <c r="B183" s="2">
        <v>214.08</v>
      </c>
      <c r="C183" s="4">
        <f t="shared" si="9"/>
        <v>65.987916666666692</v>
      </c>
      <c r="D183">
        <f>IF(C183+$Q$5&lt;B183,-1,IF(C183-$Q$5&gt;B183,1,0))</f>
        <v>-1</v>
      </c>
      <c r="F183">
        <f t="shared" si="10"/>
        <v>0</v>
      </c>
      <c r="H183" s="17">
        <f>IF($D183=1,MIN($Q$4-$F182,$Q$9),0)</f>
        <v>0</v>
      </c>
      <c r="I183" s="19">
        <f t="shared" si="11"/>
        <v>0</v>
      </c>
      <c r="J183" s="13">
        <f>IF($D183=-1,MIN($F182,$Q$9),0)</f>
        <v>0</v>
      </c>
      <c r="K183" s="15">
        <f t="shared" si="12"/>
        <v>0</v>
      </c>
    </row>
    <row r="184" spans="1:11" x14ac:dyDescent="0.3">
      <c r="A184" s="1">
        <v>44508.458333333336</v>
      </c>
      <c r="B184" s="2">
        <v>199.95</v>
      </c>
      <c r="C184" s="4">
        <f t="shared" si="9"/>
        <v>74.455416666666679</v>
      </c>
      <c r="D184">
        <f>IF(C184+$Q$5&lt;B184,-1,IF(C184-$Q$5&gt;B184,1,0))</f>
        <v>-1</v>
      </c>
      <c r="F184">
        <f t="shared" si="10"/>
        <v>0</v>
      </c>
      <c r="H184" s="17">
        <f>IF($D184=1,MIN($Q$4-$F183,$Q$9),0)</f>
        <v>0</v>
      </c>
      <c r="I184" s="19">
        <f t="shared" si="11"/>
        <v>0</v>
      </c>
      <c r="J184" s="13">
        <f>IF($D184=-1,MIN($F183,$Q$9),0)</f>
        <v>0</v>
      </c>
      <c r="K184" s="15">
        <f t="shared" si="12"/>
        <v>0</v>
      </c>
    </row>
    <row r="185" spans="1:11" x14ac:dyDescent="0.3">
      <c r="A185" s="1">
        <v>44508.5</v>
      </c>
      <c r="B185" s="2">
        <v>190.17</v>
      </c>
      <c r="C185" s="4">
        <f t="shared" si="9"/>
        <v>82.185416666666683</v>
      </c>
      <c r="D185">
        <f>IF(C185+$Q$5&lt;B185,-1,IF(C185-$Q$5&gt;B185,1,0))</f>
        <v>-1</v>
      </c>
      <c r="F185">
        <f t="shared" si="10"/>
        <v>0</v>
      </c>
      <c r="H185" s="17">
        <f>IF($D185=1,MIN($Q$4-$F184,$Q$9),0)</f>
        <v>0</v>
      </c>
      <c r="I185" s="19">
        <f t="shared" si="11"/>
        <v>0</v>
      </c>
      <c r="J185" s="13">
        <f>IF($D185=-1,MIN($F184,$Q$9),0)</f>
        <v>0</v>
      </c>
      <c r="K185" s="15">
        <f t="shared" si="12"/>
        <v>0</v>
      </c>
    </row>
    <row r="186" spans="1:11" x14ac:dyDescent="0.3">
      <c r="A186" s="1">
        <v>44508.541666666664</v>
      </c>
      <c r="B186" s="2">
        <v>188.59</v>
      </c>
      <c r="C186" s="4">
        <f t="shared" si="9"/>
        <v>89.582500000000024</v>
      </c>
      <c r="D186">
        <f>IF(C186+$Q$5&lt;B186,-1,IF(C186-$Q$5&gt;B186,1,0))</f>
        <v>-1</v>
      </c>
      <c r="F186">
        <f t="shared" si="10"/>
        <v>0</v>
      </c>
      <c r="H186" s="17">
        <f>IF($D186=1,MIN($Q$4-$F185,$Q$9),0)</f>
        <v>0</v>
      </c>
      <c r="I186" s="19">
        <f t="shared" si="11"/>
        <v>0</v>
      </c>
      <c r="J186" s="13">
        <f>IF($D186=-1,MIN($F185,$Q$9),0)</f>
        <v>0</v>
      </c>
      <c r="K186" s="15">
        <f t="shared" si="12"/>
        <v>0</v>
      </c>
    </row>
    <row r="187" spans="1:11" x14ac:dyDescent="0.3">
      <c r="A187" s="1">
        <v>44508.583333333336</v>
      </c>
      <c r="B187" s="2">
        <v>202.33</v>
      </c>
      <c r="C187" s="4">
        <f t="shared" si="9"/>
        <v>96.863750000000024</v>
      </c>
      <c r="D187">
        <f>IF(C187+$Q$5&lt;B187,-1,IF(C187-$Q$5&gt;B187,1,0))</f>
        <v>-1</v>
      </c>
      <c r="F187">
        <f t="shared" si="10"/>
        <v>0</v>
      </c>
      <c r="H187" s="17">
        <f>IF($D187=1,MIN($Q$4-$F186,$Q$9),0)</f>
        <v>0</v>
      </c>
      <c r="I187" s="19">
        <f t="shared" si="11"/>
        <v>0</v>
      </c>
      <c r="J187" s="13">
        <f>IF($D187=-1,MIN($F186,$Q$9),0)</f>
        <v>0</v>
      </c>
      <c r="K187" s="15">
        <f t="shared" si="12"/>
        <v>0</v>
      </c>
    </row>
    <row r="188" spans="1:11" x14ac:dyDescent="0.3">
      <c r="A188" s="1">
        <v>44508.625</v>
      </c>
      <c r="B188" s="2">
        <v>214.58</v>
      </c>
      <c r="C188" s="4">
        <f t="shared" si="9"/>
        <v>104.70500000000003</v>
      </c>
      <c r="D188">
        <f>IF(C188+$Q$5&lt;B188,-1,IF(C188-$Q$5&gt;B188,1,0))</f>
        <v>-1</v>
      </c>
      <c r="F188">
        <f t="shared" si="10"/>
        <v>0</v>
      </c>
      <c r="H188" s="17">
        <f>IF($D188=1,MIN($Q$4-$F187,$Q$9),0)</f>
        <v>0</v>
      </c>
      <c r="I188" s="19">
        <f t="shared" si="11"/>
        <v>0</v>
      </c>
      <c r="J188" s="13">
        <f>IF($D188=-1,MIN($F187,$Q$9),0)</f>
        <v>0</v>
      </c>
      <c r="K188" s="15">
        <f t="shared" si="12"/>
        <v>0</v>
      </c>
    </row>
    <row r="189" spans="1:11" x14ac:dyDescent="0.3">
      <c r="A189" s="1">
        <v>44508.666666666664</v>
      </c>
      <c r="B189" s="2">
        <v>212.96</v>
      </c>
      <c r="C189" s="4">
        <f t="shared" si="9"/>
        <v>112.99166666666667</v>
      </c>
      <c r="D189">
        <f>IF(C189+$Q$5&lt;B189,-1,IF(C189-$Q$5&gt;B189,1,0))</f>
        <v>-1</v>
      </c>
      <c r="F189">
        <f t="shared" si="10"/>
        <v>0</v>
      </c>
      <c r="H189" s="17">
        <f>IF($D189=1,MIN($Q$4-$F188,$Q$9),0)</f>
        <v>0</v>
      </c>
      <c r="I189" s="19">
        <f t="shared" si="11"/>
        <v>0</v>
      </c>
      <c r="J189" s="13">
        <f>IF($D189=-1,MIN($F188,$Q$9),0)</f>
        <v>0</v>
      </c>
      <c r="K189" s="15">
        <f t="shared" si="12"/>
        <v>0</v>
      </c>
    </row>
    <row r="190" spans="1:11" x14ac:dyDescent="0.3">
      <c r="A190" s="1">
        <v>44508.708333333336</v>
      </c>
      <c r="B190" s="2">
        <v>220.09</v>
      </c>
      <c r="C190" s="4">
        <f t="shared" si="9"/>
        <v>120.61708333333333</v>
      </c>
      <c r="D190">
        <f>IF(C190+$Q$5&lt;B190,-1,IF(C190-$Q$5&gt;B190,1,0))</f>
        <v>-1</v>
      </c>
      <c r="F190">
        <f t="shared" si="10"/>
        <v>0</v>
      </c>
      <c r="H190" s="17">
        <f>IF($D190=1,MIN($Q$4-$F189,$Q$9),0)</f>
        <v>0</v>
      </c>
      <c r="I190" s="19">
        <f t="shared" si="11"/>
        <v>0</v>
      </c>
      <c r="J190" s="13">
        <f>IF($D190=-1,MIN($F189,$Q$9),0)</f>
        <v>0</v>
      </c>
      <c r="K190" s="15">
        <f t="shared" si="12"/>
        <v>0</v>
      </c>
    </row>
    <row r="191" spans="1:11" x14ac:dyDescent="0.3">
      <c r="A191" s="1">
        <v>44508.75</v>
      </c>
      <c r="B191" s="2">
        <v>229.6</v>
      </c>
      <c r="C191" s="4">
        <f t="shared" si="9"/>
        <v>127.28750000000001</v>
      </c>
      <c r="D191">
        <f>IF(C191+$Q$5&lt;B191,-1,IF(C191-$Q$5&gt;B191,1,0))</f>
        <v>-1</v>
      </c>
      <c r="F191">
        <f t="shared" si="10"/>
        <v>0</v>
      </c>
      <c r="H191" s="17">
        <f>IF($D191=1,MIN($Q$4-$F190,$Q$9),0)</f>
        <v>0</v>
      </c>
      <c r="I191" s="19">
        <f t="shared" si="11"/>
        <v>0</v>
      </c>
      <c r="J191" s="13">
        <f>IF($D191=-1,MIN($F190,$Q$9),0)</f>
        <v>0</v>
      </c>
      <c r="K191" s="15">
        <f t="shared" si="12"/>
        <v>0</v>
      </c>
    </row>
    <row r="192" spans="1:11" x14ac:dyDescent="0.3">
      <c r="A192" s="1">
        <v>44508.791666666664</v>
      </c>
      <c r="B192" s="2">
        <v>290.36</v>
      </c>
      <c r="C192" s="4">
        <f t="shared" si="9"/>
        <v>133.61583333333334</v>
      </c>
      <c r="D192">
        <f>IF(C192+$Q$5&lt;B192,-1,IF(C192-$Q$5&gt;B192,1,0))</f>
        <v>-1</v>
      </c>
      <c r="F192">
        <f t="shared" si="10"/>
        <v>0</v>
      </c>
      <c r="H192" s="17">
        <f>IF($D192=1,MIN($Q$4-$F191,$Q$9),0)</f>
        <v>0</v>
      </c>
      <c r="I192" s="19">
        <f t="shared" si="11"/>
        <v>0</v>
      </c>
      <c r="J192" s="13">
        <f>IF($D192=-1,MIN($F191,$Q$9),0)</f>
        <v>0</v>
      </c>
      <c r="K192" s="15">
        <f t="shared" si="12"/>
        <v>0</v>
      </c>
    </row>
    <row r="193" spans="1:11" x14ac:dyDescent="0.3">
      <c r="A193" s="1">
        <v>44508.833333333336</v>
      </c>
      <c r="B193" s="2">
        <v>299.89999999999998</v>
      </c>
      <c r="C193" s="4">
        <f t="shared" si="9"/>
        <v>141.81750000000002</v>
      </c>
      <c r="D193">
        <f>IF(C193+$Q$5&lt;B193,-1,IF(C193-$Q$5&gt;B193,1,0))</f>
        <v>-1</v>
      </c>
      <c r="F193">
        <f t="shared" si="10"/>
        <v>0</v>
      </c>
      <c r="H193" s="17">
        <f>IF($D193=1,MIN($Q$4-$F192,$Q$9),0)</f>
        <v>0</v>
      </c>
      <c r="I193" s="19">
        <f t="shared" si="11"/>
        <v>0</v>
      </c>
      <c r="J193" s="13">
        <f>IF($D193=-1,MIN($F192,$Q$9),0)</f>
        <v>0</v>
      </c>
      <c r="K193" s="15">
        <f t="shared" si="12"/>
        <v>0</v>
      </c>
    </row>
    <row r="194" spans="1:11" x14ac:dyDescent="0.3">
      <c r="A194" s="1">
        <v>44508.875</v>
      </c>
      <c r="B194" s="2">
        <v>270</v>
      </c>
      <c r="C194" s="4">
        <f t="shared" si="9"/>
        <v>150.93625</v>
      </c>
      <c r="D194">
        <f>IF(C194+$Q$5&lt;B194,-1,IF(C194-$Q$5&gt;B194,1,0))</f>
        <v>-1</v>
      </c>
      <c r="F194">
        <f t="shared" si="10"/>
        <v>0</v>
      </c>
      <c r="H194" s="17">
        <f>IF($D194=1,MIN($Q$4-$F193,$Q$9),0)</f>
        <v>0</v>
      </c>
      <c r="I194" s="19">
        <f t="shared" si="11"/>
        <v>0</v>
      </c>
      <c r="J194" s="13">
        <f>IF($D194=-1,MIN($F193,$Q$9),0)</f>
        <v>0</v>
      </c>
      <c r="K194" s="15">
        <f t="shared" si="12"/>
        <v>0</v>
      </c>
    </row>
    <row r="195" spans="1:11" x14ac:dyDescent="0.3">
      <c r="A195" s="1">
        <v>44508.916666666664</v>
      </c>
      <c r="B195" s="2">
        <v>222.2</v>
      </c>
      <c r="C195" s="4">
        <f t="shared" si="9"/>
        <v>158.74958333333333</v>
      </c>
      <c r="D195">
        <f>IF(C195+$Q$5&lt;B195,-1,IF(C195-$Q$5&gt;B195,1,0))</f>
        <v>-1</v>
      </c>
      <c r="F195">
        <f t="shared" si="10"/>
        <v>0</v>
      </c>
      <c r="H195" s="17">
        <f>IF($D195=1,MIN($Q$4-$F194,$Q$9),0)</f>
        <v>0</v>
      </c>
      <c r="I195" s="19">
        <f t="shared" si="11"/>
        <v>0</v>
      </c>
      <c r="J195" s="13">
        <f>IF($D195=-1,MIN($F194,$Q$9),0)</f>
        <v>0</v>
      </c>
      <c r="K195" s="15">
        <f t="shared" si="12"/>
        <v>0</v>
      </c>
    </row>
    <row r="196" spans="1:11" x14ac:dyDescent="0.3">
      <c r="A196" s="1">
        <v>44508.958333333336</v>
      </c>
      <c r="B196" s="2">
        <v>205</v>
      </c>
      <c r="C196" s="4">
        <f t="shared" si="9"/>
        <v>164.65083333333334</v>
      </c>
      <c r="D196">
        <f>IF(C196+$Q$5&lt;B196,-1,IF(C196-$Q$5&gt;B196,1,0))</f>
        <v>-1</v>
      </c>
      <c r="F196">
        <f t="shared" si="10"/>
        <v>0</v>
      </c>
      <c r="H196" s="17">
        <f>IF($D196=1,MIN($Q$4-$F195,$Q$9),0)</f>
        <v>0</v>
      </c>
      <c r="I196" s="19">
        <f t="shared" si="11"/>
        <v>0</v>
      </c>
      <c r="J196" s="13">
        <f>IF($D196=-1,MIN($F195,$Q$9),0)</f>
        <v>0</v>
      </c>
      <c r="K196" s="15">
        <f t="shared" si="12"/>
        <v>0</v>
      </c>
    </row>
    <row r="197" spans="1:11" x14ac:dyDescent="0.3">
      <c r="A197" s="1">
        <v>44509</v>
      </c>
      <c r="B197" s="2">
        <v>173</v>
      </c>
      <c r="C197" s="4">
        <f t="shared" si="9"/>
        <v>169.99875</v>
      </c>
      <c r="D197">
        <f>IF(C197+$Q$5&lt;B197,-1,IF(C197-$Q$5&gt;B197,1,0))</f>
        <v>0</v>
      </c>
      <c r="F197">
        <f t="shared" si="10"/>
        <v>0</v>
      </c>
      <c r="H197" s="17">
        <f>IF($D197=1,MIN($Q$4-$F196,$Q$9),0)</f>
        <v>0</v>
      </c>
      <c r="I197" s="19">
        <f t="shared" si="11"/>
        <v>0</v>
      </c>
      <c r="J197" s="13">
        <f>IF($D197=-1,MIN($F196,$Q$9),0)</f>
        <v>0</v>
      </c>
      <c r="K197" s="15">
        <f t="shared" si="12"/>
        <v>0</v>
      </c>
    </row>
    <row r="198" spans="1:11" x14ac:dyDescent="0.3">
      <c r="A198" s="1">
        <v>44509.041666666664</v>
      </c>
      <c r="B198" s="2">
        <v>157.88999999999999</v>
      </c>
      <c r="C198" s="4">
        <f t="shared" si="9"/>
        <v>174.02666666666664</v>
      </c>
      <c r="D198">
        <f>IF(C198+$Q$5&lt;B198,-1,IF(C198-$Q$5&gt;B198,1,0))</f>
        <v>1</v>
      </c>
      <c r="F198">
        <f t="shared" si="10"/>
        <v>500</v>
      </c>
      <c r="H198" s="17">
        <f>IF($D198=1,MIN($Q$4-$F197,$Q$9),0)</f>
        <v>500</v>
      </c>
      <c r="I198" s="19">
        <f t="shared" si="11"/>
        <v>78.944999999999993</v>
      </c>
      <c r="J198" s="13">
        <f>IF($D198=-1,MIN($F197,$Q$9),0)</f>
        <v>0</v>
      </c>
      <c r="K198" s="15">
        <f t="shared" si="12"/>
        <v>0</v>
      </c>
    </row>
    <row r="199" spans="1:11" x14ac:dyDescent="0.3">
      <c r="A199" s="1">
        <v>44509.083333333336</v>
      </c>
      <c r="B199" s="2">
        <v>153.01</v>
      </c>
      <c r="C199" s="4">
        <f t="shared" si="9"/>
        <v>177.41333333333333</v>
      </c>
      <c r="D199">
        <f>IF(C199+$Q$5&lt;B199,-1,IF(C199-$Q$5&gt;B199,1,0))</f>
        <v>1</v>
      </c>
      <c r="F199">
        <f t="shared" si="10"/>
        <v>1000</v>
      </c>
      <c r="H199" s="17">
        <f>IF($D199=1,MIN($Q$4-$F198,$Q$9),0)</f>
        <v>500</v>
      </c>
      <c r="I199" s="19">
        <f t="shared" si="11"/>
        <v>76.504999999999995</v>
      </c>
      <c r="J199" s="13">
        <f>IF($D199=-1,MIN($F198,$Q$9),0)</f>
        <v>0</v>
      </c>
      <c r="K199" s="15">
        <f t="shared" si="12"/>
        <v>0</v>
      </c>
    </row>
    <row r="200" spans="1:11" x14ac:dyDescent="0.3">
      <c r="A200" s="1">
        <v>44509.125</v>
      </c>
      <c r="B200" s="2">
        <v>152.85</v>
      </c>
      <c r="C200" s="4">
        <f t="shared" si="9"/>
        <v>181.48083333333332</v>
      </c>
      <c r="D200">
        <f>IF(C200+$Q$5&lt;B200,-1,IF(C200-$Q$5&gt;B200,1,0))</f>
        <v>1</v>
      </c>
      <c r="F200">
        <f t="shared" si="10"/>
        <v>1000</v>
      </c>
      <c r="H200" s="17">
        <f>IF($D200=1,MIN($Q$4-$F199,$Q$9),0)</f>
        <v>0</v>
      </c>
      <c r="I200" s="19">
        <f t="shared" si="11"/>
        <v>0</v>
      </c>
      <c r="J200" s="13">
        <f>IF($D200=-1,MIN($F199,$Q$9),0)</f>
        <v>0</v>
      </c>
      <c r="K200" s="15">
        <f t="shared" si="12"/>
        <v>0</v>
      </c>
    </row>
    <row r="201" spans="1:11" x14ac:dyDescent="0.3">
      <c r="A201" s="1">
        <v>44509.166666666664</v>
      </c>
      <c r="B201" s="2">
        <v>151.01</v>
      </c>
      <c r="C201" s="4">
        <f t="shared" si="9"/>
        <v>185.4354166666667</v>
      </c>
      <c r="D201">
        <f>IF(C201+$Q$5&lt;B201,-1,IF(C201-$Q$5&gt;B201,1,0))</f>
        <v>1</v>
      </c>
      <c r="F201">
        <f t="shared" si="10"/>
        <v>1000</v>
      </c>
      <c r="H201" s="17">
        <f>IF($D201=1,MIN($Q$4-$F200,$Q$9),0)</f>
        <v>0</v>
      </c>
      <c r="I201" s="19">
        <f t="shared" si="11"/>
        <v>0</v>
      </c>
      <c r="J201" s="13">
        <f>IF($D201=-1,MIN($F200,$Q$9),0)</f>
        <v>0</v>
      </c>
      <c r="K201" s="15">
        <f t="shared" si="12"/>
        <v>0</v>
      </c>
    </row>
    <row r="202" spans="1:11" x14ac:dyDescent="0.3">
      <c r="A202" s="1">
        <v>44509.208333333336</v>
      </c>
      <c r="B202" s="2">
        <v>145.36000000000001</v>
      </c>
      <c r="C202" s="4">
        <f t="shared" si="9"/>
        <v>189.10458333333335</v>
      </c>
      <c r="D202">
        <f>IF(C202+$Q$5&lt;B202,-1,IF(C202-$Q$5&gt;B202,1,0))</f>
        <v>1</v>
      </c>
      <c r="F202">
        <f t="shared" si="10"/>
        <v>1000</v>
      </c>
      <c r="H202" s="17">
        <f>IF($D202=1,MIN($Q$4-$F201,$Q$9),0)</f>
        <v>0</v>
      </c>
      <c r="I202" s="19">
        <f t="shared" si="11"/>
        <v>0</v>
      </c>
      <c r="J202" s="13">
        <f>IF($D202=-1,MIN($F201,$Q$9),0)</f>
        <v>0</v>
      </c>
      <c r="K202" s="15">
        <f t="shared" si="12"/>
        <v>0</v>
      </c>
    </row>
    <row r="203" spans="1:11" x14ac:dyDescent="0.3">
      <c r="A203" s="1">
        <v>44509.25</v>
      </c>
      <c r="B203" s="2">
        <v>145.5</v>
      </c>
      <c r="C203" s="4">
        <f t="shared" si="9"/>
        <v>192.66125</v>
      </c>
      <c r="D203">
        <f>IF(C203+$Q$5&lt;B203,-1,IF(C203-$Q$5&gt;B203,1,0))</f>
        <v>1</v>
      </c>
      <c r="F203">
        <f t="shared" si="10"/>
        <v>1000</v>
      </c>
      <c r="H203" s="17">
        <f>IF($D203=1,MIN($Q$4-$F202,$Q$9),0)</f>
        <v>0</v>
      </c>
      <c r="I203" s="19">
        <f t="shared" si="11"/>
        <v>0</v>
      </c>
      <c r="J203" s="13">
        <f>IF($D203=-1,MIN($F202,$Q$9),0)</f>
        <v>0</v>
      </c>
      <c r="K203" s="15">
        <f t="shared" si="12"/>
        <v>0</v>
      </c>
    </row>
    <row r="204" spans="1:11" x14ac:dyDescent="0.3">
      <c r="A204" s="1">
        <v>44509.291666666664</v>
      </c>
      <c r="B204" s="2">
        <v>152.87</v>
      </c>
      <c r="C204" s="4">
        <f t="shared" si="9"/>
        <v>196.18541666666667</v>
      </c>
      <c r="D204">
        <f>IF(C204+$Q$5&lt;B204,-1,IF(C204-$Q$5&gt;B204,1,0))</f>
        <v>1</v>
      </c>
      <c r="F204">
        <f t="shared" si="10"/>
        <v>1000</v>
      </c>
      <c r="H204" s="17">
        <f>IF($D204=1,MIN($Q$4-$F203,$Q$9),0)</f>
        <v>0</v>
      </c>
      <c r="I204" s="19">
        <f t="shared" si="11"/>
        <v>0</v>
      </c>
      <c r="J204" s="13">
        <f>IF($D204=-1,MIN($F203,$Q$9),0)</f>
        <v>0</v>
      </c>
      <c r="K204" s="15">
        <f t="shared" si="12"/>
        <v>0</v>
      </c>
    </row>
    <row r="205" spans="1:11" x14ac:dyDescent="0.3">
      <c r="A205" s="1">
        <v>44509.333333333336</v>
      </c>
      <c r="B205" s="2">
        <v>190</v>
      </c>
      <c r="C205" s="4">
        <f t="shared" si="9"/>
        <v>199.43124999999998</v>
      </c>
      <c r="D205">
        <f>IF(C205+$Q$5&lt;B205,-1,IF(C205-$Q$5&gt;B205,1,0))</f>
        <v>0</v>
      </c>
      <c r="F205">
        <f t="shared" si="10"/>
        <v>1000</v>
      </c>
      <c r="H205" s="17">
        <f>IF($D205=1,MIN($Q$4-$F204,$Q$9),0)</f>
        <v>0</v>
      </c>
      <c r="I205" s="19">
        <f t="shared" si="11"/>
        <v>0</v>
      </c>
      <c r="J205" s="13">
        <f>IF($D205=-1,MIN($F204,$Q$9),0)</f>
        <v>0</v>
      </c>
      <c r="K205" s="15">
        <f t="shared" si="12"/>
        <v>0</v>
      </c>
    </row>
    <row r="206" spans="1:11" x14ac:dyDescent="0.3">
      <c r="A206" s="1">
        <v>44509.375</v>
      </c>
      <c r="B206" s="2">
        <v>223.88</v>
      </c>
      <c r="C206" s="4">
        <f t="shared" si="9"/>
        <v>200.1020833333333</v>
      </c>
      <c r="D206">
        <f>IF(C206+$Q$5&lt;B206,-1,IF(C206-$Q$5&gt;B206,1,0))</f>
        <v>-1</v>
      </c>
      <c r="F206">
        <f t="shared" si="10"/>
        <v>500</v>
      </c>
      <c r="H206" s="17">
        <f>IF($D206=1,MIN($Q$4-$F205,$Q$9),0)</f>
        <v>0</v>
      </c>
      <c r="I206" s="19">
        <f t="shared" si="11"/>
        <v>0</v>
      </c>
      <c r="J206" s="13">
        <f>IF($D206=-1,MIN($F205,$Q$9),0)</f>
        <v>500</v>
      </c>
      <c r="K206" s="15">
        <f t="shared" si="12"/>
        <v>111.94</v>
      </c>
    </row>
    <row r="207" spans="1:11" x14ac:dyDescent="0.3">
      <c r="A207" s="1">
        <v>44509.416666666664</v>
      </c>
      <c r="B207" s="2">
        <v>215.58</v>
      </c>
      <c r="C207" s="4">
        <f t="shared" si="9"/>
        <v>200.21583333333334</v>
      </c>
      <c r="D207">
        <f>IF(C207+$Q$5&lt;B207,-1,IF(C207-$Q$5&gt;B207,1,0))</f>
        <v>-1</v>
      </c>
      <c r="F207">
        <f t="shared" si="10"/>
        <v>0</v>
      </c>
      <c r="H207" s="17">
        <f>IF($D207=1,MIN($Q$4-$F206,$Q$9),0)</f>
        <v>0</v>
      </c>
      <c r="I207" s="19">
        <f t="shared" si="11"/>
        <v>0</v>
      </c>
      <c r="J207" s="13">
        <f>IF($D207=-1,MIN($F206,$Q$9),0)</f>
        <v>500</v>
      </c>
      <c r="K207" s="15">
        <f t="shared" si="12"/>
        <v>107.79</v>
      </c>
    </row>
    <row r="208" spans="1:11" x14ac:dyDescent="0.3">
      <c r="A208" s="1">
        <v>44509.458333333336</v>
      </c>
      <c r="B208" s="2">
        <v>190.09</v>
      </c>
      <c r="C208" s="4">
        <f t="shared" si="9"/>
        <v>200.27833333333334</v>
      </c>
      <c r="D208">
        <f>IF(C208+$Q$5&lt;B208,-1,IF(C208-$Q$5&gt;B208,1,0))</f>
        <v>0</v>
      </c>
      <c r="F208">
        <f t="shared" si="10"/>
        <v>0</v>
      </c>
      <c r="H208" s="17">
        <f>IF($D208=1,MIN($Q$4-$F207,$Q$9),0)</f>
        <v>0</v>
      </c>
      <c r="I208" s="19">
        <f t="shared" si="11"/>
        <v>0</v>
      </c>
      <c r="J208" s="13">
        <f>IF($D208=-1,MIN($F207,$Q$9),0)</f>
        <v>0</v>
      </c>
      <c r="K208" s="15">
        <f t="shared" si="12"/>
        <v>0</v>
      </c>
    </row>
    <row r="209" spans="1:11" x14ac:dyDescent="0.3">
      <c r="A209" s="1">
        <v>44509.5</v>
      </c>
      <c r="B209" s="2">
        <v>151.87</v>
      </c>
      <c r="C209" s="4">
        <f t="shared" si="9"/>
        <v>199.86749999999995</v>
      </c>
      <c r="D209">
        <f>IF(C209+$Q$5&lt;B209,-1,IF(C209-$Q$5&gt;B209,1,0))</f>
        <v>1</v>
      </c>
      <c r="F209">
        <f t="shared" si="10"/>
        <v>500</v>
      </c>
      <c r="H209" s="17">
        <f>IF($D209=1,MIN($Q$4-$F208,$Q$9),0)</f>
        <v>500</v>
      </c>
      <c r="I209" s="19">
        <f t="shared" si="11"/>
        <v>75.935000000000002</v>
      </c>
      <c r="J209" s="13">
        <f>IF($D209=-1,MIN($F208,$Q$9),0)</f>
        <v>0</v>
      </c>
      <c r="K209" s="15">
        <f t="shared" si="12"/>
        <v>0</v>
      </c>
    </row>
    <row r="210" spans="1:11" x14ac:dyDescent="0.3">
      <c r="A210" s="1">
        <v>44509.541666666664</v>
      </c>
      <c r="B210" s="2">
        <v>135.03</v>
      </c>
      <c r="C210" s="4">
        <f t="shared" si="9"/>
        <v>198.27166666666662</v>
      </c>
      <c r="D210">
        <f>IF(C210+$Q$5&lt;B210,-1,IF(C210-$Q$5&gt;B210,1,0))</f>
        <v>1</v>
      </c>
      <c r="F210">
        <f t="shared" si="10"/>
        <v>1000</v>
      </c>
      <c r="H210" s="17">
        <f>IF($D210=1,MIN($Q$4-$F209,$Q$9),0)</f>
        <v>500</v>
      </c>
      <c r="I210" s="19">
        <f t="shared" si="11"/>
        <v>67.515000000000001</v>
      </c>
      <c r="J210" s="13">
        <f>IF($D210=-1,MIN($F209,$Q$9),0)</f>
        <v>0</v>
      </c>
      <c r="K210" s="15">
        <f t="shared" si="12"/>
        <v>0</v>
      </c>
    </row>
    <row r="211" spans="1:11" x14ac:dyDescent="0.3">
      <c r="A211" s="1">
        <v>44509.583333333336</v>
      </c>
      <c r="B211" s="2">
        <v>120.08</v>
      </c>
      <c r="C211" s="4">
        <f t="shared" si="9"/>
        <v>196.04</v>
      </c>
      <c r="D211">
        <f>IF(C211+$Q$5&lt;B211,-1,IF(C211-$Q$5&gt;B211,1,0))</f>
        <v>1</v>
      </c>
      <c r="F211">
        <f t="shared" si="10"/>
        <v>1000</v>
      </c>
      <c r="H211" s="17">
        <f>IF($D211=1,MIN($Q$4-$F210,$Q$9),0)</f>
        <v>0</v>
      </c>
      <c r="I211" s="19">
        <f t="shared" si="11"/>
        <v>0</v>
      </c>
      <c r="J211" s="13">
        <f>IF($D211=-1,MIN($F210,$Q$9),0)</f>
        <v>0</v>
      </c>
      <c r="K211" s="15">
        <f t="shared" si="12"/>
        <v>0</v>
      </c>
    </row>
    <row r="212" spans="1:11" x14ac:dyDescent="0.3">
      <c r="A212" s="1">
        <v>44509.625</v>
      </c>
      <c r="B212" s="2">
        <v>127.46</v>
      </c>
      <c r="C212" s="4">
        <f t="shared" si="9"/>
        <v>192.61291666666662</v>
      </c>
      <c r="D212">
        <f>IF(C212+$Q$5&lt;B212,-1,IF(C212-$Q$5&gt;B212,1,0))</f>
        <v>1</v>
      </c>
      <c r="F212">
        <f t="shared" si="10"/>
        <v>1000</v>
      </c>
      <c r="H212" s="17">
        <f>IF($D212=1,MIN($Q$4-$F211,$Q$9),0)</f>
        <v>0</v>
      </c>
      <c r="I212" s="19">
        <f t="shared" si="11"/>
        <v>0</v>
      </c>
      <c r="J212" s="13">
        <f>IF($D212=-1,MIN($F211,$Q$9),0)</f>
        <v>0</v>
      </c>
      <c r="K212" s="15">
        <f t="shared" si="12"/>
        <v>0</v>
      </c>
    </row>
    <row r="213" spans="1:11" x14ac:dyDescent="0.3">
      <c r="A213" s="1">
        <v>44509.666666666664</v>
      </c>
      <c r="B213" s="2">
        <v>147.01</v>
      </c>
      <c r="C213" s="4">
        <f t="shared" si="9"/>
        <v>188.98291666666663</v>
      </c>
      <c r="D213">
        <f>IF(C213+$Q$5&lt;B213,-1,IF(C213-$Q$5&gt;B213,1,0))</f>
        <v>1</v>
      </c>
      <c r="F213">
        <f t="shared" si="10"/>
        <v>1000</v>
      </c>
      <c r="H213" s="17">
        <f>IF($D213=1,MIN($Q$4-$F212,$Q$9),0)</f>
        <v>0</v>
      </c>
      <c r="I213" s="19">
        <f t="shared" si="11"/>
        <v>0</v>
      </c>
      <c r="J213" s="13">
        <f>IF($D213=-1,MIN($F212,$Q$9),0)</f>
        <v>0</v>
      </c>
      <c r="K213" s="15">
        <f t="shared" si="12"/>
        <v>0</v>
      </c>
    </row>
    <row r="214" spans="1:11" x14ac:dyDescent="0.3">
      <c r="A214" s="1">
        <v>44509.708333333336</v>
      </c>
      <c r="B214" s="2">
        <v>170</v>
      </c>
      <c r="C214" s="4">
        <f t="shared" si="9"/>
        <v>186.23500000000001</v>
      </c>
      <c r="D214">
        <f>IF(C214+$Q$5&lt;B214,-1,IF(C214-$Q$5&gt;B214,1,0))</f>
        <v>1</v>
      </c>
      <c r="F214">
        <f t="shared" si="10"/>
        <v>1000</v>
      </c>
      <c r="H214" s="17">
        <f>IF($D214=1,MIN($Q$4-$F213,$Q$9),0)</f>
        <v>0</v>
      </c>
      <c r="I214" s="19">
        <f t="shared" si="11"/>
        <v>0</v>
      </c>
      <c r="J214" s="13">
        <f>IF($D214=-1,MIN($F213,$Q$9),0)</f>
        <v>0</v>
      </c>
      <c r="K214" s="15">
        <f t="shared" si="12"/>
        <v>0</v>
      </c>
    </row>
    <row r="215" spans="1:11" x14ac:dyDescent="0.3">
      <c r="A215" s="1">
        <v>44509.75</v>
      </c>
      <c r="B215" s="2">
        <v>203.9</v>
      </c>
      <c r="C215" s="4">
        <f t="shared" si="9"/>
        <v>184.1479166666667</v>
      </c>
      <c r="D215">
        <f>IF(C215+$Q$5&lt;B215,-1,IF(C215-$Q$5&gt;B215,1,0))</f>
        <v>-1</v>
      </c>
      <c r="F215">
        <f t="shared" si="10"/>
        <v>500</v>
      </c>
      <c r="H215" s="17">
        <f>IF($D215=1,MIN($Q$4-$F214,$Q$9),0)</f>
        <v>0</v>
      </c>
      <c r="I215" s="19">
        <f t="shared" si="11"/>
        <v>0</v>
      </c>
      <c r="J215" s="13">
        <f>IF($D215=-1,MIN($F214,$Q$9),0)</f>
        <v>500</v>
      </c>
      <c r="K215" s="15">
        <f t="shared" si="12"/>
        <v>101.95</v>
      </c>
    </row>
    <row r="216" spans="1:11" x14ac:dyDescent="0.3">
      <c r="A216" s="1">
        <v>44509.791666666664</v>
      </c>
      <c r="B216" s="2">
        <v>223.67</v>
      </c>
      <c r="C216" s="4">
        <f t="shared" si="9"/>
        <v>183.07708333333332</v>
      </c>
      <c r="D216">
        <f>IF(C216+$Q$5&lt;B216,-1,IF(C216-$Q$5&gt;B216,1,0))</f>
        <v>-1</v>
      </c>
      <c r="F216">
        <f t="shared" si="10"/>
        <v>0</v>
      </c>
      <c r="H216" s="17">
        <f>IF($D216=1,MIN($Q$4-$F215,$Q$9),0)</f>
        <v>0</v>
      </c>
      <c r="I216" s="19">
        <f t="shared" si="11"/>
        <v>0</v>
      </c>
      <c r="J216" s="13">
        <f>IF($D216=-1,MIN($F215,$Q$9),0)</f>
        <v>500</v>
      </c>
      <c r="K216" s="15">
        <f t="shared" si="12"/>
        <v>111.83499999999999</v>
      </c>
    </row>
    <row r="217" spans="1:11" x14ac:dyDescent="0.3">
      <c r="A217" s="1">
        <v>44509.833333333336</v>
      </c>
      <c r="B217" s="2">
        <v>190</v>
      </c>
      <c r="C217" s="4">
        <f t="shared" si="9"/>
        <v>180.29833333333332</v>
      </c>
      <c r="D217">
        <f>IF(C217+$Q$5&lt;B217,-1,IF(C217-$Q$5&gt;B217,1,0))</f>
        <v>0</v>
      </c>
      <c r="F217">
        <f t="shared" si="10"/>
        <v>0</v>
      </c>
      <c r="H217" s="17">
        <f>IF($D217=1,MIN($Q$4-$F216,$Q$9),0)</f>
        <v>0</v>
      </c>
      <c r="I217" s="19">
        <f t="shared" si="11"/>
        <v>0</v>
      </c>
      <c r="J217" s="13">
        <f>IF($D217=-1,MIN($F216,$Q$9),0)</f>
        <v>0</v>
      </c>
      <c r="K217" s="15">
        <f t="shared" si="12"/>
        <v>0</v>
      </c>
    </row>
    <row r="218" spans="1:11" x14ac:dyDescent="0.3">
      <c r="A218" s="1">
        <v>44509.875</v>
      </c>
      <c r="B218" s="2">
        <v>184.56</v>
      </c>
      <c r="C218" s="4">
        <f t="shared" si="9"/>
        <v>175.71916666666667</v>
      </c>
      <c r="D218">
        <f>IF(C218+$Q$5&lt;B218,-1,IF(C218-$Q$5&gt;B218,1,0))</f>
        <v>0</v>
      </c>
      <c r="F218">
        <f t="shared" si="10"/>
        <v>0</v>
      </c>
      <c r="H218" s="17">
        <f>IF($D218=1,MIN($Q$4-$F217,$Q$9),0)</f>
        <v>0</v>
      </c>
      <c r="I218" s="19">
        <f t="shared" si="11"/>
        <v>0</v>
      </c>
      <c r="J218" s="13">
        <f>IF($D218=-1,MIN($F217,$Q$9),0)</f>
        <v>0</v>
      </c>
      <c r="K218" s="15">
        <f t="shared" si="12"/>
        <v>0</v>
      </c>
    </row>
    <row r="219" spans="1:11" x14ac:dyDescent="0.3">
      <c r="A219" s="1">
        <v>44509.916666666664</v>
      </c>
      <c r="B219" s="2">
        <v>141.62</v>
      </c>
      <c r="C219" s="4">
        <f t="shared" si="9"/>
        <v>172.15916666666669</v>
      </c>
      <c r="D219">
        <f>IF(C219+$Q$5&lt;B219,-1,IF(C219-$Q$5&gt;B219,1,0))</f>
        <v>1</v>
      </c>
      <c r="F219">
        <f t="shared" si="10"/>
        <v>500</v>
      </c>
      <c r="H219" s="17">
        <f>IF($D219=1,MIN($Q$4-$F218,$Q$9),0)</f>
        <v>500</v>
      </c>
      <c r="I219" s="19">
        <f t="shared" si="11"/>
        <v>70.81</v>
      </c>
      <c r="J219" s="13">
        <f>IF($D219=-1,MIN($F218,$Q$9),0)</f>
        <v>0</v>
      </c>
      <c r="K219" s="15">
        <f t="shared" si="12"/>
        <v>0</v>
      </c>
    </row>
    <row r="220" spans="1:11" x14ac:dyDescent="0.3">
      <c r="A220" s="1">
        <v>44509.958333333336</v>
      </c>
      <c r="B220" s="2">
        <v>141.72</v>
      </c>
      <c r="C220" s="4">
        <f t="shared" si="9"/>
        <v>168.80166666666665</v>
      </c>
      <c r="D220">
        <f>IF(C220+$Q$5&lt;B220,-1,IF(C220-$Q$5&gt;B220,1,0))</f>
        <v>1</v>
      </c>
      <c r="F220">
        <f t="shared" si="10"/>
        <v>1000</v>
      </c>
      <c r="H220" s="17">
        <f>IF($D220=1,MIN($Q$4-$F219,$Q$9),0)</f>
        <v>500</v>
      </c>
      <c r="I220" s="19">
        <f t="shared" si="11"/>
        <v>70.86</v>
      </c>
      <c r="J220" s="13">
        <f>IF($D220=-1,MIN($F219,$Q$9),0)</f>
        <v>0</v>
      </c>
      <c r="K220" s="15">
        <f t="shared" si="12"/>
        <v>0</v>
      </c>
    </row>
    <row r="221" spans="1:11" x14ac:dyDescent="0.3">
      <c r="A221" s="1">
        <v>44510</v>
      </c>
      <c r="B221" s="2">
        <v>138.13999999999999</v>
      </c>
      <c r="C221" s="4">
        <f t="shared" si="9"/>
        <v>166.16499999999999</v>
      </c>
      <c r="D221">
        <f>IF(C221+$Q$5&lt;B221,-1,IF(C221-$Q$5&gt;B221,1,0))</f>
        <v>1</v>
      </c>
      <c r="F221">
        <f t="shared" si="10"/>
        <v>1000</v>
      </c>
      <c r="H221" s="17">
        <f>IF($D221=1,MIN($Q$4-$F220,$Q$9),0)</f>
        <v>0</v>
      </c>
      <c r="I221" s="19">
        <f t="shared" si="11"/>
        <v>0</v>
      </c>
      <c r="J221" s="13">
        <f>IF($D221=-1,MIN($F220,$Q$9),0)</f>
        <v>0</v>
      </c>
      <c r="K221" s="15">
        <f t="shared" si="12"/>
        <v>0</v>
      </c>
    </row>
    <row r="222" spans="1:11" x14ac:dyDescent="0.3">
      <c r="A222" s="1">
        <v>44510.041666666664</v>
      </c>
      <c r="B222" s="2">
        <v>120.06</v>
      </c>
      <c r="C222" s="4">
        <f t="shared" ref="C222:C285" si="13">AVERAGE(B198:B221)</f>
        <v>164.71249999999998</v>
      </c>
      <c r="D222">
        <f>IF(C222+$Q$5&lt;B222,-1,IF(C222-$Q$5&gt;B222,1,0))</f>
        <v>1</v>
      </c>
      <c r="F222">
        <f t="shared" ref="F222:F285" si="14">F221+H222-J222</f>
        <v>1000</v>
      </c>
      <c r="H222" s="17">
        <f>IF($D222=1,MIN($Q$4-$F221,$Q$9),0)</f>
        <v>0</v>
      </c>
      <c r="I222" s="19">
        <f t="shared" ref="I222:I285" si="15">H222*$B222/1000</f>
        <v>0</v>
      </c>
      <c r="J222" s="13">
        <f>IF($D222=-1,MIN($F221,$Q$9),0)</f>
        <v>0</v>
      </c>
      <c r="K222" s="15">
        <f t="shared" ref="K222:K285" si="16">J222*$B222/1000</f>
        <v>0</v>
      </c>
    </row>
    <row r="223" spans="1:11" x14ac:dyDescent="0.3">
      <c r="A223" s="1">
        <v>44510.083333333336</v>
      </c>
      <c r="B223" s="2">
        <v>93.74</v>
      </c>
      <c r="C223" s="4">
        <f t="shared" si="13"/>
        <v>163.13624999999999</v>
      </c>
      <c r="D223">
        <f>IF(C223+$Q$5&lt;B223,-1,IF(C223-$Q$5&gt;B223,1,0))</f>
        <v>1</v>
      </c>
      <c r="F223">
        <f t="shared" si="14"/>
        <v>1000</v>
      </c>
      <c r="H223" s="17">
        <f>IF($D223=1,MIN($Q$4-$F222,$Q$9),0)</f>
        <v>0</v>
      </c>
      <c r="I223" s="19">
        <f t="shared" si="15"/>
        <v>0</v>
      </c>
      <c r="J223" s="13">
        <f>IF($D223=-1,MIN($F222,$Q$9),0)</f>
        <v>0</v>
      </c>
      <c r="K223" s="15">
        <f t="shared" si="16"/>
        <v>0</v>
      </c>
    </row>
    <row r="224" spans="1:11" x14ac:dyDescent="0.3">
      <c r="A224" s="1">
        <v>44510.125</v>
      </c>
      <c r="B224" s="2">
        <v>94.95</v>
      </c>
      <c r="C224" s="4">
        <f t="shared" si="13"/>
        <v>160.6666666666666</v>
      </c>
      <c r="D224">
        <f>IF(C224+$Q$5&lt;B224,-1,IF(C224-$Q$5&gt;B224,1,0))</f>
        <v>1</v>
      </c>
      <c r="F224">
        <f t="shared" si="14"/>
        <v>1000</v>
      </c>
      <c r="H224" s="17">
        <f>IF($D224=1,MIN($Q$4-$F223,$Q$9),0)</f>
        <v>0</v>
      </c>
      <c r="I224" s="19">
        <f t="shared" si="15"/>
        <v>0</v>
      </c>
      <c r="J224" s="13">
        <f>IF($D224=-1,MIN($F223,$Q$9),0)</f>
        <v>0</v>
      </c>
      <c r="K224" s="15">
        <f t="shared" si="16"/>
        <v>0</v>
      </c>
    </row>
    <row r="225" spans="1:11" x14ac:dyDescent="0.3">
      <c r="A225" s="1">
        <v>44510.166666666664</v>
      </c>
      <c r="B225" s="2">
        <v>94.86</v>
      </c>
      <c r="C225" s="4">
        <f t="shared" si="13"/>
        <v>158.25416666666663</v>
      </c>
      <c r="D225">
        <f>IF(C225+$Q$5&lt;B225,-1,IF(C225-$Q$5&gt;B225,1,0))</f>
        <v>1</v>
      </c>
      <c r="F225">
        <f t="shared" si="14"/>
        <v>1000</v>
      </c>
      <c r="H225" s="17">
        <f>IF($D225=1,MIN($Q$4-$F224,$Q$9),0)</f>
        <v>0</v>
      </c>
      <c r="I225" s="19">
        <f t="shared" si="15"/>
        <v>0</v>
      </c>
      <c r="J225" s="13">
        <f>IF($D225=-1,MIN($F224,$Q$9),0)</f>
        <v>0</v>
      </c>
      <c r="K225" s="15">
        <f t="shared" si="16"/>
        <v>0</v>
      </c>
    </row>
    <row r="226" spans="1:11" x14ac:dyDescent="0.3">
      <c r="A226" s="1">
        <v>44510.208333333336</v>
      </c>
      <c r="B226" s="2">
        <v>95.95</v>
      </c>
      <c r="C226" s="4">
        <f t="shared" si="13"/>
        <v>155.9145833333333</v>
      </c>
      <c r="D226">
        <f>IF(C226+$Q$5&lt;B226,-1,IF(C226-$Q$5&gt;B226,1,0))</f>
        <v>1</v>
      </c>
      <c r="F226">
        <f t="shared" si="14"/>
        <v>1000</v>
      </c>
      <c r="H226" s="17">
        <f>IF($D226=1,MIN($Q$4-$F225,$Q$9),0)</f>
        <v>0</v>
      </c>
      <c r="I226" s="19">
        <f t="shared" si="15"/>
        <v>0</v>
      </c>
      <c r="J226" s="13">
        <f>IF($D226=-1,MIN($F225,$Q$9),0)</f>
        <v>0</v>
      </c>
      <c r="K226" s="15">
        <f t="shared" si="16"/>
        <v>0</v>
      </c>
    </row>
    <row r="227" spans="1:11" x14ac:dyDescent="0.3">
      <c r="A227" s="1">
        <v>44510.25</v>
      </c>
      <c r="B227" s="2">
        <v>115.5</v>
      </c>
      <c r="C227" s="4">
        <f t="shared" si="13"/>
        <v>153.85583333333329</v>
      </c>
      <c r="D227">
        <f>IF(C227+$Q$5&lt;B227,-1,IF(C227-$Q$5&gt;B227,1,0))</f>
        <v>1</v>
      </c>
      <c r="F227">
        <f t="shared" si="14"/>
        <v>1000</v>
      </c>
      <c r="H227" s="17">
        <f>IF($D227=1,MIN($Q$4-$F226,$Q$9),0)</f>
        <v>0</v>
      </c>
      <c r="I227" s="19">
        <f t="shared" si="15"/>
        <v>0</v>
      </c>
      <c r="J227" s="13">
        <f>IF($D227=-1,MIN($F226,$Q$9),0)</f>
        <v>0</v>
      </c>
      <c r="K227" s="15">
        <f t="shared" si="16"/>
        <v>0</v>
      </c>
    </row>
    <row r="228" spans="1:11" x14ac:dyDescent="0.3">
      <c r="A228" s="1">
        <v>44510.291666666664</v>
      </c>
      <c r="B228" s="2">
        <v>140.05000000000001</v>
      </c>
      <c r="C228" s="4">
        <f t="shared" si="13"/>
        <v>152.60583333333329</v>
      </c>
      <c r="D228">
        <f>IF(C228+$Q$5&lt;B228,-1,IF(C228-$Q$5&gt;B228,1,0))</f>
        <v>1</v>
      </c>
      <c r="F228">
        <f t="shared" si="14"/>
        <v>1000</v>
      </c>
      <c r="H228" s="17">
        <f>IF($D228=1,MIN($Q$4-$F227,$Q$9),0)</f>
        <v>0</v>
      </c>
      <c r="I228" s="19">
        <f t="shared" si="15"/>
        <v>0</v>
      </c>
      <c r="J228" s="13">
        <f>IF($D228=-1,MIN($F227,$Q$9),0)</f>
        <v>0</v>
      </c>
      <c r="K228" s="15">
        <f t="shared" si="16"/>
        <v>0</v>
      </c>
    </row>
    <row r="229" spans="1:11" x14ac:dyDescent="0.3">
      <c r="A229" s="1">
        <v>44510.333333333336</v>
      </c>
      <c r="B229" s="2">
        <v>175</v>
      </c>
      <c r="C229" s="4">
        <f t="shared" si="13"/>
        <v>152.07166666666663</v>
      </c>
      <c r="D229">
        <f>IF(C229+$Q$5&lt;B229,-1,IF(C229-$Q$5&gt;B229,1,0))</f>
        <v>-1</v>
      </c>
      <c r="F229">
        <f t="shared" si="14"/>
        <v>500</v>
      </c>
      <c r="H229" s="17">
        <f>IF($D229=1,MIN($Q$4-$F228,$Q$9),0)</f>
        <v>0</v>
      </c>
      <c r="I229" s="19">
        <f t="shared" si="15"/>
        <v>0</v>
      </c>
      <c r="J229" s="13">
        <f>IF($D229=-1,MIN($F228,$Q$9),0)</f>
        <v>500</v>
      </c>
      <c r="K229" s="15">
        <f t="shared" si="16"/>
        <v>87.5</v>
      </c>
    </row>
    <row r="230" spans="1:11" x14ac:dyDescent="0.3">
      <c r="A230" s="1">
        <v>44510.375</v>
      </c>
      <c r="B230" s="2">
        <v>204.98</v>
      </c>
      <c r="C230" s="4">
        <f t="shared" si="13"/>
        <v>151.44666666666663</v>
      </c>
      <c r="D230">
        <f>IF(C230+$Q$5&lt;B230,-1,IF(C230-$Q$5&gt;B230,1,0))</f>
        <v>-1</v>
      </c>
      <c r="F230">
        <f t="shared" si="14"/>
        <v>0</v>
      </c>
      <c r="H230" s="17">
        <f>IF($D230=1,MIN($Q$4-$F229,$Q$9),0)</f>
        <v>0</v>
      </c>
      <c r="I230" s="19">
        <f t="shared" si="15"/>
        <v>0</v>
      </c>
      <c r="J230" s="13">
        <f>IF($D230=-1,MIN($F229,$Q$9),0)</f>
        <v>500</v>
      </c>
      <c r="K230" s="15">
        <f t="shared" si="16"/>
        <v>102.49</v>
      </c>
    </row>
    <row r="231" spans="1:11" x14ac:dyDescent="0.3">
      <c r="A231" s="1">
        <v>44510.416666666664</v>
      </c>
      <c r="B231" s="2">
        <v>200.1</v>
      </c>
      <c r="C231" s="4">
        <f t="shared" si="13"/>
        <v>150.65916666666664</v>
      </c>
      <c r="D231">
        <f>IF(C231+$Q$5&lt;B231,-1,IF(C231-$Q$5&gt;B231,1,0))</f>
        <v>-1</v>
      </c>
      <c r="F231">
        <f t="shared" si="14"/>
        <v>0</v>
      </c>
      <c r="H231" s="17">
        <f>IF($D231=1,MIN($Q$4-$F230,$Q$9),0)</f>
        <v>0</v>
      </c>
      <c r="I231" s="19">
        <f t="shared" si="15"/>
        <v>0</v>
      </c>
      <c r="J231" s="13">
        <f>IF($D231=-1,MIN($F230,$Q$9),0)</f>
        <v>0</v>
      </c>
      <c r="K231" s="15">
        <f t="shared" si="16"/>
        <v>0</v>
      </c>
    </row>
    <row r="232" spans="1:11" x14ac:dyDescent="0.3">
      <c r="A232" s="1">
        <v>44510.458333333336</v>
      </c>
      <c r="B232" s="2">
        <v>156.06</v>
      </c>
      <c r="C232" s="4">
        <f t="shared" si="13"/>
        <v>150.01416666666663</v>
      </c>
      <c r="D232">
        <f>IF(C232+$Q$5&lt;B232,-1,IF(C232-$Q$5&gt;B232,1,0))</f>
        <v>0</v>
      </c>
      <c r="F232">
        <f t="shared" si="14"/>
        <v>0</v>
      </c>
      <c r="H232" s="17">
        <f>IF($D232=1,MIN($Q$4-$F231,$Q$9),0)</f>
        <v>0</v>
      </c>
      <c r="I232" s="19">
        <f t="shared" si="15"/>
        <v>0</v>
      </c>
      <c r="J232" s="13">
        <f>IF($D232=-1,MIN($F231,$Q$9),0)</f>
        <v>0</v>
      </c>
      <c r="K232" s="15">
        <f t="shared" si="16"/>
        <v>0</v>
      </c>
    </row>
    <row r="233" spans="1:11" x14ac:dyDescent="0.3">
      <c r="A233" s="1">
        <v>44510.5</v>
      </c>
      <c r="B233" s="2">
        <v>148.13999999999999</v>
      </c>
      <c r="C233" s="4">
        <f t="shared" si="13"/>
        <v>148.59624999999997</v>
      </c>
      <c r="D233">
        <f>IF(C233+$Q$5&lt;B233,-1,IF(C233-$Q$5&gt;B233,1,0))</f>
        <v>0</v>
      </c>
      <c r="F233">
        <f t="shared" si="14"/>
        <v>0</v>
      </c>
      <c r="H233" s="17">
        <f>IF($D233=1,MIN($Q$4-$F232,$Q$9),0)</f>
        <v>0</v>
      </c>
      <c r="I233" s="19">
        <f t="shared" si="15"/>
        <v>0</v>
      </c>
      <c r="J233" s="13">
        <f>IF($D233=-1,MIN($F232,$Q$9),0)</f>
        <v>0</v>
      </c>
      <c r="K233" s="15">
        <f t="shared" si="16"/>
        <v>0</v>
      </c>
    </row>
    <row r="234" spans="1:11" x14ac:dyDescent="0.3">
      <c r="A234" s="1">
        <v>44510.541666666664</v>
      </c>
      <c r="B234" s="2">
        <v>150.19999999999999</v>
      </c>
      <c r="C234" s="4">
        <f t="shared" si="13"/>
        <v>148.4408333333333</v>
      </c>
      <c r="D234">
        <f>IF(C234+$Q$5&lt;B234,-1,IF(C234-$Q$5&gt;B234,1,0))</f>
        <v>0</v>
      </c>
      <c r="F234">
        <f t="shared" si="14"/>
        <v>0</v>
      </c>
      <c r="H234" s="17">
        <f>IF($D234=1,MIN($Q$4-$F233,$Q$9),0)</f>
        <v>0</v>
      </c>
      <c r="I234" s="19">
        <f t="shared" si="15"/>
        <v>0</v>
      </c>
      <c r="J234" s="13">
        <f>IF($D234=-1,MIN($F233,$Q$9),0)</f>
        <v>0</v>
      </c>
      <c r="K234" s="15">
        <f t="shared" si="16"/>
        <v>0</v>
      </c>
    </row>
    <row r="235" spans="1:11" x14ac:dyDescent="0.3">
      <c r="A235" s="1">
        <v>44510.583333333336</v>
      </c>
      <c r="B235" s="2">
        <v>154.21</v>
      </c>
      <c r="C235" s="4">
        <f t="shared" si="13"/>
        <v>149.07291666666666</v>
      </c>
      <c r="D235">
        <f>IF(C235+$Q$5&lt;B235,-1,IF(C235-$Q$5&gt;B235,1,0))</f>
        <v>0</v>
      </c>
      <c r="F235">
        <f t="shared" si="14"/>
        <v>0</v>
      </c>
      <c r="H235" s="17">
        <f>IF($D235=1,MIN($Q$4-$F234,$Q$9),0)</f>
        <v>0</v>
      </c>
      <c r="I235" s="19">
        <f t="shared" si="15"/>
        <v>0</v>
      </c>
      <c r="J235" s="13">
        <f>IF($D235=-1,MIN($F234,$Q$9),0)</f>
        <v>0</v>
      </c>
      <c r="K235" s="15">
        <f t="shared" si="16"/>
        <v>0</v>
      </c>
    </row>
    <row r="236" spans="1:11" x14ac:dyDescent="0.3">
      <c r="A236" s="1">
        <v>44510.625</v>
      </c>
      <c r="B236" s="2">
        <v>168.83</v>
      </c>
      <c r="C236" s="4">
        <f t="shared" si="13"/>
        <v>150.49499999999998</v>
      </c>
      <c r="D236">
        <f>IF(C236+$Q$5&lt;B236,-1,IF(C236-$Q$5&gt;B236,1,0))</f>
        <v>-1</v>
      </c>
      <c r="F236">
        <f t="shared" si="14"/>
        <v>0</v>
      </c>
      <c r="H236" s="17">
        <f>IF($D236=1,MIN($Q$4-$F235,$Q$9),0)</f>
        <v>0</v>
      </c>
      <c r="I236" s="19">
        <f t="shared" si="15"/>
        <v>0</v>
      </c>
      <c r="J236" s="13">
        <f>IF($D236=-1,MIN($F235,$Q$9),0)</f>
        <v>0</v>
      </c>
      <c r="K236" s="15">
        <f t="shared" si="16"/>
        <v>0</v>
      </c>
    </row>
    <row r="237" spans="1:11" x14ac:dyDescent="0.3">
      <c r="A237" s="1">
        <v>44510.666666666664</v>
      </c>
      <c r="B237" s="2">
        <v>211.93</v>
      </c>
      <c r="C237" s="4">
        <f t="shared" si="13"/>
        <v>152.21874999999997</v>
      </c>
      <c r="D237">
        <f>IF(C237+$Q$5&lt;B237,-1,IF(C237-$Q$5&gt;B237,1,0))</f>
        <v>-1</v>
      </c>
      <c r="F237">
        <f t="shared" si="14"/>
        <v>0</v>
      </c>
      <c r="H237" s="17">
        <f>IF($D237=1,MIN($Q$4-$F236,$Q$9),0)</f>
        <v>0</v>
      </c>
      <c r="I237" s="19">
        <f t="shared" si="15"/>
        <v>0</v>
      </c>
      <c r="J237" s="13">
        <f>IF($D237=-1,MIN($F236,$Q$9),0)</f>
        <v>0</v>
      </c>
      <c r="K237" s="15">
        <f t="shared" si="16"/>
        <v>0</v>
      </c>
    </row>
    <row r="238" spans="1:11" x14ac:dyDescent="0.3">
      <c r="A238" s="1">
        <v>44510.708333333336</v>
      </c>
      <c r="B238" s="2">
        <v>236.62</v>
      </c>
      <c r="C238" s="4">
        <f t="shared" si="13"/>
        <v>154.92374999999998</v>
      </c>
      <c r="D238">
        <f>IF(C238+$Q$5&lt;B238,-1,IF(C238-$Q$5&gt;B238,1,0))</f>
        <v>-1</v>
      </c>
      <c r="F238">
        <f t="shared" si="14"/>
        <v>0</v>
      </c>
      <c r="H238" s="17">
        <f>IF($D238=1,MIN($Q$4-$F237,$Q$9),0)</f>
        <v>0</v>
      </c>
      <c r="I238" s="19">
        <f t="shared" si="15"/>
        <v>0</v>
      </c>
      <c r="J238" s="13">
        <f>IF($D238=-1,MIN($F237,$Q$9),0)</f>
        <v>0</v>
      </c>
      <c r="K238" s="15">
        <f t="shared" si="16"/>
        <v>0</v>
      </c>
    </row>
    <row r="239" spans="1:11" x14ac:dyDescent="0.3">
      <c r="A239" s="1">
        <v>44510.75</v>
      </c>
      <c r="B239" s="2">
        <v>250.06</v>
      </c>
      <c r="C239" s="4">
        <f t="shared" si="13"/>
        <v>157.69958333333327</v>
      </c>
      <c r="D239">
        <f>IF(C239+$Q$5&lt;B239,-1,IF(C239-$Q$5&gt;B239,1,0))</f>
        <v>-1</v>
      </c>
      <c r="F239">
        <f t="shared" si="14"/>
        <v>0</v>
      </c>
      <c r="H239" s="17">
        <f>IF($D239=1,MIN($Q$4-$F238,$Q$9),0)</f>
        <v>0</v>
      </c>
      <c r="I239" s="19">
        <f t="shared" si="15"/>
        <v>0</v>
      </c>
      <c r="J239" s="13">
        <f>IF($D239=-1,MIN($F238,$Q$9),0)</f>
        <v>0</v>
      </c>
      <c r="K239" s="15">
        <f t="shared" si="16"/>
        <v>0</v>
      </c>
    </row>
    <row r="240" spans="1:11" x14ac:dyDescent="0.3">
      <c r="A240" s="1">
        <v>44510.791666666664</v>
      </c>
      <c r="B240" s="2">
        <v>295</v>
      </c>
      <c r="C240" s="4">
        <f t="shared" si="13"/>
        <v>159.62291666666661</v>
      </c>
      <c r="D240">
        <f>IF(C240+$Q$5&lt;B240,-1,IF(C240-$Q$5&gt;B240,1,0))</f>
        <v>-1</v>
      </c>
      <c r="F240">
        <f t="shared" si="14"/>
        <v>0</v>
      </c>
      <c r="H240" s="17">
        <f>IF($D240=1,MIN($Q$4-$F239,$Q$9),0)</f>
        <v>0</v>
      </c>
      <c r="I240" s="19">
        <f t="shared" si="15"/>
        <v>0</v>
      </c>
      <c r="J240" s="13">
        <f>IF($D240=-1,MIN($F239,$Q$9),0)</f>
        <v>0</v>
      </c>
      <c r="K240" s="15">
        <f t="shared" si="16"/>
        <v>0</v>
      </c>
    </row>
    <row r="241" spans="1:11" x14ac:dyDescent="0.3">
      <c r="A241" s="1">
        <v>44510.833333333336</v>
      </c>
      <c r="B241" s="2">
        <v>275.05</v>
      </c>
      <c r="C241" s="4">
        <f t="shared" si="13"/>
        <v>162.59499999999997</v>
      </c>
      <c r="D241">
        <f>IF(C241+$Q$5&lt;B241,-1,IF(C241-$Q$5&gt;B241,1,0))</f>
        <v>-1</v>
      </c>
      <c r="F241">
        <f t="shared" si="14"/>
        <v>0</v>
      </c>
      <c r="H241" s="17">
        <f>IF($D241=1,MIN($Q$4-$F240,$Q$9),0)</f>
        <v>0</v>
      </c>
      <c r="I241" s="19">
        <f t="shared" si="15"/>
        <v>0</v>
      </c>
      <c r="J241" s="13">
        <f>IF($D241=-1,MIN($F240,$Q$9),0)</f>
        <v>0</v>
      </c>
      <c r="K241" s="15">
        <f t="shared" si="16"/>
        <v>0</v>
      </c>
    </row>
    <row r="242" spans="1:11" x14ac:dyDescent="0.3">
      <c r="A242" s="1">
        <v>44510.875</v>
      </c>
      <c r="B242" s="2">
        <v>230</v>
      </c>
      <c r="C242" s="4">
        <f t="shared" si="13"/>
        <v>166.13874999999999</v>
      </c>
      <c r="D242">
        <f>IF(C242+$Q$5&lt;B242,-1,IF(C242-$Q$5&gt;B242,1,0))</f>
        <v>-1</v>
      </c>
      <c r="F242">
        <f t="shared" si="14"/>
        <v>0</v>
      </c>
      <c r="H242" s="17">
        <f>IF($D242=1,MIN($Q$4-$F241,$Q$9),0)</f>
        <v>0</v>
      </c>
      <c r="I242" s="19">
        <f t="shared" si="15"/>
        <v>0</v>
      </c>
      <c r="J242" s="13">
        <f>IF($D242=-1,MIN($F241,$Q$9),0)</f>
        <v>0</v>
      </c>
      <c r="K242" s="15">
        <f t="shared" si="16"/>
        <v>0</v>
      </c>
    </row>
    <row r="243" spans="1:11" x14ac:dyDescent="0.3">
      <c r="A243" s="1">
        <v>44510.916666666664</v>
      </c>
      <c r="B243" s="2">
        <v>219.93</v>
      </c>
      <c r="C243" s="4">
        <f t="shared" si="13"/>
        <v>168.0320833333333</v>
      </c>
      <c r="D243">
        <f>IF(C243+$Q$5&lt;B243,-1,IF(C243-$Q$5&gt;B243,1,0))</f>
        <v>-1</v>
      </c>
      <c r="F243">
        <f t="shared" si="14"/>
        <v>0</v>
      </c>
      <c r="H243" s="17">
        <f>IF($D243=1,MIN($Q$4-$F242,$Q$9),0)</f>
        <v>0</v>
      </c>
      <c r="I243" s="19">
        <f t="shared" si="15"/>
        <v>0</v>
      </c>
      <c r="J243" s="13">
        <f>IF($D243=-1,MIN($F242,$Q$9),0)</f>
        <v>0</v>
      </c>
      <c r="K243" s="15">
        <f t="shared" si="16"/>
        <v>0</v>
      </c>
    </row>
    <row r="244" spans="1:11" x14ac:dyDescent="0.3">
      <c r="A244" s="1">
        <v>44510.958333333336</v>
      </c>
      <c r="B244" s="2">
        <v>193.67</v>
      </c>
      <c r="C244" s="4">
        <f t="shared" si="13"/>
        <v>171.29499999999999</v>
      </c>
      <c r="D244">
        <f>IF(C244+$Q$5&lt;B244,-1,IF(C244-$Q$5&gt;B244,1,0))</f>
        <v>-1</v>
      </c>
      <c r="F244">
        <f t="shared" si="14"/>
        <v>0</v>
      </c>
      <c r="H244" s="17">
        <f>IF($D244=1,MIN($Q$4-$F243,$Q$9),0)</f>
        <v>0</v>
      </c>
      <c r="I244" s="19">
        <f t="shared" si="15"/>
        <v>0</v>
      </c>
      <c r="J244" s="13">
        <f>IF($D244=-1,MIN($F243,$Q$9),0)</f>
        <v>0</v>
      </c>
      <c r="K244" s="15">
        <f t="shared" si="16"/>
        <v>0</v>
      </c>
    </row>
    <row r="245" spans="1:11" x14ac:dyDescent="0.3">
      <c r="A245" s="1">
        <v>44511</v>
      </c>
      <c r="B245" s="2">
        <v>169.9</v>
      </c>
      <c r="C245" s="4">
        <f t="shared" si="13"/>
        <v>173.45958333333328</v>
      </c>
      <c r="D245">
        <f>IF(C245+$Q$5&lt;B245,-1,IF(C245-$Q$5&gt;B245,1,0))</f>
        <v>0</v>
      </c>
      <c r="F245">
        <f t="shared" si="14"/>
        <v>0</v>
      </c>
      <c r="H245" s="17">
        <f>IF($D245=1,MIN($Q$4-$F244,$Q$9),0)</f>
        <v>0</v>
      </c>
      <c r="I245" s="19">
        <f t="shared" si="15"/>
        <v>0</v>
      </c>
      <c r="J245" s="13">
        <f>IF($D245=-1,MIN($F244,$Q$9),0)</f>
        <v>0</v>
      </c>
      <c r="K245" s="15">
        <f t="shared" si="16"/>
        <v>0</v>
      </c>
    </row>
    <row r="246" spans="1:11" x14ac:dyDescent="0.3">
      <c r="A246" s="1">
        <v>44511.041666666664</v>
      </c>
      <c r="B246" s="2">
        <v>155.5</v>
      </c>
      <c r="C246" s="4">
        <f t="shared" si="13"/>
        <v>174.78291666666667</v>
      </c>
      <c r="D246">
        <f>IF(C246+$Q$5&lt;B246,-1,IF(C246-$Q$5&gt;B246,1,0))</f>
        <v>1</v>
      </c>
      <c r="F246">
        <f t="shared" si="14"/>
        <v>500</v>
      </c>
      <c r="H246" s="17">
        <f>IF($D246=1,MIN($Q$4-$F245,$Q$9),0)</f>
        <v>500</v>
      </c>
      <c r="I246" s="19">
        <f t="shared" si="15"/>
        <v>77.75</v>
      </c>
      <c r="J246" s="13">
        <f>IF($D246=-1,MIN($F245,$Q$9),0)</f>
        <v>0</v>
      </c>
      <c r="K246" s="15">
        <f t="shared" si="16"/>
        <v>0</v>
      </c>
    </row>
    <row r="247" spans="1:11" x14ac:dyDescent="0.3">
      <c r="A247" s="1">
        <v>44511.083333333336</v>
      </c>
      <c r="B247" s="2">
        <v>168.03</v>
      </c>
      <c r="C247" s="4">
        <f t="shared" si="13"/>
        <v>176.25958333333332</v>
      </c>
      <c r="D247">
        <f>IF(C247+$Q$5&lt;B247,-1,IF(C247-$Q$5&gt;B247,1,0))</f>
        <v>0</v>
      </c>
      <c r="F247">
        <f t="shared" si="14"/>
        <v>500</v>
      </c>
      <c r="H247" s="17">
        <f>IF($D247=1,MIN($Q$4-$F246,$Q$9),0)</f>
        <v>0</v>
      </c>
      <c r="I247" s="19">
        <f t="shared" si="15"/>
        <v>0</v>
      </c>
      <c r="J247" s="13">
        <f>IF($D247=-1,MIN($F246,$Q$9),0)</f>
        <v>0</v>
      </c>
      <c r="K247" s="15">
        <f t="shared" si="16"/>
        <v>0</v>
      </c>
    </row>
    <row r="248" spans="1:11" x14ac:dyDescent="0.3">
      <c r="A248" s="1">
        <v>44511.125</v>
      </c>
      <c r="B248" s="2">
        <v>161.36000000000001</v>
      </c>
      <c r="C248" s="4">
        <f t="shared" si="13"/>
        <v>179.35499999999999</v>
      </c>
      <c r="D248">
        <f>IF(C248+$Q$5&lt;B248,-1,IF(C248-$Q$5&gt;B248,1,0))</f>
        <v>1</v>
      </c>
      <c r="F248">
        <f t="shared" si="14"/>
        <v>1000</v>
      </c>
      <c r="H248" s="17">
        <f>IF($D248=1,MIN($Q$4-$F247,$Q$9),0)</f>
        <v>500</v>
      </c>
      <c r="I248" s="19">
        <f t="shared" si="15"/>
        <v>80.680000000000007</v>
      </c>
      <c r="J248" s="13">
        <f>IF($D248=-1,MIN($F247,$Q$9),0)</f>
        <v>0</v>
      </c>
      <c r="K248" s="15">
        <f t="shared" si="16"/>
        <v>0</v>
      </c>
    </row>
    <row r="249" spans="1:11" x14ac:dyDescent="0.3">
      <c r="A249" s="1">
        <v>44511.166666666664</v>
      </c>
      <c r="B249" s="2">
        <v>160</v>
      </c>
      <c r="C249" s="4">
        <f t="shared" si="13"/>
        <v>182.12208333333331</v>
      </c>
      <c r="D249">
        <f>IF(C249+$Q$5&lt;B249,-1,IF(C249-$Q$5&gt;B249,1,0))</f>
        <v>1</v>
      </c>
      <c r="F249">
        <f t="shared" si="14"/>
        <v>1000</v>
      </c>
      <c r="H249" s="17">
        <f>IF($D249=1,MIN($Q$4-$F248,$Q$9),0)</f>
        <v>0</v>
      </c>
      <c r="I249" s="19">
        <f t="shared" si="15"/>
        <v>0</v>
      </c>
      <c r="J249" s="13">
        <f>IF($D249=-1,MIN($F248,$Q$9),0)</f>
        <v>0</v>
      </c>
      <c r="K249" s="15">
        <f t="shared" si="16"/>
        <v>0</v>
      </c>
    </row>
    <row r="250" spans="1:11" x14ac:dyDescent="0.3">
      <c r="A250" s="1">
        <v>44511.208333333336</v>
      </c>
      <c r="B250" s="2">
        <v>152.5</v>
      </c>
      <c r="C250" s="4">
        <f t="shared" si="13"/>
        <v>184.83624999999998</v>
      </c>
      <c r="D250">
        <f>IF(C250+$Q$5&lt;B250,-1,IF(C250-$Q$5&gt;B250,1,0))</f>
        <v>1</v>
      </c>
      <c r="F250">
        <f t="shared" si="14"/>
        <v>1000</v>
      </c>
      <c r="H250" s="17">
        <f>IF($D250=1,MIN($Q$4-$F249,$Q$9),0)</f>
        <v>0</v>
      </c>
      <c r="I250" s="19">
        <f t="shared" si="15"/>
        <v>0</v>
      </c>
      <c r="J250" s="13">
        <f>IF($D250=-1,MIN($F249,$Q$9),0)</f>
        <v>0</v>
      </c>
      <c r="K250" s="15">
        <f t="shared" si="16"/>
        <v>0</v>
      </c>
    </row>
    <row r="251" spans="1:11" x14ac:dyDescent="0.3">
      <c r="A251" s="1">
        <v>44511.25</v>
      </c>
      <c r="B251" s="2">
        <v>155</v>
      </c>
      <c r="C251" s="4">
        <f t="shared" si="13"/>
        <v>187.1925</v>
      </c>
      <c r="D251">
        <f>IF(C251+$Q$5&lt;B251,-1,IF(C251-$Q$5&gt;B251,1,0))</f>
        <v>1</v>
      </c>
      <c r="F251">
        <f t="shared" si="14"/>
        <v>1000</v>
      </c>
      <c r="H251" s="17">
        <f>IF($D251=1,MIN($Q$4-$F250,$Q$9),0)</f>
        <v>0</v>
      </c>
      <c r="I251" s="19">
        <f t="shared" si="15"/>
        <v>0</v>
      </c>
      <c r="J251" s="13">
        <f>IF($D251=-1,MIN($F250,$Q$9),0)</f>
        <v>0</v>
      </c>
      <c r="K251" s="15">
        <f t="shared" si="16"/>
        <v>0</v>
      </c>
    </row>
    <row r="252" spans="1:11" x14ac:dyDescent="0.3">
      <c r="A252" s="1">
        <v>44511.291666666664</v>
      </c>
      <c r="B252" s="2">
        <v>160.09</v>
      </c>
      <c r="C252" s="4">
        <f t="shared" si="13"/>
        <v>188.83833333333337</v>
      </c>
      <c r="D252">
        <f>IF(C252+$Q$5&lt;B252,-1,IF(C252-$Q$5&gt;B252,1,0))</f>
        <v>1</v>
      </c>
      <c r="F252">
        <f t="shared" si="14"/>
        <v>1000</v>
      </c>
      <c r="H252" s="17">
        <f>IF($D252=1,MIN($Q$4-$F251,$Q$9),0)</f>
        <v>0</v>
      </c>
      <c r="I252" s="19">
        <f t="shared" si="15"/>
        <v>0</v>
      </c>
      <c r="J252" s="13">
        <f>IF($D252=-1,MIN($F251,$Q$9),0)</f>
        <v>0</v>
      </c>
      <c r="K252" s="15">
        <f t="shared" si="16"/>
        <v>0</v>
      </c>
    </row>
    <row r="253" spans="1:11" x14ac:dyDescent="0.3">
      <c r="A253" s="1">
        <v>44511.333333333336</v>
      </c>
      <c r="B253" s="2">
        <v>183.87</v>
      </c>
      <c r="C253" s="4">
        <f t="shared" si="13"/>
        <v>189.67333333333337</v>
      </c>
      <c r="D253">
        <f>IF(C253+$Q$5&lt;B253,-1,IF(C253-$Q$5&gt;B253,1,0))</f>
        <v>0</v>
      </c>
      <c r="F253">
        <f t="shared" si="14"/>
        <v>1000</v>
      </c>
      <c r="H253" s="17">
        <f>IF($D253=1,MIN($Q$4-$F252,$Q$9),0)</f>
        <v>0</v>
      </c>
      <c r="I253" s="19">
        <f t="shared" si="15"/>
        <v>0</v>
      </c>
      <c r="J253" s="13">
        <f>IF($D253=-1,MIN($F252,$Q$9),0)</f>
        <v>0</v>
      </c>
      <c r="K253" s="15">
        <f t="shared" si="16"/>
        <v>0</v>
      </c>
    </row>
    <row r="254" spans="1:11" x14ac:dyDescent="0.3">
      <c r="A254" s="1">
        <v>44511.375</v>
      </c>
      <c r="B254" s="2">
        <v>214</v>
      </c>
      <c r="C254" s="4">
        <f t="shared" si="13"/>
        <v>190.04291666666668</v>
      </c>
      <c r="D254">
        <f>IF(C254+$Q$5&lt;B254,-1,IF(C254-$Q$5&gt;B254,1,0))</f>
        <v>-1</v>
      </c>
      <c r="F254">
        <f t="shared" si="14"/>
        <v>500</v>
      </c>
      <c r="H254" s="17">
        <f>IF($D254=1,MIN($Q$4-$F253,$Q$9),0)</f>
        <v>0</v>
      </c>
      <c r="I254" s="19">
        <f t="shared" si="15"/>
        <v>0</v>
      </c>
      <c r="J254" s="13">
        <f>IF($D254=-1,MIN($F253,$Q$9),0)</f>
        <v>500</v>
      </c>
      <c r="K254" s="15">
        <f t="shared" si="16"/>
        <v>107</v>
      </c>
    </row>
    <row r="255" spans="1:11" x14ac:dyDescent="0.3">
      <c r="A255" s="1">
        <v>44511.416666666664</v>
      </c>
      <c r="B255" s="2">
        <v>219.94</v>
      </c>
      <c r="C255" s="4">
        <f t="shared" si="13"/>
        <v>190.41875000000002</v>
      </c>
      <c r="D255">
        <f>IF(C255+$Q$5&lt;B255,-1,IF(C255-$Q$5&gt;B255,1,0))</f>
        <v>-1</v>
      </c>
      <c r="F255">
        <f t="shared" si="14"/>
        <v>0</v>
      </c>
      <c r="H255" s="17">
        <f>IF($D255=1,MIN($Q$4-$F254,$Q$9),0)</f>
        <v>0</v>
      </c>
      <c r="I255" s="19">
        <f t="shared" si="15"/>
        <v>0</v>
      </c>
      <c r="J255" s="13">
        <f>IF($D255=-1,MIN($F254,$Q$9),0)</f>
        <v>500</v>
      </c>
      <c r="K255" s="15">
        <f t="shared" si="16"/>
        <v>109.97</v>
      </c>
    </row>
    <row r="256" spans="1:11" x14ac:dyDescent="0.3">
      <c r="A256" s="1">
        <v>44511.458333333336</v>
      </c>
      <c r="B256" s="2">
        <v>215.95</v>
      </c>
      <c r="C256" s="4">
        <f t="shared" si="13"/>
        <v>191.24541666666667</v>
      </c>
      <c r="D256">
        <f>IF(C256+$Q$5&lt;B256,-1,IF(C256-$Q$5&gt;B256,1,0))</f>
        <v>-1</v>
      </c>
      <c r="F256">
        <f t="shared" si="14"/>
        <v>0</v>
      </c>
      <c r="H256" s="17">
        <f>IF($D256=1,MIN($Q$4-$F255,$Q$9),0)</f>
        <v>0</v>
      </c>
      <c r="I256" s="19">
        <f t="shared" si="15"/>
        <v>0</v>
      </c>
      <c r="J256" s="13">
        <f>IF($D256=-1,MIN($F255,$Q$9),0)</f>
        <v>0</v>
      </c>
      <c r="K256" s="15">
        <f t="shared" si="16"/>
        <v>0</v>
      </c>
    </row>
    <row r="257" spans="1:11" x14ac:dyDescent="0.3">
      <c r="A257" s="1">
        <v>44511.5</v>
      </c>
      <c r="B257" s="2">
        <v>199.2</v>
      </c>
      <c r="C257" s="4">
        <f t="shared" si="13"/>
        <v>193.74083333333331</v>
      </c>
      <c r="D257">
        <f>IF(C257+$Q$5&lt;B257,-1,IF(C257-$Q$5&gt;B257,1,0))</f>
        <v>0</v>
      </c>
      <c r="F257">
        <f t="shared" si="14"/>
        <v>0</v>
      </c>
      <c r="H257" s="17">
        <f>IF($D257=1,MIN($Q$4-$F256,$Q$9),0)</f>
        <v>0</v>
      </c>
      <c r="I257" s="19">
        <f t="shared" si="15"/>
        <v>0</v>
      </c>
      <c r="J257" s="13">
        <f>IF($D257=-1,MIN($F256,$Q$9),0)</f>
        <v>0</v>
      </c>
      <c r="K257" s="15">
        <f t="shared" si="16"/>
        <v>0</v>
      </c>
    </row>
    <row r="258" spans="1:11" x14ac:dyDescent="0.3">
      <c r="A258" s="1">
        <v>44511.541666666664</v>
      </c>
      <c r="B258" s="2">
        <v>168.8</v>
      </c>
      <c r="C258" s="4">
        <f t="shared" si="13"/>
        <v>195.86833333333334</v>
      </c>
      <c r="D258">
        <f>IF(C258+$Q$5&lt;B258,-1,IF(C258-$Q$5&gt;B258,1,0))</f>
        <v>1</v>
      </c>
      <c r="F258">
        <f t="shared" si="14"/>
        <v>500</v>
      </c>
      <c r="H258" s="17">
        <f>IF($D258=1,MIN($Q$4-$F257,$Q$9),0)</f>
        <v>500</v>
      </c>
      <c r="I258" s="19">
        <f t="shared" si="15"/>
        <v>84.4</v>
      </c>
      <c r="J258" s="13">
        <f>IF($D258=-1,MIN($F257,$Q$9),0)</f>
        <v>0</v>
      </c>
      <c r="K258" s="15">
        <f t="shared" si="16"/>
        <v>0</v>
      </c>
    </row>
    <row r="259" spans="1:11" x14ac:dyDescent="0.3">
      <c r="A259" s="1">
        <v>44511.583333333336</v>
      </c>
      <c r="B259" s="2">
        <v>159.58000000000001</v>
      </c>
      <c r="C259" s="4">
        <f t="shared" si="13"/>
        <v>196.64333333333335</v>
      </c>
      <c r="D259">
        <f>IF(C259+$Q$5&lt;B259,-1,IF(C259-$Q$5&gt;B259,1,0))</f>
        <v>1</v>
      </c>
      <c r="F259">
        <f t="shared" si="14"/>
        <v>1000</v>
      </c>
      <c r="H259" s="17">
        <f>IF($D259=1,MIN($Q$4-$F258,$Q$9),0)</f>
        <v>500</v>
      </c>
      <c r="I259" s="19">
        <f t="shared" si="15"/>
        <v>79.790000000000006</v>
      </c>
      <c r="J259" s="13">
        <f>IF($D259=-1,MIN($F258,$Q$9),0)</f>
        <v>0</v>
      </c>
      <c r="K259" s="15">
        <f t="shared" si="16"/>
        <v>0</v>
      </c>
    </row>
    <row r="260" spans="1:11" x14ac:dyDescent="0.3">
      <c r="A260" s="1">
        <v>44511.625</v>
      </c>
      <c r="B260" s="2">
        <v>167.04</v>
      </c>
      <c r="C260" s="4">
        <f t="shared" si="13"/>
        <v>196.86708333333334</v>
      </c>
      <c r="D260">
        <f>IF(C260+$Q$5&lt;B260,-1,IF(C260-$Q$5&gt;B260,1,0))</f>
        <v>1</v>
      </c>
      <c r="F260">
        <f t="shared" si="14"/>
        <v>1000</v>
      </c>
      <c r="H260" s="17">
        <f>IF($D260=1,MIN($Q$4-$F259,$Q$9),0)</f>
        <v>0</v>
      </c>
      <c r="I260" s="19">
        <f t="shared" si="15"/>
        <v>0</v>
      </c>
      <c r="J260" s="13">
        <f>IF($D260=-1,MIN($F259,$Q$9),0)</f>
        <v>0</v>
      </c>
      <c r="K260" s="15">
        <f t="shared" si="16"/>
        <v>0</v>
      </c>
    </row>
    <row r="261" spans="1:11" x14ac:dyDescent="0.3">
      <c r="A261" s="1">
        <v>44511.666666666664</v>
      </c>
      <c r="B261" s="2">
        <v>184.54</v>
      </c>
      <c r="C261" s="4">
        <f t="shared" si="13"/>
        <v>196.79250000000002</v>
      </c>
      <c r="D261">
        <f>IF(C261+$Q$5&lt;B261,-1,IF(C261-$Q$5&gt;B261,1,0))</f>
        <v>1</v>
      </c>
      <c r="F261">
        <f t="shared" si="14"/>
        <v>1000</v>
      </c>
      <c r="H261" s="17">
        <f>IF($D261=1,MIN($Q$4-$F260,$Q$9),0)</f>
        <v>0</v>
      </c>
      <c r="I261" s="19">
        <f t="shared" si="15"/>
        <v>0</v>
      </c>
      <c r="J261" s="13">
        <f>IF($D261=-1,MIN($F260,$Q$9),0)</f>
        <v>0</v>
      </c>
      <c r="K261" s="15">
        <f t="shared" si="16"/>
        <v>0</v>
      </c>
    </row>
    <row r="262" spans="1:11" x14ac:dyDescent="0.3">
      <c r="A262" s="1">
        <v>44511.708333333336</v>
      </c>
      <c r="B262" s="2">
        <v>201.37</v>
      </c>
      <c r="C262" s="4">
        <f t="shared" si="13"/>
        <v>195.65125</v>
      </c>
      <c r="D262">
        <f>IF(C262+$Q$5&lt;B262,-1,IF(C262-$Q$5&gt;B262,1,0))</f>
        <v>0</v>
      </c>
      <c r="F262">
        <f t="shared" si="14"/>
        <v>1000</v>
      </c>
      <c r="H262" s="17">
        <f>IF($D262=1,MIN($Q$4-$F261,$Q$9),0)</f>
        <v>0</v>
      </c>
      <c r="I262" s="19">
        <f t="shared" si="15"/>
        <v>0</v>
      </c>
      <c r="J262" s="13">
        <f>IF($D262=-1,MIN($F261,$Q$9),0)</f>
        <v>0</v>
      </c>
      <c r="K262" s="15">
        <f t="shared" si="16"/>
        <v>0</v>
      </c>
    </row>
    <row r="263" spans="1:11" x14ac:dyDescent="0.3">
      <c r="A263" s="1">
        <v>44511.75</v>
      </c>
      <c r="B263" s="2">
        <v>219.59</v>
      </c>
      <c r="C263" s="4">
        <f t="shared" si="13"/>
        <v>194.1825</v>
      </c>
      <c r="D263">
        <f>IF(C263+$Q$5&lt;B263,-1,IF(C263-$Q$5&gt;B263,1,0))</f>
        <v>-1</v>
      </c>
      <c r="F263">
        <f t="shared" si="14"/>
        <v>500</v>
      </c>
      <c r="H263" s="17">
        <f>IF($D263=1,MIN($Q$4-$F262,$Q$9),0)</f>
        <v>0</v>
      </c>
      <c r="I263" s="19">
        <f t="shared" si="15"/>
        <v>0</v>
      </c>
      <c r="J263" s="13">
        <f>IF($D263=-1,MIN($F262,$Q$9),0)</f>
        <v>500</v>
      </c>
      <c r="K263" s="15">
        <f t="shared" si="16"/>
        <v>109.795</v>
      </c>
    </row>
    <row r="264" spans="1:11" x14ac:dyDescent="0.3">
      <c r="A264" s="1">
        <v>44511.791666666664</v>
      </c>
      <c r="B264" s="2">
        <v>240.02</v>
      </c>
      <c r="C264" s="4">
        <f t="shared" si="13"/>
        <v>192.91291666666666</v>
      </c>
      <c r="D264">
        <f>IF(C264+$Q$5&lt;B264,-1,IF(C264-$Q$5&gt;B264,1,0))</f>
        <v>-1</v>
      </c>
      <c r="F264">
        <f t="shared" si="14"/>
        <v>0</v>
      </c>
      <c r="H264" s="17">
        <f>IF($D264=1,MIN($Q$4-$F263,$Q$9),0)</f>
        <v>0</v>
      </c>
      <c r="I264" s="19">
        <f t="shared" si="15"/>
        <v>0</v>
      </c>
      <c r="J264" s="13">
        <f>IF($D264=-1,MIN($F263,$Q$9),0)</f>
        <v>500</v>
      </c>
      <c r="K264" s="15">
        <f t="shared" si="16"/>
        <v>120.01</v>
      </c>
    </row>
    <row r="265" spans="1:11" x14ac:dyDescent="0.3">
      <c r="A265" s="1">
        <v>44511.833333333336</v>
      </c>
      <c r="B265" s="2">
        <v>252.12</v>
      </c>
      <c r="C265" s="4">
        <f t="shared" si="13"/>
        <v>190.62208333333334</v>
      </c>
      <c r="D265">
        <f>IF(C265+$Q$5&lt;B265,-1,IF(C265-$Q$5&gt;B265,1,0))</f>
        <v>-1</v>
      </c>
      <c r="F265">
        <f t="shared" si="14"/>
        <v>0</v>
      </c>
      <c r="H265" s="17">
        <f>IF($D265=1,MIN($Q$4-$F264,$Q$9),0)</f>
        <v>0</v>
      </c>
      <c r="I265" s="19">
        <f t="shared" si="15"/>
        <v>0</v>
      </c>
      <c r="J265" s="13">
        <f>IF($D265=-1,MIN($F264,$Q$9),0)</f>
        <v>0</v>
      </c>
      <c r="K265" s="15">
        <f t="shared" si="16"/>
        <v>0</v>
      </c>
    </row>
    <row r="266" spans="1:11" x14ac:dyDescent="0.3">
      <c r="A266" s="1">
        <v>44511.875</v>
      </c>
      <c r="B266" s="2">
        <v>232.09</v>
      </c>
      <c r="C266" s="4">
        <f t="shared" si="13"/>
        <v>189.66666666666666</v>
      </c>
      <c r="D266">
        <f>IF(C266+$Q$5&lt;B266,-1,IF(C266-$Q$5&gt;B266,1,0))</f>
        <v>-1</v>
      </c>
      <c r="F266">
        <f t="shared" si="14"/>
        <v>0</v>
      </c>
      <c r="H266" s="17">
        <f>IF($D266=1,MIN($Q$4-$F265,$Q$9),0)</f>
        <v>0</v>
      </c>
      <c r="I266" s="19">
        <f t="shared" si="15"/>
        <v>0</v>
      </c>
      <c r="J266" s="13">
        <f>IF($D266=-1,MIN($F265,$Q$9),0)</f>
        <v>0</v>
      </c>
      <c r="K266" s="15">
        <f t="shared" si="16"/>
        <v>0</v>
      </c>
    </row>
    <row r="267" spans="1:11" x14ac:dyDescent="0.3">
      <c r="A267" s="1">
        <v>44511.916666666664</v>
      </c>
      <c r="B267" s="2">
        <v>218</v>
      </c>
      <c r="C267" s="4">
        <f t="shared" si="13"/>
        <v>189.75375</v>
      </c>
      <c r="D267">
        <f>IF(C267+$Q$5&lt;B267,-1,IF(C267-$Q$5&gt;B267,1,0))</f>
        <v>-1</v>
      </c>
      <c r="F267">
        <f t="shared" si="14"/>
        <v>0</v>
      </c>
      <c r="H267" s="17">
        <f>IF($D267=1,MIN($Q$4-$F266,$Q$9),0)</f>
        <v>0</v>
      </c>
      <c r="I267" s="19">
        <f t="shared" si="15"/>
        <v>0</v>
      </c>
      <c r="J267" s="13">
        <f>IF($D267=-1,MIN($F266,$Q$9),0)</f>
        <v>0</v>
      </c>
      <c r="K267" s="15">
        <f t="shared" si="16"/>
        <v>0</v>
      </c>
    </row>
    <row r="268" spans="1:11" x14ac:dyDescent="0.3">
      <c r="A268" s="1">
        <v>44511.958333333336</v>
      </c>
      <c r="B268" s="2">
        <v>201</v>
      </c>
      <c r="C268" s="4">
        <f t="shared" si="13"/>
        <v>189.67333333333332</v>
      </c>
      <c r="D268">
        <f>IF(C268+$Q$5&lt;B268,-1,IF(C268-$Q$5&gt;B268,1,0))</f>
        <v>0</v>
      </c>
      <c r="F268">
        <f t="shared" si="14"/>
        <v>0</v>
      </c>
      <c r="H268" s="17">
        <f>IF($D268=1,MIN($Q$4-$F267,$Q$9),0)</f>
        <v>0</v>
      </c>
      <c r="I268" s="19">
        <f t="shared" si="15"/>
        <v>0</v>
      </c>
      <c r="J268" s="13">
        <f>IF($D268=-1,MIN($F267,$Q$9),0)</f>
        <v>0</v>
      </c>
      <c r="K268" s="15">
        <f t="shared" si="16"/>
        <v>0</v>
      </c>
    </row>
    <row r="269" spans="1:11" x14ac:dyDescent="0.3">
      <c r="A269" s="1">
        <v>44512</v>
      </c>
      <c r="B269" s="2">
        <v>180.01</v>
      </c>
      <c r="C269" s="4">
        <f t="shared" si="13"/>
        <v>189.97874999999999</v>
      </c>
      <c r="D269">
        <f>IF(C269+$Q$5&lt;B269,-1,IF(C269-$Q$5&gt;B269,1,0))</f>
        <v>0</v>
      </c>
      <c r="F269">
        <f t="shared" si="14"/>
        <v>0</v>
      </c>
      <c r="H269" s="17">
        <f>IF($D269=1,MIN($Q$4-$F268,$Q$9),0)</f>
        <v>0</v>
      </c>
      <c r="I269" s="19">
        <f t="shared" si="15"/>
        <v>0</v>
      </c>
      <c r="J269" s="13">
        <f>IF($D269=-1,MIN($F268,$Q$9),0)</f>
        <v>0</v>
      </c>
      <c r="K269" s="15">
        <f t="shared" si="16"/>
        <v>0</v>
      </c>
    </row>
    <row r="270" spans="1:11" x14ac:dyDescent="0.3">
      <c r="A270" s="1">
        <v>44512.041666666664</v>
      </c>
      <c r="B270" s="2">
        <v>156.13999999999999</v>
      </c>
      <c r="C270" s="4">
        <f t="shared" si="13"/>
        <v>190.4</v>
      </c>
      <c r="D270">
        <f>IF(C270+$Q$5&lt;B270,-1,IF(C270-$Q$5&gt;B270,1,0))</f>
        <v>1</v>
      </c>
      <c r="F270">
        <f t="shared" si="14"/>
        <v>500</v>
      </c>
      <c r="H270" s="17">
        <f>IF($D270=1,MIN($Q$4-$F269,$Q$9),0)</f>
        <v>500</v>
      </c>
      <c r="I270" s="19">
        <f t="shared" si="15"/>
        <v>78.069999999999993</v>
      </c>
      <c r="J270" s="13">
        <f>IF($D270=-1,MIN($F269,$Q$9),0)</f>
        <v>0</v>
      </c>
      <c r="K270" s="15">
        <f t="shared" si="16"/>
        <v>0</v>
      </c>
    </row>
    <row r="271" spans="1:11" x14ac:dyDescent="0.3">
      <c r="A271" s="1">
        <v>44512.083333333336</v>
      </c>
      <c r="B271" s="2">
        <v>167.72</v>
      </c>
      <c r="C271" s="4">
        <f t="shared" si="13"/>
        <v>190.4266666666667</v>
      </c>
      <c r="D271">
        <f>IF(C271+$Q$5&lt;B271,-1,IF(C271-$Q$5&gt;B271,1,0))</f>
        <v>1</v>
      </c>
      <c r="F271">
        <f t="shared" si="14"/>
        <v>1000</v>
      </c>
      <c r="H271" s="17">
        <f>IF($D271=1,MIN($Q$4-$F270,$Q$9),0)</f>
        <v>500</v>
      </c>
      <c r="I271" s="19">
        <f t="shared" si="15"/>
        <v>83.86</v>
      </c>
      <c r="J271" s="13">
        <f>IF($D271=-1,MIN($F270,$Q$9),0)</f>
        <v>0</v>
      </c>
      <c r="K271" s="15">
        <f t="shared" si="16"/>
        <v>0</v>
      </c>
    </row>
    <row r="272" spans="1:11" x14ac:dyDescent="0.3">
      <c r="A272" s="1">
        <v>44512.125</v>
      </c>
      <c r="B272" s="2">
        <v>164.25</v>
      </c>
      <c r="C272" s="4">
        <f t="shared" si="13"/>
        <v>190.41375000000005</v>
      </c>
      <c r="D272">
        <f>IF(C272+$Q$5&lt;B272,-1,IF(C272-$Q$5&gt;B272,1,0))</f>
        <v>1</v>
      </c>
      <c r="F272">
        <f t="shared" si="14"/>
        <v>1000</v>
      </c>
      <c r="H272" s="17">
        <f>IF($D272=1,MIN($Q$4-$F271,$Q$9),0)</f>
        <v>0</v>
      </c>
      <c r="I272" s="19">
        <f t="shared" si="15"/>
        <v>0</v>
      </c>
      <c r="J272" s="13">
        <f>IF($D272=-1,MIN($F271,$Q$9),0)</f>
        <v>0</v>
      </c>
      <c r="K272" s="15">
        <f t="shared" si="16"/>
        <v>0</v>
      </c>
    </row>
    <row r="273" spans="1:11" x14ac:dyDescent="0.3">
      <c r="A273" s="1">
        <v>44512.166666666664</v>
      </c>
      <c r="B273" s="2">
        <v>162.16</v>
      </c>
      <c r="C273" s="4">
        <f t="shared" si="13"/>
        <v>190.53416666666669</v>
      </c>
      <c r="D273">
        <f>IF(C273+$Q$5&lt;B273,-1,IF(C273-$Q$5&gt;B273,1,0))</f>
        <v>1</v>
      </c>
      <c r="F273">
        <f t="shared" si="14"/>
        <v>1000</v>
      </c>
      <c r="H273" s="17">
        <f>IF($D273=1,MIN($Q$4-$F272,$Q$9),0)</f>
        <v>0</v>
      </c>
      <c r="I273" s="19">
        <f t="shared" si="15"/>
        <v>0</v>
      </c>
      <c r="J273" s="13">
        <f>IF($D273=-1,MIN($F272,$Q$9),0)</f>
        <v>0</v>
      </c>
      <c r="K273" s="15">
        <f t="shared" si="16"/>
        <v>0</v>
      </c>
    </row>
    <row r="274" spans="1:11" x14ac:dyDescent="0.3">
      <c r="A274" s="1">
        <v>44512.208333333336</v>
      </c>
      <c r="B274" s="2">
        <v>153</v>
      </c>
      <c r="C274" s="4">
        <f t="shared" si="13"/>
        <v>190.62416666666664</v>
      </c>
      <c r="D274">
        <f>IF(C274+$Q$5&lt;B274,-1,IF(C274-$Q$5&gt;B274,1,0))</f>
        <v>1</v>
      </c>
      <c r="F274">
        <f t="shared" si="14"/>
        <v>1000</v>
      </c>
      <c r="H274" s="17">
        <f>IF($D274=1,MIN($Q$4-$F273,$Q$9),0)</f>
        <v>0</v>
      </c>
      <c r="I274" s="19">
        <f t="shared" si="15"/>
        <v>0</v>
      </c>
      <c r="J274" s="13">
        <f>IF($D274=-1,MIN($F273,$Q$9),0)</f>
        <v>0</v>
      </c>
      <c r="K274" s="15">
        <f t="shared" si="16"/>
        <v>0</v>
      </c>
    </row>
    <row r="275" spans="1:11" x14ac:dyDescent="0.3">
      <c r="A275" s="1">
        <v>44512.25</v>
      </c>
      <c r="B275" s="2">
        <v>155.02000000000001</v>
      </c>
      <c r="C275" s="4">
        <f t="shared" si="13"/>
        <v>190.64499999999998</v>
      </c>
      <c r="D275">
        <f>IF(C275+$Q$5&lt;B275,-1,IF(C275-$Q$5&gt;B275,1,0))</f>
        <v>1</v>
      </c>
      <c r="F275">
        <f t="shared" si="14"/>
        <v>1000</v>
      </c>
      <c r="H275" s="17">
        <f>IF($D275=1,MIN($Q$4-$F274,$Q$9),0)</f>
        <v>0</v>
      </c>
      <c r="I275" s="19">
        <f t="shared" si="15"/>
        <v>0</v>
      </c>
      <c r="J275" s="13">
        <f>IF($D275=-1,MIN($F274,$Q$9),0)</f>
        <v>0</v>
      </c>
      <c r="K275" s="15">
        <f t="shared" si="16"/>
        <v>0</v>
      </c>
    </row>
    <row r="276" spans="1:11" x14ac:dyDescent="0.3">
      <c r="A276" s="1">
        <v>44512.291666666664</v>
      </c>
      <c r="B276" s="2">
        <v>155.99</v>
      </c>
      <c r="C276" s="4">
        <f t="shared" si="13"/>
        <v>190.64583333333334</v>
      </c>
      <c r="D276">
        <f>IF(C276+$Q$5&lt;B276,-1,IF(C276-$Q$5&gt;B276,1,0))</f>
        <v>1</v>
      </c>
      <c r="F276">
        <f t="shared" si="14"/>
        <v>1000</v>
      </c>
      <c r="H276" s="17">
        <f>IF($D276=1,MIN($Q$4-$F275,$Q$9),0)</f>
        <v>0</v>
      </c>
      <c r="I276" s="19">
        <f t="shared" si="15"/>
        <v>0</v>
      </c>
      <c r="J276" s="13">
        <f>IF($D276=-1,MIN($F275,$Q$9),0)</f>
        <v>0</v>
      </c>
      <c r="K276" s="15">
        <f t="shared" si="16"/>
        <v>0</v>
      </c>
    </row>
    <row r="277" spans="1:11" x14ac:dyDescent="0.3">
      <c r="A277" s="1">
        <v>44512.333333333336</v>
      </c>
      <c r="B277" s="2">
        <v>180.59</v>
      </c>
      <c r="C277" s="4">
        <f t="shared" si="13"/>
        <v>190.47499999999999</v>
      </c>
      <c r="D277">
        <f>IF(C277+$Q$5&lt;B277,-1,IF(C277-$Q$5&gt;B277,1,0))</f>
        <v>0</v>
      </c>
      <c r="F277">
        <f t="shared" si="14"/>
        <v>1000</v>
      </c>
      <c r="H277" s="17">
        <f>IF($D277=1,MIN($Q$4-$F276,$Q$9),0)</f>
        <v>0</v>
      </c>
      <c r="I277" s="19">
        <f t="shared" si="15"/>
        <v>0</v>
      </c>
      <c r="J277" s="13">
        <f>IF($D277=-1,MIN($F276,$Q$9),0)</f>
        <v>0</v>
      </c>
      <c r="K277" s="15">
        <f t="shared" si="16"/>
        <v>0</v>
      </c>
    </row>
    <row r="278" spans="1:11" x14ac:dyDescent="0.3">
      <c r="A278" s="1">
        <v>44512.375</v>
      </c>
      <c r="B278" s="2">
        <v>212.86</v>
      </c>
      <c r="C278" s="4">
        <f t="shared" si="13"/>
        <v>190.33833333333334</v>
      </c>
      <c r="D278">
        <f>IF(C278+$Q$5&lt;B278,-1,IF(C278-$Q$5&gt;B278,1,0))</f>
        <v>-1</v>
      </c>
      <c r="F278">
        <f t="shared" si="14"/>
        <v>500</v>
      </c>
      <c r="H278" s="17">
        <f>IF($D278=1,MIN($Q$4-$F277,$Q$9),0)</f>
        <v>0</v>
      </c>
      <c r="I278" s="19">
        <f t="shared" si="15"/>
        <v>0</v>
      </c>
      <c r="J278" s="13">
        <f>IF($D278=-1,MIN($F277,$Q$9),0)</f>
        <v>500</v>
      </c>
      <c r="K278" s="15">
        <f t="shared" si="16"/>
        <v>106.43</v>
      </c>
    </row>
    <row r="279" spans="1:11" x14ac:dyDescent="0.3">
      <c r="A279" s="1">
        <v>44512.416666666664</v>
      </c>
      <c r="B279" s="2">
        <v>214.77</v>
      </c>
      <c r="C279" s="4">
        <f t="shared" si="13"/>
        <v>190.29083333333332</v>
      </c>
      <c r="D279">
        <f>IF(C279+$Q$5&lt;B279,-1,IF(C279-$Q$5&gt;B279,1,0))</f>
        <v>-1</v>
      </c>
      <c r="F279">
        <f t="shared" si="14"/>
        <v>0</v>
      </c>
      <c r="H279" s="17">
        <f>IF($D279=1,MIN($Q$4-$F278,$Q$9),0)</f>
        <v>0</v>
      </c>
      <c r="I279" s="19">
        <f t="shared" si="15"/>
        <v>0</v>
      </c>
      <c r="J279" s="13">
        <f>IF($D279=-1,MIN($F278,$Q$9),0)</f>
        <v>500</v>
      </c>
      <c r="K279" s="15">
        <f t="shared" si="16"/>
        <v>107.38500000000001</v>
      </c>
    </row>
    <row r="280" spans="1:11" x14ac:dyDescent="0.3">
      <c r="A280" s="1">
        <v>44512.458333333336</v>
      </c>
      <c r="B280" s="2">
        <v>207.67</v>
      </c>
      <c r="C280" s="4">
        <f t="shared" si="13"/>
        <v>190.07541666666668</v>
      </c>
      <c r="D280">
        <f>IF(C280+$Q$5&lt;B280,-1,IF(C280-$Q$5&gt;B280,1,0))</f>
        <v>-1</v>
      </c>
      <c r="F280">
        <f t="shared" si="14"/>
        <v>0</v>
      </c>
      <c r="H280" s="17">
        <f>IF($D280=1,MIN($Q$4-$F279,$Q$9),0)</f>
        <v>0</v>
      </c>
      <c r="I280" s="19">
        <f t="shared" si="15"/>
        <v>0</v>
      </c>
      <c r="J280" s="13">
        <f>IF($D280=-1,MIN($F279,$Q$9),0)</f>
        <v>0</v>
      </c>
      <c r="K280" s="15">
        <f t="shared" si="16"/>
        <v>0</v>
      </c>
    </row>
    <row r="281" spans="1:11" x14ac:dyDescent="0.3">
      <c r="A281" s="1">
        <v>44512.5</v>
      </c>
      <c r="B281" s="2">
        <v>191.61</v>
      </c>
      <c r="C281" s="4">
        <f t="shared" si="13"/>
        <v>189.73041666666666</v>
      </c>
      <c r="D281">
        <f>IF(C281+$Q$5&lt;B281,-1,IF(C281-$Q$5&gt;B281,1,0))</f>
        <v>0</v>
      </c>
      <c r="F281">
        <f t="shared" si="14"/>
        <v>0</v>
      </c>
      <c r="H281" s="17">
        <f>IF($D281=1,MIN($Q$4-$F280,$Q$9),0)</f>
        <v>0</v>
      </c>
      <c r="I281" s="19">
        <f t="shared" si="15"/>
        <v>0</v>
      </c>
      <c r="J281" s="13">
        <f>IF($D281=-1,MIN($F280,$Q$9),0)</f>
        <v>0</v>
      </c>
      <c r="K281" s="15">
        <f t="shared" si="16"/>
        <v>0</v>
      </c>
    </row>
    <row r="282" spans="1:11" x14ac:dyDescent="0.3">
      <c r="A282" s="1">
        <v>44512.541666666664</v>
      </c>
      <c r="B282" s="2">
        <v>179.94</v>
      </c>
      <c r="C282" s="4">
        <f t="shared" si="13"/>
        <v>189.41416666666666</v>
      </c>
      <c r="D282">
        <f>IF(C282+$Q$5&lt;B282,-1,IF(C282-$Q$5&gt;B282,1,0))</f>
        <v>0</v>
      </c>
      <c r="F282">
        <f t="shared" si="14"/>
        <v>0</v>
      </c>
      <c r="H282" s="17">
        <f>IF($D282=1,MIN($Q$4-$F281,$Q$9),0)</f>
        <v>0</v>
      </c>
      <c r="I282" s="19">
        <f t="shared" si="15"/>
        <v>0</v>
      </c>
      <c r="J282" s="13">
        <f>IF($D282=-1,MIN($F281,$Q$9),0)</f>
        <v>0</v>
      </c>
      <c r="K282" s="15">
        <f t="shared" si="16"/>
        <v>0</v>
      </c>
    </row>
    <row r="283" spans="1:11" x14ac:dyDescent="0.3">
      <c r="A283" s="1">
        <v>44512.583333333336</v>
      </c>
      <c r="B283" s="2">
        <v>164.69</v>
      </c>
      <c r="C283" s="4">
        <f t="shared" si="13"/>
        <v>189.87833333333333</v>
      </c>
      <c r="D283">
        <f>IF(C283+$Q$5&lt;B283,-1,IF(C283-$Q$5&gt;B283,1,0))</f>
        <v>1</v>
      </c>
      <c r="F283">
        <f t="shared" si="14"/>
        <v>500</v>
      </c>
      <c r="H283" s="17">
        <f>IF($D283=1,MIN($Q$4-$F282,$Q$9),0)</f>
        <v>500</v>
      </c>
      <c r="I283" s="19">
        <f t="shared" si="15"/>
        <v>82.344999999999999</v>
      </c>
      <c r="J283" s="13">
        <f>IF($D283=-1,MIN($F282,$Q$9),0)</f>
        <v>0</v>
      </c>
      <c r="K283" s="15">
        <f t="shared" si="16"/>
        <v>0</v>
      </c>
    </row>
    <row r="284" spans="1:11" x14ac:dyDescent="0.3">
      <c r="A284" s="1">
        <v>44512.625</v>
      </c>
      <c r="B284" s="2">
        <v>156.81</v>
      </c>
      <c r="C284" s="4">
        <f t="shared" si="13"/>
        <v>190.09124999999995</v>
      </c>
      <c r="D284">
        <f>IF(C284+$Q$5&lt;B284,-1,IF(C284-$Q$5&gt;B284,1,0))</f>
        <v>1</v>
      </c>
      <c r="F284">
        <f t="shared" si="14"/>
        <v>1000</v>
      </c>
      <c r="H284" s="17">
        <f>IF($D284=1,MIN($Q$4-$F283,$Q$9),0)</f>
        <v>500</v>
      </c>
      <c r="I284" s="19">
        <f t="shared" si="15"/>
        <v>78.405000000000001</v>
      </c>
      <c r="J284" s="13">
        <f>IF($D284=-1,MIN($F283,$Q$9),0)</f>
        <v>0</v>
      </c>
      <c r="K284" s="15">
        <f t="shared" si="16"/>
        <v>0</v>
      </c>
    </row>
    <row r="285" spans="1:11" x14ac:dyDescent="0.3">
      <c r="A285" s="1">
        <v>44512.666666666664</v>
      </c>
      <c r="B285" s="2">
        <v>156.55000000000001</v>
      </c>
      <c r="C285" s="4">
        <f t="shared" si="13"/>
        <v>189.66499999999999</v>
      </c>
      <c r="D285">
        <f>IF(C285+$Q$5&lt;B285,-1,IF(C285-$Q$5&gt;B285,1,0))</f>
        <v>1</v>
      </c>
      <c r="F285">
        <f t="shared" si="14"/>
        <v>1000</v>
      </c>
      <c r="H285" s="17">
        <f>IF($D285=1,MIN($Q$4-$F284,$Q$9),0)</f>
        <v>0</v>
      </c>
      <c r="I285" s="19">
        <f t="shared" si="15"/>
        <v>0</v>
      </c>
      <c r="J285" s="13">
        <f>IF($D285=-1,MIN($F284,$Q$9),0)</f>
        <v>0</v>
      </c>
      <c r="K285" s="15">
        <f t="shared" si="16"/>
        <v>0</v>
      </c>
    </row>
    <row r="286" spans="1:11" x14ac:dyDescent="0.3">
      <c r="A286" s="1">
        <v>44512.708333333336</v>
      </c>
      <c r="B286" s="2">
        <v>179.99</v>
      </c>
      <c r="C286" s="4">
        <f t="shared" ref="C286:C349" si="17">AVERAGE(B262:B285)</f>
        <v>188.49875</v>
      </c>
      <c r="D286">
        <f>IF(C286+$Q$5&lt;B286,-1,IF(C286-$Q$5&gt;B286,1,0))</f>
        <v>0</v>
      </c>
      <c r="F286">
        <f t="shared" ref="F286:F349" si="18">F285+H286-J286</f>
        <v>1000</v>
      </c>
      <c r="H286" s="17">
        <f>IF($D286=1,MIN($Q$4-$F285,$Q$9),0)</f>
        <v>0</v>
      </c>
      <c r="I286" s="19">
        <f t="shared" ref="I286:I349" si="19">H286*$B286/1000</f>
        <v>0</v>
      </c>
      <c r="J286" s="13">
        <f>IF($D286=-1,MIN($F285,$Q$9),0)</f>
        <v>0</v>
      </c>
      <c r="K286" s="15">
        <f t="shared" ref="K286:K349" si="20">J286*$B286/1000</f>
        <v>0</v>
      </c>
    </row>
    <row r="287" spans="1:11" x14ac:dyDescent="0.3">
      <c r="A287" s="1">
        <v>44512.75</v>
      </c>
      <c r="B287" s="2">
        <v>185.09</v>
      </c>
      <c r="C287" s="4">
        <f t="shared" si="17"/>
        <v>187.60791666666671</v>
      </c>
      <c r="D287">
        <f>IF(C287+$Q$5&lt;B287,-1,IF(C287-$Q$5&gt;B287,1,0))</f>
        <v>0</v>
      </c>
      <c r="F287">
        <f t="shared" si="18"/>
        <v>1000</v>
      </c>
      <c r="H287" s="17">
        <f>IF($D287=1,MIN($Q$4-$F286,$Q$9),0)</f>
        <v>0</v>
      </c>
      <c r="I287" s="19">
        <f t="shared" si="19"/>
        <v>0</v>
      </c>
      <c r="J287" s="13">
        <f>IF($D287=-1,MIN($F286,$Q$9),0)</f>
        <v>0</v>
      </c>
      <c r="K287" s="15">
        <f t="shared" si="20"/>
        <v>0</v>
      </c>
    </row>
    <row r="288" spans="1:11" x14ac:dyDescent="0.3">
      <c r="A288" s="1">
        <v>44512.791666666664</v>
      </c>
      <c r="B288" s="2">
        <v>211.2</v>
      </c>
      <c r="C288" s="4">
        <f t="shared" si="17"/>
        <v>186.17041666666671</v>
      </c>
      <c r="D288">
        <f>IF(C288+$Q$5&lt;B288,-1,IF(C288-$Q$5&gt;B288,1,0))</f>
        <v>-1</v>
      </c>
      <c r="F288">
        <f t="shared" si="18"/>
        <v>500</v>
      </c>
      <c r="H288" s="17">
        <f>IF($D288=1,MIN($Q$4-$F287,$Q$9),0)</f>
        <v>0</v>
      </c>
      <c r="I288" s="19">
        <f t="shared" si="19"/>
        <v>0</v>
      </c>
      <c r="J288" s="13">
        <f>IF($D288=-1,MIN($F287,$Q$9),0)</f>
        <v>500</v>
      </c>
      <c r="K288" s="15">
        <f t="shared" si="20"/>
        <v>105.6</v>
      </c>
    </row>
    <row r="289" spans="1:11" x14ac:dyDescent="0.3">
      <c r="A289" s="1">
        <v>44512.833333333336</v>
      </c>
      <c r="B289" s="2">
        <v>193.23</v>
      </c>
      <c r="C289" s="4">
        <f t="shared" si="17"/>
        <v>184.96958333333336</v>
      </c>
      <c r="D289">
        <f>IF(C289+$Q$5&lt;B289,-1,IF(C289-$Q$5&gt;B289,1,0))</f>
        <v>0</v>
      </c>
      <c r="F289">
        <f t="shared" si="18"/>
        <v>500</v>
      </c>
      <c r="H289" s="17">
        <f>IF($D289=1,MIN($Q$4-$F288,$Q$9),0)</f>
        <v>0</v>
      </c>
      <c r="I289" s="19">
        <f t="shared" si="19"/>
        <v>0</v>
      </c>
      <c r="J289" s="13">
        <f>IF($D289=-1,MIN($F288,$Q$9),0)</f>
        <v>0</v>
      </c>
      <c r="K289" s="15">
        <f t="shared" si="20"/>
        <v>0</v>
      </c>
    </row>
    <row r="290" spans="1:11" x14ac:dyDescent="0.3">
      <c r="A290" s="1">
        <v>44512.875</v>
      </c>
      <c r="B290" s="2">
        <v>145.19</v>
      </c>
      <c r="C290" s="4">
        <f t="shared" si="17"/>
        <v>182.51583333333335</v>
      </c>
      <c r="D290">
        <f>IF(C290+$Q$5&lt;B290,-1,IF(C290-$Q$5&gt;B290,1,0))</f>
        <v>1</v>
      </c>
      <c r="F290">
        <f t="shared" si="18"/>
        <v>1000</v>
      </c>
      <c r="H290" s="17">
        <f>IF($D290=1,MIN($Q$4-$F289,$Q$9),0)</f>
        <v>500</v>
      </c>
      <c r="I290" s="19">
        <f t="shared" si="19"/>
        <v>72.594999999999999</v>
      </c>
      <c r="J290" s="13">
        <f>IF($D290=-1,MIN($F289,$Q$9),0)</f>
        <v>0</v>
      </c>
      <c r="K290" s="15">
        <f t="shared" si="20"/>
        <v>0</v>
      </c>
    </row>
    <row r="291" spans="1:11" x14ac:dyDescent="0.3">
      <c r="A291" s="1">
        <v>44512.916666666664</v>
      </c>
      <c r="B291" s="2">
        <v>157.11000000000001</v>
      </c>
      <c r="C291" s="4">
        <f t="shared" si="17"/>
        <v>178.89499999999998</v>
      </c>
      <c r="D291">
        <f>IF(C291+$Q$5&lt;B291,-1,IF(C291-$Q$5&gt;B291,1,0))</f>
        <v>1</v>
      </c>
      <c r="F291">
        <f t="shared" si="18"/>
        <v>1000</v>
      </c>
      <c r="H291" s="17">
        <f>IF($D291=1,MIN($Q$4-$F290,$Q$9),0)</f>
        <v>0</v>
      </c>
      <c r="I291" s="19">
        <f t="shared" si="19"/>
        <v>0</v>
      </c>
      <c r="J291" s="13">
        <f>IF($D291=-1,MIN($F290,$Q$9),0)</f>
        <v>0</v>
      </c>
      <c r="K291" s="15">
        <f t="shared" si="20"/>
        <v>0</v>
      </c>
    </row>
    <row r="292" spans="1:11" x14ac:dyDescent="0.3">
      <c r="A292" s="1">
        <v>44512.958333333336</v>
      </c>
      <c r="B292" s="2">
        <v>109.11</v>
      </c>
      <c r="C292" s="4">
        <f t="shared" si="17"/>
        <v>176.35791666666668</v>
      </c>
      <c r="D292">
        <f>IF(C292+$Q$5&lt;B292,-1,IF(C292-$Q$5&gt;B292,1,0))</f>
        <v>1</v>
      </c>
      <c r="F292">
        <f t="shared" si="18"/>
        <v>1000</v>
      </c>
      <c r="H292" s="17">
        <f>IF($D292=1,MIN($Q$4-$F291,$Q$9),0)</f>
        <v>0</v>
      </c>
      <c r="I292" s="19">
        <f t="shared" si="19"/>
        <v>0</v>
      </c>
      <c r="J292" s="13">
        <f>IF($D292=-1,MIN($F291,$Q$9),0)</f>
        <v>0</v>
      </c>
      <c r="K292" s="15">
        <f t="shared" si="20"/>
        <v>0</v>
      </c>
    </row>
    <row r="293" spans="1:11" x14ac:dyDescent="0.3">
      <c r="A293" s="1">
        <v>44513</v>
      </c>
      <c r="B293" s="2">
        <v>109.54</v>
      </c>
      <c r="C293" s="4">
        <f t="shared" si="17"/>
        <v>172.5291666666667</v>
      </c>
      <c r="D293">
        <f>IF(C293+$Q$5&lt;B293,-1,IF(C293-$Q$5&gt;B293,1,0))</f>
        <v>1</v>
      </c>
      <c r="F293">
        <f t="shared" si="18"/>
        <v>1000</v>
      </c>
      <c r="H293" s="17">
        <f>IF($D293=1,MIN($Q$4-$F292,$Q$9),0)</f>
        <v>0</v>
      </c>
      <c r="I293" s="19">
        <f t="shared" si="19"/>
        <v>0</v>
      </c>
      <c r="J293" s="13">
        <f>IF($D293=-1,MIN($F292,$Q$9),0)</f>
        <v>0</v>
      </c>
      <c r="K293" s="15">
        <f t="shared" si="20"/>
        <v>0</v>
      </c>
    </row>
    <row r="294" spans="1:11" x14ac:dyDescent="0.3">
      <c r="A294" s="1">
        <v>44513.041666666664</v>
      </c>
      <c r="B294" s="2">
        <v>91.42</v>
      </c>
      <c r="C294" s="4">
        <f t="shared" si="17"/>
        <v>169.5929166666667</v>
      </c>
      <c r="D294">
        <f>IF(C294+$Q$5&lt;B294,-1,IF(C294-$Q$5&gt;B294,1,0))</f>
        <v>1</v>
      </c>
      <c r="F294">
        <f t="shared" si="18"/>
        <v>1000</v>
      </c>
      <c r="H294" s="17">
        <f>IF($D294=1,MIN($Q$4-$F293,$Q$9),0)</f>
        <v>0</v>
      </c>
      <c r="I294" s="19">
        <f t="shared" si="19"/>
        <v>0</v>
      </c>
      <c r="J294" s="13">
        <f>IF($D294=-1,MIN($F293,$Q$9),0)</f>
        <v>0</v>
      </c>
      <c r="K294" s="15">
        <f t="shared" si="20"/>
        <v>0</v>
      </c>
    </row>
    <row r="295" spans="1:11" x14ac:dyDescent="0.3">
      <c r="A295" s="1">
        <v>44513.083333333336</v>
      </c>
      <c r="B295" s="2">
        <v>99</v>
      </c>
      <c r="C295" s="4">
        <f t="shared" si="17"/>
        <v>166.89625000000004</v>
      </c>
      <c r="D295">
        <f>IF(C295+$Q$5&lt;B295,-1,IF(C295-$Q$5&gt;B295,1,0))</f>
        <v>1</v>
      </c>
      <c r="F295">
        <f t="shared" si="18"/>
        <v>1000</v>
      </c>
      <c r="H295" s="17">
        <f>IF($D295=1,MIN($Q$4-$F294,$Q$9),0)</f>
        <v>0</v>
      </c>
      <c r="I295" s="19">
        <f t="shared" si="19"/>
        <v>0</v>
      </c>
      <c r="J295" s="13">
        <f>IF($D295=-1,MIN($F294,$Q$9),0)</f>
        <v>0</v>
      </c>
      <c r="K295" s="15">
        <f t="shared" si="20"/>
        <v>0</v>
      </c>
    </row>
    <row r="296" spans="1:11" x14ac:dyDescent="0.3">
      <c r="A296" s="1">
        <v>44513.125</v>
      </c>
      <c r="B296" s="2">
        <v>92.65</v>
      </c>
      <c r="C296" s="4">
        <f t="shared" si="17"/>
        <v>164.03291666666669</v>
      </c>
      <c r="D296">
        <f>IF(C296+$Q$5&lt;B296,-1,IF(C296-$Q$5&gt;B296,1,0))</f>
        <v>1</v>
      </c>
      <c r="F296">
        <f t="shared" si="18"/>
        <v>1000</v>
      </c>
      <c r="H296" s="17">
        <f>IF($D296=1,MIN($Q$4-$F295,$Q$9),0)</f>
        <v>0</v>
      </c>
      <c r="I296" s="19">
        <f t="shared" si="19"/>
        <v>0</v>
      </c>
      <c r="J296" s="13">
        <f>IF($D296=-1,MIN($F295,$Q$9),0)</f>
        <v>0</v>
      </c>
      <c r="K296" s="15">
        <f t="shared" si="20"/>
        <v>0</v>
      </c>
    </row>
    <row r="297" spans="1:11" x14ac:dyDescent="0.3">
      <c r="A297" s="1">
        <v>44513.166666666664</v>
      </c>
      <c r="B297" s="2">
        <v>97</v>
      </c>
      <c r="C297" s="4">
        <f t="shared" si="17"/>
        <v>161.04958333333337</v>
      </c>
      <c r="D297">
        <f>IF(C297+$Q$5&lt;B297,-1,IF(C297-$Q$5&gt;B297,1,0))</f>
        <v>1</v>
      </c>
      <c r="F297">
        <f t="shared" si="18"/>
        <v>1000</v>
      </c>
      <c r="H297" s="17">
        <f>IF($D297=1,MIN($Q$4-$F296,$Q$9),0)</f>
        <v>0</v>
      </c>
      <c r="I297" s="19">
        <f t="shared" si="19"/>
        <v>0</v>
      </c>
      <c r="J297" s="13">
        <f>IF($D297=-1,MIN($F296,$Q$9),0)</f>
        <v>0</v>
      </c>
      <c r="K297" s="15">
        <f t="shared" si="20"/>
        <v>0</v>
      </c>
    </row>
    <row r="298" spans="1:11" x14ac:dyDescent="0.3">
      <c r="A298" s="1">
        <v>44513.208333333336</v>
      </c>
      <c r="B298" s="2">
        <v>107.02</v>
      </c>
      <c r="C298" s="4">
        <f t="shared" si="17"/>
        <v>158.33458333333337</v>
      </c>
      <c r="D298">
        <f>IF(C298+$Q$5&lt;B298,-1,IF(C298-$Q$5&gt;B298,1,0))</f>
        <v>1</v>
      </c>
      <c r="F298">
        <f t="shared" si="18"/>
        <v>1000</v>
      </c>
      <c r="H298" s="17">
        <f>IF($D298=1,MIN($Q$4-$F297,$Q$9),0)</f>
        <v>0</v>
      </c>
      <c r="I298" s="19">
        <f t="shared" si="19"/>
        <v>0</v>
      </c>
      <c r="J298" s="13">
        <f>IF($D298=-1,MIN($F297,$Q$9),0)</f>
        <v>0</v>
      </c>
      <c r="K298" s="15">
        <f t="shared" si="20"/>
        <v>0</v>
      </c>
    </row>
    <row r="299" spans="1:11" x14ac:dyDescent="0.3">
      <c r="A299" s="1">
        <v>44513.25</v>
      </c>
      <c r="B299" s="2">
        <v>111.6</v>
      </c>
      <c r="C299" s="4">
        <f t="shared" si="17"/>
        <v>156.41875000000002</v>
      </c>
      <c r="D299">
        <f>IF(C299+$Q$5&lt;B299,-1,IF(C299-$Q$5&gt;B299,1,0))</f>
        <v>1</v>
      </c>
      <c r="F299">
        <f t="shared" si="18"/>
        <v>1000</v>
      </c>
      <c r="H299" s="17">
        <f>IF($D299=1,MIN($Q$4-$F298,$Q$9),0)</f>
        <v>0</v>
      </c>
      <c r="I299" s="19">
        <f t="shared" si="19"/>
        <v>0</v>
      </c>
      <c r="J299" s="13">
        <f>IF($D299=-1,MIN($F298,$Q$9),0)</f>
        <v>0</v>
      </c>
      <c r="K299" s="15">
        <f t="shared" si="20"/>
        <v>0</v>
      </c>
    </row>
    <row r="300" spans="1:11" x14ac:dyDescent="0.3">
      <c r="A300" s="1">
        <v>44513.291666666664</v>
      </c>
      <c r="B300" s="2">
        <v>99.36</v>
      </c>
      <c r="C300" s="4">
        <f t="shared" si="17"/>
        <v>154.60958333333335</v>
      </c>
      <c r="D300">
        <f>IF(C300+$Q$5&lt;B300,-1,IF(C300-$Q$5&gt;B300,1,0))</f>
        <v>1</v>
      </c>
      <c r="F300">
        <f t="shared" si="18"/>
        <v>1000</v>
      </c>
      <c r="H300" s="17">
        <f>IF($D300=1,MIN($Q$4-$F299,$Q$9),0)</f>
        <v>0</v>
      </c>
      <c r="I300" s="19">
        <f t="shared" si="19"/>
        <v>0</v>
      </c>
      <c r="J300" s="13">
        <f>IF($D300=-1,MIN($F299,$Q$9),0)</f>
        <v>0</v>
      </c>
      <c r="K300" s="15">
        <f t="shared" si="20"/>
        <v>0</v>
      </c>
    </row>
    <row r="301" spans="1:11" x14ac:dyDescent="0.3">
      <c r="A301" s="1">
        <v>44513.333333333336</v>
      </c>
      <c r="B301" s="2">
        <v>123.64</v>
      </c>
      <c r="C301" s="4">
        <f t="shared" si="17"/>
        <v>152.25000000000003</v>
      </c>
      <c r="D301">
        <f>IF(C301+$Q$5&lt;B301,-1,IF(C301-$Q$5&gt;B301,1,0))</f>
        <v>1</v>
      </c>
      <c r="F301">
        <f t="shared" si="18"/>
        <v>1000</v>
      </c>
      <c r="H301" s="17">
        <f>IF($D301=1,MIN($Q$4-$F300,$Q$9),0)</f>
        <v>0</v>
      </c>
      <c r="I301" s="19">
        <f t="shared" si="19"/>
        <v>0</v>
      </c>
      <c r="J301" s="13">
        <f>IF($D301=-1,MIN($F300,$Q$9),0)</f>
        <v>0</v>
      </c>
      <c r="K301" s="15">
        <f t="shared" si="20"/>
        <v>0</v>
      </c>
    </row>
    <row r="302" spans="1:11" x14ac:dyDescent="0.3">
      <c r="A302" s="1">
        <v>44513.375</v>
      </c>
      <c r="B302" s="2">
        <v>155.31</v>
      </c>
      <c r="C302" s="4">
        <f t="shared" si="17"/>
        <v>149.87708333333333</v>
      </c>
      <c r="D302">
        <f>IF(C302+$Q$5&lt;B302,-1,IF(C302-$Q$5&gt;B302,1,0))</f>
        <v>0</v>
      </c>
      <c r="F302">
        <f t="shared" si="18"/>
        <v>1000</v>
      </c>
      <c r="H302" s="17">
        <f>IF($D302=1,MIN($Q$4-$F301,$Q$9),0)</f>
        <v>0</v>
      </c>
      <c r="I302" s="19">
        <f t="shared" si="19"/>
        <v>0</v>
      </c>
      <c r="J302" s="13">
        <f>IF($D302=-1,MIN($F301,$Q$9),0)</f>
        <v>0</v>
      </c>
      <c r="K302" s="15">
        <f t="shared" si="20"/>
        <v>0</v>
      </c>
    </row>
    <row r="303" spans="1:11" x14ac:dyDescent="0.3">
      <c r="A303" s="1">
        <v>44513.416666666664</v>
      </c>
      <c r="B303" s="2">
        <v>151.19999999999999</v>
      </c>
      <c r="C303" s="4">
        <f t="shared" si="17"/>
        <v>147.47916666666666</v>
      </c>
      <c r="D303">
        <f>IF(C303+$Q$5&lt;B303,-1,IF(C303-$Q$5&gt;B303,1,0))</f>
        <v>0</v>
      </c>
      <c r="F303">
        <f t="shared" si="18"/>
        <v>1000</v>
      </c>
      <c r="H303" s="17">
        <f>IF($D303=1,MIN($Q$4-$F302,$Q$9),0)</f>
        <v>0</v>
      </c>
      <c r="I303" s="19">
        <f t="shared" si="19"/>
        <v>0</v>
      </c>
      <c r="J303" s="13">
        <f>IF($D303=-1,MIN($F302,$Q$9),0)</f>
        <v>0</v>
      </c>
      <c r="K303" s="15">
        <f t="shared" si="20"/>
        <v>0</v>
      </c>
    </row>
    <row r="304" spans="1:11" x14ac:dyDescent="0.3">
      <c r="A304" s="1">
        <v>44513.458333333336</v>
      </c>
      <c r="B304" s="2">
        <v>161.75</v>
      </c>
      <c r="C304" s="4">
        <f t="shared" si="17"/>
        <v>144.83041666666665</v>
      </c>
      <c r="D304">
        <f>IF(C304+$Q$5&lt;B304,-1,IF(C304-$Q$5&gt;B304,1,0))</f>
        <v>-1</v>
      </c>
      <c r="F304">
        <f t="shared" si="18"/>
        <v>500</v>
      </c>
      <c r="H304" s="17">
        <f>IF($D304=1,MIN($Q$4-$F303,$Q$9),0)</f>
        <v>0</v>
      </c>
      <c r="I304" s="19">
        <f t="shared" si="19"/>
        <v>0</v>
      </c>
      <c r="J304" s="13">
        <f>IF($D304=-1,MIN($F303,$Q$9),0)</f>
        <v>500</v>
      </c>
      <c r="K304" s="15">
        <f t="shared" si="20"/>
        <v>80.875</v>
      </c>
    </row>
    <row r="305" spans="1:11" x14ac:dyDescent="0.3">
      <c r="A305" s="1">
        <v>44513.5</v>
      </c>
      <c r="B305" s="2">
        <v>173.89</v>
      </c>
      <c r="C305" s="4">
        <f t="shared" si="17"/>
        <v>142.91708333333332</v>
      </c>
      <c r="D305">
        <f>IF(C305+$Q$5&lt;B305,-1,IF(C305-$Q$5&gt;B305,1,0))</f>
        <v>-1</v>
      </c>
      <c r="F305">
        <f t="shared" si="18"/>
        <v>0</v>
      </c>
      <c r="H305" s="17">
        <f>IF($D305=1,MIN($Q$4-$F304,$Q$9),0)</f>
        <v>0</v>
      </c>
      <c r="I305" s="19">
        <f t="shared" si="19"/>
        <v>0</v>
      </c>
      <c r="J305" s="13">
        <f>IF($D305=-1,MIN($F304,$Q$9),0)</f>
        <v>500</v>
      </c>
      <c r="K305" s="15">
        <f t="shared" si="20"/>
        <v>86.944999999999993</v>
      </c>
    </row>
    <row r="306" spans="1:11" x14ac:dyDescent="0.3">
      <c r="A306" s="1">
        <v>44513.541666666664</v>
      </c>
      <c r="B306" s="2">
        <v>177.47</v>
      </c>
      <c r="C306" s="4">
        <f t="shared" si="17"/>
        <v>142.17874999999998</v>
      </c>
      <c r="D306">
        <f>IF(C306+$Q$5&lt;B306,-1,IF(C306-$Q$5&gt;B306,1,0))</f>
        <v>-1</v>
      </c>
      <c r="F306">
        <f t="shared" si="18"/>
        <v>0</v>
      </c>
      <c r="H306" s="17">
        <f>IF($D306=1,MIN($Q$4-$F305,$Q$9),0)</f>
        <v>0</v>
      </c>
      <c r="I306" s="19">
        <f t="shared" si="19"/>
        <v>0</v>
      </c>
      <c r="J306" s="13">
        <f>IF($D306=-1,MIN($F305,$Q$9),0)</f>
        <v>0</v>
      </c>
      <c r="K306" s="15">
        <f t="shared" si="20"/>
        <v>0</v>
      </c>
    </row>
    <row r="307" spans="1:11" x14ac:dyDescent="0.3">
      <c r="A307" s="1">
        <v>44513.583333333336</v>
      </c>
      <c r="B307" s="2">
        <v>177.5</v>
      </c>
      <c r="C307" s="4">
        <f t="shared" si="17"/>
        <v>142.07583333333329</v>
      </c>
      <c r="D307">
        <f>IF(C307+$Q$5&lt;B307,-1,IF(C307-$Q$5&gt;B307,1,0))</f>
        <v>-1</v>
      </c>
      <c r="F307">
        <f t="shared" si="18"/>
        <v>0</v>
      </c>
      <c r="H307" s="17">
        <f>IF($D307=1,MIN($Q$4-$F306,$Q$9),0)</f>
        <v>0</v>
      </c>
      <c r="I307" s="19">
        <f t="shared" si="19"/>
        <v>0</v>
      </c>
      <c r="J307" s="13">
        <f>IF($D307=-1,MIN($F306,$Q$9),0)</f>
        <v>0</v>
      </c>
      <c r="K307" s="15">
        <f t="shared" si="20"/>
        <v>0</v>
      </c>
    </row>
    <row r="308" spans="1:11" x14ac:dyDescent="0.3">
      <c r="A308" s="1">
        <v>44513.625</v>
      </c>
      <c r="B308" s="2">
        <v>176.52</v>
      </c>
      <c r="C308" s="4">
        <f t="shared" si="17"/>
        <v>142.60958333333332</v>
      </c>
      <c r="D308">
        <f>IF(C308+$Q$5&lt;B308,-1,IF(C308-$Q$5&gt;B308,1,0))</f>
        <v>-1</v>
      </c>
      <c r="F308">
        <f t="shared" si="18"/>
        <v>0</v>
      </c>
      <c r="H308" s="17">
        <f>IF($D308=1,MIN($Q$4-$F307,$Q$9),0)</f>
        <v>0</v>
      </c>
      <c r="I308" s="19">
        <f t="shared" si="19"/>
        <v>0</v>
      </c>
      <c r="J308" s="13">
        <f>IF($D308=-1,MIN($F307,$Q$9),0)</f>
        <v>0</v>
      </c>
      <c r="K308" s="15">
        <f t="shared" si="20"/>
        <v>0</v>
      </c>
    </row>
    <row r="309" spans="1:11" x14ac:dyDescent="0.3">
      <c r="A309" s="1">
        <v>44513.666666666664</v>
      </c>
      <c r="B309" s="2">
        <v>176.52</v>
      </c>
      <c r="C309" s="4">
        <f t="shared" si="17"/>
        <v>143.43083333333331</v>
      </c>
      <c r="D309">
        <f>IF(C309+$Q$5&lt;B309,-1,IF(C309-$Q$5&gt;B309,1,0))</f>
        <v>-1</v>
      </c>
      <c r="F309">
        <f t="shared" si="18"/>
        <v>0</v>
      </c>
      <c r="H309" s="17">
        <f>IF($D309=1,MIN($Q$4-$F308,$Q$9),0)</f>
        <v>0</v>
      </c>
      <c r="I309" s="19">
        <f t="shared" si="19"/>
        <v>0</v>
      </c>
      <c r="J309" s="13">
        <f>IF($D309=-1,MIN($F308,$Q$9),0)</f>
        <v>0</v>
      </c>
      <c r="K309" s="15">
        <f t="shared" si="20"/>
        <v>0</v>
      </c>
    </row>
    <row r="310" spans="1:11" x14ac:dyDescent="0.3">
      <c r="A310" s="1">
        <v>44513.708333333336</v>
      </c>
      <c r="B310" s="2">
        <v>176.52</v>
      </c>
      <c r="C310" s="4">
        <f t="shared" si="17"/>
        <v>144.26291666666663</v>
      </c>
      <c r="D310">
        <f>IF(C310+$Q$5&lt;B310,-1,IF(C310-$Q$5&gt;B310,1,0))</f>
        <v>-1</v>
      </c>
      <c r="F310">
        <f t="shared" si="18"/>
        <v>0</v>
      </c>
      <c r="H310" s="17">
        <f>IF($D310=1,MIN($Q$4-$F309,$Q$9),0)</f>
        <v>0</v>
      </c>
      <c r="I310" s="19">
        <f t="shared" si="19"/>
        <v>0</v>
      </c>
      <c r="J310" s="13">
        <f>IF($D310=-1,MIN($F309,$Q$9),0)</f>
        <v>0</v>
      </c>
      <c r="K310" s="15">
        <f t="shared" si="20"/>
        <v>0</v>
      </c>
    </row>
    <row r="311" spans="1:11" x14ac:dyDescent="0.3">
      <c r="A311" s="1">
        <v>44513.75</v>
      </c>
      <c r="B311" s="2">
        <v>180.6</v>
      </c>
      <c r="C311" s="4">
        <f t="shared" si="17"/>
        <v>144.11833333333331</v>
      </c>
      <c r="D311">
        <f>IF(C311+$Q$5&lt;B311,-1,IF(C311-$Q$5&gt;B311,1,0))</f>
        <v>-1</v>
      </c>
      <c r="F311">
        <f t="shared" si="18"/>
        <v>0</v>
      </c>
      <c r="H311" s="17">
        <f>IF($D311=1,MIN($Q$4-$F310,$Q$9),0)</f>
        <v>0</v>
      </c>
      <c r="I311" s="19">
        <f t="shared" si="19"/>
        <v>0</v>
      </c>
      <c r="J311" s="13">
        <f>IF($D311=-1,MIN($F310,$Q$9),0)</f>
        <v>0</v>
      </c>
      <c r="K311" s="15">
        <f t="shared" si="20"/>
        <v>0</v>
      </c>
    </row>
    <row r="312" spans="1:11" x14ac:dyDescent="0.3">
      <c r="A312" s="1">
        <v>44513.791666666664</v>
      </c>
      <c r="B312" s="2">
        <v>210</v>
      </c>
      <c r="C312" s="4">
        <f t="shared" si="17"/>
        <v>143.93124999999995</v>
      </c>
      <c r="D312">
        <f>IF(C312+$Q$5&lt;B312,-1,IF(C312-$Q$5&gt;B312,1,0))</f>
        <v>-1</v>
      </c>
      <c r="F312">
        <f t="shared" si="18"/>
        <v>0</v>
      </c>
      <c r="H312" s="17">
        <f>IF($D312=1,MIN($Q$4-$F311,$Q$9),0)</f>
        <v>0</v>
      </c>
      <c r="I312" s="19">
        <f t="shared" si="19"/>
        <v>0</v>
      </c>
      <c r="J312" s="13">
        <f>IF($D312=-1,MIN($F311,$Q$9),0)</f>
        <v>0</v>
      </c>
      <c r="K312" s="15">
        <f t="shared" si="20"/>
        <v>0</v>
      </c>
    </row>
    <row r="313" spans="1:11" x14ac:dyDescent="0.3">
      <c r="A313" s="1">
        <v>44513.833333333336</v>
      </c>
      <c r="B313" s="2">
        <v>220</v>
      </c>
      <c r="C313" s="4">
        <f t="shared" si="17"/>
        <v>143.88124999999999</v>
      </c>
      <c r="D313">
        <f>IF(C313+$Q$5&lt;B313,-1,IF(C313-$Q$5&gt;B313,1,0))</f>
        <v>-1</v>
      </c>
      <c r="F313">
        <f t="shared" si="18"/>
        <v>0</v>
      </c>
      <c r="H313" s="17">
        <f>IF($D313=1,MIN($Q$4-$F312,$Q$9),0)</f>
        <v>0</v>
      </c>
      <c r="I313" s="19">
        <f t="shared" si="19"/>
        <v>0</v>
      </c>
      <c r="J313" s="13">
        <f>IF($D313=-1,MIN($F312,$Q$9),0)</f>
        <v>0</v>
      </c>
      <c r="K313" s="15">
        <f t="shared" si="20"/>
        <v>0</v>
      </c>
    </row>
    <row r="314" spans="1:11" x14ac:dyDescent="0.3">
      <c r="A314" s="1">
        <v>44513.875</v>
      </c>
      <c r="B314" s="2">
        <v>213.89</v>
      </c>
      <c r="C314" s="4">
        <f t="shared" si="17"/>
        <v>144.99666666666664</v>
      </c>
      <c r="D314">
        <f>IF(C314+$Q$5&lt;B314,-1,IF(C314-$Q$5&gt;B314,1,0))</f>
        <v>-1</v>
      </c>
      <c r="F314">
        <f t="shared" si="18"/>
        <v>0</v>
      </c>
      <c r="H314" s="17">
        <f>IF($D314=1,MIN($Q$4-$F313,$Q$9),0)</f>
        <v>0</v>
      </c>
      <c r="I314" s="19">
        <f t="shared" si="19"/>
        <v>0</v>
      </c>
      <c r="J314" s="13">
        <f>IF($D314=-1,MIN($F313,$Q$9),0)</f>
        <v>0</v>
      </c>
      <c r="K314" s="15">
        <f t="shared" si="20"/>
        <v>0</v>
      </c>
    </row>
    <row r="315" spans="1:11" x14ac:dyDescent="0.3">
      <c r="A315" s="1">
        <v>44513.916666666664</v>
      </c>
      <c r="B315" s="2">
        <v>184</v>
      </c>
      <c r="C315" s="4">
        <f t="shared" si="17"/>
        <v>147.85916666666665</v>
      </c>
      <c r="D315">
        <f>IF(C315+$Q$5&lt;B315,-1,IF(C315-$Q$5&gt;B315,1,0))</f>
        <v>-1</v>
      </c>
      <c r="F315">
        <f t="shared" si="18"/>
        <v>0</v>
      </c>
      <c r="H315" s="17">
        <f>IF($D315=1,MIN($Q$4-$F314,$Q$9),0)</f>
        <v>0</v>
      </c>
      <c r="I315" s="19">
        <f t="shared" si="19"/>
        <v>0</v>
      </c>
      <c r="J315" s="13">
        <f>IF($D315=-1,MIN($F314,$Q$9),0)</f>
        <v>0</v>
      </c>
      <c r="K315" s="15">
        <f t="shared" si="20"/>
        <v>0</v>
      </c>
    </row>
    <row r="316" spans="1:11" x14ac:dyDescent="0.3">
      <c r="A316" s="1">
        <v>44513.958333333336</v>
      </c>
      <c r="B316" s="2">
        <v>168.49</v>
      </c>
      <c r="C316" s="4">
        <f t="shared" si="17"/>
        <v>148.97958333333335</v>
      </c>
      <c r="D316">
        <f>IF(C316+$Q$5&lt;B316,-1,IF(C316-$Q$5&gt;B316,1,0))</f>
        <v>-1</v>
      </c>
      <c r="F316">
        <f t="shared" si="18"/>
        <v>0</v>
      </c>
      <c r="H316" s="17">
        <f>IF($D316=1,MIN($Q$4-$F315,$Q$9),0)</f>
        <v>0</v>
      </c>
      <c r="I316" s="19">
        <f t="shared" si="19"/>
        <v>0</v>
      </c>
      <c r="J316" s="13">
        <f>IF($D316=-1,MIN($F315,$Q$9),0)</f>
        <v>0</v>
      </c>
      <c r="K316" s="15">
        <f t="shared" si="20"/>
        <v>0</v>
      </c>
    </row>
    <row r="317" spans="1:11" x14ac:dyDescent="0.3">
      <c r="A317" s="1">
        <v>44514</v>
      </c>
      <c r="B317" s="2">
        <v>168.82</v>
      </c>
      <c r="C317" s="4">
        <f t="shared" si="17"/>
        <v>151.45375000000001</v>
      </c>
      <c r="D317">
        <f>IF(C317+$Q$5&lt;B317,-1,IF(C317-$Q$5&gt;B317,1,0))</f>
        <v>-1</v>
      </c>
      <c r="F317">
        <f t="shared" si="18"/>
        <v>0</v>
      </c>
      <c r="H317" s="17">
        <f>IF($D317=1,MIN($Q$4-$F316,$Q$9),0)</f>
        <v>0</v>
      </c>
      <c r="I317" s="19">
        <f t="shared" si="19"/>
        <v>0</v>
      </c>
      <c r="J317" s="13">
        <f>IF($D317=-1,MIN($F316,$Q$9),0)</f>
        <v>0</v>
      </c>
      <c r="K317" s="15">
        <f t="shared" si="20"/>
        <v>0</v>
      </c>
    </row>
    <row r="318" spans="1:11" x14ac:dyDescent="0.3">
      <c r="A318" s="1">
        <v>44514.041666666664</v>
      </c>
      <c r="B318" s="2">
        <v>162.79</v>
      </c>
      <c r="C318" s="4">
        <f t="shared" si="17"/>
        <v>153.92375000000001</v>
      </c>
      <c r="D318">
        <f>IF(C318+$Q$5&lt;B318,-1,IF(C318-$Q$5&gt;B318,1,0))</f>
        <v>0</v>
      </c>
      <c r="F318">
        <f t="shared" si="18"/>
        <v>0</v>
      </c>
      <c r="H318" s="17">
        <f>IF($D318=1,MIN($Q$4-$F317,$Q$9),0)</f>
        <v>0</v>
      </c>
      <c r="I318" s="19">
        <f t="shared" si="19"/>
        <v>0</v>
      </c>
      <c r="J318" s="13">
        <f>IF($D318=-1,MIN($F317,$Q$9),0)</f>
        <v>0</v>
      </c>
      <c r="K318" s="15">
        <f t="shared" si="20"/>
        <v>0</v>
      </c>
    </row>
    <row r="319" spans="1:11" x14ac:dyDescent="0.3">
      <c r="A319" s="1">
        <v>44514.083333333336</v>
      </c>
      <c r="B319" s="2">
        <v>184.73</v>
      </c>
      <c r="C319" s="4">
        <f t="shared" si="17"/>
        <v>156.89750000000001</v>
      </c>
      <c r="D319">
        <f>IF(C319+$Q$5&lt;B319,-1,IF(C319-$Q$5&gt;B319,1,0))</f>
        <v>-1</v>
      </c>
      <c r="F319">
        <f t="shared" si="18"/>
        <v>0</v>
      </c>
      <c r="H319" s="17">
        <f>IF($D319=1,MIN($Q$4-$F318,$Q$9),0)</f>
        <v>0</v>
      </c>
      <c r="I319" s="19">
        <f t="shared" si="19"/>
        <v>0</v>
      </c>
      <c r="J319" s="13">
        <f>IF($D319=-1,MIN($F318,$Q$9),0)</f>
        <v>0</v>
      </c>
      <c r="K319" s="15">
        <f t="shared" si="20"/>
        <v>0</v>
      </c>
    </row>
    <row r="320" spans="1:11" x14ac:dyDescent="0.3">
      <c r="A320" s="1">
        <v>44514.125</v>
      </c>
      <c r="B320" s="2">
        <v>170.03</v>
      </c>
      <c r="C320" s="4">
        <f t="shared" si="17"/>
        <v>160.46958333333336</v>
      </c>
      <c r="D320">
        <f>IF(C320+$Q$5&lt;B320,-1,IF(C320-$Q$5&gt;B320,1,0))</f>
        <v>0</v>
      </c>
      <c r="F320">
        <f t="shared" si="18"/>
        <v>0</v>
      </c>
      <c r="H320" s="17">
        <f>IF($D320=1,MIN($Q$4-$F319,$Q$9),0)</f>
        <v>0</v>
      </c>
      <c r="I320" s="19">
        <f t="shared" si="19"/>
        <v>0</v>
      </c>
      <c r="J320" s="13">
        <f>IF($D320=-1,MIN($F319,$Q$9),0)</f>
        <v>0</v>
      </c>
      <c r="K320" s="15">
        <f t="shared" si="20"/>
        <v>0</v>
      </c>
    </row>
    <row r="321" spans="1:11" x14ac:dyDescent="0.3">
      <c r="A321" s="1">
        <v>44514.166666666664</v>
      </c>
      <c r="B321" s="2">
        <v>167.24</v>
      </c>
      <c r="C321" s="4">
        <f t="shared" si="17"/>
        <v>163.69374999999999</v>
      </c>
      <c r="D321">
        <f>IF(C321+$Q$5&lt;B321,-1,IF(C321-$Q$5&gt;B321,1,0))</f>
        <v>0</v>
      </c>
      <c r="F321">
        <f t="shared" si="18"/>
        <v>0</v>
      </c>
      <c r="H321" s="17">
        <f>IF($D321=1,MIN($Q$4-$F320,$Q$9),0)</f>
        <v>0</v>
      </c>
      <c r="I321" s="19">
        <f t="shared" si="19"/>
        <v>0</v>
      </c>
      <c r="J321" s="13">
        <f>IF($D321=-1,MIN($F320,$Q$9),0)</f>
        <v>0</v>
      </c>
      <c r="K321" s="15">
        <f t="shared" si="20"/>
        <v>0</v>
      </c>
    </row>
    <row r="322" spans="1:11" x14ac:dyDescent="0.3">
      <c r="A322" s="1">
        <v>44514.208333333336</v>
      </c>
      <c r="B322" s="2">
        <v>155.51</v>
      </c>
      <c r="C322" s="4">
        <f t="shared" si="17"/>
        <v>166.62041666666667</v>
      </c>
      <c r="D322">
        <f>IF(C322+$Q$5&lt;B322,-1,IF(C322-$Q$5&gt;B322,1,0))</f>
        <v>0</v>
      </c>
      <c r="F322">
        <f t="shared" si="18"/>
        <v>0</v>
      </c>
      <c r="H322" s="17">
        <f>IF($D322=1,MIN($Q$4-$F321,$Q$9),0)</f>
        <v>0</v>
      </c>
      <c r="I322" s="19">
        <f t="shared" si="19"/>
        <v>0</v>
      </c>
      <c r="J322" s="13">
        <f>IF($D322=-1,MIN($F321,$Q$9),0)</f>
        <v>0</v>
      </c>
      <c r="K322" s="15">
        <f t="shared" si="20"/>
        <v>0</v>
      </c>
    </row>
    <row r="323" spans="1:11" x14ac:dyDescent="0.3">
      <c r="A323" s="1">
        <v>44514.25</v>
      </c>
      <c r="B323" s="2">
        <v>144.22</v>
      </c>
      <c r="C323" s="4">
        <f t="shared" si="17"/>
        <v>168.64083333333335</v>
      </c>
      <c r="D323">
        <f>IF(C323+$Q$5&lt;B323,-1,IF(C323-$Q$5&gt;B323,1,0))</f>
        <v>1</v>
      </c>
      <c r="F323">
        <f t="shared" si="18"/>
        <v>500</v>
      </c>
      <c r="H323" s="17">
        <f>IF($D323=1,MIN($Q$4-$F322,$Q$9),0)</f>
        <v>500</v>
      </c>
      <c r="I323" s="19">
        <f t="shared" si="19"/>
        <v>72.11</v>
      </c>
      <c r="J323" s="13">
        <f>IF($D323=-1,MIN($F322,$Q$9),0)</f>
        <v>0</v>
      </c>
      <c r="K323" s="15">
        <f t="shared" si="20"/>
        <v>0</v>
      </c>
    </row>
    <row r="324" spans="1:11" x14ac:dyDescent="0.3">
      <c r="A324" s="1">
        <v>44514.291666666664</v>
      </c>
      <c r="B324" s="2">
        <v>141.35</v>
      </c>
      <c r="C324" s="4">
        <f t="shared" si="17"/>
        <v>170.00000000000003</v>
      </c>
      <c r="D324">
        <f>IF(C324+$Q$5&lt;B324,-1,IF(C324-$Q$5&gt;B324,1,0))</f>
        <v>1</v>
      </c>
      <c r="F324">
        <f t="shared" si="18"/>
        <v>1000</v>
      </c>
      <c r="H324" s="17">
        <f>IF($D324=1,MIN($Q$4-$F323,$Q$9),0)</f>
        <v>500</v>
      </c>
      <c r="I324" s="19">
        <f t="shared" si="19"/>
        <v>70.674999999999997</v>
      </c>
      <c r="J324" s="13">
        <f>IF($D324=-1,MIN($F323,$Q$9),0)</f>
        <v>0</v>
      </c>
      <c r="K324" s="15">
        <f t="shared" si="20"/>
        <v>0</v>
      </c>
    </row>
    <row r="325" spans="1:11" x14ac:dyDescent="0.3">
      <c r="A325" s="1">
        <v>44514.333333333336</v>
      </c>
      <c r="B325" s="2">
        <v>117.2</v>
      </c>
      <c r="C325" s="4">
        <f t="shared" si="17"/>
        <v>171.74958333333336</v>
      </c>
      <c r="D325">
        <f>IF(C325+$Q$5&lt;B325,-1,IF(C325-$Q$5&gt;B325,1,0))</f>
        <v>1</v>
      </c>
      <c r="F325">
        <f t="shared" si="18"/>
        <v>1000</v>
      </c>
      <c r="H325" s="17">
        <f>IF($D325=1,MIN($Q$4-$F324,$Q$9),0)</f>
        <v>0</v>
      </c>
      <c r="I325" s="19">
        <f t="shared" si="19"/>
        <v>0</v>
      </c>
      <c r="J325" s="13">
        <f>IF($D325=-1,MIN($F324,$Q$9),0)</f>
        <v>0</v>
      </c>
      <c r="K325" s="15">
        <f t="shared" si="20"/>
        <v>0</v>
      </c>
    </row>
    <row r="326" spans="1:11" x14ac:dyDescent="0.3">
      <c r="A326" s="1">
        <v>44514.375</v>
      </c>
      <c r="B326" s="2">
        <v>159.91999999999999</v>
      </c>
      <c r="C326" s="4">
        <f t="shared" si="17"/>
        <v>171.48125000000002</v>
      </c>
      <c r="D326">
        <f>IF(C326+$Q$5&lt;B326,-1,IF(C326-$Q$5&gt;B326,1,0))</f>
        <v>0</v>
      </c>
      <c r="F326">
        <f t="shared" si="18"/>
        <v>1000</v>
      </c>
      <c r="H326" s="17">
        <f>IF($D326=1,MIN($Q$4-$F325,$Q$9),0)</f>
        <v>0</v>
      </c>
      <c r="I326" s="19">
        <f t="shared" si="19"/>
        <v>0</v>
      </c>
      <c r="J326" s="13">
        <f>IF($D326=-1,MIN($F325,$Q$9),0)</f>
        <v>0</v>
      </c>
      <c r="K326" s="15">
        <f t="shared" si="20"/>
        <v>0</v>
      </c>
    </row>
    <row r="327" spans="1:11" x14ac:dyDescent="0.3">
      <c r="A327" s="1">
        <v>44514.416666666664</v>
      </c>
      <c r="B327" s="2">
        <v>159.04</v>
      </c>
      <c r="C327" s="4">
        <f t="shared" si="17"/>
        <v>171.67333333333332</v>
      </c>
      <c r="D327">
        <f>IF(C327+$Q$5&lt;B327,-1,IF(C327-$Q$5&gt;B327,1,0))</f>
        <v>1</v>
      </c>
      <c r="F327">
        <f t="shared" si="18"/>
        <v>1000</v>
      </c>
      <c r="H327" s="17">
        <f>IF($D327=1,MIN($Q$4-$F326,$Q$9),0)</f>
        <v>0</v>
      </c>
      <c r="I327" s="19">
        <f t="shared" si="19"/>
        <v>0</v>
      </c>
      <c r="J327" s="13">
        <f>IF($D327=-1,MIN($F326,$Q$9),0)</f>
        <v>0</v>
      </c>
      <c r="K327" s="15">
        <f t="shared" si="20"/>
        <v>0</v>
      </c>
    </row>
    <row r="328" spans="1:11" x14ac:dyDescent="0.3">
      <c r="A328" s="1">
        <v>44514.458333333336</v>
      </c>
      <c r="B328" s="2">
        <v>170.07</v>
      </c>
      <c r="C328" s="4">
        <f t="shared" si="17"/>
        <v>172</v>
      </c>
      <c r="D328">
        <f>IF(C328+$Q$5&lt;B328,-1,IF(C328-$Q$5&gt;B328,1,0))</f>
        <v>0</v>
      </c>
      <c r="F328">
        <f t="shared" si="18"/>
        <v>1000</v>
      </c>
      <c r="H328" s="17">
        <f>IF($D328=1,MIN($Q$4-$F327,$Q$9),0)</f>
        <v>0</v>
      </c>
      <c r="I328" s="19">
        <f t="shared" si="19"/>
        <v>0</v>
      </c>
      <c r="J328" s="13">
        <f>IF($D328=-1,MIN($F327,$Q$9),0)</f>
        <v>0</v>
      </c>
      <c r="K328" s="15">
        <f t="shared" si="20"/>
        <v>0</v>
      </c>
    </row>
    <row r="329" spans="1:11" x14ac:dyDescent="0.3">
      <c r="A329" s="1">
        <v>44514.5</v>
      </c>
      <c r="B329" s="2">
        <v>177.2</v>
      </c>
      <c r="C329" s="4">
        <f t="shared" si="17"/>
        <v>172.34666666666666</v>
      </c>
      <c r="D329">
        <f>IF(C329+$Q$5&lt;B329,-1,IF(C329-$Q$5&gt;B329,1,0))</f>
        <v>0</v>
      </c>
      <c r="F329">
        <f t="shared" si="18"/>
        <v>1000</v>
      </c>
      <c r="H329" s="17">
        <f>IF($D329=1,MIN($Q$4-$F328,$Q$9),0)</f>
        <v>0</v>
      </c>
      <c r="I329" s="19">
        <f t="shared" si="19"/>
        <v>0</v>
      </c>
      <c r="J329" s="13">
        <f>IF($D329=-1,MIN($F328,$Q$9),0)</f>
        <v>0</v>
      </c>
      <c r="K329" s="15">
        <f t="shared" si="20"/>
        <v>0</v>
      </c>
    </row>
    <row r="330" spans="1:11" x14ac:dyDescent="0.3">
      <c r="A330" s="1">
        <v>44514.541666666664</v>
      </c>
      <c r="B330" s="2">
        <v>178.93</v>
      </c>
      <c r="C330" s="4">
        <f t="shared" si="17"/>
        <v>172.48458333333338</v>
      </c>
      <c r="D330">
        <f>IF(C330+$Q$5&lt;B330,-1,IF(C330-$Q$5&gt;B330,1,0))</f>
        <v>0</v>
      </c>
      <c r="F330">
        <f t="shared" si="18"/>
        <v>1000</v>
      </c>
      <c r="H330" s="17">
        <f>IF($D330=1,MIN($Q$4-$F329,$Q$9),0)</f>
        <v>0</v>
      </c>
      <c r="I330" s="19">
        <f t="shared" si="19"/>
        <v>0</v>
      </c>
      <c r="J330" s="13">
        <f>IF($D330=-1,MIN($F329,$Q$9),0)</f>
        <v>0</v>
      </c>
      <c r="K330" s="15">
        <f t="shared" si="20"/>
        <v>0</v>
      </c>
    </row>
    <row r="331" spans="1:11" x14ac:dyDescent="0.3">
      <c r="A331" s="1">
        <v>44514.583333333336</v>
      </c>
      <c r="B331" s="2">
        <v>184.58</v>
      </c>
      <c r="C331" s="4">
        <f t="shared" si="17"/>
        <v>172.54541666666663</v>
      </c>
      <c r="D331">
        <f>IF(C331+$Q$5&lt;B331,-1,IF(C331-$Q$5&gt;B331,1,0))</f>
        <v>-1</v>
      </c>
      <c r="F331">
        <f t="shared" si="18"/>
        <v>500</v>
      </c>
      <c r="H331" s="17">
        <f>IF($D331=1,MIN($Q$4-$F330,$Q$9),0)</f>
        <v>0</v>
      </c>
      <c r="I331" s="19">
        <f t="shared" si="19"/>
        <v>0</v>
      </c>
      <c r="J331" s="13">
        <f>IF($D331=-1,MIN($F330,$Q$9),0)</f>
        <v>500</v>
      </c>
      <c r="K331" s="15">
        <f t="shared" si="20"/>
        <v>92.29</v>
      </c>
    </row>
    <row r="332" spans="1:11" x14ac:dyDescent="0.3">
      <c r="A332" s="1">
        <v>44514.625</v>
      </c>
      <c r="B332" s="2">
        <v>170.02</v>
      </c>
      <c r="C332" s="4">
        <f t="shared" si="17"/>
        <v>172.84041666666667</v>
      </c>
      <c r="D332">
        <f>IF(C332+$Q$5&lt;B332,-1,IF(C332-$Q$5&gt;B332,1,0))</f>
        <v>0</v>
      </c>
      <c r="F332">
        <f t="shared" si="18"/>
        <v>500</v>
      </c>
      <c r="H332" s="17">
        <f>IF($D332=1,MIN($Q$4-$F331,$Q$9),0)</f>
        <v>0</v>
      </c>
      <c r="I332" s="19">
        <f t="shared" si="19"/>
        <v>0</v>
      </c>
      <c r="J332" s="13">
        <f>IF($D332=-1,MIN($F331,$Q$9),0)</f>
        <v>0</v>
      </c>
      <c r="K332" s="15">
        <f t="shared" si="20"/>
        <v>0</v>
      </c>
    </row>
    <row r="333" spans="1:11" x14ac:dyDescent="0.3">
      <c r="A333" s="1">
        <v>44514.666666666664</v>
      </c>
      <c r="B333" s="2">
        <v>156.12</v>
      </c>
      <c r="C333" s="4">
        <f t="shared" si="17"/>
        <v>172.56958333333333</v>
      </c>
      <c r="D333">
        <f>IF(C333+$Q$5&lt;B333,-1,IF(C333-$Q$5&gt;B333,1,0))</f>
        <v>1</v>
      </c>
      <c r="F333">
        <f t="shared" si="18"/>
        <v>1000</v>
      </c>
      <c r="H333" s="17">
        <f>IF($D333=1,MIN($Q$4-$F332,$Q$9),0)</f>
        <v>500</v>
      </c>
      <c r="I333" s="19">
        <f t="shared" si="19"/>
        <v>78.06</v>
      </c>
      <c r="J333" s="13">
        <f>IF($D333=-1,MIN($F332,$Q$9),0)</f>
        <v>0</v>
      </c>
      <c r="K333" s="15">
        <f t="shared" si="20"/>
        <v>0</v>
      </c>
    </row>
    <row r="334" spans="1:11" x14ac:dyDescent="0.3">
      <c r="A334" s="1">
        <v>44514.708333333336</v>
      </c>
      <c r="B334" s="2">
        <v>160</v>
      </c>
      <c r="C334" s="4">
        <f t="shared" si="17"/>
        <v>171.7195833333333</v>
      </c>
      <c r="D334">
        <f>IF(C334+$Q$5&lt;B334,-1,IF(C334-$Q$5&gt;B334,1,0))</f>
        <v>0</v>
      </c>
      <c r="F334">
        <f t="shared" si="18"/>
        <v>1000</v>
      </c>
      <c r="H334" s="17">
        <f>IF($D334=1,MIN($Q$4-$F333,$Q$9),0)</f>
        <v>0</v>
      </c>
      <c r="I334" s="19">
        <f t="shared" si="19"/>
        <v>0</v>
      </c>
      <c r="J334" s="13">
        <f>IF($D334=-1,MIN($F333,$Q$9),0)</f>
        <v>0</v>
      </c>
      <c r="K334" s="15">
        <f t="shared" si="20"/>
        <v>0</v>
      </c>
    </row>
    <row r="335" spans="1:11" x14ac:dyDescent="0.3">
      <c r="A335" s="1">
        <v>44514.75</v>
      </c>
      <c r="B335" s="2">
        <v>166.68</v>
      </c>
      <c r="C335" s="4">
        <f t="shared" si="17"/>
        <v>171.03124999999997</v>
      </c>
      <c r="D335">
        <f>IF(C335+$Q$5&lt;B335,-1,IF(C335-$Q$5&gt;B335,1,0))</f>
        <v>0</v>
      </c>
      <c r="F335">
        <f t="shared" si="18"/>
        <v>1000</v>
      </c>
      <c r="H335" s="17">
        <f>IF($D335=1,MIN($Q$4-$F334,$Q$9),0)</f>
        <v>0</v>
      </c>
      <c r="I335" s="19">
        <f t="shared" si="19"/>
        <v>0</v>
      </c>
      <c r="J335" s="13">
        <f>IF($D335=-1,MIN($F334,$Q$9),0)</f>
        <v>0</v>
      </c>
      <c r="K335" s="15">
        <f t="shared" si="20"/>
        <v>0</v>
      </c>
    </row>
    <row r="336" spans="1:11" x14ac:dyDescent="0.3">
      <c r="A336" s="1">
        <v>44514.791666666664</v>
      </c>
      <c r="B336" s="2">
        <v>197.94</v>
      </c>
      <c r="C336" s="4">
        <f t="shared" si="17"/>
        <v>170.45124999999996</v>
      </c>
      <c r="D336">
        <f>IF(C336+$Q$5&lt;B336,-1,IF(C336-$Q$5&gt;B336,1,0))</f>
        <v>-1</v>
      </c>
      <c r="F336">
        <f t="shared" si="18"/>
        <v>500</v>
      </c>
      <c r="H336" s="17">
        <f>IF($D336=1,MIN($Q$4-$F335,$Q$9),0)</f>
        <v>0</v>
      </c>
      <c r="I336" s="19">
        <f t="shared" si="19"/>
        <v>0</v>
      </c>
      <c r="J336" s="13">
        <f>IF($D336=-1,MIN($F335,$Q$9),0)</f>
        <v>500</v>
      </c>
      <c r="K336" s="15">
        <f t="shared" si="20"/>
        <v>98.97</v>
      </c>
    </row>
    <row r="337" spans="1:11" x14ac:dyDescent="0.3">
      <c r="A337" s="1">
        <v>44514.833333333336</v>
      </c>
      <c r="B337" s="2">
        <v>204.47</v>
      </c>
      <c r="C337" s="4">
        <f t="shared" si="17"/>
        <v>169.94874999999999</v>
      </c>
      <c r="D337">
        <f>IF(C337+$Q$5&lt;B337,-1,IF(C337-$Q$5&gt;B337,1,0))</f>
        <v>-1</v>
      </c>
      <c r="F337">
        <f t="shared" si="18"/>
        <v>0</v>
      </c>
      <c r="H337" s="17">
        <f>IF($D337=1,MIN($Q$4-$F336,$Q$9),0)</f>
        <v>0</v>
      </c>
      <c r="I337" s="19">
        <f t="shared" si="19"/>
        <v>0</v>
      </c>
      <c r="J337" s="13">
        <f>IF($D337=-1,MIN($F336,$Q$9),0)</f>
        <v>500</v>
      </c>
      <c r="K337" s="15">
        <f t="shared" si="20"/>
        <v>102.235</v>
      </c>
    </row>
    <row r="338" spans="1:11" x14ac:dyDescent="0.3">
      <c r="A338" s="1">
        <v>44514.875</v>
      </c>
      <c r="B338" s="2">
        <v>206.21</v>
      </c>
      <c r="C338" s="4">
        <f t="shared" si="17"/>
        <v>169.30166666666665</v>
      </c>
      <c r="D338">
        <f>IF(C338+$Q$5&lt;B338,-1,IF(C338-$Q$5&gt;B338,1,0))</f>
        <v>-1</v>
      </c>
      <c r="F338">
        <f t="shared" si="18"/>
        <v>0</v>
      </c>
      <c r="H338" s="17">
        <f>IF($D338=1,MIN($Q$4-$F337,$Q$9),0)</f>
        <v>0</v>
      </c>
      <c r="I338" s="19">
        <f t="shared" si="19"/>
        <v>0</v>
      </c>
      <c r="J338" s="13">
        <f>IF($D338=-1,MIN($F337,$Q$9),0)</f>
        <v>0</v>
      </c>
      <c r="K338" s="15">
        <f t="shared" si="20"/>
        <v>0</v>
      </c>
    </row>
    <row r="339" spans="1:11" x14ac:dyDescent="0.3">
      <c r="A339" s="1">
        <v>44514.916666666664</v>
      </c>
      <c r="B339" s="2">
        <v>190.61</v>
      </c>
      <c r="C339" s="4">
        <f t="shared" si="17"/>
        <v>168.98166666666665</v>
      </c>
      <c r="D339">
        <f>IF(C339+$Q$5&lt;B339,-1,IF(C339-$Q$5&gt;B339,1,0))</f>
        <v>-1</v>
      </c>
      <c r="F339">
        <f t="shared" si="18"/>
        <v>0</v>
      </c>
      <c r="H339" s="17">
        <f>IF($D339=1,MIN($Q$4-$F338,$Q$9),0)</f>
        <v>0</v>
      </c>
      <c r="I339" s="19">
        <f t="shared" si="19"/>
        <v>0</v>
      </c>
      <c r="J339" s="13">
        <f>IF($D339=-1,MIN($F338,$Q$9),0)</f>
        <v>0</v>
      </c>
      <c r="K339" s="15">
        <f t="shared" si="20"/>
        <v>0</v>
      </c>
    </row>
    <row r="340" spans="1:11" x14ac:dyDescent="0.3">
      <c r="A340" s="1">
        <v>44514.958333333336</v>
      </c>
      <c r="B340" s="2">
        <v>168.68</v>
      </c>
      <c r="C340" s="4">
        <f t="shared" si="17"/>
        <v>169.25708333333333</v>
      </c>
      <c r="D340">
        <f>IF(C340+$Q$5&lt;B340,-1,IF(C340-$Q$5&gt;B340,1,0))</f>
        <v>0</v>
      </c>
      <c r="F340">
        <f t="shared" si="18"/>
        <v>0</v>
      </c>
      <c r="H340" s="17">
        <f>IF($D340=1,MIN($Q$4-$F339,$Q$9),0)</f>
        <v>0</v>
      </c>
      <c r="I340" s="19">
        <f t="shared" si="19"/>
        <v>0</v>
      </c>
      <c r="J340" s="13">
        <f>IF($D340=-1,MIN($F339,$Q$9),0)</f>
        <v>0</v>
      </c>
      <c r="K340" s="15">
        <f t="shared" si="20"/>
        <v>0</v>
      </c>
    </row>
    <row r="341" spans="1:11" x14ac:dyDescent="0.3">
      <c r="A341" s="1">
        <v>44515</v>
      </c>
      <c r="B341" s="2">
        <v>173.18</v>
      </c>
      <c r="C341" s="4">
        <f t="shared" si="17"/>
        <v>169.26499999999996</v>
      </c>
      <c r="D341">
        <f>IF(C341+$Q$5&lt;B341,-1,IF(C341-$Q$5&gt;B341,1,0))</f>
        <v>0</v>
      </c>
      <c r="F341">
        <f t="shared" si="18"/>
        <v>0</v>
      </c>
      <c r="H341" s="17">
        <f>IF($D341=1,MIN($Q$4-$F340,$Q$9),0)</f>
        <v>0</v>
      </c>
      <c r="I341" s="19">
        <f t="shared" si="19"/>
        <v>0</v>
      </c>
      <c r="J341" s="13">
        <f>IF($D341=-1,MIN($F340,$Q$9),0)</f>
        <v>0</v>
      </c>
      <c r="K341" s="15">
        <f t="shared" si="20"/>
        <v>0</v>
      </c>
    </row>
    <row r="342" spans="1:11" x14ac:dyDescent="0.3">
      <c r="A342" s="1">
        <v>44515.041666666664</v>
      </c>
      <c r="B342" s="2">
        <v>159.16</v>
      </c>
      <c r="C342" s="4">
        <f t="shared" si="17"/>
        <v>169.44666666666663</v>
      </c>
      <c r="D342">
        <f>IF(C342+$Q$5&lt;B342,-1,IF(C342-$Q$5&gt;B342,1,0))</f>
        <v>0</v>
      </c>
      <c r="F342">
        <f t="shared" si="18"/>
        <v>0</v>
      </c>
      <c r="H342" s="17">
        <f>IF($D342=1,MIN($Q$4-$F341,$Q$9),0)</f>
        <v>0</v>
      </c>
      <c r="I342" s="19">
        <f t="shared" si="19"/>
        <v>0</v>
      </c>
      <c r="J342" s="13">
        <f>IF($D342=-1,MIN($F341,$Q$9),0)</f>
        <v>0</v>
      </c>
      <c r="K342" s="15">
        <f t="shared" si="20"/>
        <v>0</v>
      </c>
    </row>
    <row r="343" spans="1:11" x14ac:dyDescent="0.3">
      <c r="A343" s="1">
        <v>44515.083333333336</v>
      </c>
      <c r="B343" s="2">
        <v>165.85</v>
      </c>
      <c r="C343" s="4">
        <f t="shared" si="17"/>
        <v>169.29541666666663</v>
      </c>
      <c r="D343">
        <f>IF(C343+$Q$5&lt;B343,-1,IF(C343-$Q$5&gt;B343,1,0))</f>
        <v>0</v>
      </c>
      <c r="F343">
        <f t="shared" si="18"/>
        <v>0</v>
      </c>
      <c r="H343" s="17">
        <f>IF($D343=1,MIN($Q$4-$F342,$Q$9),0)</f>
        <v>0</v>
      </c>
      <c r="I343" s="19">
        <f t="shared" si="19"/>
        <v>0</v>
      </c>
      <c r="J343" s="13">
        <f>IF($D343=-1,MIN($F342,$Q$9),0)</f>
        <v>0</v>
      </c>
      <c r="K343" s="15">
        <f t="shared" si="20"/>
        <v>0</v>
      </c>
    </row>
    <row r="344" spans="1:11" x14ac:dyDescent="0.3">
      <c r="A344" s="1">
        <v>44515.125</v>
      </c>
      <c r="B344" s="2">
        <v>158.9</v>
      </c>
      <c r="C344" s="4">
        <f t="shared" si="17"/>
        <v>168.50874999999996</v>
      </c>
      <c r="D344">
        <f>IF(C344+$Q$5&lt;B344,-1,IF(C344-$Q$5&gt;B344,1,0))</f>
        <v>0</v>
      </c>
      <c r="F344">
        <f t="shared" si="18"/>
        <v>0</v>
      </c>
      <c r="H344" s="17">
        <f>IF($D344=1,MIN($Q$4-$F343,$Q$9),0)</f>
        <v>0</v>
      </c>
      <c r="I344" s="19">
        <f t="shared" si="19"/>
        <v>0</v>
      </c>
      <c r="J344" s="13">
        <f>IF($D344=-1,MIN($F343,$Q$9),0)</f>
        <v>0</v>
      </c>
      <c r="K344" s="15">
        <f t="shared" si="20"/>
        <v>0</v>
      </c>
    </row>
    <row r="345" spans="1:11" x14ac:dyDescent="0.3">
      <c r="A345" s="1">
        <v>44515.166666666664</v>
      </c>
      <c r="B345" s="2">
        <v>155.81</v>
      </c>
      <c r="C345" s="4">
        <f t="shared" si="17"/>
        <v>168.04499999999999</v>
      </c>
      <c r="D345">
        <f>IF(C345+$Q$5&lt;B345,-1,IF(C345-$Q$5&gt;B345,1,0))</f>
        <v>1</v>
      </c>
      <c r="F345">
        <f t="shared" si="18"/>
        <v>500</v>
      </c>
      <c r="H345" s="17">
        <f>IF($D345=1,MIN($Q$4-$F344,$Q$9),0)</f>
        <v>500</v>
      </c>
      <c r="I345" s="19">
        <f t="shared" si="19"/>
        <v>77.905000000000001</v>
      </c>
      <c r="J345" s="13">
        <f>IF($D345=-1,MIN($F344,$Q$9),0)</f>
        <v>0</v>
      </c>
      <c r="K345" s="15">
        <f t="shared" si="20"/>
        <v>0</v>
      </c>
    </row>
    <row r="346" spans="1:11" x14ac:dyDescent="0.3">
      <c r="A346" s="1">
        <v>44515.208333333336</v>
      </c>
      <c r="B346" s="2">
        <v>151.35</v>
      </c>
      <c r="C346" s="4">
        <f t="shared" si="17"/>
        <v>167.56874999999997</v>
      </c>
      <c r="D346">
        <f>IF(C346+$Q$5&lt;B346,-1,IF(C346-$Q$5&gt;B346,1,0))</f>
        <v>1</v>
      </c>
      <c r="F346">
        <f t="shared" si="18"/>
        <v>1000</v>
      </c>
      <c r="H346" s="17">
        <f>IF($D346=1,MIN($Q$4-$F345,$Q$9),0)</f>
        <v>500</v>
      </c>
      <c r="I346" s="19">
        <f t="shared" si="19"/>
        <v>75.674999999999997</v>
      </c>
      <c r="J346" s="13">
        <f>IF($D346=-1,MIN($F345,$Q$9),0)</f>
        <v>0</v>
      </c>
      <c r="K346" s="15">
        <f t="shared" si="20"/>
        <v>0</v>
      </c>
    </row>
    <row r="347" spans="1:11" x14ac:dyDescent="0.3">
      <c r="A347" s="1">
        <v>44515.25</v>
      </c>
      <c r="B347" s="2">
        <v>149.63999999999999</v>
      </c>
      <c r="C347" s="4">
        <f t="shared" si="17"/>
        <v>167.39541666666665</v>
      </c>
      <c r="D347">
        <f>IF(C347+$Q$5&lt;B347,-1,IF(C347-$Q$5&gt;B347,1,0))</f>
        <v>1</v>
      </c>
      <c r="F347">
        <f t="shared" si="18"/>
        <v>1000</v>
      </c>
      <c r="H347" s="17">
        <f>IF($D347=1,MIN($Q$4-$F346,$Q$9),0)</f>
        <v>0</v>
      </c>
      <c r="I347" s="19">
        <f t="shared" si="19"/>
        <v>0</v>
      </c>
      <c r="J347" s="13">
        <f>IF($D347=-1,MIN($F346,$Q$9),0)</f>
        <v>0</v>
      </c>
      <c r="K347" s="15">
        <f t="shared" si="20"/>
        <v>0</v>
      </c>
    </row>
    <row r="348" spans="1:11" x14ac:dyDescent="0.3">
      <c r="A348" s="1">
        <v>44515.291666666664</v>
      </c>
      <c r="B348" s="2">
        <v>163.92</v>
      </c>
      <c r="C348" s="4">
        <f t="shared" si="17"/>
        <v>167.62124999999995</v>
      </c>
      <c r="D348">
        <f>IF(C348+$Q$5&lt;B348,-1,IF(C348-$Q$5&gt;B348,1,0))</f>
        <v>0</v>
      </c>
      <c r="F348">
        <f t="shared" si="18"/>
        <v>1000</v>
      </c>
      <c r="H348" s="17">
        <f>IF($D348=1,MIN($Q$4-$F347,$Q$9),0)</f>
        <v>0</v>
      </c>
      <c r="I348" s="19">
        <f t="shared" si="19"/>
        <v>0</v>
      </c>
      <c r="J348" s="13">
        <f>IF($D348=-1,MIN($F347,$Q$9),0)</f>
        <v>0</v>
      </c>
      <c r="K348" s="15">
        <f t="shared" si="20"/>
        <v>0</v>
      </c>
    </row>
    <row r="349" spans="1:11" x14ac:dyDescent="0.3">
      <c r="A349" s="1">
        <v>44515.333333333336</v>
      </c>
      <c r="B349" s="2">
        <v>191.12</v>
      </c>
      <c r="C349" s="4">
        <f t="shared" si="17"/>
        <v>168.56166666666664</v>
      </c>
      <c r="D349">
        <f>IF(C349+$Q$5&lt;B349,-1,IF(C349-$Q$5&gt;B349,1,0))</f>
        <v>-1</v>
      </c>
      <c r="F349">
        <f t="shared" si="18"/>
        <v>500</v>
      </c>
      <c r="H349" s="17">
        <f>IF($D349=1,MIN($Q$4-$F348,$Q$9),0)</f>
        <v>0</v>
      </c>
      <c r="I349" s="19">
        <f t="shared" si="19"/>
        <v>0</v>
      </c>
      <c r="J349" s="13">
        <f>IF($D349=-1,MIN($F348,$Q$9),0)</f>
        <v>500</v>
      </c>
      <c r="K349" s="15">
        <f t="shared" si="20"/>
        <v>95.56</v>
      </c>
    </row>
    <row r="350" spans="1:11" x14ac:dyDescent="0.3">
      <c r="A350" s="1">
        <v>44515.375</v>
      </c>
      <c r="B350" s="2">
        <v>245.35</v>
      </c>
      <c r="C350" s="4">
        <f t="shared" ref="C350:C388" si="21">AVERAGE(B326:B349)</f>
        <v>171.64166666666665</v>
      </c>
      <c r="D350">
        <f>IF(C350+$Q$5&lt;B350,-1,IF(C350-$Q$5&gt;B350,1,0))</f>
        <v>-1</v>
      </c>
      <c r="F350">
        <f t="shared" ref="F350:F388" si="22">F349+H350-J350</f>
        <v>0</v>
      </c>
      <c r="H350" s="17">
        <f>IF($D350=1,MIN($Q$4-$F349,$Q$9),0)</f>
        <v>0</v>
      </c>
      <c r="I350" s="19">
        <f t="shared" ref="I350:I388" si="23">H350*$B350/1000</f>
        <v>0</v>
      </c>
      <c r="J350" s="13">
        <f>IF($D350=-1,MIN($F349,$Q$9),0)</f>
        <v>500</v>
      </c>
      <c r="K350" s="15">
        <f t="shared" ref="K350:K388" si="24">J350*$B350/1000</f>
        <v>122.675</v>
      </c>
    </row>
    <row r="351" spans="1:11" x14ac:dyDescent="0.3">
      <c r="A351" s="1">
        <v>44515.416666666664</v>
      </c>
      <c r="B351" s="2">
        <v>262.18</v>
      </c>
      <c r="C351" s="4">
        <f t="shared" si="21"/>
        <v>175.20124999999999</v>
      </c>
      <c r="D351">
        <f>IF(C351+$Q$5&lt;B351,-1,IF(C351-$Q$5&gt;B351,1,0))</f>
        <v>-1</v>
      </c>
      <c r="F351">
        <f t="shared" si="22"/>
        <v>0</v>
      </c>
      <c r="H351" s="17">
        <f>IF($D351=1,MIN($Q$4-$F350,$Q$9),0)</f>
        <v>0</v>
      </c>
      <c r="I351" s="19">
        <f t="shared" si="23"/>
        <v>0</v>
      </c>
      <c r="J351" s="13">
        <f>IF($D351=-1,MIN($F350,$Q$9),0)</f>
        <v>0</v>
      </c>
      <c r="K351" s="15">
        <f t="shared" si="24"/>
        <v>0</v>
      </c>
    </row>
    <row r="352" spans="1:11" x14ac:dyDescent="0.3">
      <c r="A352" s="1">
        <v>44515.458333333336</v>
      </c>
      <c r="B352" s="2">
        <v>265</v>
      </c>
      <c r="C352" s="4">
        <f t="shared" si="21"/>
        <v>179.49874999999997</v>
      </c>
      <c r="D352">
        <f>IF(C352+$Q$5&lt;B352,-1,IF(C352-$Q$5&gt;B352,1,0))</f>
        <v>-1</v>
      </c>
      <c r="F352">
        <f t="shared" si="22"/>
        <v>0</v>
      </c>
      <c r="H352" s="17">
        <f>IF($D352=1,MIN($Q$4-$F351,$Q$9),0)</f>
        <v>0</v>
      </c>
      <c r="I352" s="19">
        <f t="shared" si="23"/>
        <v>0</v>
      </c>
      <c r="J352" s="13">
        <f>IF($D352=-1,MIN($F351,$Q$9),0)</f>
        <v>0</v>
      </c>
      <c r="K352" s="15">
        <f t="shared" si="24"/>
        <v>0</v>
      </c>
    </row>
    <row r="353" spans="1:11" x14ac:dyDescent="0.3">
      <c r="A353" s="1">
        <v>44515.5</v>
      </c>
      <c r="B353" s="2">
        <v>263.33</v>
      </c>
      <c r="C353" s="4">
        <f t="shared" si="21"/>
        <v>183.45416666666665</v>
      </c>
      <c r="D353">
        <f>IF(C353+$Q$5&lt;B353,-1,IF(C353-$Q$5&gt;B353,1,0))</f>
        <v>-1</v>
      </c>
      <c r="F353">
        <f t="shared" si="22"/>
        <v>0</v>
      </c>
      <c r="H353" s="17">
        <f>IF($D353=1,MIN($Q$4-$F352,$Q$9),0)</f>
        <v>0</v>
      </c>
      <c r="I353" s="19">
        <f t="shared" si="23"/>
        <v>0</v>
      </c>
      <c r="J353" s="13">
        <f>IF($D353=-1,MIN($F352,$Q$9),0)</f>
        <v>0</v>
      </c>
      <c r="K353" s="15">
        <f t="shared" si="24"/>
        <v>0</v>
      </c>
    </row>
    <row r="354" spans="1:11" x14ac:dyDescent="0.3">
      <c r="A354" s="1">
        <v>44515.541666666664</v>
      </c>
      <c r="B354" s="2">
        <v>268.89999999999998</v>
      </c>
      <c r="C354" s="4">
        <f t="shared" si="21"/>
        <v>187.04291666666663</v>
      </c>
      <c r="D354">
        <f>IF(C354+$Q$5&lt;B354,-1,IF(C354-$Q$5&gt;B354,1,0))</f>
        <v>-1</v>
      </c>
      <c r="F354">
        <f t="shared" si="22"/>
        <v>0</v>
      </c>
      <c r="H354" s="17">
        <f>IF($D354=1,MIN($Q$4-$F353,$Q$9),0)</f>
        <v>0</v>
      </c>
      <c r="I354" s="19">
        <f t="shared" si="23"/>
        <v>0</v>
      </c>
      <c r="J354" s="13">
        <f>IF($D354=-1,MIN($F353,$Q$9),0)</f>
        <v>0</v>
      </c>
      <c r="K354" s="15">
        <f t="shared" si="24"/>
        <v>0</v>
      </c>
    </row>
    <row r="355" spans="1:11" x14ac:dyDescent="0.3">
      <c r="A355" s="1">
        <v>44515.583333333336</v>
      </c>
      <c r="B355" s="2">
        <v>260.06</v>
      </c>
      <c r="C355" s="4">
        <f t="shared" si="21"/>
        <v>190.79166666666663</v>
      </c>
      <c r="D355">
        <f>IF(C355+$Q$5&lt;B355,-1,IF(C355-$Q$5&gt;B355,1,0))</f>
        <v>-1</v>
      </c>
      <c r="F355">
        <f t="shared" si="22"/>
        <v>0</v>
      </c>
      <c r="H355" s="17">
        <f>IF($D355=1,MIN($Q$4-$F354,$Q$9),0)</f>
        <v>0</v>
      </c>
      <c r="I355" s="19">
        <f t="shared" si="23"/>
        <v>0</v>
      </c>
      <c r="J355" s="13">
        <f>IF($D355=-1,MIN($F354,$Q$9),0)</f>
        <v>0</v>
      </c>
      <c r="K355" s="15">
        <f t="shared" si="24"/>
        <v>0</v>
      </c>
    </row>
    <row r="356" spans="1:11" x14ac:dyDescent="0.3">
      <c r="A356" s="1">
        <v>44515.625</v>
      </c>
      <c r="B356" s="2">
        <v>258.10000000000002</v>
      </c>
      <c r="C356" s="4">
        <f t="shared" si="21"/>
        <v>193.9366666666667</v>
      </c>
      <c r="D356">
        <f>IF(C356+$Q$5&lt;B356,-1,IF(C356-$Q$5&gt;B356,1,0))</f>
        <v>-1</v>
      </c>
      <c r="F356">
        <f t="shared" si="22"/>
        <v>0</v>
      </c>
      <c r="H356" s="17">
        <f>IF($D356=1,MIN($Q$4-$F355,$Q$9),0)</f>
        <v>0</v>
      </c>
      <c r="I356" s="19">
        <f t="shared" si="23"/>
        <v>0</v>
      </c>
      <c r="J356" s="13">
        <f>IF($D356=-1,MIN($F355,$Q$9),0)</f>
        <v>0</v>
      </c>
      <c r="K356" s="15">
        <f t="shared" si="24"/>
        <v>0</v>
      </c>
    </row>
    <row r="357" spans="1:11" x14ac:dyDescent="0.3">
      <c r="A357" s="1">
        <v>44515.666666666664</v>
      </c>
      <c r="B357" s="2">
        <v>268.17</v>
      </c>
      <c r="C357" s="4">
        <f t="shared" si="21"/>
        <v>197.60666666666668</v>
      </c>
      <c r="D357">
        <f>IF(C357+$Q$5&lt;B357,-1,IF(C357-$Q$5&gt;B357,1,0))</f>
        <v>-1</v>
      </c>
      <c r="F357">
        <f t="shared" si="22"/>
        <v>0</v>
      </c>
      <c r="H357" s="17">
        <f>IF($D357=1,MIN($Q$4-$F356,$Q$9),0)</f>
        <v>0</v>
      </c>
      <c r="I357" s="19">
        <f t="shared" si="23"/>
        <v>0</v>
      </c>
      <c r="J357" s="13">
        <f>IF($D357=-1,MIN($F356,$Q$9),0)</f>
        <v>0</v>
      </c>
      <c r="K357" s="15">
        <f t="shared" si="24"/>
        <v>0</v>
      </c>
    </row>
    <row r="358" spans="1:11" x14ac:dyDescent="0.3">
      <c r="A358" s="1">
        <v>44515.708333333336</v>
      </c>
      <c r="B358" s="2">
        <v>265.99</v>
      </c>
      <c r="C358" s="4">
        <f t="shared" si="21"/>
        <v>202.2754166666667</v>
      </c>
      <c r="D358">
        <f>IF(C358+$Q$5&lt;B358,-1,IF(C358-$Q$5&gt;B358,1,0))</f>
        <v>-1</v>
      </c>
      <c r="F358">
        <f t="shared" si="22"/>
        <v>0</v>
      </c>
      <c r="H358" s="17">
        <f>IF($D358=1,MIN($Q$4-$F357,$Q$9),0)</f>
        <v>0</v>
      </c>
      <c r="I358" s="19">
        <f t="shared" si="23"/>
        <v>0</v>
      </c>
      <c r="J358" s="13">
        <f>IF($D358=-1,MIN($F357,$Q$9),0)</f>
        <v>0</v>
      </c>
      <c r="K358" s="15">
        <f t="shared" si="24"/>
        <v>0</v>
      </c>
    </row>
    <row r="359" spans="1:11" x14ac:dyDescent="0.3">
      <c r="A359" s="1">
        <v>44515.75</v>
      </c>
      <c r="B359" s="2">
        <v>274.94</v>
      </c>
      <c r="C359" s="4">
        <f t="shared" si="21"/>
        <v>206.69166666666669</v>
      </c>
      <c r="D359">
        <f>IF(C359+$Q$5&lt;B359,-1,IF(C359-$Q$5&gt;B359,1,0))</f>
        <v>-1</v>
      </c>
      <c r="F359">
        <f t="shared" si="22"/>
        <v>0</v>
      </c>
      <c r="H359" s="17">
        <f>IF($D359=1,MIN($Q$4-$F358,$Q$9),0)</f>
        <v>0</v>
      </c>
      <c r="I359" s="19">
        <f t="shared" si="23"/>
        <v>0</v>
      </c>
      <c r="J359" s="13">
        <f>IF($D359=-1,MIN($F358,$Q$9),0)</f>
        <v>0</v>
      </c>
      <c r="K359" s="15">
        <f t="shared" si="24"/>
        <v>0</v>
      </c>
    </row>
    <row r="360" spans="1:11" x14ac:dyDescent="0.3">
      <c r="A360" s="1">
        <v>44515.791666666664</v>
      </c>
      <c r="B360" s="2">
        <v>300.01</v>
      </c>
      <c r="C360" s="4">
        <f t="shared" si="21"/>
        <v>211.20249999999999</v>
      </c>
      <c r="D360">
        <f>IF(C360+$Q$5&lt;B360,-1,IF(C360-$Q$5&gt;B360,1,0))</f>
        <v>-1</v>
      </c>
      <c r="F360">
        <f t="shared" si="22"/>
        <v>0</v>
      </c>
      <c r="H360" s="17">
        <f>IF($D360=1,MIN($Q$4-$F359,$Q$9),0)</f>
        <v>0</v>
      </c>
      <c r="I360" s="19">
        <f t="shared" si="23"/>
        <v>0</v>
      </c>
      <c r="J360" s="13">
        <f>IF($D360=-1,MIN($F359,$Q$9),0)</f>
        <v>0</v>
      </c>
      <c r="K360" s="15">
        <f t="shared" si="24"/>
        <v>0</v>
      </c>
    </row>
    <row r="361" spans="1:11" x14ac:dyDescent="0.3">
      <c r="A361" s="1">
        <v>44515.833333333336</v>
      </c>
      <c r="B361" s="2">
        <v>300</v>
      </c>
      <c r="C361" s="4">
        <f t="shared" si="21"/>
        <v>215.45541666666665</v>
      </c>
      <c r="D361">
        <f>IF(C361+$Q$5&lt;B361,-1,IF(C361-$Q$5&gt;B361,1,0))</f>
        <v>-1</v>
      </c>
      <c r="F361">
        <f t="shared" si="22"/>
        <v>0</v>
      </c>
      <c r="H361" s="17">
        <f>IF($D361=1,MIN($Q$4-$F360,$Q$9),0)</f>
        <v>0</v>
      </c>
      <c r="I361" s="19">
        <f t="shared" si="23"/>
        <v>0</v>
      </c>
      <c r="J361" s="13">
        <f>IF($D361=-1,MIN($F360,$Q$9),0)</f>
        <v>0</v>
      </c>
      <c r="K361" s="15">
        <f t="shared" si="24"/>
        <v>0</v>
      </c>
    </row>
    <row r="362" spans="1:11" x14ac:dyDescent="0.3">
      <c r="A362" s="1">
        <v>44515.875</v>
      </c>
      <c r="B362" s="2">
        <v>272.57</v>
      </c>
      <c r="C362" s="4">
        <f t="shared" si="21"/>
        <v>219.43583333333331</v>
      </c>
      <c r="D362">
        <f>IF(C362+$Q$5&lt;B362,-1,IF(C362-$Q$5&gt;B362,1,0))</f>
        <v>-1</v>
      </c>
      <c r="F362">
        <f t="shared" si="22"/>
        <v>0</v>
      </c>
      <c r="H362" s="17">
        <f>IF($D362=1,MIN($Q$4-$F361,$Q$9),0)</f>
        <v>0</v>
      </c>
      <c r="I362" s="19">
        <f t="shared" si="23"/>
        <v>0</v>
      </c>
      <c r="J362" s="13">
        <f>IF($D362=-1,MIN($F361,$Q$9),0)</f>
        <v>0</v>
      </c>
      <c r="K362" s="15">
        <f t="shared" si="24"/>
        <v>0</v>
      </c>
    </row>
    <row r="363" spans="1:11" x14ac:dyDescent="0.3">
      <c r="A363" s="1">
        <v>44515.916666666664</v>
      </c>
      <c r="B363" s="2">
        <v>238.76</v>
      </c>
      <c r="C363" s="4">
        <f t="shared" si="21"/>
        <v>222.20083333333329</v>
      </c>
      <c r="D363">
        <f>IF(C363+$Q$5&lt;B363,-1,IF(C363-$Q$5&gt;B363,1,0))</f>
        <v>-1</v>
      </c>
      <c r="F363">
        <f t="shared" si="22"/>
        <v>0</v>
      </c>
      <c r="H363" s="17">
        <f>IF($D363=1,MIN($Q$4-$F362,$Q$9),0)</f>
        <v>0</v>
      </c>
      <c r="I363" s="19">
        <f t="shared" si="23"/>
        <v>0</v>
      </c>
      <c r="J363" s="13">
        <f>IF($D363=-1,MIN($F362,$Q$9),0)</f>
        <v>0</v>
      </c>
      <c r="K363" s="15">
        <f t="shared" si="24"/>
        <v>0</v>
      </c>
    </row>
    <row r="364" spans="1:11" x14ac:dyDescent="0.3">
      <c r="A364" s="1">
        <v>44515.958333333336</v>
      </c>
      <c r="B364" s="2">
        <v>217.79</v>
      </c>
      <c r="C364" s="4">
        <f t="shared" si="21"/>
        <v>224.20708333333332</v>
      </c>
      <c r="D364">
        <f>IF(C364+$Q$5&lt;B364,-1,IF(C364-$Q$5&gt;B364,1,0))</f>
        <v>0</v>
      </c>
      <c r="F364">
        <f t="shared" si="22"/>
        <v>0</v>
      </c>
      <c r="H364" s="17">
        <f>IF($D364=1,MIN($Q$4-$F363,$Q$9),0)</f>
        <v>0</v>
      </c>
      <c r="I364" s="19">
        <f t="shared" si="23"/>
        <v>0</v>
      </c>
      <c r="J364" s="13">
        <f>IF($D364=-1,MIN($F363,$Q$9),0)</f>
        <v>0</v>
      </c>
      <c r="K364" s="15">
        <f t="shared" si="24"/>
        <v>0</v>
      </c>
    </row>
    <row r="365" spans="1:11" x14ac:dyDescent="0.3">
      <c r="A365" s="1">
        <v>44516</v>
      </c>
      <c r="B365" s="2">
        <v>194.71</v>
      </c>
      <c r="C365" s="4">
        <f t="shared" si="21"/>
        <v>226.25333333333333</v>
      </c>
      <c r="D365">
        <f>IF(C365+$Q$5&lt;B365,-1,IF(C365-$Q$5&gt;B365,1,0))</f>
        <v>1</v>
      </c>
      <c r="F365">
        <f t="shared" si="22"/>
        <v>500</v>
      </c>
      <c r="H365" s="17">
        <f>IF($D365=1,MIN($Q$4-$F364,$Q$9),0)</f>
        <v>500</v>
      </c>
      <c r="I365" s="19">
        <f t="shared" si="23"/>
        <v>97.355000000000004</v>
      </c>
      <c r="J365" s="13">
        <f>IF($D365=-1,MIN($F364,$Q$9),0)</f>
        <v>0</v>
      </c>
      <c r="K365" s="15">
        <f t="shared" si="24"/>
        <v>0</v>
      </c>
    </row>
    <row r="366" spans="1:11" x14ac:dyDescent="0.3">
      <c r="A366" s="1">
        <v>44516.041666666664</v>
      </c>
      <c r="B366" s="2">
        <v>178.54</v>
      </c>
      <c r="C366" s="4">
        <f t="shared" si="21"/>
        <v>227.15041666666664</v>
      </c>
      <c r="D366">
        <f>IF(C366+$Q$5&lt;B366,-1,IF(C366-$Q$5&gt;B366,1,0))</f>
        <v>1</v>
      </c>
      <c r="F366">
        <f t="shared" si="22"/>
        <v>1000</v>
      </c>
      <c r="H366" s="17">
        <f>IF($D366=1,MIN($Q$4-$F365,$Q$9),0)</f>
        <v>500</v>
      </c>
      <c r="I366" s="19">
        <f t="shared" si="23"/>
        <v>89.27</v>
      </c>
      <c r="J366" s="13">
        <f>IF($D366=-1,MIN($F365,$Q$9),0)</f>
        <v>0</v>
      </c>
      <c r="K366" s="15">
        <f t="shared" si="24"/>
        <v>0</v>
      </c>
    </row>
    <row r="367" spans="1:11" x14ac:dyDescent="0.3">
      <c r="A367" s="1">
        <v>44516.083333333336</v>
      </c>
      <c r="B367" s="2">
        <v>182.46</v>
      </c>
      <c r="C367" s="4">
        <f t="shared" si="21"/>
        <v>227.95791666666665</v>
      </c>
      <c r="D367">
        <f>IF(C367+$Q$5&lt;B367,-1,IF(C367-$Q$5&gt;B367,1,0))</f>
        <v>1</v>
      </c>
      <c r="F367">
        <f t="shared" si="22"/>
        <v>1000</v>
      </c>
      <c r="H367" s="17">
        <f>IF($D367=1,MIN($Q$4-$F366,$Q$9),0)</f>
        <v>0</v>
      </c>
      <c r="I367" s="19">
        <f t="shared" si="23"/>
        <v>0</v>
      </c>
      <c r="J367" s="13">
        <f>IF($D367=-1,MIN($F366,$Q$9),0)</f>
        <v>0</v>
      </c>
      <c r="K367" s="15">
        <f t="shared" si="24"/>
        <v>0</v>
      </c>
    </row>
    <row r="368" spans="1:11" x14ac:dyDescent="0.3">
      <c r="A368" s="1">
        <v>44516.125</v>
      </c>
      <c r="B368" s="2">
        <v>167.37</v>
      </c>
      <c r="C368" s="4">
        <f t="shared" si="21"/>
        <v>228.64999999999998</v>
      </c>
      <c r="D368">
        <f>IF(C368+$Q$5&lt;B368,-1,IF(C368-$Q$5&gt;B368,1,0))</f>
        <v>1</v>
      </c>
      <c r="F368">
        <f t="shared" si="22"/>
        <v>1000</v>
      </c>
      <c r="H368" s="17">
        <f>IF($D368=1,MIN($Q$4-$F367,$Q$9),0)</f>
        <v>0</v>
      </c>
      <c r="I368" s="19">
        <f t="shared" si="23"/>
        <v>0</v>
      </c>
      <c r="J368" s="13">
        <f>IF($D368=-1,MIN($F367,$Q$9),0)</f>
        <v>0</v>
      </c>
      <c r="K368" s="15">
        <f t="shared" si="24"/>
        <v>0</v>
      </c>
    </row>
    <row r="369" spans="1:11" x14ac:dyDescent="0.3">
      <c r="A369" s="1">
        <v>44516.166666666664</v>
      </c>
      <c r="B369" s="2">
        <v>162.57</v>
      </c>
      <c r="C369" s="4">
        <f t="shared" si="21"/>
        <v>229.00291666666666</v>
      </c>
      <c r="D369">
        <f>IF(C369+$Q$5&lt;B369,-1,IF(C369-$Q$5&gt;B369,1,0))</f>
        <v>1</v>
      </c>
      <c r="F369">
        <f t="shared" si="22"/>
        <v>1000</v>
      </c>
      <c r="H369" s="17">
        <f>IF($D369=1,MIN($Q$4-$F368,$Q$9),0)</f>
        <v>0</v>
      </c>
      <c r="I369" s="19">
        <f t="shared" si="23"/>
        <v>0</v>
      </c>
      <c r="J369" s="13">
        <f>IF($D369=-1,MIN($F368,$Q$9),0)</f>
        <v>0</v>
      </c>
      <c r="K369" s="15">
        <f t="shared" si="24"/>
        <v>0</v>
      </c>
    </row>
    <row r="370" spans="1:11" x14ac:dyDescent="0.3">
      <c r="A370" s="1">
        <v>44516.208333333336</v>
      </c>
      <c r="B370" s="2">
        <v>160.01</v>
      </c>
      <c r="C370" s="4">
        <f t="shared" si="21"/>
        <v>229.2845833333333</v>
      </c>
      <c r="D370">
        <f>IF(C370+$Q$5&lt;B370,-1,IF(C370-$Q$5&gt;B370,1,0))</f>
        <v>1</v>
      </c>
      <c r="F370">
        <f t="shared" si="22"/>
        <v>1000</v>
      </c>
      <c r="H370" s="17">
        <f>IF($D370=1,MIN($Q$4-$F369,$Q$9),0)</f>
        <v>0</v>
      </c>
      <c r="I370" s="19">
        <f t="shared" si="23"/>
        <v>0</v>
      </c>
      <c r="J370" s="13">
        <f>IF($D370=-1,MIN($F369,$Q$9),0)</f>
        <v>0</v>
      </c>
      <c r="K370" s="15">
        <f t="shared" si="24"/>
        <v>0</v>
      </c>
    </row>
    <row r="371" spans="1:11" x14ac:dyDescent="0.3">
      <c r="A371" s="1">
        <v>44516.25</v>
      </c>
      <c r="B371" s="2">
        <v>157.83000000000001</v>
      </c>
      <c r="C371" s="4">
        <f t="shared" si="21"/>
        <v>229.64541666666665</v>
      </c>
      <c r="D371">
        <f>IF(C371+$Q$5&lt;B371,-1,IF(C371-$Q$5&gt;B371,1,0))</f>
        <v>1</v>
      </c>
      <c r="F371">
        <f t="shared" si="22"/>
        <v>1000</v>
      </c>
      <c r="H371" s="17">
        <f>IF($D371=1,MIN($Q$4-$F370,$Q$9),0)</f>
        <v>0</v>
      </c>
      <c r="I371" s="19">
        <f t="shared" si="23"/>
        <v>0</v>
      </c>
      <c r="J371" s="13">
        <f>IF($D371=-1,MIN($F370,$Q$9),0)</f>
        <v>0</v>
      </c>
      <c r="K371" s="15">
        <f t="shared" si="24"/>
        <v>0</v>
      </c>
    </row>
    <row r="372" spans="1:11" x14ac:dyDescent="0.3">
      <c r="A372" s="1">
        <v>44516.291666666664</v>
      </c>
      <c r="B372" s="2">
        <v>178.14</v>
      </c>
      <c r="C372" s="4">
        <f t="shared" si="21"/>
        <v>229.98666666666665</v>
      </c>
      <c r="D372">
        <f>IF(C372+$Q$5&lt;B372,-1,IF(C372-$Q$5&gt;B372,1,0))</f>
        <v>1</v>
      </c>
      <c r="F372">
        <f t="shared" si="22"/>
        <v>1000</v>
      </c>
      <c r="H372" s="17">
        <f>IF($D372=1,MIN($Q$4-$F371,$Q$9),0)</f>
        <v>0</v>
      </c>
      <c r="I372" s="19">
        <f t="shared" si="23"/>
        <v>0</v>
      </c>
      <c r="J372" s="13">
        <f>IF($D372=-1,MIN($F371,$Q$9),0)</f>
        <v>0</v>
      </c>
      <c r="K372" s="15">
        <f t="shared" si="24"/>
        <v>0</v>
      </c>
    </row>
    <row r="373" spans="1:11" x14ac:dyDescent="0.3">
      <c r="A373" s="1">
        <v>44516.333333333336</v>
      </c>
      <c r="B373" s="2">
        <v>220.35</v>
      </c>
      <c r="C373" s="4">
        <f t="shared" si="21"/>
        <v>230.57916666666665</v>
      </c>
      <c r="D373">
        <f>IF(C373+$Q$5&lt;B373,-1,IF(C373-$Q$5&gt;B373,1,0))</f>
        <v>0</v>
      </c>
      <c r="F373">
        <f t="shared" si="22"/>
        <v>1000</v>
      </c>
      <c r="H373" s="17">
        <f>IF($D373=1,MIN($Q$4-$F372,$Q$9),0)</f>
        <v>0</v>
      </c>
      <c r="I373" s="19">
        <f t="shared" si="23"/>
        <v>0</v>
      </c>
      <c r="J373" s="13">
        <f>IF($D373=-1,MIN($F372,$Q$9),0)</f>
        <v>0</v>
      </c>
      <c r="K373" s="15">
        <f t="shared" si="24"/>
        <v>0</v>
      </c>
    </row>
    <row r="374" spans="1:11" x14ac:dyDescent="0.3">
      <c r="A374" s="1">
        <v>44516.375</v>
      </c>
      <c r="B374" s="2">
        <v>278.33999999999997</v>
      </c>
      <c r="C374" s="4">
        <f t="shared" si="21"/>
        <v>231.79708333333335</v>
      </c>
      <c r="D374">
        <f>IF(C374+$Q$5&lt;B374,-1,IF(C374-$Q$5&gt;B374,1,0))</f>
        <v>-1</v>
      </c>
      <c r="F374">
        <f t="shared" si="22"/>
        <v>500</v>
      </c>
      <c r="H374" s="17">
        <f>IF($D374=1,MIN($Q$4-$F373,$Q$9),0)</f>
        <v>0</v>
      </c>
      <c r="I374" s="19">
        <f t="shared" si="23"/>
        <v>0</v>
      </c>
      <c r="J374" s="13">
        <f>IF($D374=-1,MIN($F373,$Q$9),0)</f>
        <v>500</v>
      </c>
      <c r="K374" s="15">
        <f t="shared" si="24"/>
        <v>139.16999999999999</v>
      </c>
    </row>
    <row r="375" spans="1:11" x14ac:dyDescent="0.3">
      <c r="A375" s="1">
        <v>44516.416666666664</v>
      </c>
      <c r="B375" s="2">
        <v>280.06</v>
      </c>
      <c r="C375" s="4">
        <f t="shared" si="21"/>
        <v>233.17166666666665</v>
      </c>
      <c r="D375">
        <f>IF(C375+$Q$5&lt;B375,-1,IF(C375-$Q$5&gt;B375,1,0))</f>
        <v>-1</v>
      </c>
      <c r="F375">
        <f t="shared" si="22"/>
        <v>0</v>
      </c>
      <c r="H375" s="17">
        <f>IF($D375=1,MIN($Q$4-$F374,$Q$9),0)</f>
        <v>0</v>
      </c>
      <c r="I375" s="19">
        <f t="shared" si="23"/>
        <v>0</v>
      </c>
      <c r="J375" s="13">
        <f>IF($D375=-1,MIN($F374,$Q$9),0)</f>
        <v>500</v>
      </c>
      <c r="K375" s="15">
        <f t="shared" si="24"/>
        <v>140.03</v>
      </c>
    </row>
    <row r="376" spans="1:11" x14ac:dyDescent="0.3">
      <c r="A376" s="1">
        <v>44516.458333333336</v>
      </c>
      <c r="B376" s="2">
        <v>280.02999999999997</v>
      </c>
      <c r="C376" s="4">
        <f t="shared" si="21"/>
        <v>233.91666666666671</v>
      </c>
      <c r="D376">
        <f>IF(C376+$Q$5&lt;B376,-1,IF(C376-$Q$5&gt;B376,1,0))</f>
        <v>-1</v>
      </c>
      <c r="F376">
        <f t="shared" si="22"/>
        <v>0</v>
      </c>
      <c r="H376" s="17">
        <f>IF($D376=1,MIN($Q$4-$F375,$Q$9),0)</f>
        <v>0</v>
      </c>
      <c r="I376" s="19">
        <f t="shared" si="23"/>
        <v>0</v>
      </c>
      <c r="J376" s="13">
        <f>IF($D376=-1,MIN($F375,$Q$9),0)</f>
        <v>0</v>
      </c>
      <c r="K376" s="15">
        <f t="shared" si="24"/>
        <v>0</v>
      </c>
    </row>
    <row r="377" spans="1:11" x14ac:dyDescent="0.3">
      <c r="A377" s="1">
        <v>44516.5</v>
      </c>
      <c r="B377" s="2">
        <v>274</v>
      </c>
      <c r="C377" s="4">
        <f t="shared" si="21"/>
        <v>234.54291666666668</v>
      </c>
      <c r="D377">
        <f>IF(C377+$Q$5&lt;B377,-1,IF(C377-$Q$5&gt;B377,1,0))</f>
        <v>-1</v>
      </c>
      <c r="F377">
        <f t="shared" si="22"/>
        <v>0</v>
      </c>
      <c r="H377" s="17">
        <f>IF($D377=1,MIN($Q$4-$F376,$Q$9),0)</f>
        <v>0</v>
      </c>
      <c r="I377" s="19">
        <f t="shared" si="23"/>
        <v>0</v>
      </c>
      <c r="J377" s="13">
        <f>IF($D377=-1,MIN($F376,$Q$9),0)</f>
        <v>0</v>
      </c>
      <c r="K377" s="15">
        <f t="shared" si="24"/>
        <v>0</v>
      </c>
    </row>
    <row r="378" spans="1:11" x14ac:dyDescent="0.3">
      <c r="A378" s="1">
        <v>44516.541666666664</v>
      </c>
      <c r="B378" s="2">
        <v>278.05</v>
      </c>
      <c r="C378" s="4">
        <f t="shared" si="21"/>
        <v>234.98750000000004</v>
      </c>
      <c r="D378">
        <f>IF(C378+$Q$5&lt;B378,-1,IF(C378-$Q$5&gt;B378,1,0))</f>
        <v>-1</v>
      </c>
      <c r="F378">
        <f t="shared" si="22"/>
        <v>0</v>
      </c>
      <c r="H378" s="17">
        <f>IF($D378=1,MIN($Q$4-$F377,$Q$9),0)</f>
        <v>0</v>
      </c>
      <c r="I378" s="19">
        <f t="shared" si="23"/>
        <v>0</v>
      </c>
      <c r="J378" s="13">
        <f>IF($D378=-1,MIN($F377,$Q$9),0)</f>
        <v>0</v>
      </c>
      <c r="K378" s="15">
        <f t="shared" si="24"/>
        <v>0</v>
      </c>
    </row>
    <row r="379" spans="1:11" x14ac:dyDescent="0.3">
      <c r="A379" s="1">
        <v>44516.583333333336</v>
      </c>
      <c r="B379" s="2">
        <v>280</v>
      </c>
      <c r="C379" s="4">
        <f t="shared" si="21"/>
        <v>235.36875000000001</v>
      </c>
      <c r="D379">
        <f>IF(C379+$Q$5&lt;B379,-1,IF(C379-$Q$5&gt;B379,1,0))</f>
        <v>-1</v>
      </c>
      <c r="F379">
        <f t="shared" si="22"/>
        <v>0</v>
      </c>
      <c r="H379" s="17">
        <f>IF($D379=1,MIN($Q$4-$F378,$Q$9),0)</f>
        <v>0</v>
      </c>
      <c r="I379" s="19">
        <f t="shared" si="23"/>
        <v>0</v>
      </c>
      <c r="J379" s="13">
        <f>IF($D379=-1,MIN($F378,$Q$9),0)</f>
        <v>0</v>
      </c>
      <c r="K379" s="15">
        <f t="shared" si="24"/>
        <v>0</v>
      </c>
    </row>
    <row r="380" spans="1:11" x14ac:dyDescent="0.3">
      <c r="A380" s="1">
        <v>44516.625</v>
      </c>
      <c r="B380" s="2">
        <v>280.52999999999997</v>
      </c>
      <c r="C380" s="4">
        <f t="shared" si="21"/>
        <v>236.19958333333332</v>
      </c>
      <c r="D380">
        <f>IF(C380+$Q$5&lt;B380,-1,IF(C380-$Q$5&gt;B380,1,0))</f>
        <v>-1</v>
      </c>
      <c r="F380">
        <f t="shared" si="22"/>
        <v>0</v>
      </c>
      <c r="H380" s="17">
        <f>IF($D380=1,MIN($Q$4-$F379,$Q$9),0)</f>
        <v>0</v>
      </c>
      <c r="I380" s="19">
        <f t="shared" si="23"/>
        <v>0</v>
      </c>
      <c r="J380" s="13">
        <f>IF($D380=-1,MIN($F379,$Q$9),0)</f>
        <v>0</v>
      </c>
      <c r="K380" s="15">
        <f t="shared" si="24"/>
        <v>0</v>
      </c>
    </row>
    <row r="381" spans="1:11" x14ac:dyDescent="0.3">
      <c r="A381" s="1">
        <v>44516.666666666664</v>
      </c>
      <c r="B381" s="2">
        <v>279.08999999999997</v>
      </c>
      <c r="C381" s="4">
        <f t="shared" si="21"/>
        <v>237.13416666666669</v>
      </c>
      <c r="D381">
        <f>IF(C381+$Q$5&lt;B381,-1,IF(C381-$Q$5&gt;B381,1,0))</f>
        <v>-1</v>
      </c>
      <c r="F381">
        <f t="shared" si="22"/>
        <v>0</v>
      </c>
      <c r="H381" s="17">
        <f>IF($D381=1,MIN($Q$4-$F380,$Q$9),0)</f>
        <v>0</v>
      </c>
      <c r="I381" s="19">
        <f t="shared" si="23"/>
        <v>0</v>
      </c>
      <c r="J381" s="13">
        <f>IF($D381=-1,MIN($F380,$Q$9),0)</f>
        <v>0</v>
      </c>
      <c r="K381" s="15">
        <f t="shared" si="24"/>
        <v>0</v>
      </c>
    </row>
    <row r="382" spans="1:11" x14ac:dyDescent="0.3">
      <c r="A382" s="1">
        <v>44516.708333333336</v>
      </c>
      <c r="B382" s="2">
        <v>280.3</v>
      </c>
      <c r="C382" s="4">
        <f t="shared" si="21"/>
        <v>237.58916666666667</v>
      </c>
      <c r="D382">
        <f>IF(C382+$Q$5&lt;B382,-1,IF(C382-$Q$5&gt;B382,1,0))</f>
        <v>-1</v>
      </c>
      <c r="F382">
        <f t="shared" si="22"/>
        <v>0</v>
      </c>
      <c r="H382" s="17">
        <f>IF($D382=1,MIN($Q$4-$F381,$Q$9),0)</f>
        <v>0</v>
      </c>
      <c r="I382" s="19">
        <f t="shared" si="23"/>
        <v>0</v>
      </c>
      <c r="J382" s="13">
        <f>IF($D382=-1,MIN($F381,$Q$9),0)</f>
        <v>0</v>
      </c>
      <c r="K382" s="15">
        <f t="shared" si="24"/>
        <v>0</v>
      </c>
    </row>
    <row r="383" spans="1:11" x14ac:dyDescent="0.3">
      <c r="A383" s="1">
        <v>44516.75</v>
      </c>
      <c r="B383" s="2">
        <v>280.02999999999997</v>
      </c>
      <c r="C383" s="4">
        <f t="shared" si="21"/>
        <v>238.18541666666667</v>
      </c>
      <c r="D383">
        <f>IF(C383+$Q$5&lt;B383,-1,IF(C383-$Q$5&gt;B383,1,0))</f>
        <v>-1</v>
      </c>
      <c r="F383">
        <f t="shared" si="22"/>
        <v>0</v>
      </c>
      <c r="H383" s="17">
        <f>IF($D383=1,MIN($Q$4-$F382,$Q$9),0)</f>
        <v>0</v>
      </c>
      <c r="I383" s="19">
        <f t="shared" si="23"/>
        <v>0</v>
      </c>
      <c r="J383" s="13">
        <f>IF($D383=-1,MIN($F382,$Q$9),0)</f>
        <v>0</v>
      </c>
      <c r="K383" s="15">
        <f t="shared" si="24"/>
        <v>0</v>
      </c>
    </row>
    <row r="384" spans="1:11" x14ac:dyDescent="0.3">
      <c r="A384" s="1">
        <v>44516.791666666664</v>
      </c>
      <c r="B384" s="2">
        <v>301</v>
      </c>
      <c r="C384" s="4">
        <f t="shared" si="21"/>
        <v>238.39750000000001</v>
      </c>
      <c r="D384">
        <f>IF(C384+$Q$5&lt;B384,-1,IF(C384-$Q$5&gt;B384,1,0))</f>
        <v>-1</v>
      </c>
      <c r="F384">
        <f t="shared" si="22"/>
        <v>0</v>
      </c>
      <c r="H384" s="17">
        <f>IF($D384=1,MIN($Q$4-$F383,$Q$9),0)</f>
        <v>0</v>
      </c>
      <c r="I384" s="19">
        <f t="shared" si="23"/>
        <v>0</v>
      </c>
      <c r="J384" s="13">
        <f>IF($D384=-1,MIN($F383,$Q$9),0)</f>
        <v>0</v>
      </c>
      <c r="K384" s="15">
        <f t="shared" si="24"/>
        <v>0</v>
      </c>
    </row>
    <row r="385" spans="1:11" x14ac:dyDescent="0.3">
      <c r="A385" s="1">
        <v>44516.833333333336</v>
      </c>
      <c r="B385" s="2">
        <v>296.98</v>
      </c>
      <c r="C385" s="4">
        <f t="shared" si="21"/>
        <v>238.43875</v>
      </c>
      <c r="D385">
        <f>IF(C385+$Q$5&lt;B385,-1,IF(C385-$Q$5&gt;B385,1,0))</f>
        <v>-1</v>
      </c>
      <c r="F385">
        <f t="shared" si="22"/>
        <v>0</v>
      </c>
      <c r="H385" s="17">
        <f>IF($D385=1,MIN($Q$4-$F384,$Q$9),0)</f>
        <v>0</v>
      </c>
      <c r="I385" s="19">
        <f t="shared" si="23"/>
        <v>0</v>
      </c>
      <c r="J385" s="13">
        <f>IF($D385=-1,MIN($F384,$Q$9),0)</f>
        <v>0</v>
      </c>
      <c r="K385" s="15">
        <f t="shared" si="24"/>
        <v>0</v>
      </c>
    </row>
    <row r="386" spans="1:11" x14ac:dyDescent="0.3">
      <c r="A386" s="1">
        <v>44516.875</v>
      </c>
      <c r="B386" s="2">
        <v>279.10000000000002</v>
      </c>
      <c r="C386" s="4">
        <f t="shared" si="21"/>
        <v>238.31291666666667</v>
      </c>
      <c r="D386">
        <f>IF(C386+$Q$5&lt;B386,-1,IF(C386-$Q$5&gt;B386,1,0))</f>
        <v>-1</v>
      </c>
      <c r="F386">
        <f t="shared" si="22"/>
        <v>0</v>
      </c>
      <c r="H386" s="17">
        <f>IF($D386=1,MIN($Q$4-$F385,$Q$9),0)</f>
        <v>0</v>
      </c>
      <c r="I386" s="19">
        <f t="shared" si="23"/>
        <v>0</v>
      </c>
      <c r="J386" s="13">
        <f>IF($D386=-1,MIN($F385,$Q$9),0)</f>
        <v>0</v>
      </c>
      <c r="K386" s="15">
        <f t="shared" si="24"/>
        <v>0</v>
      </c>
    </row>
    <row r="387" spans="1:11" x14ac:dyDescent="0.3">
      <c r="A387" s="1">
        <v>44516.916666666664</v>
      </c>
      <c r="B387" s="2">
        <v>250</v>
      </c>
      <c r="C387" s="4">
        <f t="shared" si="21"/>
        <v>238.58500000000004</v>
      </c>
      <c r="D387">
        <f>IF(C387+$Q$5&lt;B387,-1,IF(C387-$Q$5&gt;B387,1,0))</f>
        <v>0</v>
      </c>
      <c r="F387">
        <f t="shared" si="22"/>
        <v>0</v>
      </c>
      <c r="H387" s="17">
        <f>IF($D387=1,MIN($Q$4-$F386,$Q$9),0)</f>
        <v>0</v>
      </c>
      <c r="I387" s="19">
        <f t="shared" si="23"/>
        <v>0</v>
      </c>
      <c r="J387" s="13">
        <f>IF($D387=-1,MIN($F386,$Q$9),0)</f>
        <v>0</v>
      </c>
      <c r="K387" s="15">
        <f t="shared" si="24"/>
        <v>0</v>
      </c>
    </row>
    <row r="388" spans="1:11" x14ac:dyDescent="0.3">
      <c r="A388" s="1">
        <v>44516.958333333336</v>
      </c>
      <c r="B388" s="2">
        <v>208.74</v>
      </c>
      <c r="C388" s="4">
        <f t="shared" si="21"/>
        <v>239.05333333333337</v>
      </c>
      <c r="D388">
        <f>IF(C388+$Q$5&lt;B388,-1,IF(C388-$Q$5&gt;B388,1,0))</f>
        <v>1</v>
      </c>
      <c r="F388">
        <f t="shared" si="22"/>
        <v>500</v>
      </c>
      <c r="H388" s="17">
        <f>IF($D388=1,MIN($Q$4-$F387,$Q$9),0)</f>
        <v>500</v>
      </c>
      <c r="I388" s="19">
        <f t="shared" si="23"/>
        <v>104.37</v>
      </c>
      <c r="J388" s="13">
        <f>IF($D388=-1,MIN($F387,$Q$9),0)</f>
        <v>0</v>
      </c>
      <c r="K388" s="15">
        <f t="shared" si="24"/>
        <v>0</v>
      </c>
    </row>
  </sheetData>
  <mergeCells count="11">
    <mergeCell ref="F25:K25"/>
    <mergeCell ref="H26:I26"/>
    <mergeCell ref="J26:K26"/>
    <mergeCell ref="A1:P1"/>
    <mergeCell ref="A3:B3"/>
    <mergeCell ref="D3:J3"/>
    <mergeCell ref="D4:J21"/>
    <mergeCell ref="P3:Q3"/>
    <mergeCell ref="P7:Q7"/>
    <mergeCell ref="P11:Q11"/>
    <mergeCell ref="L23:M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Moog</dc:creator>
  <cp:lastModifiedBy>Student Yash Shirishkumar Gandhi</cp:lastModifiedBy>
  <dcterms:created xsi:type="dcterms:W3CDTF">2022-04-04T12:38:59Z</dcterms:created>
  <dcterms:modified xsi:type="dcterms:W3CDTF">2023-12-05T06:03:35Z</dcterms:modified>
</cp:coreProperties>
</file>