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sh-profile-github\excel\case-study-6\ExcelProjects-main\"/>
    </mc:Choice>
  </mc:AlternateContent>
  <xr:revisionPtr revIDLastSave="0" documentId="13_ncr:1_{BD139C77-ADB5-4202-B416-948151DB71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ions" sheetId="1" r:id="rId1"/>
    <sheet name="Manufacturing country" sheetId="2" r:id="rId2"/>
  </sheets>
  <definedNames>
    <definedName name="_xlnm._FilterDatabase" localSheetId="0" hidden="1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6" i="1" l="1"/>
  <c r="C67" i="1"/>
  <c r="C68" i="1"/>
  <c r="C65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8" i="1"/>
  <c r="B65" i="1" a="1"/>
  <c r="B65" i="1" s="1"/>
  <c r="B55" i="1" a="1"/>
  <c r="B55" i="1" s="1"/>
  <c r="C55" i="1" s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8" i="1"/>
  <c r="C9" i="1"/>
  <c r="C10" i="1"/>
  <c r="C11" i="1"/>
  <c r="C12" i="1"/>
  <c r="C13" i="1"/>
  <c r="C14" i="1"/>
  <c r="C15" i="1"/>
  <c r="C16" i="1"/>
  <c r="D16" i="1" s="1"/>
  <c r="C17" i="1"/>
  <c r="D17" i="1" s="1"/>
  <c r="C18" i="1"/>
  <c r="D18" i="1" s="1"/>
  <c r="C19" i="1"/>
  <c r="D19" i="1" s="1"/>
  <c r="C20" i="1"/>
  <c r="D20" i="1" s="1"/>
  <c r="C21" i="1"/>
  <c r="C22" i="1"/>
  <c r="C23" i="1"/>
  <c r="C24" i="1"/>
  <c r="C25" i="1"/>
  <c r="D9" i="1"/>
  <c r="D10" i="1"/>
  <c r="D11" i="1"/>
  <c r="D12" i="1"/>
  <c r="D13" i="1"/>
  <c r="D14" i="1"/>
  <c r="D15" i="1"/>
  <c r="D21" i="1"/>
  <c r="D22" i="1"/>
  <c r="D23" i="1"/>
  <c r="D24" i="1"/>
  <c r="D25" i="1"/>
  <c r="C8" i="1"/>
  <c r="D8" i="1" s="1"/>
  <c r="B44" i="1" s="1" a="1"/>
  <c r="B44" i="1" l="1"/>
  <c r="C44" i="1" s="1"/>
  <c r="C48" i="1"/>
  <c r="C45" i="1"/>
  <c r="C46" i="1"/>
  <c r="C47" i="1"/>
  <c r="C59" i="1"/>
  <c r="C58" i="1"/>
  <c r="C57" i="1"/>
  <c r="C56" i="1"/>
  <c r="B30" i="1" a="1"/>
  <c r="B30" i="1" s="1"/>
  <c r="C30" i="1" s="1"/>
  <c r="C36" i="1" l="1"/>
  <c r="C37" i="1"/>
  <c r="C35" i="1"/>
  <c r="C34" i="1"/>
  <c r="C33" i="1"/>
  <c r="C32" i="1"/>
  <c r="C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<sst xmlns="http://schemas.openxmlformats.org/spreadsheetml/2006/main" count="134" uniqueCount="77">
  <si>
    <t>You are the data analyst of a luxury car dealership. You were assigned with the following tasks:</t>
  </si>
  <si>
    <t>What's the most popular car manufacturer?</t>
  </si>
  <si>
    <t>What's the most popular manufacturing country (Refer to "Manufacturing country" sheet)?</t>
  </si>
  <si>
    <t>What's the least popular color for cars?</t>
  </si>
  <si>
    <t>What's the average price per owner?</t>
  </si>
  <si>
    <t>Car</t>
  </si>
  <si>
    <t>Year</t>
  </si>
  <si>
    <t>KM Driven</t>
  </si>
  <si>
    <t>Color</t>
  </si>
  <si>
    <t>Transimission</t>
  </si>
  <si>
    <t>Owner</t>
  </si>
  <si>
    <t>Price (USD)</t>
  </si>
  <si>
    <t>BMW X5</t>
  </si>
  <si>
    <t>White</t>
  </si>
  <si>
    <t>Automatic</t>
  </si>
  <si>
    <t>1st owner</t>
  </si>
  <si>
    <t>$15400</t>
  </si>
  <si>
    <t>Audi A3</t>
  </si>
  <si>
    <t>Red</t>
  </si>
  <si>
    <t>Manual</t>
  </si>
  <si>
    <t>2nd owner</t>
  </si>
  <si>
    <t>$24321</t>
  </si>
  <si>
    <t>Mercedes S-Class</t>
  </si>
  <si>
    <t>Black</t>
  </si>
  <si>
    <t>3rd owner</t>
  </si>
  <si>
    <t>$102342</t>
  </si>
  <si>
    <t>$55272</t>
  </si>
  <si>
    <t>BMW X3</t>
  </si>
  <si>
    <t>$42000</t>
  </si>
  <si>
    <t>Lexus RX350</t>
  </si>
  <si>
    <t>$51292</t>
  </si>
  <si>
    <t>Blue</t>
  </si>
  <si>
    <t>$37605</t>
  </si>
  <si>
    <t xml:space="preserve">Blue </t>
  </si>
  <si>
    <t>$45000</t>
  </si>
  <si>
    <t>BMW 3 Series</t>
  </si>
  <si>
    <t>$13241</t>
  </si>
  <si>
    <t>$49344</t>
  </si>
  <si>
    <t>Tesla Model 3</t>
  </si>
  <si>
    <t>Yellow</t>
  </si>
  <si>
    <t>$52432</t>
  </si>
  <si>
    <t>Volvo XC90</t>
  </si>
  <si>
    <t xml:space="preserve"> Black</t>
  </si>
  <si>
    <t>$17452</t>
  </si>
  <si>
    <t>Audi Q7</t>
  </si>
  <si>
    <t>$23250</t>
  </si>
  <si>
    <t>Cadillac XT5</t>
  </si>
  <si>
    <t>$32420</t>
  </si>
  <si>
    <t>Jaguar XF</t>
  </si>
  <si>
    <t>$18454</t>
  </si>
  <si>
    <t>$41000</t>
  </si>
  <si>
    <t>BMW 428i</t>
  </si>
  <si>
    <t>$35240</t>
  </si>
  <si>
    <t>4th owner</t>
  </si>
  <si>
    <t>$22520</t>
  </si>
  <si>
    <t>Company</t>
  </si>
  <si>
    <t>Country</t>
  </si>
  <si>
    <t>BMW</t>
  </si>
  <si>
    <t>Germany</t>
  </si>
  <si>
    <t>Audi</t>
  </si>
  <si>
    <t>Tesla</t>
  </si>
  <si>
    <t>USA</t>
  </si>
  <si>
    <t>Jaguar</t>
  </si>
  <si>
    <t>UK</t>
  </si>
  <si>
    <t>Mercedes</t>
  </si>
  <si>
    <t>Volvo</t>
  </si>
  <si>
    <t>Sweden</t>
  </si>
  <si>
    <t>Cadillac</t>
  </si>
  <si>
    <t>Lexus</t>
  </si>
  <si>
    <t>Japan</t>
  </si>
  <si>
    <t>Manufacturer</t>
  </si>
  <si>
    <t>BMW is the most popular car manufacturer</t>
  </si>
  <si>
    <t>Germany is the most popular manufacturing country</t>
  </si>
  <si>
    <t>Ans</t>
  </si>
  <si>
    <t>Yellow is the least popular color for cars</t>
  </si>
  <si>
    <t>Color(Edited)</t>
  </si>
  <si>
    <t>Price (USD)(Edited)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</si>
</sst>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$-409]#,##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164" fontId="0" fillId="2" borderId="0" xfId="2" applyNumberFormat="1" applyFont="1" applyFill="1"/>
    <xf numFmtId="164" fontId="0" fillId="2" borderId="0" xfId="0" applyNumberFormat="1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workbookViewId="0"/>
  </sheetViews>
  <sheetFormatPr defaultRowHeight="15" x14ac:dyDescent="0.25"/>
  <cols>
    <col min="1" max="1" width="3.85546875" customWidth="1"/>
    <col min="2" max="2" width="16.42578125" bestFit="1" customWidth="1"/>
    <col min="3" max="4" width="16.42578125" customWidth="1"/>
    <col min="6" max="6" width="12.5703125" customWidth="1"/>
    <col min="8" max="8" width="12.140625" bestFit="1" customWidth="1"/>
    <col min="9" max="9" width="13" bestFit="1" customWidth="1"/>
    <col min="10" max="10" width="10.5703125" bestFit="1" customWidth="1"/>
    <col min="11" max="11" width="15" customWidth="1"/>
    <col min="12" max="12" width="17.28515625" bestFit="1" customWidth="1"/>
  </cols>
  <sheetData>
    <row r="1" spans="1:14" x14ac:dyDescent="0.25">
      <c r="B1" s="1" t="s">
        <v>0</v>
      </c>
      <c r="C1" s="1"/>
      <c r="D1" s="1"/>
    </row>
    <row r="2" spans="1:14" x14ac:dyDescent="0.25">
      <c r="A2">
        <v>1</v>
      </c>
      <c r="B2" t="s">
        <v>1</v>
      </c>
      <c r="N2" s="2"/>
    </row>
    <row r="3" spans="1:14" x14ac:dyDescent="0.25">
      <c r="A3">
        <v>2</v>
      </c>
      <c r="B3" t="s">
        <v>2</v>
      </c>
    </row>
    <row r="4" spans="1:14" x14ac:dyDescent="0.25">
      <c r="A4">
        <v>3</v>
      </c>
      <c r="B4" t="s">
        <v>3</v>
      </c>
    </row>
    <row r="5" spans="1:14" x14ac:dyDescent="0.25">
      <c r="A5">
        <v>4</v>
      </c>
      <c r="B5" t="s">
        <v>4</v>
      </c>
    </row>
    <row r="7" spans="1:14" x14ac:dyDescent="0.25">
      <c r="B7" s="1" t="s">
        <v>5</v>
      </c>
      <c r="C7" s="3" t="s">
        <v>70</v>
      </c>
      <c r="D7" s="3" t="s">
        <v>56</v>
      </c>
      <c r="E7" s="1" t="s">
        <v>6</v>
      </c>
      <c r="F7" s="1" t="s">
        <v>7</v>
      </c>
      <c r="G7" s="1" t="s">
        <v>8</v>
      </c>
      <c r="H7" s="3" t="s">
        <v>75</v>
      </c>
      <c r="I7" s="1" t="s">
        <v>9</v>
      </c>
      <c r="J7" s="1" t="s">
        <v>10</v>
      </c>
      <c r="K7" s="1" t="s">
        <v>11</v>
      </c>
      <c r="L7" s="3" t="s">
        <v>76</v>
      </c>
    </row>
    <row r="8" spans="1:14" x14ac:dyDescent="0.25">
      <c r="B8" t="s">
        <v>12</v>
      </c>
      <c r="C8" s="4" t="str">
        <f>MID(B8,1,FIND(" ",B8,1)-1)</f>
        <v>BMW</v>
      </c>
      <c r="D8" s="4" t="str">
        <f>VLOOKUP(C8,'Manufacturing country'!$A$2:$B$9,2,0)</f>
        <v>Germany</v>
      </c>
      <c r="E8">
        <v>2012</v>
      </c>
      <c r="F8">
        <v>342358</v>
      </c>
      <c r="G8" t="s">
        <v>13</v>
      </c>
      <c r="H8" s="4" t="str">
        <f>TRIM(G8)</f>
        <v>White</v>
      </c>
      <c r="I8" t="s">
        <v>14</v>
      </c>
      <c r="J8" t="s">
        <v>15</v>
      </c>
      <c r="K8" t="s">
        <v>16</v>
      </c>
      <c r="L8" s="6">
        <f>VALUE(SUBSTITUTE(K8,"$",""))</f>
        <v>15400</v>
      </c>
    </row>
    <row r="9" spans="1:14" x14ac:dyDescent="0.25">
      <c r="B9" t="s">
        <v>17</v>
      </c>
      <c r="C9" s="4" t="str">
        <f t="shared" ref="C9:C25" si="0">MID(B9,1,FIND(" ",B9,1)-1)</f>
        <v>Audi</v>
      </c>
      <c r="D9" s="4" t="str">
        <f>VLOOKUP(C9,'Manufacturing country'!$A$2:$B$9,2,0)</f>
        <v>Germany</v>
      </c>
      <c r="E9">
        <v>2017</v>
      </c>
      <c r="F9">
        <v>130000</v>
      </c>
      <c r="G9" t="s">
        <v>18</v>
      </c>
      <c r="H9" s="4" t="str">
        <f t="shared" ref="H9:H25" si="1">TRIM(G9)</f>
        <v>Red</v>
      </c>
      <c r="I9" t="s">
        <v>19</v>
      </c>
      <c r="J9" t="s">
        <v>20</v>
      </c>
      <c r="K9" t="s">
        <v>21</v>
      </c>
      <c r="L9" s="6">
        <f t="shared" ref="L9:L25" si="2">VALUE(SUBSTITUTE(K9,"$",""))</f>
        <v>24321</v>
      </c>
    </row>
    <row r="10" spans="1:14" x14ac:dyDescent="0.25">
      <c r="B10" t="s">
        <v>22</v>
      </c>
      <c r="C10" s="4" t="str">
        <f t="shared" si="0"/>
        <v>Mercedes</v>
      </c>
      <c r="D10" s="4" t="str">
        <f>VLOOKUP(C10,'Manufacturing country'!$A$2:$B$9,2,0)</f>
        <v>Germany</v>
      </c>
      <c r="E10">
        <v>2020</v>
      </c>
      <c r="F10">
        <v>92450</v>
      </c>
      <c r="G10" t="s">
        <v>23</v>
      </c>
      <c r="H10" s="4" t="str">
        <f t="shared" si="1"/>
        <v>Black</v>
      </c>
      <c r="I10" t="s">
        <v>14</v>
      </c>
      <c r="J10" t="s">
        <v>24</v>
      </c>
      <c r="K10" t="s">
        <v>25</v>
      </c>
      <c r="L10" s="6">
        <f t="shared" si="2"/>
        <v>102342</v>
      </c>
    </row>
    <row r="11" spans="1:14" x14ac:dyDescent="0.25">
      <c r="B11" t="s">
        <v>12</v>
      </c>
      <c r="C11" s="4" t="str">
        <f t="shared" si="0"/>
        <v>BMW</v>
      </c>
      <c r="D11" s="4" t="str">
        <f>VLOOKUP(C11,'Manufacturing country'!$A$2:$B$9,2,0)</f>
        <v>Germany</v>
      </c>
      <c r="E11">
        <v>2020</v>
      </c>
      <c r="F11">
        <v>76240</v>
      </c>
      <c r="G11" t="s">
        <v>13</v>
      </c>
      <c r="H11" s="4" t="str">
        <f t="shared" si="1"/>
        <v>White</v>
      </c>
      <c r="I11" t="s">
        <v>14</v>
      </c>
      <c r="J11" t="s">
        <v>20</v>
      </c>
      <c r="K11" t="s">
        <v>26</v>
      </c>
      <c r="L11" s="6">
        <f t="shared" si="2"/>
        <v>55272</v>
      </c>
    </row>
    <row r="12" spans="1:14" x14ac:dyDescent="0.25">
      <c r="B12" t="s">
        <v>27</v>
      </c>
      <c r="C12" s="4" t="str">
        <f t="shared" si="0"/>
        <v>BMW</v>
      </c>
      <c r="D12" s="4" t="str">
        <f>VLOOKUP(C12,'Manufacturing country'!$A$2:$B$9,2,0)</f>
        <v>Germany</v>
      </c>
      <c r="E12">
        <v>2021</v>
      </c>
      <c r="F12">
        <v>17283</v>
      </c>
      <c r="G12" t="s">
        <v>13</v>
      </c>
      <c r="H12" s="4" t="str">
        <f t="shared" si="1"/>
        <v>White</v>
      </c>
      <c r="I12" t="s">
        <v>19</v>
      </c>
      <c r="J12" t="s">
        <v>15</v>
      </c>
      <c r="K12" t="s">
        <v>28</v>
      </c>
      <c r="L12" s="6">
        <f t="shared" si="2"/>
        <v>42000</v>
      </c>
    </row>
    <row r="13" spans="1:14" x14ac:dyDescent="0.25">
      <c r="B13" t="s">
        <v>29</v>
      </c>
      <c r="C13" s="4" t="str">
        <f t="shared" si="0"/>
        <v>Lexus</v>
      </c>
      <c r="D13" s="4" t="str">
        <f>VLOOKUP(C13,'Manufacturing country'!$A$2:$B$9,2,0)</f>
        <v>Japan</v>
      </c>
      <c r="E13">
        <v>2020</v>
      </c>
      <c r="F13">
        <v>98312</v>
      </c>
      <c r="G13" t="s">
        <v>18</v>
      </c>
      <c r="H13" s="4" t="str">
        <f t="shared" si="1"/>
        <v>Red</v>
      </c>
      <c r="I13" t="s">
        <v>14</v>
      </c>
      <c r="J13" t="s">
        <v>24</v>
      </c>
      <c r="K13" t="s">
        <v>30</v>
      </c>
      <c r="L13" s="6">
        <f t="shared" si="2"/>
        <v>51292</v>
      </c>
    </row>
    <row r="14" spans="1:14" x14ac:dyDescent="0.25">
      <c r="B14" t="s">
        <v>27</v>
      </c>
      <c r="C14" s="4" t="str">
        <f t="shared" si="0"/>
        <v>BMW</v>
      </c>
      <c r="D14" s="4" t="str">
        <f>VLOOKUP(C14,'Manufacturing country'!$A$2:$B$9,2,0)</f>
        <v>Germany</v>
      </c>
      <c r="E14">
        <v>2018</v>
      </c>
      <c r="F14">
        <v>156784</v>
      </c>
      <c r="G14" t="s">
        <v>31</v>
      </c>
      <c r="H14" s="4" t="str">
        <f t="shared" si="1"/>
        <v>Blue</v>
      </c>
      <c r="I14" t="s">
        <v>19</v>
      </c>
      <c r="J14" t="s">
        <v>24</v>
      </c>
      <c r="K14" t="s">
        <v>32</v>
      </c>
      <c r="L14" s="6">
        <f t="shared" si="2"/>
        <v>37605</v>
      </c>
    </row>
    <row r="15" spans="1:14" x14ac:dyDescent="0.25">
      <c r="B15" t="s">
        <v>12</v>
      </c>
      <c r="C15" s="4" t="str">
        <f t="shared" si="0"/>
        <v>BMW</v>
      </c>
      <c r="D15" s="4" t="str">
        <f>VLOOKUP(C15,'Manufacturing country'!$A$2:$B$9,2,0)</f>
        <v>Germany</v>
      </c>
      <c r="E15">
        <v>2019</v>
      </c>
      <c r="F15">
        <v>52034</v>
      </c>
      <c r="G15" t="s">
        <v>33</v>
      </c>
      <c r="H15" s="4" t="str">
        <f t="shared" si="1"/>
        <v>Blue</v>
      </c>
      <c r="I15" t="s">
        <v>14</v>
      </c>
      <c r="J15" t="s">
        <v>15</v>
      </c>
      <c r="K15" t="s">
        <v>34</v>
      </c>
      <c r="L15" s="6">
        <f t="shared" si="2"/>
        <v>45000</v>
      </c>
    </row>
    <row r="16" spans="1:14" x14ac:dyDescent="0.25">
      <c r="B16" t="s">
        <v>35</v>
      </c>
      <c r="C16" s="4" t="str">
        <f t="shared" si="0"/>
        <v>BMW</v>
      </c>
      <c r="D16" s="4" t="str">
        <f>VLOOKUP(C16,'Manufacturing country'!$A$2:$B$9,2,0)</f>
        <v>Germany</v>
      </c>
      <c r="E16">
        <v>2011</v>
      </c>
      <c r="F16">
        <v>205204</v>
      </c>
      <c r="G16" t="s">
        <v>18</v>
      </c>
      <c r="H16" s="4" t="str">
        <f t="shared" si="1"/>
        <v>Red</v>
      </c>
      <c r="I16" t="s">
        <v>14</v>
      </c>
      <c r="J16" t="s">
        <v>20</v>
      </c>
      <c r="K16" t="s">
        <v>36</v>
      </c>
      <c r="L16" s="6">
        <f t="shared" si="2"/>
        <v>13241</v>
      </c>
    </row>
    <row r="17" spans="1:12" x14ac:dyDescent="0.25">
      <c r="B17" t="s">
        <v>22</v>
      </c>
      <c r="C17" s="4" t="str">
        <f t="shared" si="0"/>
        <v>Mercedes</v>
      </c>
      <c r="D17" s="4" t="str">
        <f>VLOOKUP(C17,'Manufacturing country'!$A$2:$B$9,2,0)</f>
        <v>Germany</v>
      </c>
      <c r="E17">
        <v>2014</v>
      </c>
      <c r="F17">
        <v>152985</v>
      </c>
      <c r="G17" t="s">
        <v>23</v>
      </c>
      <c r="H17" s="4" t="str">
        <f t="shared" si="1"/>
        <v>Black</v>
      </c>
      <c r="I17" t="s">
        <v>14</v>
      </c>
      <c r="J17" t="s">
        <v>20</v>
      </c>
      <c r="K17" t="s">
        <v>37</v>
      </c>
      <c r="L17" s="6">
        <f t="shared" si="2"/>
        <v>49344</v>
      </c>
    </row>
    <row r="18" spans="1:12" x14ac:dyDescent="0.25">
      <c r="B18" t="s">
        <v>38</v>
      </c>
      <c r="C18" s="4" t="str">
        <f t="shared" si="0"/>
        <v>Tesla</v>
      </c>
      <c r="D18" s="4" t="str">
        <f>VLOOKUP(C18,'Manufacturing country'!$A$2:$B$9,2,0)</f>
        <v>USA</v>
      </c>
      <c r="E18">
        <v>2018</v>
      </c>
      <c r="F18">
        <v>76429</v>
      </c>
      <c r="G18" t="s">
        <v>39</v>
      </c>
      <c r="H18" s="4" t="str">
        <f t="shared" si="1"/>
        <v>Yellow</v>
      </c>
      <c r="I18" t="s">
        <v>14</v>
      </c>
      <c r="J18" t="s">
        <v>15</v>
      </c>
      <c r="K18" t="s">
        <v>40</v>
      </c>
      <c r="L18" s="6">
        <f t="shared" si="2"/>
        <v>52432</v>
      </c>
    </row>
    <row r="19" spans="1:12" x14ac:dyDescent="0.25">
      <c r="B19" t="s">
        <v>41</v>
      </c>
      <c r="C19" s="4" t="str">
        <f t="shared" si="0"/>
        <v>Volvo</v>
      </c>
      <c r="D19" s="4" t="str">
        <f>VLOOKUP(C19,'Manufacturing country'!$A$2:$B$9,2,0)</f>
        <v>Sweden</v>
      </c>
      <c r="E19">
        <v>2013</v>
      </c>
      <c r="F19">
        <v>254028</v>
      </c>
      <c r="G19" t="s">
        <v>42</v>
      </c>
      <c r="H19" s="4" t="str">
        <f t="shared" si="1"/>
        <v>Black</v>
      </c>
      <c r="I19" t="s">
        <v>19</v>
      </c>
      <c r="J19" t="s">
        <v>20</v>
      </c>
      <c r="K19" t="s">
        <v>43</v>
      </c>
      <c r="L19" s="6">
        <f t="shared" si="2"/>
        <v>17452</v>
      </c>
    </row>
    <row r="20" spans="1:12" x14ac:dyDescent="0.25">
      <c r="B20" t="s">
        <v>44</v>
      </c>
      <c r="C20" s="4" t="str">
        <f t="shared" si="0"/>
        <v>Audi</v>
      </c>
      <c r="D20" s="4" t="str">
        <f>VLOOKUP(C20,'Manufacturing country'!$A$2:$B$9,2,0)</f>
        <v>Germany</v>
      </c>
      <c r="E20">
        <v>2014</v>
      </c>
      <c r="F20">
        <v>45832</v>
      </c>
      <c r="G20" t="s">
        <v>13</v>
      </c>
      <c r="H20" s="4" t="str">
        <f t="shared" si="1"/>
        <v>White</v>
      </c>
      <c r="I20" t="s">
        <v>19</v>
      </c>
      <c r="J20" t="s">
        <v>15</v>
      </c>
      <c r="K20" t="s">
        <v>45</v>
      </c>
      <c r="L20" s="6">
        <f t="shared" si="2"/>
        <v>23250</v>
      </c>
    </row>
    <row r="21" spans="1:12" x14ac:dyDescent="0.25">
      <c r="B21" t="s">
        <v>46</v>
      </c>
      <c r="C21" s="4" t="str">
        <f t="shared" si="0"/>
        <v>Cadillac</v>
      </c>
      <c r="D21" s="4" t="str">
        <f>VLOOKUP(C21,'Manufacturing country'!$A$2:$B$9,2,0)</f>
        <v>USA</v>
      </c>
      <c r="E21">
        <v>2018</v>
      </c>
      <c r="F21">
        <v>67591</v>
      </c>
      <c r="G21" t="s">
        <v>31</v>
      </c>
      <c r="H21" s="4" t="str">
        <f t="shared" si="1"/>
        <v>Blue</v>
      </c>
      <c r="I21" t="s">
        <v>14</v>
      </c>
      <c r="J21" t="s">
        <v>20</v>
      </c>
      <c r="K21" t="s">
        <v>47</v>
      </c>
      <c r="L21" s="6">
        <f t="shared" si="2"/>
        <v>32420</v>
      </c>
    </row>
    <row r="22" spans="1:12" x14ac:dyDescent="0.25">
      <c r="B22" t="s">
        <v>48</v>
      </c>
      <c r="C22" s="4" t="str">
        <f t="shared" si="0"/>
        <v>Jaguar</v>
      </c>
      <c r="D22" s="4" t="str">
        <f>VLOOKUP(C22,'Manufacturing country'!$A$2:$B$9,2,0)</f>
        <v>UK</v>
      </c>
      <c r="E22">
        <v>2013</v>
      </c>
      <c r="F22">
        <v>85320</v>
      </c>
      <c r="G22" t="s">
        <v>13</v>
      </c>
      <c r="H22" s="4" t="str">
        <f t="shared" si="1"/>
        <v>White</v>
      </c>
      <c r="I22" t="s">
        <v>14</v>
      </c>
      <c r="J22" t="s">
        <v>20</v>
      </c>
      <c r="K22" t="s">
        <v>49</v>
      </c>
      <c r="L22" s="6">
        <f t="shared" si="2"/>
        <v>18454</v>
      </c>
    </row>
    <row r="23" spans="1:12" x14ac:dyDescent="0.25">
      <c r="B23" t="s">
        <v>29</v>
      </c>
      <c r="C23" s="4" t="str">
        <f t="shared" si="0"/>
        <v>Lexus</v>
      </c>
      <c r="D23" s="4" t="str">
        <f>VLOOKUP(C23,'Manufacturing country'!$A$2:$B$9,2,0)</f>
        <v>Japan</v>
      </c>
      <c r="E23">
        <v>2016</v>
      </c>
      <c r="F23">
        <v>5000</v>
      </c>
      <c r="G23" t="s">
        <v>13</v>
      </c>
      <c r="H23" s="4" t="str">
        <f t="shared" si="1"/>
        <v>White</v>
      </c>
      <c r="I23" t="s">
        <v>14</v>
      </c>
      <c r="J23" t="s">
        <v>15</v>
      </c>
      <c r="K23" t="s">
        <v>50</v>
      </c>
      <c r="L23" s="6">
        <f t="shared" si="2"/>
        <v>41000</v>
      </c>
    </row>
    <row r="24" spans="1:12" x14ac:dyDescent="0.25">
      <c r="B24" t="s">
        <v>51</v>
      </c>
      <c r="C24" s="4" t="str">
        <f t="shared" si="0"/>
        <v>BMW</v>
      </c>
      <c r="D24" s="4" t="str">
        <f>VLOOKUP(C24,'Manufacturing country'!$A$2:$B$9,2,0)</f>
        <v>Germany</v>
      </c>
      <c r="E24">
        <v>2017</v>
      </c>
      <c r="F24">
        <v>92450</v>
      </c>
      <c r="G24" t="s">
        <v>18</v>
      </c>
      <c r="H24" s="4" t="str">
        <f t="shared" si="1"/>
        <v>Red</v>
      </c>
      <c r="I24" t="s">
        <v>19</v>
      </c>
      <c r="J24" t="s">
        <v>20</v>
      </c>
      <c r="K24" t="s">
        <v>52</v>
      </c>
      <c r="L24" s="6">
        <f t="shared" si="2"/>
        <v>35240</v>
      </c>
    </row>
    <row r="25" spans="1:12" x14ac:dyDescent="0.25">
      <c r="B25" t="s">
        <v>29</v>
      </c>
      <c r="C25" s="4" t="str">
        <f t="shared" si="0"/>
        <v>Lexus</v>
      </c>
      <c r="D25" s="4" t="str">
        <f>VLOOKUP(C25,'Manufacturing country'!$A$2:$B$9,2,0)</f>
        <v>Japan</v>
      </c>
      <c r="E25">
        <v>2015</v>
      </c>
      <c r="F25">
        <v>130000</v>
      </c>
      <c r="G25" t="s">
        <v>23</v>
      </c>
      <c r="H25" s="4" t="str">
        <f t="shared" si="1"/>
        <v>Black</v>
      </c>
      <c r="I25" t="s">
        <v>14</v>
      </c>
      <c r="J25" t="s">
        <v>53</v>
      </c>
      <c r="K25" t="s">
        <v>54</v>
      </c>
      <c r="L25" s="6">
        <f t="shared" si="2"/>
        <v>22520</v>
      </c>
    </row>
    <row r="28" spans="1:12" x14ac:dyDescent="0.25">
      <c r="A28">
        <v>1</v>
      </c>
      <c r="B28" t="s">
        <v>1</v>
      </c>
    </row>
    <row r="30" spans="1:12" x14ac:dyDescent="0.25">
      <c r="B30" s="4" t="str" cm="1">
        <f t="array" ref="B30:B37">_xlfn.UNIQUE(C8:C25)</f>
        <v>BMW</v>
      </c>
      <c r="C30" s="4">
        <f>COUNTIF($C$8:$C$25,B30)</f>
        <v>7</v>
      </c>
      <c r="D30" s="4"/>
    </row>
    <row r="31" spans="1:12" x14ac:dyDescent="0.25">
      <c r="B31" s="4" t="str">
        <v>Audi</v>
      </c>
      <c r="C31" s="4">
        <f t="shared" ref="C31:C37" si="3">COUNTIF($C$8:$C$25,B31)</f>
        <v>2</v>
      </c>
      <c r="D31" s="4"/>
    </row>
    <row r="32" spans="1:12" x14ac:dyDescent="0.25">
      <c r="B32" s="4" t="str">
        <v>Mercedes</v>
      </c>
      <c r="C32" s="4">
        <f t="shared" si="3"/>
        <v>2</v>
      </c>
      <c r="D32" s="4"/>
    </row>
    <row r="33" spans="1:4" x14ac:dyDescent="0.25">
      <c r="B33" s="4" t="str">
        <v>Lexus</v>
      </c>
      <c r="C33" s="4">
        <f t="shared" si="3"/>
        <v>3</v>
      </c>
      <c r="D33" s="4"/>
    </row>
    <row r="34" spans="1:4" x14ac:dyDescent="0.25">
      <c r="B34" s="4" t="str">
        <v>Tesla</v>
      </c>
      <c r="C34" s="4">
        <f t="shared" si="3"/>
        <v>1</v>
      </c>
      <c r="D34" s="4"/>
    </row>
    <row r="35" spans="1:4" x14ac:dyDescent="0.25">
      <c r="B35" s="4" t="str">
        <v>Volvo</v>
      </c>
      <c r="C35" s="4">
        <f t="shared" si="3"/>
        <v>1</v>
      </c>
      <c r="D35" s="4"/>
    </row>
    <row r="36" spans="1:4" x14ac:dyDescent="0.25">
      <c r="B36" s="4" t="str">
        <v>Cadillac</v>
      </c>
      <c r="C36" s="4">
        <f t="shared" si="3"/>
        <v>1</v>
      </c>
      <c r="D36" s="4"/>
    </row>
    <row r="37" spans="1:4" x14ac:dyDescent="0.25">
      <c r="B37" s="4" t="str">
        <v>Jaguar</v>
      </c>
      <c r="C37" s="4">
        <f t="shared" si="3"/>
        <v>1</v>
      </c>
      <c r="D37" s="4"/>
    </row>
    <row r="39" spans="1:4" x14ac:dyDescent="0.25">
      <c r="A39" t="s">
        <v>73</v>
      </c>
      <c r="B39" s="5" t="s">
        <v>71</v>
      </c>
    </row>
    <row r="42" spans="1:4" x14ac:dyDescent="0.25">
      <c r="A42">
        <v>2</v>
      </c>
      <c r="B42" t="s">
        <v>2</v>
      </c>
    </row>
    <row r="44" spans="1:4" x14ac:dyDescent="0.25">
      <c r="B44" s="4" t="str" cm="1">
        <f t="array" ref="B44:B48">_xlfn.UNIQUE(D8:D25)</f>
        <v>Germany</v>
      </c>
      <c r="C44" s="4">
        <f>COUNTIF($D$8:$D$25,B44)</f>
        <v>11</v>
      </c>
    </row>
    <row r="45" spans="1:4" x14ac:dyDescent="0.25">
      <c r="B45" s="4" t="str">
        <v>Japan</v>
      </c>
      <c r="C45" s="4">
        <f t="shared" ref="C45:C48" si="4">COUNTIF($D$8:$D$25,B45)</f>
        <v>3</v>
      </c>
    </row>
    <row r="46" spans="1:4" x14ac:dyDescent="0.25">
      <c r="B46" s="4" t="str">
        <v>USA</v>
      </c>
      <c r="C46" s="4">
        <f t="shared" si="4"/>
        <v>2</v>
      </c>
    </row>
    <row r="47" spans="1:4" x14ac:dyDescent="0.25">
      <c r="B47" s="4" t="str">
        <v>Sweden</v>
      </c>
      <c r="C47" s="4">
        <f t="shared" si="4"/>
        <v>1</v>
      </c>
    </row>
    <row r="48" spans="1:4" x14ac:dyDescent="0.25">
      <c r="B48" s="4" t="str">
        <v>UK</v>
      </c>
      <c r="C48" s="4">
        <f t="shared" si="4"/>
        <v>1</v>
      </c>
    </row>
    <row r="50" spans="1:3" x14ac:dyDescent="0.25">
      <c r="A50" t="s">
        <v>73</v>
      </c>
      <c r="B50" s="5" t="s">
        <v>72</v>
      </c>
    </row>
    <row r="53" spans="1:3" x14ac:dyDescent="0.25">
      <c r="A53">
        <v>3</v>
      </c>
      <c r="B53" t="s">
        <v>3</v>
      </c>
    </row>
    <row r="55" spans="1:3" x14ac:dyDescent="0.25">
      <c r="B55" s="4" t="str" cm="1">
        <f t="array" ref="B55:B59">TRIM(_xlfn.UNIQUE($H$8:$H$25))</f>
        <v>White</v>
      </c>
      <c r="C55" s="4">
        <f>COUNTIF($G$8:$G$25,B55)</f>
        <v>6</v>
      </c>
    </row>
    <row r="56" spans="1:3" x14ac:dyDescent="0.25">
      <c r="B56" s="4" t="str">
        <v>Red</v>
      </c>
      <c r="C56" s="4">
        <f t="shared" ref="C56:C59" si="5">COUNTIF($G$8:$G$25,B56)</f>
        <v>4</v>
      </c>
    </row>
    <row r="57" spans="1:3" x14ac:dyDescent="0.25">
      <c r="B57" s="4" t="str">
        <v>Black</v>
      </c>
      <c r="C57" s="4">
        <f t="shared" si="5"/>
        <v>3</v>
      </c>
    </row>
    <row r="58" spans="1:3" x14ac:dyDescent="0.25">
      <c r="B58" s="4" t="str">
        <v>Blue</v>
      </c>
      <c r="C58" s="4">
        <f t="shared" si="5"/>
        <v>2</v>
      </c>
    </row>
    <row r="59" spans="1:3" x14ac:dyDescent="0.25">
      <c r="B59" s="4" t="str">
        <v>Yellow</v>
      </c>
      <c r="C59" s="4">
        <f t="shared" si="5"/>
        <v>1</v>
      </c>
    </row>
    <row r="61" spans="1:3" x14ac:dyDescent="0.25">
      <c r="A61" t="s">
        <v>73</v>
      </c>
      <c r="B61" s="5" t="s">
        <v>74</v>
      </c>
    </row>
    <row r="64" spans="1:3" x14ac:dyDescent="0.25">
      <c r="A64">
        <v>4</v>
      </c>
      <c r="B64" t="s">
        <v>4</v>
      </c>
    </row>
    <row r="65" spans="2:3" x14ac:dyDescent="0.25">
      <c r="B65" s="4" t="str" cm="1">
        <f t="array" ref="B65:B68">_xlfn.UNIQUE($J$8:$J$25)</f>
        <v>1st owner</v>
      </c>
      <c r="C65" s="7">
        <f>AVERAGEIFS($L$8:$L$25,$J$8:$J$25,B65)</f>
        <v>36513.666666666664</v>
      </c>
    </row>
    <row r="66" spans="2:3" x14ac:dyDescent="0.25">
      <c r="B66" s="4" t="str">
        <v>2nd owner</v>
      </c>
      <c r="C66" s="7">
        <f t="shared" ref="C66:C68" si="6">AVERAGEIFS($L$8:$L$25,$J$8:$J$25,B66)</f>
        <v>30718</v>
      </c>
    </row>
    <row r="67" spans="2:3" x14ac:dyDescent="0.25">
      <c r="B67" s="4" t="str">
        <v>3rd owner</v>
      </c>
      <c r="C67" s="7">
        <f t="shared" si="6"/>
        <v>63746.333333333336</v>
      </c>
    </row>
    <row r="68" spans="2:3" x14ac:dyDescent="0.25">
      <c r="B68" s="4" t="str">
        <v>4th owner</v>
      </c>
      <c r="C68" s="7">
        <f t="shared" si="6"/>
        <v>22520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5B93-987E-48A6-B5B5-63BA0A3C8A2E}">
  <dimension ref="A1:B9"/>
  <sheetViews>
    <sheetView workbookViewId="0"/>
  </sheetViews>
  <sheetFormatPr defaultRowHeight="15" x14ac:dyDescent="0.25"/>
  <sheetData>
    <row r="1" spans="1:2" x14ac:dyDescent="0.25">
      <c r="A1" s="1" t="s">
        <v>55</v>
      </c>
      <c r="B1" s="1" t="s">
        <v>56</v>
      </c>
    </row>
    <row r="2" spans="1:2" x14ac:dyDescent="0.25">
      <c r="A2" t="s">
        <v>57</v>
      </c>
      <c r="B2" t="s">
        <v>58</v>
      </c>
    </row>
    <row r="3" spans="1:2" x14ac:dyDescent="0.25">
      <c r="A3" t="s">
        <v>59</v>
      </c>
      <c r="B3" t="s">
        <v>58</v>
      </c>
    </row>
    <row r="4" spans="1:2" x14ac:dyDescent="0.25">
      <c r="A4" t="s">
        <v>60</v>
      </c>
      <c r="B4" t="s">
        <v>61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 t="s">
        <v>58</v>
      </c>
    </row>
    <row r="7" spans="1:2" x14ac:dyDescent="0.25">
      <c r="A7" t="s">
        <v>65</v>
      </c>
      <c r="B7" t="s">
        <v>66</v>
      </c>
    </row>
    <row r="8" spans="1:2" x14ac:dyDescent="0.25">
      <c r="A8" t="s">
        <v>67</v>
      </c>
      <c r="B8" t="s">
        <v>61</v>
      </c>
    </row>
    <row r="9" spans="1:2" x14ac:dyDescent="0.25">
      <c r="A9" t="s">
        <v>68</v>
      </c>
      <c r="B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Manufacturing country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QSK1184</cp:lastModifiedBy>
  <cp:revision/>
  <dcterms:created xsi:type="dcterms:W3CDTF">2022-07-27T18:21:06Z</dcterms:created>
  <dcterms:modified xsi:type="dcterms:W3CDTF">2024-03-02T10:17:55Z</dcterms:modified>
  <cp:category/>
  <cp:contentStatus/>
</cp:coreProperties>
</file>