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D:\yash_jain_vesu\Future_Vision\books\advance_excel\dashboard\2_hr_dashboard_files\"/>
    </mc:Choice>
  </mc:AlternateContent>
  <bookViews>
    <workbookView xWindow="-120" yWindow="-120" windowWidth="29040" windowHeight="15840"/>
  </bookViews>
  <sheets>
    <sheet name="Actives Dashboard" sheetId="1" r:id="rId1"/>
    <sheet name="Headline" sheetId="8" r:id="rId2"/>
    <sheet name="Ethnicity" sheetId="3" r:id="rId3"/>
    <sheet name="Separations" sheetId="6" r:id="rId4"/>
    <sheet name="Term Reason" sheetId="7" r:id="rId5"/>
    <sheet name="Region" sheetId="5" r:id="rId6"/>
    <sheet name="Tenure" sheetId="4" r:id="rId7"/>
    <sheet name="Actives" sheetId="2"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 i="1" l="1"/>
  <c r="T5" i="1"/>
  <c r="K5" i="1"/>
  <c r="F5" i="1"/>
  <c r="S5" i="1"/>
  <c r="K4" i="1"/>
  <c r="N5" i="1"/>
  <c r="J5" i="1"/>
  <c r="N4" i="1"/>
  <c r="J4" i="1"/>
  <c r="H5" i="1"/>
  <c r="M4" i="1"/>
  <c r="G5" i="1"/>
  <c r="M5" i="1"/>
  <c r="G2" i="1" l="1"/>
  <c r="H2" i="1"/>
</calcChain>
</file>

<file path=xl/connections.xml><?xml version="1.0" encoding="utf-8"?>
<connections xmlns="http://schemas.openxmlformats.org/spreadsheetml/2006/main">
  <connection id="1"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ext>
    </extLst>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<sst xmlns="http://schemas.openxmlformats.org/spreadsheetml/2006/main" count="163" uniqueCount="52">
  <si>
    <t>Row Labels</t>
  </si>
  <si>
    <t>Grand Total</t>
  </si>
  <si>
    <t>2015</t>
  </si>
  <si>
    <t>Qtr1</t>
  </si>
  <si>
    <t>Qtr2</t>
  </si>
  <si>
    <t>Qtr3</t>
  </si>
  <si>
    <t>Qtr4</t>
  </si>
  <si>
    <t>2016</t>
  </si>
  <si>
    <t>2017</t>
  </si>
  <si>
    <t>2018</t>
  </si>
  <si>
    <t>2015 Total</t>
  </si>
  <si>
    <t>2016 Total</t>
  </si>
  <si>
    <t>2017 Total</t>
  </si>
  <si>
    <t>2018 Total</t>
  </si>
  <si>
    <t>Active Employees</t>
  </si>
  <si>
    <t>New Hires</t>
  </si>
  <si>
    <t>Central</t>
  </si>
  <si>
    <t>East</t>
  </si>
  <si>
    <t>Midwest</t>
  </si>
  <si>
    <t>North</t>
  </si>
  <si>
    <t>Northwest</t>
  </si>
  <si>
    <t>South</t>
  </si>
  <si>
    <t>West</t>
  </si>
  <si>
    <t>Group A</t>
  </si>
  <si>
    <t>Group B</t>
  </si>
  <si>
    <t>Group C</t>
  </si>
  <si>
    <t>Group D</t>
  </si>
  <si>
    <t>Group E</t>
  </si>
  <si>
    <t>Group F</t>
  </si>
  <si>
    <t>Group G</t>
  </si>
  <si>
    <t>F</t>
  </si>
  <si>
    <t>M</t>
  </si>
  <si>
    <t>Column Labels</t>
  </si>
  <si>
    <t>FT</t>
  </si>
  <si>
    <t>PT</t>
  </si>
  <si>
    <t>Avg. Tenure Months</t>
  </si>
  <si>
    <t>Separations</t>
  </si>
  <si>
    <t>Bad Hires</t>
  </si>
  <si>
    <t>Involuntary</t>
  </si>
  <si>
    <t>Voluntary</t>
  </si>
  <si>
    <t>HR Management Dashboard</t>
  </si>
  <si>
    <t>Total Emp</t>
  </si>
  <si>
    <t>Hourly</t>
  </si>
  <si>
    <t>Salary</t>
  </si>
  <si>
    <t>Full Time</t>
  </si>
  <si>
    <t>Part Time</t>
  </si>
  <si>
    <t>&lt;30</t>
  </si>
  <si>
    <t>30-49</t>
  </si>
  <si>
    <t>50+</t>
  </si>
  <si>
    <t>TO %</t>
  </si>
  <si>
    <t>Turnover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</si>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</sst>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6" x14ac:knownFonts="1">
    <font>
      <sz val="11"/>
      <color theme="1"/>
      <name val="Calibri"/>
      <family val="2"/>
      <scheme val="minor"/>
    </font>
    <font>
      <sz val="11"/>
      <color theme="1"/>
      <name val="Calibri"/>
      <family val="2"/>
      <scheme val="minor"/>
    </font>
    <font>
      <b/>
      <sz val="18"/>
      <color theme="6" tint="-0.249977111117893"/>
      <name val="Calibri"/>
      <family val="2"/>
      <scheme val="minor"/>
    </font>
    <font>
      <b/>
      <sz val="11"/>
      <color theme="6" tint="-0.499984740745262"/>
      <name val="Calibri"/>
      <family val="2"/>
      <scheme val="minor"/>
    </font>
    <font>
      <b/>
      <sz val="14"/>
      <color theme="6"/>
      <name val="Calibri"/>
      <family val="2"/>
      <scheme val="minor"/>
    </font>
    <font>
      <b/>
      <sz val="14"/>
      <color theme="6" tint="-0.249977111117893"/>
      <name val="Calibri"/>
      <family val="2"/>
      <scheme val="minor"/>
    </font>
    <font>
      <b/>
      <sz val="16"/>
      <color theme="0" tint="-0.499984740745262"/>
      <name val="Calibri"/>
      <family val="2"/>
      <scheme val="minor"/>
    </font>
    <font>
      <sz val="16"/>
      <color theme="0" tint="-0.499984740745262"/>
      <name val="Calibri"/>
      <family val="2"/>
      <scheme val="minor"/>
    </font>
    <font>
      <u/>
      <sz val="11"/>
      <color theme="10"/>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theme="6" tint="-0.499984740745262"/>
      <name val="Calibri"/>
      <family val="2"/>
      <scheme val="minor"/>
    </font>
    <font>
      <b/>
      <sz val="18"/>
      <color theme="6"/>
      <name val="Calibri"/>
      <family val="2"/>
      <scheme val="minor"/>
    </font>
    <font>
      <i/>
      <u/>
      <sz val="11"/>
      <color theme="0" tint="-0.499984740745262"/>
      <name val="Calibri"/>
      <family val="2"/>
      <scheme val="minor"/>
    </font>
  </fonts>
  <fills count="2">
    <fill>
      <patternFill patternType="none"/>
    </fill>
    <fill>
      <patternFill patternType="gray125"/>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31">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0" applyFont="1" applyAlignment="1">
      <alignment horizontal="center" vertical="top"/>
    </xf>
    <xf numFmtId="9" fontId="10" fillId="0" borderId="0" xfId="1" applyFont="1" applyAlignment="1">
      <alignment horizontal="center"/>
    </xf>
    <xf numFmtId="0" fontId="9" fillId="0" borderId="0" xfId="0" applyFont="1"/>
    <xf numFmtId="0" fontId="11"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2" fillId="0" borderId="1" xfId="0" applyFont="1" applyBorder="1"/>
    <xf numFmtId="0" fontId="0" fillId="0" borderId="1" xfId="0" applyBorder="1"/>
    <xf numFmtId="0" fontId="13" fillId="0" borderId="1" xfId="0" applyFont="1" applyBorder="1" applyAlignment="1">
      <alignment horizontal="center" vertical="top"/>
    </xf>
    <xf numFmtId="0" fontId="14"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5" fillId="0" borderId="0" xfId="2"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[hr_dashboard_yt.xlsx]Headline!Age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10</c:v>
                </c:pt>
                <c:pt idx="1">
                  <c:v>25</c:v>
                </c:pt>
                <c:pt idx="2">
                  <c:v>13</c:v>
                </c:pt>
              </c:numCache>
            </c:numRef>
          </c:val>
          <c:extLs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4</c:v>
                </c:pt>
                <c:pt idx="1">
                  <c:v>8</c:v>
                </c:pt>
                <c:pt idx="2">
                  <c:v>7</c:v>
                </c:pt>
              </c:numCache>
            </c:numRef>
          </c:val>
          <c:extLst>
            <c:ext xmlns:c16="http://schemas.microsoft.com/office/drawing/2014/chart" uri="{C3380CC4-5D6E-409C-BE32-E72D297353CC}">
              <c16:uniqueId val="{00000001-CFB2-4726-991A-63F0EE8DEB20}"/>
            </c:ext>
          </c:extLst>
        </c:ser>
        <c:dLbls>
          <c:dLblPos val="inEnd"/>
          <c:showLegendKey val="0"/>
          <c:showVal val="1"/>
          <c:showCatName val="0"/>
          <c:showSerName val="0"/>
          <c:showPercent val="0"/>
          <c:showBubbleSize val="0"/>
        </c:dLbls>
        <c:gapWidth val="50"/>
        <c:axId val="1968354799"/>
        <c:axId val="182502784"/>
      </c:barChart>
      <c:catAx>
        <c:axId val="19683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2784"/>
        <c:crosses val="autoZero"/>
        <c:auto val="1"/>
        <c:lblAlgn val="ctr"/>
        <c:lblOffset val="100"/>
        <c:noMultiLvlLbl val="0"/>
      </c:catAx>
      <c:valAx>
        <c:axId val="182502784"/>
        <c:scaling>
          <c:orientation val="minMax"/>
        </c:scaling>
        <c:delete val="1"/>
        <c:axPos val="l"/>
        <c:numFmt formatCode="0" sourceLinked="1"/>
        <c:majorTickMark val="none"/>
        <c:minorTickMark val="none"/>
        <c:tickLblPos val="nextTo"/>
        <c:crossAx val="1968354799"/>
        <c:crosses val="autoZero"/>
        <c:crossBetween val="between"/>
      </c:valAx>
      <c:spPr>
        <a:noFill/>
        <a:ln>
          <a:noFill/>
        </a:ln>
        <a:effectLst/>
      </c:spPr>
    </c:plotArea>
    <c:legend>
      <c:legendPos val="t"/>
      <c:layout>
        <c:manualLayout>
          <c:xMode val="edge"/>
          <c:yMode val="edge"/>
          <c:x val="0.70498731591605435"/>
          <c:y val="6.0920842838570417E-2"/>
          <c:w val="0.25596108017878516"/>
          <c:h val="0.180001259842519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[hr_dashboard_yt.xlsx]Actives!Actives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Actives!$B$3</c:f>
              <c:strCache>
                <c:ptCount val="1"/>
                <c:pt idx="0">
                  <c:v>Active Employees</c:v>
                </c:pt>
              </c:strCache>
            </c:strRef>
          </c:tx>
          <c:spPr>
            <a:solidFill>
              <a:schemeClr val="accent4">
                <a:tint val="77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13</c:v>
                </c:pt>
                <c:pt idx="1">
                  <c:v>13</c:v>
                </c:pt>
                <c:pt idx="2">
                  <c:v>13</c:v>
                </c:pt>
                <c:pt idx="3">
                  <c:v>14</c:v>
                </c:pt>
                <c:pt idx="4">
                  <c:v>14</c:v>
                </c:pt>
                <c:pt idx="5">
                  <c:v>14</c:v>
                </c:pt>
                <c:pt idx="6">
                  <c:v>14</c:v>
                </c:pt>
                <c:pt idx="7">
                  <c:v>14</c:v>
                </c:pt>
                <c:pt idx="8">
                  <c:v>14</c:v>
                </c:pt>
                <c:pt idx="9">
                  <c:v>16</c:v>
                </c:pt>
                <c:pt idx="10">
                  <c:v>16</c:v>
                </c:pt>
                <c:pt idx="11">
                  <c:v>17</c:v>
                </c:pt>
                <c:pt idx="12">
                  <c:v>18</c:v>
                </c:pt>
                <c:pt idx="13">
                  <c:v>19</c:v>
                </c:pt>
                <c:pt idx="14">
                  <c:v>20</c:v>
                </c:pt>
                <c:pt idx="15">
                  <c:v>19</c:v>
                </c:pt>
              </c:numCache>
            </c:numRef>
          </c:val>
          <c:extLst>
            <c:ext xmlns:c16="http://schemas.microsoft.com/office/drawing/2014/chart" uri="{C3380CC4-5D6E-409C-BE32-E72D297353CC}">
              <c16:uniqueId val="{00000000-73F0-485E-98DA-6AFDD92E91AB}"/>
            </c:ext>
          </c:extLst>
        </c:ser>
        <c:ser>
          <c:idx val="1"/>
          <c:order val="1"/>
          <c:tx>
            <c:strRef>
              <c:f>Actives!$C$3</c:f>
              <c:strCache>
                <c:ptCount val="1"/>
                <c:pt idx="0">
                  <c:v>New Hires</c:v>
                </c:pt>
              </c:strCache>
            </c:strRef>
          </c:tx>
          <c:spPr>
            <a:solidFill>
              <a:schemeClr val="accent4">
                <a:shade val="76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3">
                  <c:v>1</c:v>
                </c:pt>
                <c:pt idx="9">
                  <c:v>2</c:v>
                </c:pt>
                <c:pt idx="10">
                  <c:v>1</c:v>
                </c:pt>
                <c:pt idx="11">
                  <c:v>1</c:v>
                </c:pt>
                <c:pt idx="12">
                  <c:v>1</c:v>
                </c:pt>
                <c:pt idx="13">
                  <c:v>1</c:v>
                </c:pt>
                <c:pt idx="14">
                  <c:v>6</c:v>
                </c:pt>
              </c:numCache>
            </c:numRef>
          </c:val>
          <c:extLst>
            <c:ext xmlns:c16="http://schemas.microsoft.com/office/drawing/2014/chart" uri="{C3380CC4-5D6E-409C-BE32-E72D297353CC}">
              <c16:uniqueId val="{00000001-73F0-485E-98DA-6AFDD92E91AB}"/>
            </c:ext>
          </c:extLst>
        </c:ser>
        <c:dLbls>
          <c:showLegendKey val="0"/>
          <c:showVal val="0"/>
          <c:showCatName val="0"/>
          <c:showSerName val="0"/>
          <c:showPercent val="0"/>
          <c:showBubbleSize val="0"/>
        </c:dLbls>
        <c:gapWidth val="50"/>
        <c:overlap val="100"/>
        <c:axId val="1617076975"/>
        <c:axId val="1696040095"/>
      </c:barChart>
      <c:catAx>
        <c:axId val="1617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40095"/>
        <c:crosses val="autoZero"/>
        <c:auto val="1"/>
        <c:lblAlgn val="ctr"/>
        <c:lblOffset val="100"/>
        <c:noMultiLvlLbl val="0"/>
      </c:catAx>
      <c:valAx>
        <c:axId val="1696040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76975"/>
        <c:crosses val="autoZero"/>
        <c:crossBetween val="between"/>
      </c:valAx>
      <c:spPr>
        <a:noFill/>
        <a:ln>
          <a:noFill/>
        </a:ln>
        <a:effectLst/>
      </c:spPr>
    </c:plotArea>
    <c:legend>
      <c:legendPos val="t"/>
      <c:layout>
        <c:manualLayout>
          <c:xMode val="edge"/>
          <c:yMode val="edge"/>
          <c:x val="0.71597926655816069"/>
          <c:y val="4.639080459770116E-2"/>
          <c:w val="0.27195208140881827"/>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[hr_dashboard_yt.xlsx]Ethnicity!Ethnicity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13</c:v>
                </c:pt>
                <c:pt idx="1">
                  <c:v>4</c:v>
                </c:pt>
                <c:pt idx="2">
                  <c:v>17</c:v>
                </c:pt>
                <c:pt idx="3">
                  <c:v>5</c:v>
                </c:pt>
                <c:pt idx="4">
                  <c:v>8</c:v>
                </c:pt>
                <c:pt idx="5">
                  <c:v>6</c:v>
                </c:pt>
                <c:pt idx="6">
                  <c:v>15</c:v>
                </c:pt>
                <c:pt idx="7">
                  <c:v>5</c:v>
                </c:pt>
                <c:pt idx="8">
                  <c:v>15</c:v>
                </c:pt>
                <c:pt idx="9">
                  <c:v>6</c:v>
                </c:pt>
                <c:pt idx="10">
                  <c:v>18</c:v>
                </c:pt>
                <c:pt idx="11">
                  <c:v>8</c:v>
                </c:pt>
                <c:pt idx="12">
                  <c:v>6</c:v>
                </c:pt>
                <c:pt idx="13">
                  <c:v>6</c:v>
                </c:pt>
              </c:numCache>
            </c:numRef>
          </c:val>
          <c:extLs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6</c:v>
                </c:pt>
                <c:pt idx="1">
                  <c:v>9</c:v>
                </c:pt>
                <c:pt idx="2">
                  <c:v>5</c:v>
                </c:pt>
                <c:pt idx="3">
                  <c:v>5</c:v>
                </c:pt>
                <c:pt idx="4">
                  <c:v>6</c:v>
                </c:pt>
                <c:pt idx="5">
                  <c:v>21</c:v>
                </c:pt>
                <c:pt idx="6">
                  <c:v>7</c:v>
                </c:pt>
                <c:pt idx="7">
                  <c:v>9</c:v>
                </c:pt>
                <c:pt idx="8">
                  <c:v>12</c:v>
                </c:pt>
                <c:pt idx="9">
                  <c:v>5</c:v>
                </c:pt>
                <c:pt idx="10">
                  <c:v>11</c:v>
                </c:pt>
                <c:pt idx="11">
                  <c:v>11</c:v>
                </c:pt>
                <c:pt idx="12">
                  <c:v>3</c:v>
                </c:pt>
                <c:pt idx="13">
                  <c:v>8</c:v>
                </c:pt>
              </c:numCache>
            </c:numRef>
          </c:val>
          <c:extLs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[hr_dashboard_yt.xlsx]Tenure!Tenure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77.358571428571423</c:v>
                </c:pt>
                <c:pt idx="1">
                  <c:v>113.4325</c:v>
                </c:pt>
                <c:pt idx="2">
                  <c:v>105.16176470588235</c:v>
                </c:pt>
                <c:pt idx="3">
                  <c:v>60.653999999999996</c:v>
                </c:pt>
                <c:pt idx="4">
                  <c:v>58.195</c:v>
                </c:pt>
                <c:pt idx="5">
                  <c:v>137.75666666666666</c:v>
                </c:pt>
                <c:pt idx="6">
                  <c:v>97.128</c:v>
                </c:pt>
                <c:pt idx="7">
                  <c:v>67.046000000000006</c:v>
                </c:pt>
                <c:pt idx="8">
                  <c:v>89.590666666666664</c:v>
                </c:pt>
                <c:pt idx="9">
                  <c:v>115.45</c:v>
                </c:pt>
                <c:pt idx="10">
                  <c:v>61.881666666666661</c:v>
                </c:pt>
                <c:pt idx="11">
                  <c:v>60.097499999999997</c:v>
                </c:pt>
                <c:pt idx="12">
                  <c:v>89.726666666666674</c:v>
                </c:pt>
                <c:pt idx="13">
                  <c:v>67.471666666666664</c:v>
                </c:pt>
              </c:numCache>
            </c:numRef>
          </c:val>
          <c:extLs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23.478333333333335</c:v>
                </c:pt>
                <c:pt idx="1">
                  <c:v>46.662222222222219</c:v>
                </c:pt>
                <c:pt idx="2">
                  <c:v>20.942</c:v>
                </c:pt>
                <c:pt idx="3">
                  <c:v>5.0060000000000002</c:v>
                </c:pt>
                <c:pt idx="4">
                  <c:v>15.788333333333334</c:v>
                </c:pt>
                <c:pt idx="5">
                  <c:v>13.916190476190476</c:v>
                </c:pt>
                <c:pt idx="6">
                  <c:v>11.077142857142858</c:v>
                </c:pt>
                <c:pt idx="7">
                  <c:v>19.707777777777778</c:v>
                </c:pt>
                <c:pt idx="8">
                  <c:v>6.5292307692307689</c:v>
                </c:pt>
                <c:pt idx="9">
                  <c:v>42.314</c:v>
                </c:pt>
                <c:pt idx="10">
                  <c:v>14.959090909090911</c:v>
                </c:pt>
                <c:pt idx="11">
                  <c:v>30.227272727272727</c:v>
                </c:pt>
                <c:pt idx="12">
                  <c:v>5.09</c:v>
                </c:pt>
                <c:pt idx="13">
                  <c:v>28.251249999999999</c:v>
                </c:pt>
              </c:numCache>
            </c:numRef>
          </c:val>
          <c:extLs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[hr_dashboard_yt.xlsx]Region!Region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4</c:v>
                </c:pt>
                <c:pt idx="1">
                  <c:v>13</c:v>
                </c:pt>
                <c:pt idx="2">
                  <c:v>2</c:v>
                </c:pt>
                <c:pt idx="3">
                  <c:v>7</c:v>
                </c:pt>
                <c:pt idx="4">
                  <c:v>5</c:v>
                </c:pt>
                <c:pt idx="5">
                  <c:v>7</c:v>
                </c:pt>
                <c:pt idx="6">
                  <c:v>2</c:v>
                </c:pt>
              </c:numCache>
            </c:numRef>
          </c:val>
          <c:extLs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11</c:v>
                </c:pt>
                <c:pt idx="1">
                  <c:v>3</c:v>
                </c:pt>
                <c:pt idx="2">
                  <c:v>11</c:v>
                </c:pt>
                <c:pt idx="3">
                  <c:v>19</c:v>
                </c:pt>
                <c:pt idx="4">
                  <c:v>28</c:v>
                </c:pt>
                <c:pt idx="5">
                  <c:v>23</c:v>
                </c:pt>
                <c:pt idx="6">
                  <c:v>10</c:v>
                </c:pt>
              </c:numCache>
            </c:numRef>
          </c:val>
          <c:extLs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1725291023"/>
        <c:axId val="1696065887"/>
      </c:barChart>
      <c:catAx>
        <c:axId val="1725291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65887"/>
        <c:crosses val="autoZero"/>
        <c:auto val="1"/>
        <c:lblAlgn val="ctr"/>
        <c:lblOffset val="100"/>
        <c:noMultiLvlLbl val="0"/>
      </c:catAx>
      <c:valAx>
        <c:axId val="1696065887"/>
        <c:scaling>
          <c:orientation val="minMax"/>
        </c:scaling>
        <c:delete val="1"/>
        <c:axPos val="t"/>
        <c:numFmt formatCode="0" sourceLinked="1"/>
        <c:majorTickMark val="none"/>
        <c:minorTickMark val="none"/>
        <c:tickLblPos val="nextTo"/>
        <c:crossAx val="1725291023"/>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[hr_dashboard_yt.xlsx]Separations!Separations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Separations!$A$4:$A$6</c:f>
              <c:strCache>
                <c:ptCount val="2"/>
                <c:pt idx="0">
                  <c:v>2017</c:v>
                </c:pt>
                <c:pt idx="1">
                  <c:v>2018</c:v>
                </c:pt>
              </c:strCache>
            </c:strRef>
          </c:cat>
          <c:val>
            <c:numRef>
              <c:f>Separations!$B$4:$B$6</c:f>
              <c:numCache>
                <c:formatCode>#,##0</c:formatCode>
                <c:ptCount val="2"/>
                <c:pt idx="0">
                  <c:v>1</c:v>
                </c:pt>
                <c:pt idx="1">
                  <c:v>6</c:v>
                </c:pt>
              </c:numCache>
            </c:numRef>
          </c:val>
          <c:extLst>
            <c:ext xmlns:c16="http://schemas.microsoft.com/office/drawing/2014/chart" uri="{C3380CC4-5D6E-409C-BE32-E72D297353CC}">
              <c16:uniqueId val="{00000000-0360-4292-A467-F3F869C5BC50}"/>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Separations!$A$4:$A$6</c:f>
              <c:strCache>
                <c:ptCount val="2"/>
                <c:pt idx="0">
                  <c:v>2017</c:v>
                </c:pt>
                <c:pt idx="1">
                  <c:v>2018</c:v>
                </c:pt>
              </c:strCache>
            </c:strRef>
          </c:cat>
          <c:val>
            <c:numRef>
              <c:f>Separations!$C$4:$C$6</c:f>
              <c:numCache>
                <c:formatCode>General</c:formatCode>
                <c:ptCount val="2"/>
                <c:pt idx="0">
                  <c:v>0</c:v>
                </c:pt>
                <c:pt idx="1">
                  <c:v>5</c:v>
                </c:pt>
              </c:numCache>
            </c:numRef>
          </c:val>
          <c:extLst>
            <c:ext xmlns:c16="http://schemas.microsoft.com/office/drawing/2014/chart" uri="{C3380CC4-5D6E-409C-BE32-E72D297353CC}">
              <c16:uniqueId val="{00000001-0360-4292-A467-F3F869C5BC50}"/>
            </c:ext>
          </c:extLst>
        </c:ser>
        <c:dLbls>
          <c:dLblPos val="inEnd"/>
          <c:showLegendKey val="0"/>
          <c:showVal val="1"/>
          <c:showCatName val="0"/>
          <c:showSerName val="0"/>
          <c:showPercent val="0"/>
          <c:showBubbleSize val="0"/>
        </c:dLbls>
        <c:gapWidth val="50"/>
        <c:overlap val="10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6000038084073075E-2"/>
          <c:y val="0.14217327196030413"/>
          <c:w val="0.33890188714861236"/>
          <c:h val="0.10706807021142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[hr_dashboard_yt.xlsx]Term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Reason'!$B$5:$B$7</c:f>
              <c:numCache>
                <c:formatCode>#,##0</c:formatCode>
                <c:ptCount val="2"/>
                <c:pt idx="0">
                  <c:v>1</c:v>
                </c:pt>
                <c:pt idx="1">
                  <c:v>1</c:v>
                </c:pt>
              </c:numCache>
            </c:numRef>
          </c:val>
          <c:extLst>
            <c:ext xmlns:c16="http://schemas.microsoft.com/office/drawing/2014/chart" uri="{C3380CC4-5D6E-409C-BE32-E72D297353CC}">
              <c16:uniqueId val="{00000000-2A0B-446C-8DF2-0F92DC69CDEE}"/>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Reason'!$C$5:$C$7</c:f>
              <c:numCache>
                <c:formatCode>#,##0</c:formatCode>
                <c:ptCount val="2"/>
                <c:pt idx="1">
                  <c:v>5</c:v>
                </c:pt>
              </c:numCache>
            </c:numRef>
          </c:val>
          <c:extLst>
            <c:ext xmlns:c16="http://schemas.microsoft.com/office/drawing/2014/chart" uri="{C3380CC4-5D6E-409C-BE32-E72D297353CC}">
              <c16:uniqueId val="{00000001-D6BB-4F5F-AA5D-A23C270C1FC7}"/>
            </c:ext>
          </c:extLst>
        </c:ser>
        <c:dLbls>
          <c:dLblPos val="inEnd"/>
          <c:showLegendKey val="0"/>
          <c:showVal val="1"/>
          <c:showCatName val="0"/>
          <c:showSerName val="0"/>
          <c:showPercent val="0"/>
          <c:showBubbleSize val="0"/>
        </c:dLbls>
        <c:gapWidth val="5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599990373772372E-2"/>
          <c:y val="0.16443763973947698"/>
          <c:w val="0.30714421018558169"/>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4.svg"/><Relationship Id="rId18" Type="http://schemas.openxmlformats.org/officeDocument/2006/relationships/chart" Target="../charts/chart2.xml"/><Relationship Id="rId26" Type="http://schemas.openxmlformats.org/officeDocument/2006/relationships/image" Target="../media/image20.svg"/><Relationship Id="rId3" Type="http://schemas.openxmlformats.org/officeDocument/2006/relationships/image" Target="../media/image2.png"/><Relationship Id="rId21" Type="http://schemas.openxmlformats.org/officeDocument/2006/relationships/chart" Target="../charts/chart5.xml"/><Relationship Id="rId34" Type="http://schemas.openxmlformats.org/officeDocument/2006/relationships/image" Target="../media/image28.svg"/><Relationship Id="rId7" Type="http://schemas.openxmlformats.org/officeDocument/2006/relationships/image" Target="../media/image4.png"/><Relationship Id="rId12" Type="http://schemas.openxmlformats.org/officeDocument/2006/relationships/image" Target="../media/image6.png"/><Relationship Id="rId17" Type="http://schemas.openxmlformats.org/officeDocument/2006/relationships/image" Target="../media/image18.svg"/><Relationship Id="rId33" Type="http://schemas.openxmlformats.org/officeDocument/2006/relationships/image" Target="../media/image13.png"/><Relationship Id="rId2" Type="http://schemas.openxmlformats.org/officeDocument/2006/relationships/image" Target="../media/image4.svg"/><Relationship Id="rId16" Type="http://schemas.openxmlformats.org/officeDocument/2006/relationships/image" Target="../media/image8.png"/><Relationship Id="rId20" Type="http://schemas.openxmlformats.org/officeDocument/2006/relationships/chart" Target="../charts/chart4.xml"/><Relationship Id="rId29"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8.svg"/><Relationship Id="rId11" Type="http://schemas.openxmlformats.org/officeDocument/2006/relationships/chart" Target="../charts/chart1.xml"/><Relationship Id="rId24" Type="http://schemas.openxmlformats.org/officeDocument/2006/relationships/image" Target="../media/image9.png"/><Relationship Id="rId32" Type="http://schemas.openxmlformats.org/officeDocument/2006/relationships/image" Target="../media/image26.svg"/><Relationship Id="rId5" Type="http://schemas.openxmlformats.org/officeDocument/2006/relationships/image" Target="../media/image3.png"/><Relationship Id="rId15" Type="http://schemas.openxmlformats.org/officeDocument/2006/relationships/image" Target="../media/image16.svg"/><Relationship Id="rId23" Type="http://schemas.openxmlformats.org/officeDocument/2006/relationships/chart" Target="../charts/chart7.xml"/><Relationship Id="rId28" Type="http://schemas.openxmlformats.org/officeDocument/2006/relationships/image" Target="../media/image22.svg"/><Relationship Id="rId36" Type="http://schemas.openxmlformats.org/officeDocument/2006/relationships/image" Target="../media/image30.svg"/><Relationship Id="rId10" Type="http://schemas.openxmlformats.org/officeDocument/2006/relationships/image" Target="../media/image12.svg"/><Relationship Id="rId19" Type="http://schemas.openxmlformats.org/officeDocument/2006/relationships/chart" Target="../charts/chart3.xml"/><Relationship Id="rId31" Type="http://schemas.openxmlformats.org/officeDocument/2006/relationships/image" Target="../media/image12.png"/><Relationship Id="rId4" Type="http://schemas.openxmlformats.org/officeDocument/2006/relationships/image" Target="../media/image6.svg"/><Relationship Id="rId9" Type="http://schemas.openxmlformats.org/officeDocument/2006/relationships/image" Target="../media/image5.png"/><Relationship Id="rId14" Type="http://schemas.openxmlformats.org/officeDocument/2006/relationships/image" Target="../media/image7.png"/><Relationship Id="rId22" Type="http://schemas.openxmlformats.org/officeDocument/2006/relationships/chart" Target="../charts/chart6.xml"/><Relationship Id="rId27" Type="http://schemas.openxmlformats.org/officeDocument/2006/relationships/image" Target="../media/image10.png"/><Relationship Id="rId30" Type="http://schemas.openxmlformats.org/officeDocument/2006/relationships/image" Target="../media/image24.svg"/><Relationship Id="rId35" Type="http://schemas.openxmlformats.org/officeDocument/2006/relationships/image" Target="../media/image14.png"/><Relationship Id="rId8"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4</xdr:row>
      <xdr:rowOff>1601</xdr:rowOff>
    </xdr:to>
    <xdr:pic>
      <xdr:nvPicPr>
        <xdr:cNvPr id="9" name="Graphic 8" descr="Man">
          <a:extLst>
            <a:ext uri="{FF2B5EF4-FFF2-40B4-BE49-F238E27FC236}">
              <a16:creationId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4</xdr:row>
      <xdr:rowOff>1601</xdr:rowOff>
    </xdr:to>
    <xdr:pic>
      <xdr:nvPicPr>
        <xdr:cNvPr id="11" name="Graphic 10" descr="Woman">
          <a:extLst>
            <a:ext uri="{FF2B5EF4-FFF2-40B4-BE49-F238E27FC236}">
              <a16:creationId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4</xdr:row>
      <xdr:rowOff>1601</xdr:rowOff>
    </xdr:to>
    <xdr:pic>
      <xdr:nvPicPr>
        <xdr:cNvPr id="13" name="Graphic 12" descr="Users">
          <a:extLst>
            <a:ext uri="{FF2B5EF4-FFF2-40B4-BE49-F238E27FC236}">
              <a16:creationId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5562600" y="82125"/>
          <a:ext cx="459600" cy="459600"/>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4</xdr:row>
      <xdr:rowOff>1601</xdr:rowOff>
    </xdr:to>
    <xdr:pic>
      <xdr:nvPicPr>
        <xdr:cNvPr id="23" name="Graphic 22" descr="Man">
          <a:extLst>
            <a:ext uri="{FF2B5EF4-FFF2-40B4-BE49-F238E27FC236}">
              <a16:creationId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xmlns=""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4</xdr:row>
      <xdr:rowOff>1601</xdr:rowOff>
    </xdr:to>
    <xdr:pic>
      <xdr:nvPicPr>
        <xdr:cNvPr id="24" name="Graphic 23" descr="Woman">
          <a:extLst>
            <a:ext uri="{FF2B5EF4-FFF2-40B4-BE49-F238E27FC236}">
              <a16:creationId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xmlns=""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4</xdr:row>
      <xdr:rowOff>1601</xdr:rowOff>
    </xdr:to>
    <xdr:pic>
      <xdr:nvPicPr>
        <xdr:cNvPr id="25" name="Graphic 24" descr="Users">
          <a:extLst>
            <a:ext uri="{FF2B5EF4-FFF2-40B4-BE49-F238E27FC236}">
              <a16:creationId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5</xdr:row>
      <xdr:rowOff>56028</xdr:rowOff>
    </xdr:from>
    <xdr:to>
      <xdr:col>23</xdr:col>
      <xdr:colOff>381001</xdr:colOff>
      <xdr:row>23</xdr:row>
      <xdr:rowOff>134471</xdr:rowOff>
    </xdr:to>
    <xdr:graphicFrame macro="">
      <xdr:nvGraphicFramePr>
        <xdr:cNvPr id="27" name="Chart 26">
          <a:extLst>
            <a:ext uri="{FF2B5EF4-FFF2-40B4-BE49-F238E27FC236}">
              <a16:creationId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373997</xdr:colOff>
      <xdr:row>4</xdr:row>
      <xdr:rowOff>226219</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76412</xdr:rowOff>
    </xdr:from>
    <xdr:to>
      <xdr:col>1</xdr:col>
      <xdr:colOff>581024</xdr:colOff>
      <xdr:row>42</xdr:row>
      <xdr:rowOff>0</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5600912"/>
              <a:ext cx="1186142"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592930</xdr:colOff>
      <xdr:row>9</xdr:row>
      <xdr:rowOff>185598</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23823"/>
              <a:ext cx="1186143"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23807</xdr:rowOff>
    </xdr:from>
    <xdr:to>
      <xdr:col>1</xdr:col>
      <xdr:colOff>581024</xdr:colOff>
      <xdr:row>14</xdr:row>
      <xdr:rowOff>104770</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119307"/>
              <a:ext cx="1186142"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133479</xdr:rowOff>
    </xdr:from>
    <xdr:to>
      <xdr:col>1</xdr:col>
      <xdr:colOff>581024</xdr:colOff>
      <xdr:row>28</xdr:row>
      <xdr:rowOff>47704</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990979"/>
              <a:ext cx="1186142"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214312</xdr:rowOff>
    </xdr:from>
    <xdr:to>
      <xdr:col>2</xdr:col>
      <xdr:colOff>214312</xdr:colOff>
      <xdr:row>4</xdr:row>
      <xdr:rowOff>285750</xdr:rowOff>
    </xdr:to>
    <xdr:sp macro="" textlink="">
      <xdr:nvSpPr>
        <xdr:cNvPr id="57" name="Rectangle: Top Corners Rounded 56">
          <a:extLst>
            <a:ext uri="{FF2B5EF4-FFF2-40B4-BE49-F238E27FC236}">
              <a16:creationId xmlns:a16="http://schemas.microsoft.com/office/drawing/2014/main" id="{B24A0A47-6EB6-4175-93C7-65C388264BA4}"/>
            </a:ext>
          </a:extLst>
        </xdr:cNvPr>
        <xdr:cNvSpPr/>
      </xdr:nvSpPr>
      <xdr:spPr>
        <a:xfrm>
          <a:off x="0" y="773906"/>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a16="http://schemas.microsoft.com/office/drawing/2014/main" id="{46FE265E-0EE3-4E76-AE18-4FDE56F503E1}"/>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xmlns="" r:embed="rId26"/>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a16="http://schemas.microsoft.com/office/drawing/2014/main" id="{750F9E2E-E9F8-417E-AC0E-5CB75E8C9F4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xmlns="" r:embed="rId28"/>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a16="http://schemas.microsoft.com/office/drawing/2014/main" id="{786A21E4-1691-4F32-B1AC-FD860EA4729D}"/>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xmlns="" r:embed="rId30"/>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a16="http://schemas.microsoft.com/office/drawing/2014/main" id="{F46B16C7-7461-47BC-954A-D33B8F3E5D03}"/>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xmlns="" r:embed="rId32"/>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a16="http://schemas.microsoft.com/office/drawing/2014/main" id="{84464D6B-82B2-4833-9C98-A6A72BBC6523}"/>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xmlns="" r:embed="rId34"/>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93677</xdr:colOff>
      <xdr:row>25</xdr:row>
      <xdr:rowOff>177055</xdr:rowOff>
    </xdr:to>
    <xdr:pic>
      <xdr:nvPicPr>
        <xdr:cNvPr id="7" name="Graphic 1" descr="Clock">
          <a:extLst>
            <a:ext uri="{FF2B5EF4-FFF2-40B4-BE49-F238E27FC236}">
              <a16:creationId xmlns:a16="http://schemas.microsoft.com/office/drawing/2014/main" id="{38A36A30-2D65-4FB2-8713-F7331980F59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xmlns="" r:embed="rId36"/>
            </a:ext>
          </a:extLst>
        </a:blip>
        <a:stretch>
          <a:fillRect/>
        </a:stretch>
      </xdr:blipFill>
      <xdr:spPr>
        <a:xfrm>
          <a:off x="10086696" y="4643858"/>
          <a:ext cx="293981" cy="29569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ynda Treacy" refreshedDate="43516.603054976855" backgroundQuery="1" createdVersion="6" refreshedVersion="6" minRefreshableVersion="3" recordCount="0" supportSubquery="1" supportAdvancedDrill="1">
  <cacheSource type="external" connectionId="6"/>
  <cacheFields count="7">
    <cacheField name="[HR Data].[Gender].[Gender]" caption="Gender" numFmtId="0" hierarchy="11" level="1">
      <sharedItems count="2">
        <s v="F"/>
        <s v="M"/>
      </sharedItems>
    </cacheField>
    <cacheField name="[HR Data].[AgeGroup].[AgeGroup]" caption="AgeGroup" numFmtId="0" hierarchy="1" level="1">
      <sharedItems count="3">
        <s v="&lt;30"/>
        <s v="30-49"/>
        <s v="50+"/>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6"/>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ynda Treacy" refreshedDate="43516.603114004633" backgroundQuery="1" createdVersion="6" refreshedVersion="6" minRefreshableVersion="3" recordCount="0" supportSubquery="1" supportAdvancedDrill="1">
  <cacheSource type="external" connectionId="6"/>
  <cacheFields count="10">
    <cacheField name="[HR Data].[Date].[Date]" caption="Date" numFmtId="0" hierarchy="4" level="1">
      <sharedItems containsSemiMixedTypes="0" containsNonDate="0" containsDate="1" containsString="0" minDate="2015-01-01T00:00:00" maxDate="2018-11-02T00:00:00" count="4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sharedItems>
    </cacheField>
    <cacheField name="[HR Data].[Date (Month)].[Date (Month)]" caption="Date (Month)" numFmtId="0" hierarchy="5" level="1">
      <sharedItems containsNonDate="0" count="12">
        <s v="Jan"/>
        <s v="Feb"/>
        <s v="Mar"/>
        <s v="Apr"/>
        <s v="May"/>
        <s v="Jun"/>
        <s v="Jul"/>
        <s v="Aug"/>
        <s v="Sep"/>
        <s v="Oct"/>
        <s v="Nov"/>
        <s v="Dec"/>
      </sharedItems>
    </cacheField>
    <cacheField name="[HR Data].[Date (Quarter)].[Date (Quarter)]" caption="Date (Quarter)" numFmtId="0" hierarchy="6" level="1">
      <sharedItems count="4">
        <s v="Qtr1"/>
        <s v="Qtr2"/>
        <s v="Qtr3"/>
        <s v="Qtr4"/>
      </sharedItems>
    </cacheField>
    <cacheField name="[HR Data].[Date (Year)].[Date (Year)]" caption="Date (Year)" numFmtId="0" hierarchy="7"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8"/>
      </fieldsUsage>
    </cacheHierarchy>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9"/>
      </fieldsUsage>
    </cacheHierarchy>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ynda Treacy" refreshedDate="43516.603145486108" backgroundQuery="1" createdVersion="6" refreshedVersion="6" minRefreshableVersion="3" recordCount="0" supportSubquery="1" supportAdvancedDrill="1">
  <cacheSource type="external" connectionId="6"/>
  <cacheFields count="6">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ynda Treacy" refreshedDate="43514.910621296294" backgroundQuery="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ynda Treacy" refreshedDate="43516.603055902779" backgroundQuery="1" createdVersion="6" refreshedVersion="6" minRefreshableVersion="3" recordCount="0" supportSubquery="1" supportAdvancedDrill="1">
  <cacheSource type="external" connectionId="6"/>
  <cacheFields count="6">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ynda Treacy" refreshedDate="43516.603056250002" backgroundQuery="1" createdVersion="6" refreshedVersion="6" minRefreshableVersion="3" recordCount="0" supportSubquery="1" supportAdvancedDrill="1">
  <cacheSource type="external" connectionId="6"/>
  <cacheFields count="6">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ynda Treacy" refreshedDate="43516.603057523149" backgroundQuery="1" createdVersion="6" refreshedVersion="6" minRefreshableVersion="3" recordCount="0" supportSubquery="1" supportAdvancedDrill="1">
  <cacheSource type="external" connectionId="6"/>
  <cacheFields count="7">
    <cacheField name="[HR Data].[Gender].[Gender]" caption="Gender" numFmtId="0" hierarchy="11" level="1">
      <sharedItems count="2">
        <s v="F"/>
        <s v="M"/>
      </sharedItems>
    </cacheField>
    <cacheField name="[HR Data].[PayType].[PayType]" caption="PayType" numFmtId="0" hierarchy="14" level="1">
      <sharedItems count="2">
        <s v="Hourly"/>
        <s v="Salary"/>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6"/>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ynda Treacy" refreshedDate="43516.603059490742" backgroundQuery="1" createdVersion="6" refreshedVersion="6" minRefreshableVersion="3" recordCount="0" supportSubquery="1" supportAdvancedDrill="1">
  <cacheSource type="external" connectionId="6"/>
  <cacheFields count="6">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 name="[HR Data].[EthnicGroup].[EthnicGroup]" caption="EthnicGroup" numFmtId="0" hierarchy="9"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ynda Treacy" refreshedDate="43516.603061689813" backgroundQuery="1" createdVersion="6" refreshedVersion="6" minRefreshableVersion="3" recordCount="0" supportSubquery="1" supportAdvancedDrill="1">
  <cacheSource type="external" connectionId="6"/>
  <cacheFields count="6">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BU Region].[BU Region]" caption="BU Region" numFmtId="0" hierarchy="3"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ynda Treacy" refreshedDate="43516.603058680557" backgroundQuery="1" createdVersion="6" refreshedVersion="6" minRefreshableVersion="3" recordCount="0" supportSubquery="1" supportAdvancedDrill="1">
  <cacheSource type="external" connectionId="6"/>
  <cacheFields count="5">
    <cacheField name="[Measures].[TO %]" caption="TO %" numFmtId="0" hierarchy="30" level="32767"/>
    <cacheField name="[HR Data].[Gender].[Gender]" caption="Gender" numFmtId="0" hierarchy="11" level="1">
      <sharedItems count="2">
        <s v="F"/>
        <s v="M"/>
      </sharedItems>
    </cacheField>
    <cacheField name="[HR Data].[Date (Year)].[Date (Year)]" caption="Date (Year)" numFmtId="0" hierarchy="7" level="1">
      <sharedItems count="2">
        <s v="2017"/>
        <s v="2018"/>
      </sharedItems>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ynda Treacy" refreshedDate="43516.603060300928" backgroundQuery="1" createdVersion="6" refreshedVersion="6" minRefreshableVersion="3" recordCount="0" supportSubquery="1" supportAdvancedDrill="1">
  <cacheSource type="external" connectionId="6"/>
  <cacheFields count="7">
    <cacheField name="[Measures].[Separations]" caption="Separations" numFmtId="0" hierarchy="29" level="32767"/>
    <cacheField name="[HR Data].[Date (Year)].[Date (Year)]" caption="Date (Year)" numFmtId="0" hierarchy="7" level="1">
      <sharedItems count="2">
        <s v="2017"/>
        <s v="2018"/>
      </sharedItems>
    </cacheField>
    <cacheField name="[Measures].[Sum of BadHires]" caption="Sum of BadHires" numFmtId="0" hierarchy="24"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ynda Treacy" refreshedDate="43516.60306238426" backgroundQuery="1" createdVersion="6" refreshedVersion="6" minRefreshableVersion="3" recordCount="0" supportSubquery="1" supportAdvancedDrill="1">
  <cacheSource type="external" connectionId="6"/>
  <cacheFields count="7">
    <cacheField name="[Measures].[Separations]" caption="Separations" numFmtId="0" hierarchy="29" level="32767"/>
    <cacheField name="[HR Data].[Date (Year)].[Date (Year)]" caption="Date (Year)" numFmtId="0" hierarchy="7" level="1">
      <sharedItems count="2">
        <s v="2017"/>
        <s v="2018"/>
      </sharedItems>
    </cacheField>
    <cacheField name="[HR Data].[TermReason].[TermReason]" caption="TermReason" numFmtId="0" hierarchy="18" level="1">
      <sharedItems count="2">
        <s v="Involuntary"/>
        <s v="Voluntary"/>
      </sharedItems>
    </cacheField>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Gender" cacheId="2" applyNumberFormats="0" applyBorderFormats="0" applyFontFormats="0" applyPatternFormats="0" applyAlignmentFormats="0" applyWidthHeightFormats="1" dataCaption="Values" tag="95e2309d-322e-46cf-b5d1-1996dc75e3f0" updatedVersion="6" minRefreshableVersion="3" useAutoFormatting="1" itemPrintTitles="1" createdVersion="6" indent="0" outline="1" outlineData="1" multipleFieldFilters="0">
  <location ref="A3:B6"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Tenure" cacheId="5" applyNumberFormats="0" applyBorderFormats="0" applyFontFormats="0" applyPatternFormats="0" applyAlignmentFormats="0" applyWidthHeightFormats="1" dataCaption="Values" tag="cca477a5-fb00-4d91-954c-abd3e27003f5" updatedVersion="6" minRefreshableVersion="3" useAutoFormatting="1" itemPrintTitles="1" createdVersion="6" indent="0" outline="1" outlineData="1" multipleFieldFilters="0" chartFormat="4">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Actives" cacheId="9" applyNumberFormats="0" applyBorderFormats="0" applyFontFormats="0" applyPatternFormats="0" applyAlignmentFormats="0" applyWidthHeightFormats="1" dataCaption="Values" tag="a9a806e1-d4d8-4836-a105-092b17606664" updatedVersion="6" minRefreshableVersion="3" useAutoFormatting="1" subtotalHiddenItems="1" itemPrintTitles="1" createdVersion="6" indent="0" outline="1" outlineData="1" multipleFieldFilters="0" chartFormat="3">
  <location ref="A3:C28" firstHeaderRow="0" firstDataRow="1" firstDataCol="1"/>
  <pivotFields count="10">
    <pivotField axis="axisRow" allDrilled="1" subtotalTop="0"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Turnover" cacheId="6" applyNumberFormats="0" applyBorderFormats="0" applyFontFormats="0" applyPatternFormats="0" applyAlignmentFormats="0" applyWidthHeightFormats="1" dataCaption="Values" tag="d3e90000-f77f-40fc-aaa0-db20eb84c5c3" updatedVersion="6" minRefreshableVersion="3" useAutoFormatting="1" itemPrintTitles="1" createdVersion="6" indent="0" outline="1" outlineData="1" multipleFieldFilters="0">
  <location ref="A31:D35"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s="1" x="0"/>
        <item s="1"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Age" cacheId="0" applyNumberFormats="0" applyBorderFormats="0" applyFontFormats="0" applyPatternFormats="0" applyAlignmentFormats="0" applyWidthHeightFormats="1" dataCaption="Values" tag="f22a523e-307b-47d7-9349-3ff3fd9b9c0d" updatedVersion="6" minRefreshableVersion="3" useAutoFormatting="1" itemPrintTitles="1" createdVersion="6" indent="0" outline="1" outlineData="1" multipleFieldFilters="0" chartFormat="3">
  <location ref="A23:D28" firstHeaderRow="1" firstDataRow="2" firstDataCol="1"/>
  <pivotFields count="7">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FT_PT" cacheId="1" applyNumberFormats="0" applyBorderFormats="0" applyFontFormats="0" applyPatternFormats="0" applyAlignmentFormats="0" applyWidthHeightFormats="1" dataCaption="Values" tag="e9f99d41-4aca-45c4-ac55-9598557286fc" updatedVersion="6" minRefreshableVersion="3" useAutoFormatting="1" itemPrintTitles="1" createdVersion="6" indent="0" outline="1" outlineData="1" multipleFieldFilters="0">
  <location ref="A17:D21"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members count="3" level="1">
        <member name="[HR Data].[EthnicGroup].&amp;[Group D]"/>
        <member name="[HR Data].[EthnicGroup].&amp;[Group E]"/>
        <member name="[HR Data].[EthnicGroup].&amp;[Group 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ayType" cacheId="3" applyNumberFormats="0" applyBorderFormats="0" applyFontFormats="0" applyPatternFormats="0" applyAlignmentFormats="0" applyWidthHeightFormats="1" dataCaption="Values" tag="934f50bd-a387-47bc-91e0-7d0e39e4b044" updatedVersion="6" minRefreshableVersion="3" useAutoFormatting="1" itemPrintTitles="1" createdVersion="6" indent="0" outline="1" outlineData="1" multipleFieldFilters="0">
  <location ref="A10:D14" firstHeaderRow="1" firstDataRow="2" firstDataCol="1"/>
  <pivotFields count="7">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Ethnicity" cacheId="10" applyNumberFormats="0" applyBorderFormats="0" applyFontFormats="0" applyPatternFormats="0" applyAlignmentFormats="0" applyWidthHeightFormats="1" dataCaption="Values" tag="1a431422-237c-431d-996a-fb7182ff6e51" updatedVersion="6" minRefreshableVersion="3" useAutoFormatting="1" itemPrintTitles="1" createdVersion="6" indent="0" outline="1" outlineData="1" multipleFieldFilters="0" chartFormat="3">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Separations" cacheId="7" applyNumberFormats="0" applyBorderFormats="0" applyFontFormats="0" applyPatternFormats="0" applyAlignmentFormats="0" applyWidthHeightFormats="1" dataCaption="Values" tag="1c17fce6-975b-440b-a9e8-23bbd999d4dc" updatedVersion="6" minRefreshableVersion="3" useAutoFormatting="1" itemPrintTitles="1" createdVersion="6" indent="0" outline="1" outlineData="1" multipleFieldFilters="0" chartFormat="3">
  <location ref="A3:C6" firstHeaderRow="0" firstDataRow="1" firstDataCol="1"/>
  <pivotFields count="7">
    <pivotField dataField="1" subtotalTop="0" showAll="0" defaultSubtotal="0"/>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TermReason" cacheId="8" applyNumberFormats="0" applyBorderFormats="0" applyFontFormats="0" applyPatternFormats="0" applyAlignmentFormats="0" applyWidthHeightFormats="1" dataCaption="Values" tag="d2b62eb2-e461-4942-99e9-2e93d1aba396" updatedVersion="6" minRefreshableVersion="3" useAutoFormatting="1" itemPrintTitles="1" createdVersion="6" indent="0" outline="1" outlineData="1" multipleFieldFilters="0" chartFormat="4">
  <location ref="A3:D7" firstHeaderRow="1" firstDataRow="2" firstDataCol="1"/>
  <pivotFields count="7">
    <pivotField dataField="1" subtotalTop="0" showAll="0" defaultSubtotal="0"/>
    <pivotField axis="axisRow" allDrilled="1" subtotalTop="0" showAll="0" dataSourceSort="1" defaultSubtotal="0" defaultAttributeDrillState="1">
      <items count="2">
        <item s="1" x="0"/>
        <item s="1"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members count="3" level="1">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Region" cacheId="4" applyNumberFormats="0" applyBorderFormats="0" applyFontFormats="0" applyPatternFormats="0" applyAlignmentFormats="0" applyWidthHeightFormats="1" dataCaption="Values" tag="0138ae22-772c-481c-9f72-b1b7d9c1d192" updatedVersion="6" minRefreshableVersion="3" useAutoFormatting="1" itemPrintTitles="1" createdVersion="6" indent="0" outline="1" outlineData="1" multipleFieldFilters="0" chartFormat="3">
  <location ref="A3:D12"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multipleItemSelectionAllowed="1" dragToData="1">
      <members count="3" level="1">
        <member name="[HR Data].[EthnicGroup].&amp;[Group D]"/>
        <member name="[HR Data].[EthnicGroup].&amp;[Group E]"/>
        <member name="[HR Data].[EthnicGroup].&amp;[Group F]"/>
      </members>
    </pivotHierarchy>
    <pivotHierarchy dragToData="1"/>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Year"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2">
        <selection n="[HR Data].[Date (Year)].&amp;[2017]"/>
        <selection n="[HR Data].[Date (Year)].&amp;[201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thnicGroup"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3">
        <selection n="[HR Data].[EthnicGroup].&amp;[Group D]"/>
        <selection n="[HR Data].[EthnicGroup].&amp;[Group E]"/>
        <selection n="[HR Data].[EthnicGroup].&amp;[Group F]"/>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P"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mp;[F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m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U_Region"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3">
        <selection n="[HR Data].[BU Region].&amp;[Central]"/>
        <selection n="[HR Data].[BU Region].&amp;[East]"/>
        <selection n="[HR Data].[BU Region].&amp;[Midwe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Year)" cache="Slicer_Date__Year" caption="Year" columnCount="2" level="1" rowHeight="241300"/>
  <slicer name="EthnicGroup" cache="Slicer_EthnicGroup" caption="Ethnicity" level="1" rowHeight="241300"/>
  <slicer name="FP" cache="Slicer_FP" caption="Full/Part" columnCount="2" level="1" rowHeight="241300"/>
  <slicer name="Gender" cache="Slicer_Gender" caption="Gender" columnCount="2" level="1" rowHeight="241300"/>
  <slicer name="BU Region" cache="Slicer_BU_Region" caption="Region" level="1"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showGridLines="0" tabSelected="1" zoomScale="85" zoomScaleNormal="85" workbookViewId="0">
      <selection activeCell="X18" sqref="X18:Y18"/>
    </sheetView>
  </sheetViews>
  <sheetFormatPr defaultRowHeight="15" x14ac:dyDescent="0.25"/>
  <sheetData>
    <row r="1" spans="1:24" ht="4.5" customHeight="1" x14ac:dyDescent="0.25">
      <c r="A1" t="s">
        <v>51</v>
      </c>
    </row>
    <row r="2" spans="1:24" ht="19.5" customHeight="1" x14ac:dyDescent="0.35">
      <c r="A2" s="1" t="s">
        <v>40</v>
      </c>
      <c r="F2" s="2" t="s">
        <v>41</v>
      </c>
      <c r="G2" s="3">
        <f>G5/$F$5</f>
        <v>0.28358208955223879</v>
      </c>
      <c r="H2" s="4">
        <f>H5/$F$5</f>
        <v>0.71641791044776115</v>
      </c>
      <c r="S2" s="5" t="s">
        <v>50</v>
      </c>
      <c r="T2" s="6"/>
      <c r="U2" s="6"/>
    </row>
    <row r="3" spans="1:24" ht="19.5" customHeight="1" x14ac:dyDescent="0.25">
      <c r="A3" s="30"/>
      <c r="F3" s="7"/>
      <c r="G3" s="8"/>
      <c r="H3" s="8"/>
    </row>
    <row r="4" spans="1:24" ht="18.75" x14ac:dyDescent="0.3">
      <c r="F4" s="9"/>
      <c r="G4" s="10"/>
      <c r="H4" s="10"/>
      <c r="I4" s="11" t="s">
        <v>42</v>
      </c>
      <c r="J4" s="12">
        <f>IFERROR(GETPIVOTDATA("[Measures].[Active Employees]",Headline!$A$10,"[HR Data].[Gender]","[HR Data].[Gender].&amp;[M]","[HR Data].[PayType]","[HR Data].[PayType].&amp;[Hourly]"),"")</f>
        <v>0.42105263157894735</v>
      </c>
      <c r="K4" s="13">
        <f>IFERROR(GETPIVOTDATA("[Measures].[Active Employees]",Headline!$A$10,"[HR Data].[Gender]","[HR Data].[Gender].&amp;[F]","[HR Data].[PayType]","[HR Data].[PayType].&amp;[Hourly]"),"")</f>
        <v>0.5</v>
      </c>
      <c r="L4" s="11" t="s">
        <v>44</v>
      </c>
      <c r="M4" s="12">
        <f>IFERROR(GETPIVOTDATA("[Measures].[Active Employees]",Headline!$A$17,"[HR Data].[Gender]","[HR Data].[Gender].&amp;[M]","[HR Data].[FP]","[HR Data].[FP].&amp;[FT]"),"")</f>
        <v>0.43181818181818182</v>
      </c>
      <c r="N4" s="13">
        <f>IFERROR(GETPIVOTDATA("[Measures].[Active Employees]",Headline!$A$17,"[HR Data].[Gender]","[HR Data].[Gender].&amp;[F]","[HR Data].[FP]","[HR Data].[FP].&amp;[FT]"),"")</f>
        <v>0.61538461538461542</v>
      </c>
    </row>
    <row r="5" spans="1:24" ht="24" thickBot="1" x14ac:dyDescent="0.4">
      <c r="A5" s="14"/>
      <c r="B5" s="15"/>
      <c r="C5" s="15"/>
      <c r="D5" s="15"/>
      <c r="E5" s="15"/>
      <c r="F5" s="16">
        <f>IFERROR(GETPIVOTDATA("[Measures].[Active Employees]",Headline!$A$3),"")</f>
        <v>67</v>
      </c>
      <c r="G5" s="17">
        <f>IFERROR(GETPIVOTDATA("[Measures].[Active Employees]",Headline!$A$3,"[HR Data].[Gender]","[HR Data].[Gender].&amp;[M]"),"")</f>
        <v>19</v>
      </c>
      <c r="H5" s="18">
        <f>IFERROR(GETPIVOTDATA("[Measures].[Active Employees]",Headline!$A$3,"[HR Data].[Gender]","[HR Data].[Gender].&amp;[F]"),"")</f>
        <v>48</v>
      </c>
      <c r="I5" s="19" t="s">
        <v>43</v>
      </c>
      <c r="J5" s="20">
        <f>IFERROR(GETPIVOTDATA("[Measures].[Active Employees]",Headline!$A$10,"[HR Data].[Gender]","[HR Data].[Gender].&amp;[M]","[HR Data].[PayType]","[HR Data].[PayType].&amp;[Salary]"),"")</f>
        <v>0.57894736842105265</v>
      </c>
      <c r="K5" s="21">
        <f>IFERROR(GETPIVOTDATA("[Measures].[Active Employees]",Headline!$A$10,"[HR Data].[Gender]","[HR Data].[Gender].&amp;[F]","[HR Data].[PayType]","[HR Data].[PayType].&amp;[Salary]"),"")</f>
        <v>0.5</v>
      </c>
      <c r="L5" s="19" t="s">
        <v>45</v>
      </c>
      <c r="M5" s="20">
        <f>IFERROR(GETPIVOTDATA("[Measures].[Active Employees]",Headline!$A$17,"[HR Data].[Gender]","[HR Data].[Gender].&amp;[M]","[HR Data].[FP]","[HR Data].[FP].&amp;[PT]"),"")</f>
        <v>0.56818181818181823</v>
      </c>
      <c r="N5" s="21">
        <f>IFERROR(GETPIVOTDATA("[Measures].[Active Employees]",Headline!$A$17,"[HR Data].[Gender]","[HR Data].[Gender].&amp;[F]","[HR Data].[FP]","[HR Data].[FP].&amp;[PT]"),"")</f>
        <v>0.38461538461538464</v>
      </c>
      <c r="O5" s="15"/>
      <c r="P5" s="15"/>
      <c r="Q5" s="15"/>
      <c r="R5" s="15"/>
      <c r="S5" s="22">
        <f>IFERROR(GETPIVOTDATA("[Measures].[TO %]",Headline!$A$31),"")</f>
        <v>1.8688524590163935</v>
      </c>
      <c r="T5" s="22">
        <f>IFERROR(GETPIVOTDATA("[Measures].[TO %]",Headline!$A$31,"[HR Data].[Gender]","[HR Data].[Gender].&amp;[M]"),"")</f>
        <v>2.7045454545454546</v>
      </c>
      <c r="U5" s="22">
        <f>IFERROR(GETPIVOTDATA("[Measures].[TO %]",Headline!$A$31,"[HR Data].[Gender]","[HR Data].[Gender].&amp;[F]"),"")</f>
        <v>1.3974358974358974</v>
      </c>
      <c r="V5" s="15"/>
      <c r="W5" s="15"/>
      <c r="X5" s="15"/>
    </row>
    <row r="6" spans="1:24" ht="4.5" customHeight="1" thickTop="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5"/>
  <sheetViews>
    <sheetView topLeftCell="A7" workbookViewId="0">
      <selection activeCell="B46" sqref="B46"/>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s>
  <sheetData>
    <row r="3" spans="1:4" x14ac:dyDescent="0.25">
      <c r="A3" s="23" t="s">
        <v>0</v>
      </c>
      <c r="B3" t="s">
        <v>14</v>
      </c>
    </row>
    <row r="4" spans="1:4" x14ac:dyDescent="0.25">
      <c r="A4" s="24" t="s">
        <v>30</v>
      </c>
      <c r="B4" s="27">
        <v>48</v>
      </c>
    </row>
    <row r="5" spans="1:4" x14ac:dyDescent="0.25">
      <c r="A5" s="24" t="s">
        <v>31</v>
      </c>
      <c r="B5" s="27">
        <v>19</v>
      </c>
    </row>
    <row r="6" spans="1:4" x14ac:dyDescent="0.25">
      <c r="A6" s="24" t="s">
        <v>1</v>
      </c>
      <c r="B6" s="27">
        <v>67</v>
      </c>
    </row>
    <row r="10" spans="1:4" x14ac:dyDescent="0.25">
      <c r="A10" s="23" t="s">
        <v>14</v>
      </c>
      <c r="B10" s="23" t="s">
        <v>32</v>
      </c>
    </row>
    <row r="11" spans="1:4" x14ac:dyDescent="0.25">
      <c r="A11" s="23" t="s">
        <v>0</v>
      </c>
      <c r="B11" t="s">
        <v>30</v>
      </c>
      <c r="C11" t="s">
        <v>31</v>
      </c>
      <c r="D11" t="s">
        <v>1</v>
      </c>
    </row>
    <row r="12" spans="1:4" x14ac:dyDescent="0.25">
      <c r="A12" s="24" t="s">
        <v>42</v>
      </c>
      <c r="B12" s="28">
        <v>0.5</v>
      </c>
      <c r="C12" s="28">
        <v>0.42105263157894735</v>
      </c>
      <c r="D12" s="28">
        <v>0.47761194029850745</v>
      </c>
    </row>
    <row r="13" spans="1:4" x14ac:dyDescent="0.25">
      <c r="A13" s="24" t="s">
        <v>43</v>
      </c>
      <c r="B13" s="28">
        <v>0.5</v>
      </c>
      <c r="C13" s="28">
        <v>0.57894736842105265</v>
      </c>
      <c r="D13" s="28">
        <v>0.52238805970149249</v>
      </c>
    </row>
    <row r="14" spans="1:4" x14ac:dyDescent="0.25">
      <c r="A14" s="24" t="s">
        <v>1</v>
      </c>
      <c r="B14" s="28">
        <v>1</v>
      </c>
      <c r="C14" s="28">
        <v>1</v>
      </c>
      <c r="D14" s="28">
        <v>1</v>
      </c>
    </row>
    <row r="17" spans="1:4" x14ac:dyDescent="0.25">
      <c r="A17" s="23" t="s">
        <v>14</v>
      </c>
      <c r="B17" s="23" t="s">
        <v>32</v>
      </c>
    </row>
    <row r="18" spans="1:4" x14ac:dyDescent="0.25">
      <c r="A18" s="23" t="s">
        <v>0</v>
      </c>
      <c r="B18" t="s">
        <v>30</v>
      </c>
      <c r="C18" t="s">
        <v>31</v>
      </c>
      <c r="D18" t="s">
        <v>1</v>
      </c>
    </row>
    <row r="19" spans="1:4" x14ac:dyDescent="0.25">
      <c r="A19" s="24" t="s">
        <v>33</v>
      </c>
      <c r="B19" s="28">
        <v>0.61538461538461542</v>
      </c>
      <c r="C19" s="28">
        <v>0.43181818181818182</v>
      </c>
      <c r="D19" s="28">
        <v>0.54918032786885251</v>
      </c>
    </row>
    <row r="20" spans="1:4" x14ac:dyDescent="0.25">
      <c r="A20" s="24" t="s">
        <v>34</v>
      </c>
      <c r="B20" s="28">
        <v>0.38461538461538464</v>
      </c>
      <c r="C20" s="28">
        <v>0.56818181818181823</v>
      </c>
      <c r="D20" s="28">
        <v>0.45081967213114754</v>
      </c>
    </row>
    <row r="21" spans="1:4" x14ac:dyDescent="0.25">
      <c r="A21" s="24" t="s">
        <v>1</v>
      </c>
      <c r="B21" s="28">
        <v>1</v>
      </c>
      <c r="C21" s="28">
        <v>1</v>
      </c>
      <c r="D21" s="28">
        <v>1</v>
      </c>
    </row>
    <row r="23" spans="1:4" x14ac:dyDescent="0.25">
      <c r="A23" s="23" t="s">
        <v>14</v>
      </c>
      <c r="B23" s="23" t="s">
        <v>32</v>
      </c>
    </row>
    <row r="24" spans="1:4" x14ac:dyDescent="0.25">
      <c r="A24" s="23" t="s">
        <v>0</v>
      </c>
      <c r="B24" t="s">
        <v>30</v>
      </c>
      <c r="C24" t="s">
        <v>31</v>
      </c>
      <c r="D24" t="s">
        <v>1</v>
      </c>
    </row>
    <row r="25" spans="1:4" x14ac:dyDescent="0.25">
      <c r="A25" s="24" t="s">
        <v>46</v>
      </c>
      <c r="B25" s="27">
        <v>10</v>
      </c>
      <c r="C25" s="27">
        <v>4</v>
      </c>
      <c r="D25" s="27">
        <v>14</v>
      </c>
    </row>
    <row r="26" spans="1:4" x14ac:dyDescent="0.25">
      <c r="A26" s="24" t="s">
        <v>47</v>
      </c>
      <c r="B26" s="27">
        <v>25</v>
      </c>
      <c r="C26" s="27">
        <v>8</v>
      </c>
      <c r="D26" s="27">
        <v>33</v>
      </c>
    </row>
    <row r="27" spans="1:4" x14ac:dyDescent="0.25">
      <c r="A27" s="24" t="s">
        <v>48</v>
      </c>
      <c r="B27" s="27">
        <v>13</v>
      </c>
      <c r="C27" s="27">
        <v>7</v>
      </c>
      <c r="D27" s="27">
        <v>20</v>
      </c>
    </row>
    <row r="28" spans="1:4" x14ac:dyDescent="0.25">
      <c r="A28" s="24" t="s">
        <v>1</v>
      </c>
      <c r="B28" s="27">
        <v>48</v>
      </c>
      <c r="C28" s="27">
        <v>19</v>
      </c>
      <c r="D28" s="27">
        <v>67</v>
      </c>
    </row>
    <row r="31" spans="1:4" x14ac:dyDescent="0.25">
      <c r="A31" s="23" t="s">
        <v>49</v>
      </c>
      <c r="B31" s="23" t="s">
        <v>32</v>
      </c>
    </row>
    <row r="32" spans="1:4" x14ac:dyDescent="0.25">
      <c r="A32" s="23" t="s">
        <v>0</v>
      </c>
      <c r="B32" t="s">
        <v>30</v>
      </c>
      <c r="C32" t="s">
        <v>31</v>
      </c>
      <c r="D32" t="s">
        <v>1</v>
      </c>
    </row>
    <row r="33" spans="1:4" x14ac:dyDescent="0.25">
      <c r="A33" s="24" t="s">
        <v>8</v>
      </c>
      <c r="B33" s="29">
        <v>0.63793103448275867</v>
      </c>
      <c r="C33" s="29">
        <v>1.0571428571428572</v>
      </c>
      <c r="D33" s="29">
        <v>0.79569892473118276</v>
      </c>
    </row>
    <row r="34" spans="1:4" x14ac:dyDescent="0.25">
      <c r="A34" s="24" t="s">
        <v>9</v>
      </c>
      <c r="B34" s="29">
        <v>0.92307692307692313</v>
      </c>
      <c r="C34" s="29">
        <v>1.8636363636363635</v>
      </c>
      <c r="D34" s="29">
        <v>1.2622950819672132</v>
      </c>
    </row>
    <row r="35" spans="1:4" x14ac:dyDescent="0.25">
      <c r="A35" s="24" t="s">
        <v>1</v>
      </c>
      <c r="B35" s="29">
        <v>1.3974358974358974</v>
      </c>
      <c r="C35" s="29">
        <v>2.7045454545454546</v>
      </c>
      <c r="D35" s="29">
        <v>1.8688524590163935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workbookViewId="0">
      <selection activeCell="B6" sqref="B6"/>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3" t="s">
        <v>14</v>
      </c>
      <c r="B3" s="23" t="s">
        <v>32</v>
      </c>
    </row>
    <row r="4" spans="1:4" x14ac:dyDescent="0.25">
      <c r="A4" s="23" t="s">
        <v>0</v>
      </c>
      <c r="B4" t="s">
        <v>33</v>
      </c>
      <c r="C4" t="s">
        <v>34</v>
      </c>
      <c r="D4" t="s">
        <v>1</v>
      </c>
    </row>
    <row r="5" spans="1:4" x14ac:dyDescent="0.25">
      <c r="A5" s="24" t="s">
        <v>23</v>
      </c>
    </row>
    <row r="6" spans="1:4" x14ac:dyDescent="0.25">
      <c r="A6" s="25" t="s">
        <v>30</v>
      </c>
      <c r="B6" s="27">
        <v>13</v>
      </c>
      <c r="C6" s="27">
        <v>6</v>
      </c>
      <c r="D6" s="27">
        <v>19</v>
      </c>
    </row>
    <row r="7" spans="1:4" x14ac:dyDescent="0.25">
      <c r="A7" s="25" t="s">
        <v>31</v>
      </c>
      <c r="B7" s="27">
        <v>4</v>
      </c>
      <c r="C7" s="27">
        <v>9</v>
      </c>
      <c r="D7" s="27">
        <v>13</v>
      </c>
    </row>
    <row r="8" spans="1:4" x14ac:dyDescent="0.25">
      <c r="A8" s="24" t="s">
        <v>24</v>
      </c>
    </row>
    <row r="9" spans="1:4" x14ac:dyDescent="0.25">
      <c r="A9" s="25" t="s">
        <v>30</v>
      </c>
      <c r="B9" s="27">
        <v>17</v>
      </c>
      <c r="C9" s="27">
        <v>5</v>
      </c>
      <c r="D9" s="27">
        <v>22</v>
      </c>
    </row>
    <row r="10" spans="1:4" x14ac:dyDescent="0.25">
      <c r="A10" s="25" t="s">
        <v>31</v>
      </c>
      <c r="B10" s="27">
        <v>5</v>
      </c>
      <c r="C10" s="27">
        <v>5</v>
      </c>
      <c r="D10" s="27">
        <v>10</v>
      </c>
    </row>
    <row r="11" spans="1:4" x14ac:dyDescent="0.25">
      <c r="A11" s="24" t="s">
        <v>25</v>
      </c>
    </row>
    <row r="12" spans="1:4" x14ac:dyDescent="0.25">
      <c r="A12" s="25" t="s">
        <v>30</v>
      </c>
      <c r="B12" s="27">
        <v>8</v>
      </c>
      <c r="C12" s="27">
        <v>6</v>
      </c>
      <c r="D12" s="27">
        <v>14</v>
      </c>
    </row>
    <row r="13" spans="1:4" x14ac:dyDescent="0.25">
      <c r="A13" s="25" t="s">
        <v>31</v>
      </c>
      <c r="B13" s="27">
        <v>6</v>
      </c>
      <c r="C13" s="27">
        <v>21</v>
      </c>
      <c r="D13" s="27">
        <v>27</v>
      </c>
    </row>
    <row r="14" spans="1:4" x14ac:dyDescent="0.25">
      <c r="A14" s="24" t="s">
        <v>26</v>
      </c>
    </row>
    <row r="15" spans="1:4" x14ac:dyDescent="0.25">
      <c r="A15" s="25" t="s">
        <v>30</v>
      </c>
      <c r="B15" s="27">
        <v>15</v>
      </c>
      <c r="C15" s="27">
        <v>7</v>
      </c>
      <c r="D15" s="27">
        <v>22</v>
      </c>
    </row>
    <row r="16" spans="1:4" x14ac:dyDescent="0.25">
      <c r="A16" s="25" t="s">
        <v>31</v>
      </c>
      <c r="B16" s="27">
        <v>5</v>
      </c>
      <c r="C16" s="27">
        <v>9</v>
      </c>
      <c r="D16" s="27">
        <v>14</v>
      </c>
    </row>
    <row r="17" spans="1:4" x14ac:dyDescent="0.25">
      <c r="A17" s="24" t="s">
        <v>27</v>
      </c>
    </row>
    <row r="18" spans="1:4" x14ac:dyDescent="0.25">
      <c r="A18" s="25" t="s">
        <v>30</v>
      </c>
      <c r="B18" s="27">
        <v>15</v>
      </c>
      <c r="C18" s="27">
        <v>12</v>
      </c>
      <c r="D18" s="27">
        <v>27</v>
      </c>
    </row>
    <row r="19" spans="1:4" x14ac:dyDescent="0.25">
      <c r="A19" s="25" t="s">
        <v>31</v>
      </c>
      <c r="B19" s="27">
        <v>6</v>
      </c>
      <c r="C19" s="27">
        <v>5</v>
      </c>
      <c r="D19" s="27">
        <v>11</v>
      </c>
    </row>
    <row r="20" spans="1:4" x14ac:dyDescent="0.25">
      <c r="A20" s="24" t="s">
        <v>28</v>
      </c>
    </row>
    <row r="21" spans="1:4" x14ac:dyDescent="0.25">
      <c r="A21" s="25" t="s">
        <v>30</v>
      </c>
      <c r="B21" s="27">
        <v>18</v>
      </c>
      <c r="C21" s="27">
        <v>11</v>
      </c>
      <c r="D21" s="27">
        <v>29</v>
      </c>
    </row>
    <row r="22" spans="1:4" x14ac:dyDescent="0.25">
      <c r="A22" s="25" t="s">
        <v>31</v>
      </c>
      <c r="B22" s="27">
        <v>8</v>
      </c>
      <c r="C22" s="27">
        <v>11</v>
      </c>
      <c r="D22" s="27">
        <v>19</v>
      </c>
    </row>
    <row r="23" spans="1:4" x14ac:dyDescent="0.25">
      <c r="A23" s="24" t="s">
        <v>29</v>
      </c>
    </row>
    <row r="24" spans="1:4" x14ac:dyDescent="0.25">
      <c r="A24" s="25" t="s">
        <v>30</v>
      </c>
      <c r="B24" s="27">
        <v>6</v>
      </c>
      <c r="C24" s="27">
        <v>3</v>
      </c>
      <c r="D24" s="27">
        <v>9</v>
      </c>
    </row>
    <row r="25" spans="1:4" x14ac:dyDescent="0.25">
      <c r="A25" s="25" t="s">
        <v>31</v>
      </c>
      <c r="B25" s="27">
        <v>6</v>
      </c>
      <c r="C25" s="27">
        <v>8</v>
      </c>
      <c r="D25" s="27">
        <v>14</v>
      </c>
    </row>
    <row r="26" spans="1:4" x14ac:dyDescent="0.25">
      <c r="A26" s="24" t="s">
        <v>1</v>
      </c>
      <c r="B26" s="27">
        <v>132</v>
      </c>
      <c r="C26" s="27">
        <v>118</v>
      </c>
      <c r="D26" s="27">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F16" sqref="F16"/>
    </sheetView>
  </sheetViews>
  <sheetFormatPr defaultRowHeight="15" x14ac:dyDescent="0.25"/>
  <cols>
    <col min="1" max="1" width="13.140625" bestFit="1" customWidth="1"/>
    <col min="2" max="2" width="11.42578125" bestFit="1" customWidth="1"/>
    <col min="3" max="3" width="9.28515625" bestFit="1" customWidth="1"/>
  </cols>
  <sheetData>
    <row r="3" spans="1:3" x14ac:dyDescent="0.25">
      <c r="A3" s="23" t="s">
        <v>0</v>
      </c>
      <c r="B3" t="s">
        <v>36</v>
      </c>
      <c r="C3" t="s">
        <v>37</v>
      </c>
    </row>
    <row r="4" spans="1:3" x14ac:dyDescent="0.25">
      <c r="A4" s="24" t="s">
        <v>8</v>
      </c>
      <c r="B4" s="26">
        <v>1</v>
      </c>
      <c r="C4">
        <v>0</v>
      </c>
    </row>
    <row r="5" spans="1:3" x14ac:dyDescent="0.25">
      <c r="A5" s="24" t="s">
        <v>9</v>
      </c>
      <c r="B5" s="26">
        <v>6</v>
      </c>
      <c r="C5">
        <v>5</v>
      </c>
    </row>
    <row r="6" spans="1:3" x14ac:dyDescent="0.25">
      <c r="A6" s="24" t="s">
        <v>1</v>
      </c>
      <c r="B6" s="26">
        <v>7</v>
      </c>
      <c r="C6">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G2" sqref="G2"/>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11.140625" bestFit="1" customWidth="1"/>
    <col min="6" max="6" width="9.7109375" bestFit="1" customWidth="1"/>
    <col min="7" max="7" width="16.42578125" bestFit="1" customWidth="1"/>
    <col min="8" max="8" width="14.28515625" bestFit="1" customWidth="1"/>
  </cols>
  <sheetData>
    <row r="3" spans="1:4" x14ac:dyDescent="0.25">
      <c r="A3" s="23" t="s">
        <v>36</v>
      </c>
      <c r="B3" s="23" t="s">
        <v>32</v>
      </c>
    </row>
    <row r="4" spans="1:4" x14ac:dyDescent="0.25">
      <c r="A4" s="23" t="s">
        <v>0</v>
      </c>
      <c r="B4" t="s">
        <v>38</v>
      </c>
      <c r="C4" t="s">
        <v>39</v>
      </c>
      <c r="D4" t="s">
        <v>1</v>
      </c>
    </row>
    <row r="5" spans="1:4" x14ac:dyDescent="0.25">
      <c r="A5" s="24" t="s">
        <v>8</v>
      </c>
      <c r="B5" s="26">
        <v>1</v>
      </c>
      <c r="C5" s="26"/>
      <c r="D5" s="26">
        <v>1</v>
      </c>
    </row>
    <row r="6" spans="1:4" x14ac:dyDescent="0.25">
      <c r="A6" s="24" t="s">
        <v>9</v>
      </c>
      <c r="B6" s="26">
        <v>1</v>
      </c>
      <c r="C6" s="26">
        <v>5</v>
      </c>
      <c r="D6" s="26">
        <v>6</v>
      </c>
    </row>
    <row r="7" spans="1:4" x14ac:dyDescent="0.25">
      <c r="A7" s="24" t="s">
        <v>1</v>
      </c>
      <c r="B7" s="26">
        <v>2</v>
      </c>
      <c r="C7" s="26">
        <v>5</v>
      </c>
      <c r="D7" s="26">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I4" sqref="I4"/>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3" t="s">
        <v>14</v>
      </c>
      <c r="B3" s="23" t="s">
        <v>32</v>
      </c>
    </row>
    <row r="4" spans="1:4" x14ac:dyDescent="0.25">
      <c r="A4" s="23" t="s">
        <v>0</v>
      </c>
      <c r="B4" t="s">
        <v>33</v>
      </c>
      <c r="C4" t="s">
        <v>34</v>
      </c>
      <c r="D4" t="s">
        <v>1</v>
      </c>
    </row>
    <row r="5" spans="1:4" x14ac:dyDescent="0.25">
      <c r="A5" s="24" t="s">
        <v>16</v>
      </c>
      <c r="B5" s="27">
        <v>4</v>
      </c>
      <c r="C5" s="27">
        <v>11</v>
      </c>
      <c r="D5" s="27">
        <v>15</v>
      </c>
    </row>
    <row r="6" spans="1:4" x14ac:dyDescent="0.25">
      <c r="A6" s="24" t="s">
        <v>17</v>
      </c>
      <c r="B6" s="27">
        <v>13</v>
      </c>
      <c r="C6" s="27">
        <v>3</v>
      </c>
      <c r="D6" s="27">
        <v>16</v>
      </c>
    </row>
    <row r="7" spans="1:4" x14ac:dyDescent="0.25">
      <c r="A7" s="24" t="s">
        <v>18</v>
      </c>
      <c r="B7" s="27">
        <v>2</v>
      </c>
      <c r="C7" s="27">
        <v>11</v>
      </c>
      <c r="D7" s="27">
        <v>13</v>
      </c>
    </row>
    <row r="8" spans="1:4" x14ac:dyDescent="0.25">
      <c r="A8" s="24" t="s">
        <v>19</v>
      </c>
      <c r="B8" s="27">
        <v>7</v>
      </c>
      <c r="C8" s="27">
        <v>19</v>
      </c>
      <c r="D8" s="27">
        <v>26</v>
      </c>
    </row>
    <row r="9" spans="1:4" x14ac:dyDescent="0.25">
      <c r="A9" s="24" t="s">
        <v>20</v>
      </c>
      <c r="B9" s="27">
        <v>5</v>
      </c>
      <c r="C9" s="27">
        <v>28</v>
      </c>
      <c r="D9" s="27">
        <v>33</v>
      </c>
    </row>
    <row r="10" spans="1:4" x14ac:dyDescent="0.25">
      <c r="A10" s="24" t="s">
        <v>21</v>
      </c>
      <c r="B10" s="27">
        <v>7</v>
      </c>
      <c r="C10" s="27">
        <v>23</v>
      </c>
      <c r="D10" s="27">
        <v>30</v>
      </c>
    </row>
    <row r="11" spans="1:4" x14ac:dyDescent="0.25">
      <c r="A11" s="24" t="s">
        <v>22</v>
      </c>
      <c r="B11" s="27">
        <v>2</v>
      </c>
      <c r="C11" s="27">
        <v>10</v>
      </c>
      <c r="D11" s="27">
        <v>12</v>
      </c>
    </row>
    <row r="12" spans="1:4" x14ac:dyDescent="0.25">
      <c r="A12" s="24" t="s">
        <v>1</v>
      </c>
      <c r="B12" s="27">
        <v>40</v>
      </c>
      <c r="C12" s="27">
        <v>105</v>
      </c>
      <c r="D12" s="27">
        <v>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workbookViewId="0">
      <selection activeCell="F3" sqref="F3"/>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 min="8" max="16" width="11.5703125" bestFit="1" customWidth="1"/>
    <col min="17" max="17" width="11.28515625" bestFit="1" customWidth="1"/>
  </cols>
  <sheetData>
    <row r="3" spans="1:4" x14ac:dyDescent="0.25">
      <c r="A3" s="23" t="s">
        <v>35</v>
      </c>
      <c r="B3" s="23" t="s">
        <v>32</v>
      </c>
    </row>
    <row r="4" spans="1:4" x14ac:dyDescent="0.25">
      <c r="A4" s="23" t="s">
        <v>0</v>
      </c>
      <c r="B4" t="s">
        <v>33</v>
      </c>
      <c r="C4" t="s">
        <v>34</v>
      </c>
      <c r="D4" t="s">
        <v>1</v>
      </c>
    </row>
    <row r="5" spans="1:4" x14ac:dyDescent="0.25">
      <c r="A5" s="24" t="s">
        <v>23</v>
      </c>
    </row>
    <row r="6" spans="1:4" x14ac:dyDescent="0.25">
      <c r="A6" s="25" t="s">
        <v>30</v>
      </c>
      <c r="B6" s="26">
        <v>77.358571428571423</v>
      </c>
      <c r="C6" s="26">
        <v>23.478333333333335</v>
      </c>
      <c r="D6" s="26">
        <v>61.194500000000005</v>
      </c>
    </row>
    <row r="7" spans="1:4" x14ac:dyDescent="0.25">
      <c r="A7" s="25" t="s">
        <v>31</v>
      </c>
      <c r="B7" s="26">
        <v>113.4325</v>
      </c>
      <c r="C7" s="26">
        <v>46.662222222222219</v>
      </c>
      <c r="D7" s="26">
        <v>67.206923076923076</v>
      </c>
    </row>
    <row r="8" spans="1:4" x14ac:dyDescent="0.25">
      <c r="A8" s="24" t="s">
        <v>24</v>
      </c>
    </row>
    <row r="9" spans="1:4" x14ac:dyDescent="0.25">
      <c r="A9" s="25" t="s">
        <v>30</v>
      </c>
      <c r="B9" s="26">
        <v>105.16176470588235</v>
      </c>
      <c r="C9" s="26">
        <v>20.942</v>
      </c>
      <c r="D9" s="26">
        <v>86.020909090909086</v>
      </c>
    </row>
    <row r="10" spans="1:4" x14ac:dyDescent="0.25">
      <c r="A10" s="25" t="s">
        <v>31</v>
      </c>
      <c r="B10" s="26">
        <v>60.653999999999996</v>
      </c>
      <c r="C10" s="26">
        <v>5.0060000000000002</v>
      </c>
      <c r="D10" s="26">
        <v>32.83</v>
      </c>
    </row>
    <row r="11" spans="1:4" x14ac:dyDescent="0.25">
      <c r="A11" s="24" t="s">
        <v>25</v>
      </c>
    </row>
    <row r="12" spans="1:4" x14ac:dyDescent="0.25">
      <c r="A12" s="25" t="s">
        <v>30</v>
      </c>
      <c r="B12" s="26">
        <v>58.195</v>
      </c>
      <c r="C12" s="26">
        <v>15.788333333333334</v>
      </c>
      <c r="D12" s="26">
        <v>40.020714285714284</v>
      </c>
    </row>
    <row r="13" spans="1:4" x14ac:dyDescent="0.25">
      <c r="A13" s="25" t="s">
        <v>31</v>
      </c>
      <c r="B13" s="26">
        <v>137.75666666666666</v>
      </c>
      <c r="C13" s="26">
        <v>13.916190476190476</v>
      </c>
      <c r="D13" s="26">
        <v>41.436296296296298</v>
      </c>
    </row>
    <row r="14" spans="1:4" x14ac:dyDescent="0.25">
      <c r="A14" s="24" t="s">
        <v>26</v>
      </c>
    </row>
    <row r="15" spans="1:4" x14ac:dyDescent="0.25">
      <c r="A15" s="25" t="s">
        <v>30</v>
      </c>
      <c r="B15" s="26">
        <v>97.128</v>
      </c>
      <c r="C15" s="26">
        <v>11.077142857142858</v>
      </c>
      <c r="D15" s="26">
        <v>69.74818181818182</v>
      </c>
    </row>
    <row r="16" spans="1:4" x14ac:dyDescent="0.25">
      <c r="A16" s="25" t="s">
        <v>31</v>
      </c>
      <c r="B16" s="26">
        <v>67.046000000000006</v>
      </c>
      <c r="C16" s="26">
        <v>19.707777777777778</v>
      </c>
      <c r="D16" s="26">
        <v>36.614285714285714</v>
      </c>
    </row>
    <row r="17" spans="1:4" x14ac:dyDescent="0.25">
      <c r="A17" s="24" t="s">
        <v>27</v>
      </c>
    </row>
    <row r="18" spans="1:4" x14ac:dyDescent="0.25">
      <c r="A18" s="25" t="s">
        <v>30</v>
      </c>
      <c r="B18" s="26">
        <v>89.590666666666664</v>
      </c>
      <c r="C18" s="26">
        <v>6.5292307692307689</v>
      </c>
      <c r="D18" s="26">
        <v>51.026428571428575</v>
      </c>
    </row>
    <row r="19" spans="1:4" x14ac:dyDescent="0.25">
      <c r="A19" s="25" t="s">
        <v>31</v>
      </c>
      <c r="B19" s="26">
        <v>115.45</v>
      </c>
      <c r="C19" s="26">
        <v>42.314</v>
      </c>
      <c r="D19" s="26">
        <v>82.206363636363633</v>
      </c>
    </row>
    <row r="20" spans="1:4" x14ac:dyDescent="0.25">
      <c r="A20" s="24" t="s">
        <v>28</v>
      </c>
    </row>
    <row r="21" spans="1:4" x14ac:dyDescent="0.25">
      <c r="A21" s="25" t="s">
        <v>30</v>
      </c>
      <c r="B21" s="26">
        <v>61.881666666666661</v>
      </c>
      <c r="C21" s="26">
        <v>14.959090909090911</v>
      </c>
      <c r="D21" s="26">
        <v>44.083448275862068</v>
      </c>
    </row>
    <row r="22" spans="1:4" x14ac:dyDescent="0.25">
      <c r="A22" s="25" t="s">
        <v>31</v>
      </c>
      <c r="B22" s="26">
        <v>60.097499999999997</v>
      </c>
      <c r="C22" s="26">
        <v>30.227272727272727</v>
      </c>
      <c r="D22" s="26">
        <v>42.804210526315785</v>
      </c>
    </row>
    <row r="23" spans="1:4" x14ac:dyDescent="0.25">
      <c r="A23" s="24" t="s">
        <v>29</v>
      </c>
    </row>
    <row r="24" spans="1:4" x14ac:dyDescent="0.25">
      <c r="A24" s="25" t="s">
        <v>30</v>
      </c>
      <c r="B24" s="26">
        <v>89.726666666666674</v>
      </c>
      <c r="C24" s="26">
        <v>5.09</v>
      </c>
      <c r="D24" s="26">
        <v>61.514444444444443</v>
      </c>
    </row>
    <row r="25" spans="1:4" x14ac:dyDescent="0.25">
      <c r="A25" s="25" t="s">
        <v>31</v>
      </c>
      <c r="B25" s="26">
        <v>67.471666666666664</v>
      </c>
      <c r="C25" s="26">
        <v>28.251249999999999</v>
      </c>
      <c r="D25" s="26">
        <v>45.06</v>
      </c>
    </row>
    <row r="26" spans="1:4" x14ac:dyDescent="0.25">
      <c r="A26" s="24" t="s">
        <v>1</v>
      </c>
      <c r="B26" s="26">
        <v>84.860300751879706</v>
      </c>
      <c r="C26" s="26">
        <v>19.892689075630251</v>
      </c>
      <c r="D26" s="26">
        <v>54.181150793650794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8"/>
  <sheetViews>
    <sheetView workbookViewId="0">
      <selection activeCell="A10" sqref="A10"/>
    </sheetView>
  </sheetViews>
  <sheetFormatPr defaultRowHeight="15" x14ac:dyDescent="0.25"/>
  <cols>
    <col min="1" max="1" width="13.140625" bestFit="1" customWidth="1"/>
    <col min="2" max="2" width="16.85546875" bestFit="1" customWidth="1"/>
    <col min="3" max="3" width="10.140625" bestFit="1" customWidth="1"/>
  </cols>
  <sheetData>
    <row r="3" spans="1:3" x14ac:dyDescent="0.25">
      <c r="A3" s="23" t="s">
        <v>0</v>
      </c>
      <c r="B3" t="s">
        <v>14</v>
      </c>
      <c r="C3" t="s">
        <v>15</v>
      </c>
    </row>
    <row r="4" spans="1:3" x14ac:dyDescent="0.25">
      <c r="A4" s="24" t="s">
        <v>2</v>
      </c>
    </row>
    <row r="5" spans="1:3" x14ac:dyDescent="0.25">
      <c r="A5" s="25" t="s">
        <v>3</v>
      </c>
      <c r="B5" s="27">
        <v>13</v>
      </c>
      <c r="C5" s="26"/>
    </row>
    <row r="6" spans="1:3" x14ac:dyDescent="0.25">
      <c r="A6" s="25" t="s">
        <v>4</v>
      </c>
      <c r="B6" s="27">
        <v>13</v>
      </c>
      <c r="C6" s="26"/>
    </row>
    <row r="7" spans="1:3" x14ac:dyDescent="0.25">
      <c r="A7" s="25" t="s">
        <v>5</v>
      </c>
      <c r="B7" s="27">
        <v>13</v>
      </c>
      <c r="C7" s="26"/>
    </row>
    <row r="8" spans="1:3" x14ac:dyDescent="0.25">
      <c r="A8" s="25" t="s">
        <v>6</v>
      </c>
      <c r="B8" s="27">
        <v>14</v>
      </c>
      <c r="C8" s="26">
        <v>1</v>
      </c>
    </row>
    <row r="9" spans="1:3" x14ac:dyDescent="0.25">
      <c r="A9" s="24" t="s">
        <v>10</v>
      </c>
      <c r="B9" s="27">
        <v>14</v>
      </c>
      <c r="C9" s="26">
        <v>1</v>
      </c>
    </row>
    <row r="10" spans="1:3" x14ac:dyDescent="0.25">
      <c r="A10" s="24" t="s">
        <v>7</v>
      </c>
    </row>
    <row r="11" spans="1:3" x14ac:dyDescent="0.25">
      <c r="A11" s="25" t="s">
        <v>3</v>
      </c>
      <c r="B11" s="27">
        <v>14</v>
      </c>
      <c r="C11" s="26"/>
    </row>
    <row r="12" spans="1:3" x14ac:dyDescent="0.25">
      <c r="A12" s="25" t="s">
        <v>4</v>
      </c>
      <c r="B12" s="27">
        <v>14</v>
      </c>
      <c r="C12" s="26"/>
    </row>
    <row r="13" spans="1:3" x14ac:dyDescent="0.25">
      <c r="A13" s="25" t="s">
        <v>5</v>
      </c>
      <c r="B13" s="27">
        <v>14</v>
      </c>
      <c r="C13" s="26"/>
    </row>
    <row r="14" spans="1:3" x14ac:dyDescent="0.25">
      <c r="A14" s="25" t="s">
        <v>6</v>
      </c>
      <c r="B14" s="27">
        <v>14</v>
      </c>
      <c r="C14" s="26"/>
    </row>
    <row r="15" spans="1:3" x14ac:dyDescent="0.25">
      <c r="A15" s="24" t="s">
        <v>11</v>
      </c>
      <c r="B15" s="27">
        <v>14</v>
      </c>
      <c r="C15" s="26"/>
    </row>
    <row r="16" spans="1:3" x14ac:dyDescent="0.25">
      <c r="A16" s="24" t="s">
        <v>8</v>
      </c>
    </row>
    <row r="17" spans="1:3" x14ac:dyDescent="0.25">
      <c r="A17" s="25" t="s">
        <v>3</v>
      </c>
      <c r="B17" s="27">
        <v>14</v>
      </c>
      <c r="C17" s="26"/>
    </row>
    <row r="18" spans="1:3" x14ac:dyDescent="0.25">
      <c r="A18" s="25" t="s">
        <v>4</v>
      </c>
      <c r="B18" s="27">
        <v>16</v>
      </c>
      <c r="C18" s="26">
        <v>2</v>
      </c>
    </row>
    <row r="19" spans="1:3" x14ac:dyDescent="0.25">
      <c r="A19" s="25" t="s">
        <v>5</v>
      </c>
      <c r="B19" s="27">
        <v>16</v>
      </c>
      <c r="C19" s="26">
        <v>1</v>
      </c>
    </row>
    <row r="20" spans="1:3" x14ac:dyDescent="0.25">
      <c r="A20" s="25" t="s">
        <v>6</v>
      </c>
      <c r="B20" s="27">
        <v>17</v>
      </c>
      <c r="C20" s="26">
        <v>1</v>
      </c>
    </row>
    <row r="21" spans="1:3" x14ac:dyDescent="0.25">
      <c r="A21" s="24" t="s">
        <v>12</v>
      </c>
      <c r="B21" s="27">
        <v>17</v>
      </c>
      <c r="C21" s="26">
        <v>4</v>
      </c>
    </row>
    <row r="22" spans="1:3" x14ac:dyDescent="0.25">
      <c r="A22" s="24" t="s">
        <v>9</v>
      </c>
    </row>
    <row r="23" spans="1:3" x14ac:dyDescent="0.25">
      <c r="A23" s="25" t="s">
        <v>3</v>
      </c>
      <c r="B23" s="27">
        <v>18</v>
      </c>
      <c r="C23" s="26">
        <v>1</v>
      </c>
    </row>
    <row r="24" spans="1:3" x14ac:dyDescent="0.25">
      <c r="A24" s="25" t="s">
        <v>4</v>
      </c>
      <c r="B24" s="27">
        <v>19</v>
      </c>
      <c r="C24" s="26">
        <v>1</v>
      </c>
    </row>
    <row r="25" spans="1:3" x14ac:dyDescent="0.25">
      <c r="A25" s="25" t="s">
        <v>5</v>
      </c>
      <c r="B25" s="27">
        <v>20</v>
      </c>
      <c r="C25" s="26">
        <v>6</v>
      </c>
    </row>
    <row r="26" spans="1:3" x14ac:dyDescent="0.25">
      <c r="A26" s="25" t="s">
        <v>6</v>
      </c>
      <c r="B26" s="27">
        <v>19</v>
      </c>
      <c r="C26" s="26"/>
    </row>
    <row r="27" spans="1:3" x14ac:dyDescent="0.25">
      <c r="A27" s="24" t="s">
        <v>13</v>
      </c>
      <c r="B27" s="27">
        <v>19</v>
      </c>
      <c r="C27" s="26">
        <v>8</v>
      </c>
    </row>
    <row r="28" spans="1:3" x14ac:dyDescent="0.25">
      <c r="A28" s="24" t="s">
        <v>1</v>
      </c>
      <c r="B28" s="27">
        <v>19</v>
      </c>
      <c r="C28" s="26">
        <v>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0.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8 0 0 . 1 1 5 2 ] ] > < / C u s t o m C o n t e n t > < / G e m i n i > 
</file>

<file path=customXml/item12.xml>��< ? x m l   v e r s i o n = " 1 . 0 "   e n c o d i n g = " U T F - 1 6 " ? > < G e m i n i   x m l n s = " h t t p : / / g e m i n i / p i v o t c u s t o m i z a t i o n / I s S a n d b o x E m b e d d e d " > < C u s t o m C o n t e n t > < ! [ C D A T A [ y e 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5.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a 9 a 8 0 6 e 1 - d 4 d 8 - 4 8 3 6 - a 1 0 5 - 0 9 2 b 1 7 6 0 6 6 6 4 " > < 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8.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9.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C l i e n t W i n d o w X M L " > < C u s t o m C o n t e n t > < ! [ C D A T A [ H R   D a t a _ a 3 c a b 3 5 d - b 5 4 f - 4 a a f - 9 8 f 7 - 9 5 8 6 2 7 e c 7 7 8 b ] ] > < / C u s t o m C o n t e n t > < / G e m i n i > 
</file>

<file path=customXml/item23.xml>��< ? x m l   v e r s i o n = " 1 . 0 "   e n c o d i n g = " U T F - 1 6 " ? > < G e m i n i   x m l n s = " h t t p : / / g e m i n i / p i v o t c u s t o m i z a t i o n / T a b l e O r d e r " > < C u s t o m C o n t e n t > < ! [ C D A T A [ H R   D a t a _ a 3 c a b 3 5 d - b 5 4 f - 4 a a f - 9 8 f 7 - 9 5 8 6 2 7 e c 7 7 8 b ] ] > < / C u s t o m C o n t e n t > < / G e m i n i > 
</file>

<file path=customXml/item24.xml>��< ? x m l   v e r s i o n = " 1 . 0 "   e n c o d i n g = " U T F - 1 6 " ? > < G e m i n i   x m l n s = " h t t p : / / g e m i n i / p i v o t c u s t o m i z a t i o n / S h o w H i d d e n " > < C u s t o m C o n t e n t > < ! [ C D A T A [ T r u e ] ] > < / C u s t o m C o n t e n t > < / G e m i n i > 
</file>

<file path=customXml/item25.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6.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 2 0 2 0 - 0 4 - 2 9 T 1 9 : 3 2 : 1 9 . 1 8 6 5 4 9 1 + 1 0 : 0 0 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 M e a s u r e s \ T O   % < / K e y > < / D i a g r a m O b j e c t K e y > < D i a g r a m O b j e c t K e y > < K e y > M e a s u r e s \ T O   % \ T a g I n f o \ F o r m u l a < / K e y > < / D i a g r a m O b j e c t K e y > < D i a g r a m O b j e c t K e y > < K e y > M e a s u r e s \ T O   % \ T a g I n f o \ V a l u e 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 M e a s u r e s \ T O   % < / K e y > < / a : K e y > < a : V a l u e   i : t y p e = " M e a s u r e G r i d N o d e V i e w S t a t e " > < L a y e d O u t > t r u e < / L a y e d O u t > < R o w > 5 < / R o w > < / a : V a l u e > < / a : K e y V a l u e O f D i a g r a m O b j e c t K e y a n y T y p e z b w N T n L X > < a : K e y V a l u e O f D i a g r a m O b j e c t K e y a n y T y p e z b w N T n L X > < a : K e y > < K e y > M e a s u r e s \ T O   % \ T a g I n f o \ F o r m u l a < / K e y > < / a : K e y > < a : V a l u e   i : t y p e = " M e a s u r e G r i d V i e w S t a t e I D i a g r a m T a g A d d i t i o n a l I n f o " / > < / a : K e y V a l u e O f D i a g r a m O b j e c t K e y a n y T y p e z b w N T n L X > < a : K e y V a l u e O f D i a g r a m O b j e c t K e y a n y T y p e z b w N T n L X > < a : K e y > < K e y > M e a s u r e s \ T O 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6.xml>��< ? x m l   v e r s i o n = " 1 . 0 "   e n c o d i n g = " u t f - 1 6 " ? > < D a t a M a s h u p   s q m i d = " 6 4 8 a a a d b - 7 2 4 8 - 4 0 1 0 - b e a 2 - 0 e a 2 3 a 8 c 2 1 8 a "   x m l n s = " h t t p : / / s c h e m a s . m i c r o s o f t . c o m / D a t a M a s h u p " > A A A A A H E G A A B Q S w M E F A A C A A g A a 6 5 S T j p j 4 H + n A A A A + A A A A B I A H A B D b 2 5 m a W c v U G F j a 2 F n Z S 5 4 b W w g o h g A K K A U A A A A A A A A A A A A A A A A A A A A A A A A A A A A h Y 8 x D o I w G E a v Q r r T F l A k 5 K f E u E p i Y j S u T a 3 Q C M X Q Y r m b g 0 f y C p I o 6 u b 4 v b z h f Y / b H f K h q b 2 r 7 I x q d Y Y C T J E n t W i P S p c Z 6 u 3 J T 1 D O Y M P F m Z f S G 2 V t 0 s E c M 1 R Z e 0 k J c c 5 h F + G 2 K 0 l I a U A O x X o r K t l w 9 J H V f 9 l X 2 l i u h U Q M 9 q 8 Y F u I 4 x v N o E e N k F g C Z M B R K f 5 V w L M Y U y A + E V V / b v p N M a n + 5 A z J N I O 8 X 7 A l Q S w M E F A A C A A g A a 6 5 S 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u U k 6 D v w y f a A M A A N M K A A A T A B w A R m 9 y b X V s Y X M v U 2 V j d G l v b j E u b S C i G A A o o B Q A A A A A A A A A A A A A A A A A A A A A A A A A A A D V V U 1 v 2 z g Q v Q f I f y C Y i w 1 o j T r o 9 t C u W q T + q H 1 I 4 t g u 9 m D 5 Q F s T m 6 h E e U n K j W D 4 v 3 d I K p J s W e 0 e F l j U F 1 M z w 3 l v 3 g x J B W v N E 0 F m 7 r / 7 4 f r q + k p t m Y S Q 3 N D R l P S Z Z p T 4 J A J 9 f U X w N 0 t S u Q a 0 D J M o B N k Z 8 g h U i / b e B 1 8 V S B X E m Q h Z 8 C i g L / k e y B / k P i O P I u I C y F w y L r j Y k F G 6 C l 4 / i g X p J U K D 0 M E s i y K 2 S h U o c v 8 4 H w W D l z V E Q Z + p 7 S p h M l S 3 w d + w 4 o I h G B L M 1 2 T y R J g I y W Q S 5 K w D 2 v Y c 5 R u K J D W Y m k Y 8 D E E Q S 7 p r 6 p q z V Q S d G U Q o w D T 5 r l q u P o 8 A W 2 / J 4 k 5 r y V e p B r X 8 t H C b l 5 / I X x + J l i m U + c d i n 3 w D 0 k u V T m I y T I V T s w S 4 C 8 N e E q W x a D W S 8 Q h F K Y R 6 T m R s b e R Z Y j I U l u Z s b h o D W o t c v G W 7 J D U F w W K E c c D V c p 0 n t 7 e a 6 X v k Q B 8 w 0 n B z u n T s 5 7 E K E i d 7 B H n U W 5 A X o J y y J V S N l M G o 5 v 6 J D B X Y w c s O u 4 1 5 L E q e r Q L r / H Z d 6 N 5 A 9 a e 6 u 2 w u 1 t A z J T Q 2 4 Y b O W L x D k 7 H T d q U V v S 0 T G 8 M 2 2 0 F J s k j k 8 h u n y d 9 Q m 3 c 4 F 0 r j B q L h R R + N i D j z h T H E t T U O 4 t 2 4 j 9 a x 0 O / e d g y C N X 8 B B J C 1 F H c b q M c O 9 F b w 9 R e Z p L v a h u G k Z p q D j K t U m M i s n a s H + D 7 i s k 7 8 8 1 c y h Q 0 O X M 1 j w i + W N W G Z l f I S + B S Y K n O 9 w m N p l 0 u Y g 0 g N S q b q p T v f P R 6 t r X r d K N J 4 B d I R Z 6 F h e L b x w u H I Z 6 1 6 A I 2 j P B U n 8 + E d m g 5 b N a z 7 y z k 6 R z c D d N 6 d Q t G 6 c l a h Y / v 6 i o v L + K d v R X X 0 f / P 3 4 o H t + Y b Z K x B 5 u w I O b 4 7 F H V t K U o l s V I N M m M Q + 4 p V v W 3 a m F D o Y W Y x V E f S U g s x 8 8 7 x 4 5 L N h m o 3 x k d D 8 m Y P 0 T z d 7 t h E + d W F m C s / S T O G f F A c 0 t O m W p w z L W 6 z K t b j M L r a w p / a d f r J O Y y T U a i z S W / Q h 4 j H H D 5 9 6 S C s f Q L / 7 z i M D s U 5 C 7 J 7 f v f 3 z 1 i N P a a J h p r M I / H L Z e U g E L M u x n y A p 9 O G D C Q x H q H K O c k 9 u L 9 7 u R W 6 / i 6 L Z m k X Y e a f A y T D X s l p 9 F s X z Z x V E a Q 1 b B K Q H S u E F s G I m h y h b G j F 7 P O l 7 + g s t A 0 q P l C w v a v 8 v R G 8 W u k 3 8 j + W G / 7 9 T / 3 2 3 T M b X j j V k L 1 v q 8 n 3 4 A V B L A Q I t A B Q A A g A I A G u u U k 4 6 Y + B / p w A A A P g A A A A S A A A A A A A A A A A A A A A A A A A A A A B D b 2 5 m a W c v U G F j a 2 F n Z S 5 4 b W x Q S w E C L Q A U A A I A C A B r r l J O D 8 r p q 6 Q A A A D p A A A A E w A A A A A A A A A A A A A A A A D z A A A A W 0 N v b n R l b n R f V H l w Z X N d L n h t b F B L A Q I t A B Q A A g A I A G u u U k 6 D v w y f a A M A A N M K A A A T A A A A A A A A A A A A A A A A A O Q 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l A A A A A A A A S 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i t W a n l o d 2 V Q T F F v d E U y b T V N M k F W a 0 Y x U n l Z V z V 6 W m 0 5 e W J T Q k d h V 3 h s S U d a e W I y M G d R e n B j Q U F B Q U F B Q U F B Q U F B Q U k 0 c E c 3 N j g r K 0 5 J c T h v Y U V m U 2 J F R m 9 N V T J G d G N H e G x J R k Y x W l h K N U F B R i t W a n l o d 2 V Q T F F v d E U y b T V N M k F W a 0 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x v Y W R U b 1 J l c G 9 y d E R p c 2 F i b G V k I i B W Y W x 1 Z T 0 i b D E i I C 8 + P E V u d H J 5 I F R 5 c G U 9 I l F 1 Z X J 5 R 3 J v d X B J R C I g V m F s d W U 9 I n N h M T N j N T Y 3 Z S 1 l M 2 M x L T Q y Y 2 I t O G I 0 N C 1 k Y T Z l N G N k O D A 1 N j 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c 4 O T A 4 M j l a I i A v P j x F b n R y e S B U e X B l P S J G a W x s U 3 R h d H V z I i B W Y W x 1 Z T 0 i c 0 N v b X B s Z X R l 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U G l 2 b 3 R P Y m p l Y 3 R O Y W 1 l I i B W Y W x 1 Z T 0 i c 1 R l b n V y Z S F U Z W 5 1 c m U 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E 5 L T A y L T E 4 V D E x O j U x O j E 3 L j A 3 O T A 3 M T R a I i A v P j x F b n R y e S B U e X B l P S J G a W x s R X J y b 3 J D b 3 V u d C I g V m F s d W U 9 I m w w I i A v P j x F b n R y e S B U e X B l P S J G a W x s R X J y b 3 J D b 2 R l I i B W Y W x 1 Z T 0 i c 1 V u a 2 5 v d 2 4 i I C 8 + P E V u d H J 5 I F R 5 c G U 9 I k Z p b G x D b 3 V u d C I g V m F s d W U 9 I m w y M j E y O S I g L z 4 8 R W 5 0 c n k g V H l w Z T 0 i Q W R k Z W R U b 0 R h d G F N b 2 R l b C I g V m F s d W U 9 I m w x I i A v P j x F b n R y e S B U e X B l P S J R d W V y e U l E I i B W Y W x 1 Z T 0 i c z g z Z j Q 3 Z j Y 2 L W V m N T Q t N G E z N i 0 5 O T U x L W Q 1 Z j Q 0 M W N i N D I 2 M i 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G m a 3 4 o 6 1 S 9 K q o A m y o 9 9 J T o A A A A A A g A A A A A A E G Y A A A A B A A A g A A A A 1 j K l 9 f m Z / v u k O / r r X h C U + I N I c z h 0 8 z 8 P c E Q Y T V t H 1 V Y A A A A A D o A A A A A C A A A g A A A A v s E R K u t O / a z j U o 4 k r 5 n r L T Q j 0 F 3 C Z p k O p 7 r K 3 T 1 R F l 5 Q A A A A b W 8 D d c H 7 s y w W A D i a o Q C M D Z Z d q m U n 9 p x j 6 t O m q O y A n m X t 6 6 Q g Z 3 Q I R X U s W W M Q O T F U 8 U 2 f 1 Z H o b K E h U O J / m I + Z 5 e n K Z w d i V 6 2 7 4 r 0 t W m j Q e d l A A A A A G S l s 1 s x p r 7 M 1 I B Q 1 P B H a L T S I N b b n p l M B H M x w x 0 W 9 w / S 7 s E z T n v v c J + N z a N g J Q R s r 3 W e 6 g K C m V R w A 8 X P Y l H k T N Q = = < / D a t a M a s h u p > 
</file>

<file path=customXml/item7.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DC812D7-C766-4FAA-838C-135CF5466F94}">
  <ds:schemaRefs/>
</ds:datastoreItem>
</file>

<file path=customXml/itemProps10.xml><?xml version="1.0" encoding="utf-8"?>
<ds:datastoreItem xmlns:ds="http://schemas.openxmlformats.org/officeDocument/2006/customXml" ds:itemID="{F02E472D-16A1-462C-BF73-05678E21EDBB}">
  <ds:schemaRefs/>
</ds:datastoreItem>
</file>

<file path=customXml/itemProps11.xml><?xml version="1.0" encoding="utf-8"?>
<ds:datastoreItem xmlns:ds="http://schemas.openxmlformats.org/officeDocument/2006/customXml" ds:itemID="{1B1E9190-D909-43ED-985E-C7BB55770109}">
  <ds:schemaRefs/>
</ds:datastoreItem>
</file>

<file path=customXml/itemProps12.xml><?xml version="1.0" encoding="utf-8"?>
<ds:datastoreItem xmlns:ds="http://schemas.openxmlformats.org/officeDocument/2006/customXml" ds:itemID="{D24F4AD7-6D8C-4418-96BC-BEE729E4FA89}">
  <ds:schemaRefs/>
</ds:datastoreItem>
</file>

<file path=customXml/itemProps13.xml><?xml version="1.0" encoding="utf-8"?>
<ds:datastoreItem xmlns:ds="http://schemas.openxmlformats.org/officeDocument/2006/customXml" ds:itemID="{8B6A2CE7-FF32-4816-ABCE-C10233050224}">
  <ds:schemaRefs/>
</ds:datastoreItem>
</file>

<file path=customXml/itemProps14.xml><?xml version="1.0" encoding="utf-8"?>
<ds:datastoreItem xmlns:ds="http://schemas.openxmlformats.org/officeDocument/2006/customXml" ds:itemID="{8A62504D-62A6-4C98-BF7A-A625A1491020}">
  <ds:schemaRefs/>
</ds:datastoreItem>
</file>

<file path=customXml/itemProps15.xml><?xml version="1.0" encoding="utf-8"?>
<ds:datastoreItem xmlns:ds="http://schemas.openxmlformats.org/officeDocument/2006/customXml" ds:itemID="{3E471582-2D64-4DB6-BC17-00C3EFD8C77E}">
  <ds:schemaRefs/>
</ds:datastoreItem>
</file>

<file path=customXml/itemProps16.xml><?xml version="1.0" encoding="utf-8"?>
<ds:datastoreItem xmlns:ds="http://schemas.openxmlformats.org/officeDocument/2006/customXml" ds:itemID="{502985C5-CB12-4640-8E14-7A12B551F8DD}">
  <ds:schemaRefs/>
</ds:datastoreItem>
</file>

<file path=customXml/itemProps17.xml><?xml version="1.0" encoding="utf-8"?>
<ds:datastoreItem xmlns:ds="http://schemas.openxmlformats.org/officeDocument/2006/customXml" ds:itemID="{0901198E-7626-4AA4-A7B2-9EC063C73E09}">
  <ds:schemaRefs/>
</ds:datastoreItem>
</file>

<file path=customXml/itemProps18.xml><?xml version="1.0" encoding="utf-8"?>
<ds:datastoreItem xmlns:ds="http://schemas.openxmlformats.org/officeDocument/2006/customXml" ds:itemID="{C167D635-A9F8-4E7A-A4B6-94CC2616EC21}">
  <ds:schemaRefs/>
</ds:datastoreItem>
</file>

<file path=customXml/itemProps19.xml><?xml version="1.0" encoding="utf-8"?>
<ds:datastoreItem xmlns:ds="http://schemas.openxmlformats.org/officeDocument/2006/customXml" ds:itemID="{37E1D74F-D424-450C-8DAC-50E2094B9015}">
  <ds:schemaRefs/>
</ds:datastoreItem>
</file>

<file path=customXml/itemProps2.xml><?xml version="1.0" encoding="utf-8"?>
<ds:datastoreItem xmlns:ds="http://schemas.openxmlformats.org/officeDocument/2006/customXml" ds:itemID="{8C220F06-7210-40FC-9199-A92865A21BE1}">
  <ds:schemaRefs/>
</ds:datastoreItem>
</file>

<file path=customXml/itemProps20.xml><?xml version="1.0" encoding="utf-8"?>
<ds:datastoreItem xmlns:ds="http://schemas.openxmlformats.org/officeDocument/2006/customXml" ds:itemID="{20BB6E0F-0EE3-4E72-A818-8D2266C59B4C}">
  <ds:schemaRefs/>
</ds:datastoreItem>
</file>

<file path=customXml/itemProps21.xml><?xml version="1.0" encoding="utf-8"?>
<ds:datastoreItem xmlns:ds="http://schemas.openxmlformats.org/officeDocument/2006/customXml" ds:itemID="{367935A3-F480-4E85-8382-F7FF8D10153A}">
  <ds:schemaRefs/>
</ds:datastoreItem>
</file>

<file path=customXml/itemProps22.xml><?xml version="1.0" encoding="utf-8"?>
<ds:datastoreItem xmlns:ds="http://schemas.openxmlformats.org/officeDocument/2006/customXml" ds:itemID="{D2E30F30-10E6-4FDE-9BE6-1A89122D8B0D}">
  <ds:schemaRefs/>
</ds:datastoreItem>
</file>

<file path=customXml/itemProps23.xml><?xml version="1.0" encoding="utf-8"?>
<ds:datastoreItem xmlns:ds="http://schemas.openxmlformats.org/officeDocument/2006/customXml" ds:itemID="{55900AC9-F83D-4519-B2F6-D0AD247F59EE}">
  <ds:schemaRefs/>
</ds:datastoreItem>
</file>

<file path=customXml/itemProps24.xml><?xml version="1.0" encoding="utf-8"?>
<ds:datastoreItem xmlns:ds="http://schemas.openxmlformats.org/officeDocument/2006/customXml" ds:itemID="{005B08CA-B65E-481F-B1B4-71BB48C15B00}">
  <ds:schemaRefs/>
</ds:datastoreItem>
</file>

<file path=customXml/itemProps25.xml><?xml version="1.0" encoding="utf-8"?>
<ds:datastoreItem xmlns:ds="http://schemas.openxmlformats.org/officeDocument/2006/customXml" ds:itemID="{616140CF-9148-4075-9269-65214E209800}">
  <ds:schemaRefs/>
</ds:datastoreItem>
</file>

<file path=customXml/itemProps26.xml><?xml version="1.0" encoding="utf-8"?>
<ds:datastoreItem xmlns:ds="http://schemas.openxmlformats.org/officeDocument/2006/customXml" ds:itemID="{0A4CF291-3EBC-41FE-A1B5-985E5299A7AF}">
  <ds:schemaRefs/>
</ds:datastoreItem>
</file>

<file path=customXml/itemProps27.xml><?xml version="1.0" encoding="utf-8"?>
<ds:datastoreItem xmlns:ds="http://schemas.openxmlformats.org/officeDocument/2006/customXml" ds:itemID="{F04C927F-B405-4E40-9553-969A5C53C0B5}">
  <ds:schemaRefs/>
</ds:datastoreItem>
</file>

<file path=customXml/itemProps28.xml><?xml version="1.0" encoding="utf-8"?>
<ds:datastoreItem xmlns:ds="http://schemas.openxmlformats.org/officeDocument/2006/customXml" ds:itemID="{DCD56EFF-F999-44C0-BF33-51D455B7DBDD}">
  <ds:schemaRefs/>
</ds:datastoreItem>
</file>

<file path=customXml/itemProps3.xml><?xml version="1.0" encoding="utf-8"?>
<ds:datastoreItem xmlns:ds="http://schemas.openxmlformats.org/officeDocument/2006/customXml" ds:itemID="{63A69F31-B23F-44A6-9ED7-18DD12185065}">
  <ds:schemaRefs/>
</ds:datastoreItem>
</file>

<file path=customXml/itemProps4.xml><?xml version="1.0" encoding="utf-8"?>
<ds:datastoreItem xmlns:ds="http://schemas.openxmlformats.org/officeDocument/2006/customXml" ds:itemID="{E1131996-D736-44B8-8635-96D677422178}">
  <ds:schemaRefs/>
</ds:datastoreItem>
</file>

<file path=customXml/itemProps5.xml><?xml version="1.0" encoding="utf-8"?>
<ds:datastoreItem xmlns:ds="http://schemas.openxmlformats.org/officeDocument/2006/customXml" ds:itemID="{865618B4-6D53-4115-8300-EA08543E733C}">
  <ds:schemaRefs/>
</ds:datastoreItem>
</file>

<file path=customXml/itemProps6.xml><?xml version="1.0" encoding="utf-8"?>
<ds:datastoreItem xmlns:ds="http://schemas.openxmlformats.org/officeDocument/2006/customXml" ds:itemID="{B653BBAE-DD54-4DE1-96BE-5D5F3ABABDC2}">
  <ds:schemaRefs>
    <ds:schemaRef ds:uri="http://schemas.microsoft.com/DataMashup"/>
  </ds:schemaRefs>
</ds:datastoreItem>
</file>

<file path=customXml/itemProps7.xml><?xml version="1.0" encoding="utf-8"?>
<ds:datastoreItem xmlns:ds="http://schemas.openxmlformats.org/officeDocument/2006/customXml" ds:itemID="{EE008A49-BAA8-4371-BDED-80ADB64FC652}">
  <ds:schemaRefs/>
</ds:datastoreItem>
</file>

<file path=customXml/itemProps8.xml><?xml version="1.0" encoding="utf-8"?>
<ds:datastoreItem xmlns:ds="http://schemas.openxmlformats.org/officeDocument/2006/customXml" ds:itemID="{11A6D4A2-0A89-4314-8B59-1F3BDFBA1D32}">
  <ds:schemaRefs/>
</ds:datastoreItem>
</file>

<file path=customXml/itemProps9.xml><?xml version="1.0" encoding="utf-8"?>
<ds:datastoreItem xmlns:ds="http://schemas.openxmlformats.org/officeDocument/2006/customXml" ds:itemID="{41B4BA89-3F3E-4EA0-B8DC-BEB59AC0E6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Actives Dashboard</vt:lpstr>
      <vt:lpstr>Headline</vt:lpstr>
      <vt:lpstr>Ethnicity</vt:lpstr>
      <vt:lpstr>Separations</vt:lpstr>
      <vt:lpstr>Term Reason</vt:lpstr>
      <vt:lpstr>Region</vt:lpstr>
      <vt:lpstr>Tenure</vt:lpstr>
      <vt:lpstr>Actives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fv3</cp:lastModifiedBy>
  <cp:lastPrinted>2019-02-18T11:47:27Z</cp:lastPrinted>
  <dcterms:created xsi:type="dcterms:W3CDTF">2019-02-14T03:48:08Z</dcterms:created>
  <dcterms:modified xsi:type="dcterms:W3CDTF">2021-06-07T05:20:45Z</dcterms:modified>
</cp:coreProperties>
</file>