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odule 2\"/>
    </mc:Choice>
  </mc:AlternateContent>
  <xr:revisionPtr revIDLastSave="0" documentId="13_ncr:1_{371FF29A-75AD-4FC9-AF41-69A27991E823}" xr6:coauthVersionLast="44" xr6:coauthVersionMax="44" xr10:uidLastSave="{00000000-0000-0000-0000-000000000000}"/>
  <bookViews>
    <workbookView xWindow="-110" yWindow="-110" windowWidth="19420" windowHeight="10420" activeTab="2" xr2:uid="{F4B29C45-16E6-4E50-AA05-B576E8ABA65C}"/>
  </bookViews>
  <sheets>
    <sheet name="Sheet1" sheetId="1" r:id="rId1"/>
    <sheet name="Sheet2" sheetId="2" r:id="rId2"/>
    <sheet name="example" sheetId="3" r:id="rId3"/>
    <sheet name="Sheet3" sheetId="4" r:id="rId4"/>
  </sheets>
  <definedNames>
    <definedName name="_xlnm._FilterDatabase" localSheetId="2" hidden="1">example!$A$1:$F$1</definedName>
    <definedName name="_xlchart.v1.0" hidden="1">example!$C$1</definedName>
    <definedName name="_xlchart.v1.1" hidden="1">example!$C$2:$C$151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4" l="1"/>
  <c r="P8" i="4"/>
  <c r="P9" i="4"/>
  <c r="P10" i="4"/>
  <c r="Q8" i="4"/>
  <c r="Q7" i="4"/>
  <c r="O12" i="4"/>
  <c r="L8" i="4"/>
  <c r="L9" i="4"/>
  <c r="L10" i="4"/>
  <c r="L7" i="4"/>
  <c r="M8" i="4"/>
  <c r="M7" i="4"/>
  <c r="G4" i="4"/>
  <c r="G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2" i="4"/>
  <c r="G2" i="4"/>
  <c r="G1" i="4"/>
  <c r="F84" i="1"/>
  <c r="E84" i="1"/>
  <c r="F74" i="1"/>
  <c r="E74" i="1"/>
  <c r="E67" i="1"/>
  <c r="C74" i="1"/>
  <c r="E70" i="1" s="1"/>
  <c r="E69" i="1"/>
  <c r="E68" i="1" l="1"/>
  <c r="E71" i="1"/>
  <c r="H6" i="3" l="1"/>
  <c r="H4" i="3"/>
  <c r="H3" i="3"/>
  <c r="J9" i="3" l="1"/>
  <c r="J6" i="3"/>
  <c r="J5" i="3"/>
  <c r="H9" i="3"/>
  <c r="H10" i="3" l="1"/>
  <c r="H7" i="3"/>
  <c r="E72" i="1"/>
</calcChain>
</file>

<file path=xl/sharedStrings.xml><?xml version="1.0" encoding="utf-8"?>
<sst xmlns="http://schemas.openxmlformats.org/spreadsheetml/2006/main" count="256" uniqueCount="105">
  <si>
    <t>Here you combine say strata followed by random sampling events</t>
  </si>
  <si>
    <t>Multi stage</t>
  </si>
  <si>
    <t>every 3 person I want to select in the group of students</t>
  </si>
  <si>
    <t>Systematic sampling</t>
  </si>
  <si>
    <t>you form clusters/groups for example say on basis of age and height</t>
  </si>
  <si>
    <t>Cluster sampling</t>
  </si>
  <si>
    <t>formation of groups or strata for example male, female (village, cities etc.)</t>
  </si>
  <si>
    <t>Stratified sampling</t>
  </si>
  <si>
    <t>for example random selection 5 students amongst the class of 40 students (5/40)</t>
  </si>
  <si>
    <t>Simple random sampling</t>
  </si>
  <si>
    <t>It depends on randomization so that every element has equal chance to get selected'</t>
  </si>
  <si>
    <t>Probability sampling</t>
  </si>
  <si>
    <t>Sampling</t>
  </si>
  <si>
    <t>subset of population</t>
  </si>
  <si>
    <t>Sample</t>
  </si>
  <si>
    <t>Population</t>
  </si>
  <si>
    <t>Checking the performance of the model and collect feedbacks</t>
  </si>
  <si>
    <t>Step 9</t>
  </si>
  <si>
    <t>Deployment of your model in production environment</t>
  </si>
  <si>
    <t>Step 8</t>
  </si>
  <si>
    <t>Visualization and results communication - Once you get model, you have to narrate the results in the form of data story, remember the world doesn't understand stats/ML etc.</t>
  </si>
  <si>
    <t>Step 7</t>
  </si>
  <si>
    <t>Evaluate and check model performance - Break the data into train and test, test the accuracy and simplest model here generalization concept here</t>
  </si>
  <si>
    <t>Step 6</t>
  </si>
  <si>
    <t>Building ML model - Now you will try out supervised (prediction/classification) or unsupervised</t>
  </si>
  <si>
    <t>Step 5</t>
  </si>
  <si>
    <t>Exploratory data analysis - lot of statistics/maths - variable selection/reduction, univariate/bivariate/multivariate analysis - mean/median, correlations, PCA, k-means etc</t>
  </si>
  <si>
    <t>Step 4</t>
  </si>
  <si>
    <t>Data cleaning and transformation - Data Aggregation across multiple data types, missing values imputation, variable transformations etc.</t>
  </si>
  <si>
    <t>Step 3</t>
  </si>
  <si>
    <t>Data Acquisition - Customers logs, transactional dataset, RDMS eg. MySql datasets, demographical dataset etc…</t>
  </si>
  <si>
    <t>Step 2</t>
  </si>
  <si>
    <t>Understanding client problem and translate into Business Problem (Ask several questions - Why??) For example telecom client want to understand why customers are churning and you propose churn model that will provide the probability of churn but will not answer his doubts</t>
  </si>
  <si>
    <t>Step 1</t>
  </si>
  <si>
    <t>50000 customers - who provide high revenues to the business and high profit margins</t>
  </si>
  <si>
    <t>Business problem - cluster/group customers and provide targeted marketing strategies</t>
  </si>
  <si>
    <t>3Mn customer transaction data</t>
  </si>
  <si>
    <t>Transactional dataset customer segmentation</t>
  </si>
  <si>
    <t>Data science example</t>
  </si>
  <si>
    <t>you have two outcomes but with near to infinite number of trials</t>
  </si>
  <si>
    <t>Poisson</t>
  </si>
  <si>
    <t>you have two outcomes but n number of trials</t>
  </si>
  <si>
    <t>Binomial</t>
  </si>
  <si>
    <t>we have pdf (probability density function) and empirical formula</t>
  </si>
  <si>
    <t>we have only two outcomes and only one trial</t>
  </si>
  <si>
    <t>Normal (slide 44)</t>
  </si>
  <si>
    <t>Bernoulli (slide 52)</t>
  </si>
  <si>
    <t>Continous</t>
  </si>
  <si>
    <t>Discrete</t>
  </si>
  <si>
    <t>Outcome</t>
  </si>
  <si>
    <t>0, 0.1, 0.2, 0.21, 0.31</t>
  </si>
  <si>
    <t>0-1</t>
  </si>
  <si>
    <t>Possible/not possible</t>
  </si>
  <si>
    <t>0/1</t>
  </si>
  <si>
    <t>Yes/No</t>
  </si>
  <si>
    <t xml:space="preserve">Discrete </t>
  </si>
  <si>
    <t>Depending upon nature of values - Discrete or Continous</t>
  </si>
  <si>
    <t>Probability distribution</t>
  </si>
  <si>
    <t>Variance calculations</t>
  </si>
  <si>
    <t>x1</t>
  </si>
  <si>
    <t>x2</t>
  </si>
  <si>
    <t>x3</t>
  </si>
  <si>
    <t>x4</t>
  </si>
  <si>
    <t>x5</t>
  </si>
  <si>
    <t>x6</t>
  </si>
  <si>
    <t>Frequency</t>
  </si>
  <si>
    <t>Normal Distribution</t>
  </si>
  <si>
    <t>(n-1)</t>
  </si>
  <si>
    <t>n</t>
  </si>
  <si>
    <t>A</t>
  </si>
  <si>
    <t>B</t>
  </si>
  <si>
    <t>Width (cm)</t>
  </si>
  <si>
    <t>Sepal.Length</t>
  </si>
  <si>
    <t>Sepal.Width</t>
  </si>
  <si>
    <t>Petal.Length</t>
  </si>
  <si>
    <t>Petal.Width</t>
  </si>
  <si>
    <t>Species</t>
  </si>
  <si>
    <t>setosa</t>
  </si>
  <si>
    <t>Sepal width</t>
  </si>
  <si>
    <t>Avg (mu)</t>
  </si>
  <si>
    <t>if 68% values lie within mu +/- 1 sigma</t>
  </si>
  <si>
    <t>std deviation (sigma)</t>
  </si>
  <si>
    <t>mu+1sigma</t>
  </si>
  <si>
    <t>mu-1sigma</t>
  </si>
  <si>
    <t>mu+2sigma</t>
  </si>
  <si>
    <t>mu-2sigma</t>
  </si>
  <si>
    <t>versicolor</t>
  </si>
  <si>
    <t>virginica</t>
  </si>
  <si>
    <t>Strata</t>
  </si>
  <si>
    <t>Dataset</t>
  </si>
  <si>
    <t>Gender</t>
  </si>
  <si>
    <t>Male</t>
  </si>
  <si>
    <t>Female</t>
  </si>
  <si>
    <t>US (GDP)</t>
  </si>
  <si>
    <t>Low GDP</t>
  </si>
  <si>
    <t>High GDP</t>
  </si>
  <si>
    <t>Medium GDP</t>
  </si>
  <si>
    <t>India</t>
  </si>
  <si>
    <t>Metro</t>
  </si>
  <si>
    <t>Urban</t>
  </si>
  <si>
    <t>Rural</t>
  </si>
  <si>
    <t>H1B</t>
  </si>
  <si>
    <t>Random, systematic, strata</t>
  </si>
  <si>
    <t>Height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</si>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</sst>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545454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9" fontId="0" fillId="0" borderId="0" xfId="0" applyNumberFormat="1" applyFont="1"/>
    <xf numFmtId="0" fontId="3" fillId="0" borderId="0" xfId="0" applyFont="1"/>
    <xf numFmtId="0" fontId="0" fillId="2" borderId="0" xfId="0" applyFont="1" applyFill="1"/>
    <xf numFmtId="164" fontId="1" fillId="0" borderId="0" xfId="0" applyNumberFormat="1" applyFont="1"/>
    <xf numFmtId="0" fontId="4" fillId="0" borderId="0" xfId="0" applyFont="1"/>
    <xf numFmtId="0" fontId="0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E077025-C5A5-4EF6-8096-E716CD9DCC64}">
          <cx:tx>
            <cx:txData>
              <cx:f>_xlchart.v1.0</cx:f>
              <cx:v>Sepal.Width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</xdr:row>
      <xdr:rowOff>158750</xdr:rowOff>
    </xdr:from>
    <xdr:to>
      <xdr:col>2</xdr:col>
      <xdr:colOff>63500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3CA2CA7-9B70-4EC5-AFD6-E6311B6F82F8}"/>
            </a:ext>
          </a:extLst>
        </xdr:cNvPr>
        <xdr:cNvCxnSpPr/>
      </xdr:nvCxnSpPr>
      <xdr:spPr>
        <a:xfrm flipH="1">
          <a:off x="889000" y="1263650"/>
          <a:ext cx="3937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6</xdr:row>
      <xdr:rowOff>171450</xdr:rowOff>
    </xdr:from>
    <xdr:to>
      <xdr:col>3</xdr:col>
      <xdr:colOff>190500</xdr:colOff>
      <xdr:row>8</xdr:row>
      <xdr:rowOff>44450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0A25B42-49A4-4CB8-B964-15E93CCC9C39}"/>
            </a:ext>
          </a:extLst>
        </xdr:cNvPr>
        <xdr:cNvCxnSpPr/>
      </xdr:nvCxnSpPr>
      <xdr:spPr>
        <a:xfrm>
          <a:off x="1752600" y="1276350"/>
          <a:ext cx="266700" cy="241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120650</xdr:rowOff>
    </xdr:to>
    <xdr:sp macro="" textlink="">
      <xdr:nvSpPr>
        <xdr:cNvPr id="1031" name="AutoShape 7" descr="s^{2}">
          <a:extLst>
            <a:ext uri="{FF2B5EF4-FFF2-40B4-BE49-F238E27FC236}">
              <a16:creationId xmlns:a16="http://schemas.microsoft.com/office/drawing/2014/main" id="{EFEC3222-5F24-4FB4-9861-29596ECF17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311150</xdr:colOff>
      <xdr:row>73</xdr:row>
      <xdr:rowOff>0</xdr:rowOff>
    </xdr:from>
    <xdr:to>
      <xdr:col>2</xdr:col>
      <xdr:colOff>6350</xdr:colOff>
      <xdr:row>74</xdr:row>
      <xdr:rowOff>120650</xdr:rowOff>
    </xdr:to>
    <xdr:sp macro="" textlink="">
      <xdr:nvSpPr>
        <xdr:cNvPr id="1032" name="AutoShape 8" descr="x_{i}">
          <a:extLst>
            <a:ext uri="{FF2B5EF4-FFF2-40B4-BE49-F238E27FC236}">
              <a16:creationId xmlns:a16="http://schemas.microsoft.com/office/drawing/2014/main" id="{98DE010F-8478-43DE-8A99-D000444108D4}"/>
            </a:ext>
          </a:extLst>
        </xdr:cNvPr>
        <xdr:cNvSpPr>
          <a:spLocks noChangeAspect="1" noChangeArrowheads="1"/>
        </xdr:cNvSpPr>
      </xdr:nvSpPr>
      <xdr:spPr bwMode="auto">
        <a:xfrm>
          <a:off x="920750" y="110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12700</xdr:colOff>
      <xdr:row>73</xdr:row>
      <xdr:rowOff>0</xdr:rowOff>
    </xdr:from>
    <xdr:to>
      <xdr:col>2</xdr:col>
      <xdr:colOff>317500</xdr:colOff>
      <xdr:row>74</xdr:row>
      <xdr:rowOff>120650</xdr:rowOff>
    </xdr:to>
    <xdr:sp macro="" textlink="">
      <xdr:nvSpPr>
        <xdr:cNvPr id="1033" name="AutoShape 9" descr="^{2}">
          <a:extLst>
            <a:ext uri="{FF2B5EF4-FFF2-40B4-BE49-F238E27FC236}">
              <a16:creationId xmlns:a16="http://schemas.microsoft.com/office/drawing/2014/main" id="{D5A102BD-E688-441B-938C-0A158B177B96}"/>
            </a:ext>
          </a:extLst>
        </xdr:cNvPr>
        <xdr:cNvSpPr>
          <a:spLocks noChangeAspect="1" noChangeArrowheads="1"/>
        </xdr:cNvSpPr>
      </xdr:nvSpPr>
      <xdr:spPr bwMode="auto">
        <a:xfrm>
          <a:off x="1231900" y="110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484189</xdr:colOff>
      <xdr:row>3</xdr:row>
      <xdr:rowOff>63500</xdr:rowOff>
    </xdr:from>
    <xdr:to>
      <xdr:col>8</xdr:col>
      <xdr:colOff>468313</xdr:colOff>
      <xdr:row>20</xdr:row>
      <xdr:rowOff>176228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F27569-B141-43D5-8C97-6BE109B28C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505" t="22070" r="34540" b="45133"/>
        <a:stretch/>
      </xdr:blipFill>
      <xdr:spPr>
        <a:xfrm>
          <a:off x="484189" y="627063"/>
          <a:ext cx="4873624" cy="32162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13</xdr:col>
      <xdr:colOff>246062</xdr:colOff>
      <xdr:row>37</xdr:row>
      <xdr:rowOff>102156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EA15CE-DD50-473B-A184-A17F59B3F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188" y="4214813"/>
          <a:ext cx="7580312" cy="26580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11</xdr:row>
      <xdr:rowOff>19050</xdr:rowOff>
    </xdr:from>
    <xdr:to>
      <xdr:col>16</xdr:col>
      <xdr:colOff>184149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88019B-A40F-4CE7-BC1E-8DA47199C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2774" y="2044700"/>
              <a:ext cx="7096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5F9D-921B-467F-ABA8-E6F7EAB68DCA}">
  <dimension ref="A1:N84"/>
  <sheetViews>
    <sheetView showGridLines="0" topLeftCell="A45" workbookViewId="0">
      <selection activeCell="E84" sqref="E84"/>
    </sheetView>
  </sheetViews>
  <sheetFormatPr defaultRowHeight="14.5" x14ac:dyDescent="0.35"/>
  <cols>
    <col min="1" max="16384" width="8.7265625" style="1"/>
  </cols>
  <sheetData>
    <row r="1" spans="2:8" hidden="1" x14ac:dyDescent="0.35">
      <c r="B1" s="2" t="s">
        <v>57</v>
      </c>
    </row>
    <row r="2" spans="2:8" hidden="1" x14ac:dyDescent="0.35">
      <c r="B2" s="1" t="s">
        <v>56</v>
      </c>
    </row>
    <row r="3" spans="2:8" hidden="1" x14ac:dyDescent="0.35"/>
    <row r="4" spans="2:8" hidden="1" x14ac:dyDescent="0.35">
      <c r="B4" s="1" t="s">
        <v>55</v>
      </c>
      <c r="C4" s="1" t="s">
        <v>54</v>
      </c>
      <c r="D4" s="1" t="s">
        <v>53</v>
      </c>
      <c r="E4" s="1" t="s">
        <v>52</v>
      </c>
    </row>
    <row r="5" spans="2:8" hidden="1" x14ac:dyDescent="0.35">
      <c r="B5" s="1" t="s">
        <v>47</v>
      </c>
      <c r="C5" s="1" t="s">
        <v>51</v>
      </c>
      <c r="D5" s="1" t="s">
        <v>50</v>
      </c>
    </row>
    <row r="6" spans="2:8" hidden="1" x14ac:dyDescent="0.35"/>
    <row r="7" spans="2:8" hidden="1" x14ac:dyDescent="0.35">
      <c r="C7" s="1" t="s">
        <v>49</v>
      </c>
    </row>
    <row r="8" spans="2:8" hidden="1" x14ac:dyDescent="0.35"/>
    <row r="9" spans="2:8" hidden="1" x14ac:dyDescent="0.35">
      <c r="B9" s="1" t="s">
        <v>48</v>
      </c>
      <c r="D9" s="1" t="s">
        <v>47</v>
      </c>
    </row>
    <row r="10" spans="2:8" hidden="1" x14ac:dyDescent="0.35"/>
    <row r="11" spans="2:8" hidden="1" x14ac:dyDescent="0.35">
      <c r="B11" s="1" t="s">
        <v>46</v>
      </c>
      <c r="H11" s="1" t="s">
        <v>45</v>
      </c>
    </row>
    <row r="12" spans="2:8" hidden="1" x14ac:dyDescent="0.35">
      <c r="B12" s="1" t="s">
        <v>44</v>
      </c>
      <c r="H12" s="1" t="s">
        <v>43</v>
      </c>
    </row>
    <row r="13" spans="2:8" hidden="1" x14ac:dyDescent="0.35"/>
    <row r="14" spans="2:8" hidden="1" x14ac:dyDescent="0.35">
      <c r="B14" s="1" t="s">
        <v>42</v>
      </c>
    </row>
    <row r="15" spans="2:8" hidden="1" x14ac:dyDescent="0.35">
      <c r="B15" s="1" t="s">
        <v>41</v>
      </c>
    </row>
    <row r="16" spans="2:8" hidden="1" x14ac:dyDescent="0.35"/>
    <row r="17" spans="2:2" hidden="1" x14ac:dyDescent="0.35">
      <c r="B17" s="1" t="s">
        <v>40</v>
      </c>
    </row>
    <row r="18" spans="2:2" hidden="1" x14ac:dyDescent="0.35">
      <c r="B18" s="1" t="s">
        <v>39</v>
      </c>
    </row>
    <row r="19" spans="2:2" hidden="1" x14ac:dyDescent="0.35"/>
    <row r="20" spans="2:2" hidden="1" x14ac:dyDescent="0.35"/>
    <row r="21" spans="2:2" hidden="1" x14ac:dyDescent="0.35"/>
    <row r="22" spans="2:2" hidden="1" x14ac:dyDescent="0.35"/>
    <row r="23" spans="2:2" hidden="1" x14ac:dyDescent="0.35"/>
    <row r="24" spans="2:2" hidden="1" x14ac:dyDescent="0.35"/>
    <row r="25" spans="2:2" hidden="1" x14ac:dyDescent="0.35">
      <c r="B25" s="1" t="s">
        <v>38</v>
      </c>
    </row>
    <row r="26" spans="2:2" hidden="1" x14ac:dyDescent="0.35"/>
    <row r="27" spans="2:2" hidden="1" x14ac:dyDescent="0.35">
      <c r="B27" s="1" t="s">
        <v>37</v>
      </c>
    </row>
    <row r="28" spans="2:2" hidden="1" x14ac:dyDescent="0.35"/>
    <row r="29" spans="2:2" hidden="1" x14ac:dyDescent="0.35">
      <c r="B29" s="1" t="s">
        <v>36</v>
      </c>
    </row>
    <row r="30" spans="2:2" hidden="1" x14ac:dyDescent="0.35"/>
    <row r="31" spans="2:2" hidden="1" x14ac:dyDescent="0.35">
      <c r="B31" s="1" t="s">
        <v>35</v>
      </c>
    </row>
    <row r="32" spans="2:2" hidden="1" x14ac:dyDescent="0.35">
      <c r="B32" s="1" t="s">
        <v>34</v>
      </c>
    </row>
    <row r="33" spans="1:14" hidden="1" x14ac:dyDescent="0.35"/>
    <row r="34" spans="1:14" hidden="1" x14ac:dyDescent="0.35"/>
    <row r="35" spans="1:14" hidden="1" x14ac:dyDescent="0.35">
      <c r="A35" s="1" t="s">
        <v>33</v>
      </c>
      <c r="B35" s="1" t="s">
        <v>32</v>
      </c>
    </row>
    <row r="36" spans="1:14" hidden="1" x14ac:dyDescent="0.35">
      <c r="A36" s="1" t="s">
        <v>31</v>
      </c>
      <c r="B36" s="1" t="s">
        <v>30</v>
      </c>
    </row>
    <row r="37" spans="1:14" hidden="1" x14ac:dyDescent="0.35">
      <c r="A37" s="1" t="s">
        <v>29</v>
      </c>
      <c r="B37" s="1" t="s">
        <v>28</v>
      </c>
    </row>
    <row r="38" spans="1:14" hidden="1" x14ac:dyDescent="0.35">
      <c r="A38" s="1" t="s">
        <v>27</v>
      </c>
      <c r="B38" s="1" t="s">
        <v>26</v>
      </c>
    </row>
    <row r="39" spans="1:14" hidden="1" x14ac:dyDescent="0.35">
      <c r="A39" s="1" t="s">
        <v>25</v>
      </c>
      <c r="B39" s="1" t="s">
        <v>24</v>
      </c>
    </row>
    <row r="40" spans="1:14" hidden="1" x14ac:dyDescent="0.35">
      <c r="A40" s="1" t="s">
        <v>23</v>
      </c>
      <c r="B40" s="1" t="s">
        <v>22</v>
      </c>
    </row>
    <row r="41" spans="1:14" hidden="1" x14ac:dyDescent="0.35">
      <c r="A41" s="1" t="s">
        <v>21</v>
      </c>
      <c r="B41" s="1" t="s">
        <v>20</v>
      </c>
    </row>
    <row r="42" spans="1:14" hidden="1" x14ac:dyDescent="0.35">
      <c r="A42" s="1" t="s">
        <v>19</v>
      </c>
      <c r="B42" s="1" t="s">
        <v>18</v>
      </c>
    </row>
    <row r="43" spans="1:14" hidden="1" x14ac:dyDescent="0.35">
      <c r="A43" s="1" t="s">
        <v>17</v>
      </c>
      <c r="B43" s="1" t="s">
        <v>16</v>
      </c>
    </row>
    <row r="44" spans="1:14" hidden="1" x14ac:dyDescent="0.35"/>
    <row r="46" spans="1:14" x14ac:dyDescent="0.35">
      <c r="B46" s="1" t="s">
        <v>15</v>
      </c>
      <c r="K46" s="1" t="s">
        <v>88</v>
      </c>
      <c r="L46" s="1" t="s">
        <v>93</v>
      </c>
      <c r="M46" s="1" t="s">
        <v>97</v>
      </c>
      <c r="N46" s="1">
        <v>1</v>
      </c>
    </row>
    <row r="47" spans="1:14" x14ac:dyDescent="0.35">
      <c r="B47" s="1" t="s">
        <v>14</v>
      </c>
      <c r="C47" s="1" t="s">
        <v>13</v>
      </c>
      <c r="N47" s="1">
        <v>2</v>
      </c>
    </row>
    <row r="48" spans="1:14" x14ac:dyDescent="0.35">
      <c r="B48" s="1" t="s">
        <v>12</v>
      </c>
      <c r="K48" s="1" t="s">
        <v>89</v>
      </c>
      <c r="L48" s="1" t="s">
        <v>94</v>
      </c>
      <c r="M48" s="1" t="s">
        <v>98</v>
      </c>
      <c r="N48" s="1">
        <v>3</v>
      </c>
    </row>
    <row r="49" spans="2:14" x14ac:dyDescent="0.35">
      <c r="K49" s="1" t="s">
        <v>90</v>
      </c>
      <c r="L49" s="1" t="s">
        <v>95</v>
      </c>
      <c r="M49" s="1" t="s">
        <v>99</v>
      </c>
      <c r="N49" s="1">
        <v>4</v>
      </c>
    </row>
    <row r="50" spans="2:14" x14ac:dyDescent="0.35">
      <c r="B50" s="1" t="s">
        <v>11</v>
      </c>
      <c r="L50" s="1" t="s">
        <v>96</v>
      </c>
      <c r="M50" s="1" t="s">
        <v>100</v>
      </c>
      <c r="N50" s="1">
        <v>5</v>
      </c>
    </row>
    <row r="51" spans="2:14" x14ac:dyDescent="0.35">
      <c r="B51" s="1" t="s">
        <v>10</v>
      </c>
      <c r="K51" s="1" t="s">
        <v>91</v>
      </c>
      <c r="N51" s="1">
        <v>6</v>
      </c>
    </row>
    <row r="52" spans="2:14" x14ac:dyDescent="0.35">
      <c r="B52" s="2" t="s">
        <v>9</v>
      </c>
      <c r="J52" s="3"/>
      <c r="K52" s="1" t="s">
        <v>92</v>
      </c>
      <c r="N52" s="1">
        <v>7</v>
      </c>
    </row>
    <row r="53" spans="2:14" x14ac:dyDescent="0.35">
      <c r="B53" s="1" t="s">
        <v>8</v>
      </c>
      <c r="N53" s="1">
        <v>8</v>
      </c>
    </row>
    <row r="54" spans="2:14" x14ac:dyDescent="0.35">
      <c r="B54" s="2" t="s">
        <v>7</v>
      </c>
      <c r="N54" s="1">
        <v>9</v>
      </c>
    </row>
    <row r="55" spans="2:14" x14ac:dyDescent="0.35">
      <c r="B55" s="1" t="s">
        <v>6</v>
      </c>
      <c r="N55" s="1">
        <v>10</v>
      </c>
    </row>
    <row r="56" spans="2:14" hidden="1" x14ac:dyDescent="0.35">
      <c r="B56" s="2" t="s">
        <v>5</v>
      </c>
      <c r="N56" s="1">
        <v>11</v>
      </c>
    </row>
    <row r="57" spans="2:14" hidden="1" x14ac:dyDescent="0.35">
      <c r="B57" s="1" t="s">
        <v>4</v>
      </c>
      <c r="N57" s="1">
        <v>12</v>
      </c>
    </row>
    <row r="58" spans="2:14" x14ac:dyDescent="0.35">
      <c r="B58" s="2" t="s">
        <v>3</v>
      </c>
      <c r="N58" s="1">
        <v>13</v>
      </c>
    </row>
    <row r="59" spans="2:14" x14ac:dyDescent="0.35">
      <c r="B59" s="1" t="s">
        <v>2</v>
      </c>
      <c r="N59" s="1">
        <v>14</v>
      </c>
    </row>
    <row r="60" spans="2:14" x14ac:dyDescent="0.35">
      <c r="B60" s="2" t="s">
        <v>1</v>
      </c>
      <c r="N60" s="1">
        <v>15</v>
      </c>
    </row>
    <row r="61" spans="2:14" x14ac:dyDescent="0.35">
      <c r="B61" s="1" t="s">
        <v>0</v>
      </c>
      <c r="I61" s="1" t="s">
        <v>101</v>
      </c>
      <c r="N61" s="1">
        <v>16</v>
      </c>
    </row>
    <row r="62" spans="2:14" x14ac:dyDescent="0.35">
      <c r="I62" s="1" t="s">
        <v>102</v>
      </c>
    </row>
    <row r="64" spans="2:14" x14ac:dyDescent="0.35">
      <c r="B64" s="1" t="s">
        <v>58</v>
      </c>
    </row>
    <row r="66" spans="2:8" x14ac:dyDescent="0.35">
      <c r="C66" s="1" t="s">
        <v>65</v>
      </c>
      <c r="G66" s="1" t="s">
        <v>14</v>
      </c>
      <c r="H66" s="1" t="s">
        <v>67</v>
      </c>
    </row>
    <row r="67" spans="2:8" x14ac:dyDescent="0.35">
      <c r="B67" s="1" t="s">
        <v>59</v>
      </c>
      <c r="C67" s="1">
        <v>17</v>
      </c>
      <c r="E67" s="1">
        <f>(C67-$C$74)^2</f>
        <v>9</v>
      </c>
      <c r="G67" s="1" t="s">
        <v>15</v>
      </c>
      <c r="H67" s="1" t="s">
        <v>68</v>
      </c>
    </row>
    <row r="68" spans="2:8" x14ac:dyDescent="0.35">
      <c r="B68" s="1" t="s">
        <v>60</v>
      </c>
      <c r="C68" s="1">
        <v>15</v>
      </c>
      <c r="E68" s="1">
        <f>(C68-$C$74)^2</f>
        <v>1</v>
      </c>
    </row>
    <row r="69" spans="2:8" x14ac:dyDescent="0.35">
      <c r="B69" s="1" t="s">
        <v>61</v>
      </c>
      <c r="C69" s="1">
        <v>23</v>
      </c>
      <c r="E69" s="1">
        <f>(C69-$C$74)^2</f>
        <v>81</v>
      </c>
    </row>
    <row r="70" spans="2:8" x14ac:dyDescent="0.35">
      <c r="B70" s="1" t="s">
        <v>62</v>
      </c>
      <c r="C70" s="1">
        <v>7</v>
      </c>
      <c r="E70" s="1">
        <f>(C70-$C$74)^2</f>
        <v>49</v>
      </c>
    </row>
    <row r="71" spans="2:8" x14ac:dyDescent="0.35">
      <c r="B71" s="1" t="s">
        <v>63</v>
      </c>
      <c r="C71" s="1">
        <v>9</v>
      </c>
      <c r="E71" s="1">
        <f>(C71-$C$74)^2</f>
        <v>25</v>
      </c>
    </row>
    <row r="72" spans="2:8" x14ac:dyDescent="0.35">
      <c r="B72" s="1" t="s">
        <v>64</v>
      </c>
      <c r="C72" s="1">
        <v>13</v>
      </c>
      <c r="E72" s="1">
        <f t="shared" ref="E67:E72" si="0">(C72-$C$74)^2</f>
        <v>1</v>
      </c>
    </row>
    <row r="74" spans="2:8" x14ac:dyDescent="0.35">
      <c r="B74" s="4"/>
      <c r="C74" s="5">
        <f>AVERAGE(C67:C72)</f>
        <v>14</v>
      </c>
      <c r="E74" s="6">
        <f>SUM(E67:E72)/(6-1)</f>
        <v>33.200000000000003</v>
      </c>
      <c r="F74" s="1">
        <f>SQRT(E74)</f>
        <v>5.7619441163551732</v>
      </c>
    </row>
    <row r="76" spans="2:8" x14ac:dyDescent="0.35">
      <c r="C76" s="1" t="s">
        <v>71</v>
      </c>
      <c r="E76" s="8" t="s">
        <v>69</v>
      </c>
      <c r="F76" s="8" t="s">
        <v>70</v>
      </c>
    </row>
    <row r="77" spans="2:8" x14ac:dyDescent="0.35">
      <c r="E77" s="1">
        <v>1</v>
      </c>
      <c r="F77" s="1">
        <v>1</v>
      </c>
    </row>
    <row r="78" spans="2:8" x14ac:dyDescent="0.35">
      <c r="E78" s="1">
        <v>1</v>
      </c>
      <c r="F78" s="1">
        <v>2</v>
      </c>
    </row>
    <row r="79" spans="2:8" x14ac:dyDescent="0.35">
      <c r="E79" s="1">
        <v>1</v>
      </c>
      <c r="F79" s="1">
        <v>3</v>
      </c>
    </row>
    <row r="80" spans="2:8" x14ac:dyDescent="0.35">
      <c r="E80" s="1">
        <v>2</v>
      </c>
      <c r="F80" s="1">
        <v>3</v>
      </c>
    </row>
    <row r="81" spans="5:8" x14ac:dyDescent="0.35">
      <c r="E81" s="1">
        <v>2</v>
      </c>
      <c r="F81" s="1">
        <v>2</v>
      </c>
    </row>
    <row r="82" spans="5:8" x14ac:dyDescent="0.35">
      <c r="E82" s="1">
        <v>2</v>
      </c>
      <c r="F82" s="1">
        <v>4</v>
      </c>
    </row>
    <row r="83" spans="5:8" x14ac:dyDescent="0.35">
      <c r="H83" s="1">
        <v>150</v>
      </c>
    </row>
    <row r="84" spans="5:8" x14ac:dyDescent="0.35">
      <c r="E84" s="1">
        <f>_xlfn.VAR.S(E77:E82)</f>
        <v>0.3</v>
      </c>
      <c r="F84" s="1">
        <f>_xlfn.VAR.S(F77:F82)</f>
        <v>1.1000000000000001</v>
      </c>
      <c r="H84" s="1">
        <v>200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C615-D5D3-4B8E-B2F2-1C336D576F79}">
  <dimension ref="B2"/>
  <sheetViews>
    <sheetView showGridLines="0" zoomScale="80" zoomScaleNormal="80" workbookViewId="0">
      <selection activeCell="K11" sqref="K11"/>
    </sheetView>
  </sheetViews>
  <sheetFormatPr defaultRowHeight="14.5" x14ac:dyDescent="0.35"/>
  <sheetData>
    <row r="2" spans="2:2" ht="15.5" x14ac:dyDescent="0.35">
      <c r="B2" s="7" t="s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0FAE-74F2-4DE3-8AD9-01F34C4BB66B}">
  <dimension ref="A1:J151"/>
  <sheetViews>
    <sheetView tabSelected="1" workbookViewId="0">
      <selection activeCell="C1" sqref="C1:C1048576"/>
    </sheetView>
  </sheetViews>
  <sheetFormatPr defaultRowHeight="14.5" x14ac:dyDescent="0.35"/>
  <cols>
    <col min="1" max="1" width="8.7265625" style="9"/>
    <col min="2" max="5" width="10.7265625" style="10" customWidth="1"/>
    <col min="6" max="6" width="8.7265625" style="11"/>
    <col min="7" max="7" width="23.36328125" customWidth="1"/>
  </cols>
  <sheetData>
    <row r="1" spans="1:10" x14ac:dyDescent="0.35">
      <c r="B1" s="10" t="s">
        <v>72</v>
      </c>
      <c r="C1" s="10" t="s">
        <v>73</v>
      </c>
      <c r="D1" s="10" t="s">
        <v>74</v>
      </c>
      <c r="E1" s="10" t="s">
        <v>75</v>
      </c>
      <c r="F1" s="11" t="s">
        <v>76</v>
      </c>
    </row>
    <row r="2" spans="1:10" x14ac:dyDescent="0.35">
      <c r="A2" s="9">
        <v>1</v>
      </c>
      <c r="B2" s="10">
        <v>5.0999999999999996</v>
      </c>
      <c r="C2" s="10">
        <v>3.5</v>
      </c>
      <c r="D2" s="10">
        <v>1.4</v>
      </c>
      <c r="E2" s="10">
        <v>0.2</v>
      </c>
      <c r="F2" s="11" t="s">
        <v>77</v>
      </c>
      <c r="H2" t="s">
        <v>78</v>
      </c>
    </row>
    <row r="3" spans="1:10" x14ac:dyDescent="0.35">
      <c r="A3" s="9">
        <v>2</v>
      </c>
      <c r="B3" s="10">
        <v>4.9000000000000004</v>
      </c>
      <c r="C3" s="10">
        <v>3</v>
      </c>
      <c r="D3" s="10">
        <v>1.4</v>
      </c>
      <c r="E3" s="10">
        <v>0.2</v>
      </c>
      <c r="F3" s="11" t="s">
        <v>77</v>
      </c>
      <c r="G3" t="s">
        <v>79</v>
      </c>
      <c r="H3" s="10">
        <f>AVERAGE($C$2:$C$151)</f>
        <v>3.0573333333333341</v>
      </c>
      <c r="J3" t="s">
        <v>80</v>
      </c>
    </row>
    <row r="4" spans="1:10" x14ac:dyDescent="0.35">
      <c r="A4" s="9">
        <v>3</v>
      </c>
      <c r="B4" s="10">
        <v>4.7</v>
      </c>
      <c r="C4" s="10">
        <v>3.2</v>
      </c>
      <c r="D4" s="10">
        <v>1.3</v>
      </c>
      <c r="E4" s="10">
        <v>0.2</v>
      </c>
      <c r="F4" s="11" t="s">
        <v>77</v>
      </c>
      <c r="G4" t="s">
        <v>81</v>
      </c>
      <c r="H4" s="10">
        <f>_xlfn.STDEV.S($C$2:$C$151)</f>
        <v>0.43586628493668389</v>
      </c>
    </row>
    <row r="5" spans="1:10" x14ac:dyDescent="0.35">
      <c r="A5" s="9">
        <v>4</v>
      </c>
      <c r="B5" s="10">
        <v>4.5999999999999996</v>
      </c>
      <c r="C5" s="10">
        <v>3.1</v>
      </c>
      <c r="D5" s="10">
        <v>1.5</v>
      </c>
      <c r="E5" s="10">
        <v>0.2</v>
      </c>
      <c r="F5" s="11" t="s">
        <v>77</v>
      </c>
      <c r="J5">
        <f>150*68%</f>
        <v>102.00000000000001</v>
      </c>
    </row>
    <row r="6" spans="1:10" x14ac:dyDescent="0.35">
      <c r="A6" s="9">
        <v>5</v>
      </c>
      <c r="B6" s="10">
        <v>5</v>
      </c>
      <c r="C6" s="10">
        <v>3.6</v>
      </c>
      <c r="D6" s="10">
        <v>1.4</v>
      </c>
      <c r="E6" s="10">
        <v>0.2</v>
      </c>
      <c r="F6" s="11" t="s">
        <v>77</v>
      </c>
      <c r="G6" t="s">
        <v>82</v>
      </c>
      <c r="H6" s="10">
        <f>H3+H4</f>
        <v>3.493199618270018</v>
      </c>
      <c r="J6">
        <f>28+47+31</f>
        <v>106</v>
      </c>
    </row>
    <row r="7" spans="1:10" x14ac:dyDescent="0.35">
      <c r="A7" s="9">
        <v>6</v>
      </c>
      <c r="B7" s="10">
        <v>5.4</v>
      </c>
      <c r="C7" s="10">
        <v>3.9</v>
      </c>
      <c r="D7" s="10">
        <v>1.7</v>
      </c>
      <c r="E7" s="10">
        <v>0.4</v>
      </c>
      <c r="F7" s="11" t="s">
        <v>77</v>
      </c>
      <c r="G7" t="s">
        <v>83</v>
      </c>
      <c r="H7" s="10">
        <f>H3-H4</f>
        <v>2.6214670483966502</v>
      </c>
    </row>
    <row r="8" spans="1:10" x14ac:dyDescent="0.35">
      <c r="A8" s="9">
        <v>7</v>
      </c>
      <c r="B8" s="10">
        <v>4.5999999999999996</v>
      </c>
      <c r="C8" s="10">
        <v>3.4</v>
      </c>
      <c r="D8" s="10">
        <v>1.4</v>
      </c>
      <c r="E8" s="10">
        <v>0.3</v>
      </c>
      <c r="F8" s="11" t="s">
        <v>77</v>
      </c>
    </row>
    <row r="9" spans="1:10" x14ac:dyDescent="0.35">
      <c r="A9" s="9">
        <v>8</v>
      </c>
      <c r="B9" s="10">
        <v>5</v>
      </c>
      <c r="C9" s="10">
        <v>3.4</v>
      </c>
      <c r="D9" s="10">
        <v>1.5</v>
      </c>
      <c r="E9" s="10">
        <v>0.2</v>
      </c>
      <c r="F9" s="11" t="s">
        <v>77</v>
      </c>
      <c r="G9" t="s">
        <v>84</v>
      </c>
      <c r="H9" s="10">
        <f>H3+2*H4</f>
        <v>3.9290659032067019</v>
      </c>
      <c r="J9">
        <f>95%*150</f>
        <v>142.5</v>
      </c>
    </row>
    <row r="10" spans="1:10" x14ac:dyDescent="0.35">
      <c r="A10" s="9">
        <v>9</v>
      </c>
      <c r="B10" s="10">
        <v>4.4000000000000004</v>
      </c>
      <c r="C10" s="10">
        <v>2.9</v>
      </c>
      <c r="D10" s="10">
        <v>1.4</v>
      </c>
      <c r="E10" s="10">
        <v>0.2</v>
      </c>
      <c r="F10" s="11" t="s">
        <v>77</v>
      </c>
      <c r="G10" t="s">
        <v>85</v>
      </c>
      <c r="H10" s="10">
        <f>H3-2*H4</f>
        <v>2.1856007634599663</v>
      </c>
    </row>
    <row r="11" spans="1:10" x14ac:dyDescent="0.35">
      <c r="A11" s="9">
        <v>10</v>
      </c>
      <c r="B11" s="10">
        <v>4.9000000000000004</v>
      </c>
      <c r="C11" s="10">
        <v>3.1</v>
      </c>
      <c r="D11" s="10">
        <v>1.5</v>
      </c>
      <c r="E11" s="10">
        <v>0.1</v>
      </c>
      <c r="F11" s="11" t="s">
        <v>77</v>
      </c>
    </row>
    <row r="12" spans="1:10" x14ac:dyDescent="0.35">
      <c r="A12" s="9">
        <v>11</v>
      </c>
      <c r="B12" s="10">
        <v>5.4</v>
      </c>
      <c r="C12" s="10">
        <v>3.7</v>
      </c>
      <c r="D12" s="10">
        <v>1.5</v>
      </c>
      <c r="E12" s="10">
        <v>0.2</v>
      </c>
      <c r="F12" s="11" t="s">
        <v>77</v>
      </c>
    </row>
    <row r="13" spans="1:10" x14ac:dyDescent="0.35">
      <c r="A13" s="9">
        <v>12</v>
      </c>
      <c r="B13" s="10">
        <v>4.8</v>
      </c>
      <c r="C13" s="10">
        <v>3.4</v>
      </c>
      <c r="D13" s="10">
        <v>1.6</v>
      </c>
      <c r="E13" s="10">
        <v>0.2</v>
      </c>
      <c r="F13" s="11" t="s">
        <v>77</v>
      </c>
    </row>
    <row r="14" spans="1:10" x14ac:dyDescent="0.35">
      <c r="A14" s="9">
        <v>13</v>
      </c>
      <c r="B14" s="10">
        <v>4.8</v>
      </c>
      <c r="C14" s="10">
        <v>3</v>
      </c>
      <c r="D14" s="10">
        <v>1.4</v>
      </c>
      <c r="E14" s="10">
        <v>0.1</v>
      </c>
      <c r="F14" s="11" t="s">
        <v>77</v>
      </c>
    </row>
    <row r="15" spans="1:10" x14ac:dyDescent="0.35">
      <c r="A15" s="9">
        <v>14</v>
      </c>
      <c r="B15" s="10">
        <v>4.3</v>
      </c>
      <c r="C15" s="10">
        <v>3</v>
      </c>
      <c r="D15" s="10">
        <v>1.1000000000000001</v>
      </c>
      <c r="E15" s="10">
        <v>0.1</v>
      </c>
      <c r="F15" s="11" t="s">
        <v>77</v>
      </c>
    </row>
    <row r="16" spans="1:10" x14ac:dyDescent="0.35">
      <c r="A16" s="9">
        <v>15</v>
      </c>
      <c r="B16" s="10">
        <v>5.8</v>
      </c>
      <c r="C16" s="10">
        <v>4</v>
      </c>
      <c r="D16" s="10">
        <v>1.2</v>
      </c>
      <c r="E16" s="10">
        <v>0.2</v>
      </c>
      <c r="F16" s="11" t="s">
        <v>77</v>
      </c>
    </row>
    <row r="17" spans="1:6" x14ac:dyDescent="0.35">
      <c r="A17" s="9">
        <v>16</v>
      </c>
      <c r="B17" s="10">
        <v>5.7</v>
      </c>
      <c r="C17" s="10">
        <v>4.4000000000000004</v>
      </c>
      <c r="D17" s="10">
        <v>1.5</v>
      </c>
      <c r="E17" s="10">
        <v>0.4</v>
      </c>
      <c r="F17" s="11" t="s">
        <v>77</v>
      </c>
    </row>
    <row r="18" spans="1:6" x14ac:dyDescent="0.35">
      <c r="A18" s="9">
        <v>17</v>
      </c>
      <c r="B18" s="10">
        <v>5.4</v>
      </c>
      <c r="C18" s="10">
        <v>3.9</v>
      </c>
      <c r="D18" s="10">
        <v>1.3</v>
      </c>
      <c r="E18" s="10">
        <v>0.4</v>
      </c>
      <c r="F18" s="11" t="s">
        <v>77</v>
      </c>
    </row>
    <row r="19" spans="1:6" x14ac:dyDescent="0.35">
      <c r="A19" s="9">
        <v>18</v>
      </c>
      <c r="B19" s="10">
        <v>5.0999999999999996</v>
      </c>
      <c r="C19" s="10">
        <v>3.5</v>
      </c>
      <c r="D19" s="10">
        <v>1.4</v>
      </c>
      <c r="E19" s="10">
        <v>0.3</v>
      </c>
      <c r="F19" s="11" t="s">
        <v>77</v>
      </c>
    </row>
    <row r="20" spans="1:6" x14ac:dyDescent="0.35">
      <c r="A20" s="9">
        <v>19</v>
      </c>
      <c r="B20" s="10">
        <v>5.7</v>
      </c>
      <c r="C20" s="10">
        <v>3.8</v>
      </c>
      <c r="D20" s="10">
        <v>1.7</v>
      </c>
      <c r="E20" s="10">
        <v>0.3</v>
      </c>
      <c r="F20" s="11" t="s">
        <v>77</v>
      </c>
    </row>
    <row r="21" spans="1:6" x14ac:dyDescent="0.35">
      <c r="A21" s="9">
        <v>20</v>
      </c>
      <c r="B21" s="10">
        <v>5.0999999999999996</v>
      </c>
      <c r="C21" s="10">
        <v>3.8</v>
      </c>
      <c r="D21" s="10">
        <v>1.5</v>
      </c>
      <c r="E21" s="10">
        <v>0.3</v>
      </c>
      <c r="F21" s="11" t="s">
        <v>77</v>
      </c>
    </row>
    <row r="22" spans="1:6" x14ac:dyDescent="0.35">
      <c r="A22" s="9">
        <v>21</v>
      </c>
      <c r="B22" s="10">
        <v>5.4</v>
      </c>
      <c r="C22" s="10">
        <v>3.4</v>
      </c>
      <c r="D22" s="10">
        <v>1.7</v>
      </c>
      <c r="E22" s="10">
        <v>0.2</v>
      </c>
      <c r="F22" s="11" t="s">
        <v>77</v>
      </c>
    </row>
    <row r="23" spans="1:6" x14ac:dyDescent="0.35">
      <c r="A23" s="9">
        <v>22</v>
      </c>
      <c r="B23" s="10">
        <v>5.0999999999999996</v>
      </c>
      <c r="C23" s="10">
        <v>3.7</v>
      </c>
      <c r="D23" s="10">
        <v>1.5</v>
      </c>
      <c r="E23" s="10">
        <v>0.4</v>
      </c>
      <c r="F23" s="11" t="s">
        <v>77</v>
      </c>
    </row>
    <row r="24" spans="1:6" x14ac:dyDescent="0.35">
      <c r="A24" s="9">
        <v>23</v>
      </c>
      <c r="B24" s="10">
        <v>4.5999999999999996</v>
      </c>
      <c r="C24" s="10">
        <v>3.6</v>
      </c>
      <c r="D24" s="10">
        <v>1</v>
      </c>
      <c r="E24" s="10">
        <v>0.2</v>
      </c>
      <c r="F24" s="11" t="s">
        <v>77</v>
      </c>
    </row>
    <row r="25" spans="1:6" x14ac:dyDescent="0.35">
      <c r="A25" s="9">
        <v>24</v>
      </c>
      <c r="B25" s="10">
        <v>5.0999999999999996</v>
      </c>
      <c r="C25" s="10">
        <v>3.3</v>
      </c>
      <c r="D25" s="10">
        <v>1.7</v>
      </c>
      <c r="E25" s="10">
        <v>0.5</v>
      </c>
      <c r="F25" s="11" t="s">
        <v>77</v>
      </c>
    </row>
    <row r="26" spans="1:6" x14ac:dyDescent="0.35">
      <c r="A26" s="9">
        <v>25</v>
      </c>
      <c r="B26" s="10">
        <v>4.8</v>
      </c>
      <c r="C26" s="10">
        <v>3.4</v>
      </c>
      <c r="D26" s="10">
        <v>1.9</v>
      </c>
      <c r="E26" s="10">
        <v>0.2</v>
      </c>
      <c r="F26" s="11" t="s">
        <v>77</v>
      </c>
    </row>
    <row r="27" spans="1:6" x14ac:dyDescent="0.35">
      <c r="A27" s="9">
        <v>26</v>
      </c>
      <c r="B27" s="10">
        <v>5</v>
      </c>
      <c r="C27" s="10">
        <v>3</v>
      </c>
      <c r="D27" s="10">
        <v>1.6</v>
      </c>
      <c r="E27" s="10">
        <v>0.2</v>
      </c>
      <c r="F27" s="11" t="s">
        <v>77</v>
      </c>
    </row>
    <row r="28" spans="1:6" x14ac:dyDescent="0.35">
      <c r="A28" s="9">
        <v>27</v>
      </c>
      <c r="B28" s="10">
        <v>5</v>
      </c>
      <c r="C28" s="10">
        <v>3.4</v>
      </c>
      <c r="D28" s="10">
        <v>1.6</v>
      </c>
      <c r="E28" s="10">
        <v>0.4</v>
      </c>
      <c r="F28" s="11" t="s">
        <v>77</v>
      </c>
    </row>
    <row r="29" spans="1:6" x14ac:dyDescent="0.35">
      <c r="A29" s="9">
        <v>28</v>
      </c>
      <c r="B29" s="10">
        <v>5.2</v>
      </c>
      <c r="C29" s="10">
        <v>3.5</v>
      </c>
      <c r="D29" s="10">
        <v>1.5</v>
      </c>
      <c r="E29" s="10">
        <v>0.2</v>
      </c>
      <c r="F29" s="11" t="s">
        <v>77</v>
      </c>
    </row>
    <row r="30" spans="1:6" x14ac:dyDescent="0.35">
      <c r="A30" s="9">
        <v>29</v>
      </c>
      <c r="B30" s="10">
        <v>5.2</v>
      </c>
      <c r="C30" s="10">
        <v>3.4</v>
      </c>
      <c r="D30" s="10">
        <v>1.4</v>
      </c>
      <c r="E30" s="10">
        <v>0.2</v>
      </c>
      <c r="F30" s="11" t="s">
        <v>77</v>
      </c>
    </row>
    <row r="31" spans="1:6" x14ac:dyDescent="0.35">
      <c r="A31" s="9">
        <v>30</v>
      </c>
      <c r="B31" s="10">
        <v>4.7</v>
      </c>
      <c r="C31" s="10">
        <v>3.2</v>
      </c>
      <c r="D31" s="10">
        <v>1.6</v>
      </c>
      <c r="E31" s="10">
        <v>0.2</v>
      </c>
      <c r="F31" s="11" t="s">
        <v>77</v>
      </c>
    </row>
    <row r="32" spans="1:6" x14ac:dyDescent="0.35">
      <c r="A32" s="9">
        <v>31</v>
      </c>
      <c r="B32" s="10">
        <v>4.8</v>
      </c>
      <c r="C32" s="10">
        <v>3.1</v>
      </c>
      <c r="D32" s="10">
        <v>1.6</v>
      </c>
      <c r="E32" s="10">
        <v>0.2</v>
      </c>
      <c r="F32" s="11" t="s">
        <v>77</v>
      </c>
    </row>
    <row r="33" spans="1:6" x14ac:dyDescent="0.35">
      <c r="A33" s="9">
        <v>32</v>
      </c>
      <c r="B33" s="10">
        <v>5.4</v>
      </c>
      <c r="C33" s="10">
        <v>3.4</v>
      </c>
      <c r="D33" s="10">
        <v>1.5</v>
      </c>
      <c r="E33" s="10">
        <v>0.4</v>
      </c>
      <c r="F33" s="11" t="s">
        <v>77</v>
      </c>
    </row>
    <row r="34" spans="1:6" x14ac:dyDescent="0.35">
      <c r="A34" s="9">
        <v>33</v>
      </c>
      <c r="B34" s="10">
        <v>5.2</v>
      </c>
      <c r="C34" s="10">
        <v>4.0999999999999996</v>
      </c>
      <c r="D34" s="10">
        <v>1.5</v>
      </c>
      <c r="E34" s="10">
        <v>0.1</v>
      </c>
      <c r="F34" s="11" t="s">
        <v>77</v>
      </c>
    </row>
    <row r="35" spans="1:6" x14ac:dyDescent="0.35">
      <c r="A35" s="9">
        <v>34</v>
      </c>
      <c r="B35" s="10">
        <v>5.5</v>
      </c>
      <c r="C35" s="10">
        <v>4.2</v>
      </c>
      <c r="D35" s="10">
        <v>1.4</v>
      </c>
      <c r="E35" s="10">
        <v>0.2</v>
      </c>
      <c r="F35" s="11" t="s">
        <v>77</v>
      </c>
    </row>
    <row r="36" spans="1:6" x14ac:dyDescent="0.35">
      <c r="A36" s="9">
        <v>35</v>
      </c>
      <c r="B36" s="10">
        <v>4.9000000000000004</v>
      </c>
      <c r="C36" s="10">
        <v>3.1</v>
      </c>
      <c r="D36" s="10">
        <v>1.5</v>
      </c>
      <c r="E36" s="10">
        <v>0.2</v>
      </c>
      <c r="F36" s="11" t="s">
        <v>77</v>
      </c>
    </row>
    <row r="37" spans="1:6" x14ac:dyDescent="0.35">
      <c r="A37" s="9">
        <v>36</v>
      </c>
      <c r="B37" s="10">
        <v>5</v>
      </c>
      <c r="C37" s="10">
        <v>3.2</v>
      </c>
      <c r="D37" s="10">
        <v>1.2</v>
      </c>
      <c r="E37" s="10">
        <v>0.2</v>
      </c>
      <c r="F37" s="11" t="s">
        <v>77</v>
      </c>
    </row>
    <row r="38" spans="1:6" x14ac:dyDescent="0.35">
      <c r="A38" s="9">
        <v>37</v>
      </c>
      <c r="B38" s="10">
        <v>5.5</v>
      </c>
      <c r="C38" s="10">
        <v>3.5</v>
      </c>
      <c r="D38" s="10">
        <v>1.3</v>
      </c>
      <c r="E38" s="10">
        <v>0.2</v>
      </c>
      <c r="F38" s="11" t="s">
        <v>77</v>
      </c>
    </row>
    <row r="39" spans="1:6" x14ac:dyDescent="0.35">
      <c r="A39" s="9">
        <v>38</v>
      </c>
      <c r="B39" s="10">
        <v>4.9000000000000004</v>
      </c>
      <c r="C39" s="10">
        <v>3.6</v>
      </c>
      <c r="D39" s="10">
        <v>1.4</v>
      </c>
      <c r="E39" s="10">
        <v>0.1</v>
      </c>
      <c r="F39" s="11" t="s">
        <v>77</v>
      </c>
    </row>
    <row r="40" spans="1:6" x14ac:dyDescent="0.35">
      <c r="A40" s="9">
        <v>39</v>
      </c>
      <c r="B40" s="10">
        <v>4.4000000000000004</v>
      </c>
      <c r="C40" s="10">
        <v>3</v>
      </c>
      <c r="D40" s="10">
        <v>1.3</v>
      </c>
      <c r="E40" s="10">
        <v>0.2</v>
      </c>
      <c r="F40" s="11" t="s">
        <v>77</v>
      </c>
    </row>
    <row r="41" spans="1:6" x14ac:dyDescent="0.35">
      <c r="A41" s="9">
        <v>40</v>
      </c>
      <c r="B41" s="10">
        <v>5.0999999999999996</v>
      </c>
      <c r="C41" s="10">
        <v>3.4</v>
      </c>
      <c r="D41" s="10">
        <v>1.5</v>
      </c>
      <c r="E41" s="10">
        <v>0.2</v>
      </c>
      <c r="F41" s="11" t="s">
        <v>77</v>
      </c>
    </row>
    <row r="42" spans="1:6" x14ac:dyDescent="0.35">
      <c r="A42" s="9">
        <v>41</v>
      </c>
      <c r="B42" s="10">
        <v>5</v>
      </c>
      <c r="C42" s="10">
        <v>3.5</v>
      </c>
      <c r="D42" s="10">
        <v>1.3</v>
      </c>
      <c r="E42" s="10">
        <v>0.3</v>
      </c>
      <c r="F42" s="11" t="s">
        <v>77</v>
      </c>
    </row>
    <row r="43" spans="1:6" x14ac:dyDescent="0.35">
      <c r="A43" s="9">
        <v>42</v>
      </c>
      <c r="B43" s="10">
        <v>4.5</v>
      </c>
      <c r="C43" s="10">
        <v>2.2999999999999998</v>
      </c>
      <c r="D43" s="10">
        <v>1.3</v>
      </c>
      <c r="E43" s="10">
        <v>0.3</v>
      </c>
      <c r="F43" s="11" t="s">
        <v>77</v>
      </c>
    </row>
    <row r="44" spans="1:6" x14ac:dyDescent="0.35">
      <c r="A44" s="9">
        <v>43</v>
      </c>
      <c r="B44" s="10">
        <v>4.4000000000000004</v>
      </c>
      <c r="C44" s="10">
        <v>3.2</v>
      </c>
      <c r="D44" s="10">
        <v>1.3</v>
      </c>
      <c r="E44" s="10">
        <v>0.2</v>
      </c>
      <c r="F44" s="11" t="s">
        <v>77</v>
      </c>
    </row>
    <row r="45" spans="1:6" x14ac:dyDescent="0.35">
      <c r="A45" s="9">
        <v>44</v>
      </c>
      <c r="B45" s="10">
        <v>5</v>
      </c>
      <c r="C45" s="10">
        <v>3.5</v>
      </c>
      <c r="D45" s="10">
        <v>1.6</v>
      </c>
      <c r="E45" s="10">
        <v>0.6</v>
      </c>
      <c r="F45" s="11" t="s">
        <v>77</v>
      </c>
    </row>
    <row r="46" spans="1:6" x14ac:dyDescent="0.35">
      <c r="A46" s="9">
        <v>45</v>
      </c>
      <c r="B46" s="10">
        <v>5.0999999999999996</v>
      </c>
      <c r="C46" s="10">
        <v>3.8</v>
      </c>
      <c r="D46" s="10">
        <v>1.9</v>
      </c>
      <c r="E46" s="10">
        <v>0.4</v>
      </c>
      <c r="F46" s="11" t="s">
        <v>77</v>
      </c>
    </row>
    <row r="47" spans="1:6" x14ac:dyDescent="0.35">
      <c r="A47" s="9">
        <v>46</v>
      </c>
      <c r="B47" s="10">
        <v>4.8</v>
      </c>
      <c r="C47" s="10">
        <v>3</v>
      </c>
      <c r="D47" s="10">
        <v>1.4</v>
      </c>
      <c r="E47" s="10">
        <v>0.3</v>
      </c>
      <c r="F47" s="11" t="s">
        <v>77</v>
      </c>
    </row>
    <row r="48" spans="1:6" x14ac:dyDescent="0.35">
      <c r="A48" s="9">
        <v>47</v>
      </c>
      <c r="B48" s="10">
        <v>5.0999999999999996</v>
      </c>
      <c r="C48" s="10">
        <v>3.8</v>
      </c>
      <c r="D48" s="10">
        <v>1.6</v>
      </c>
      <c r="E48" s="10">
        <v>0.2</v>
      </c>
      <c r="F48" s="11" t="s">
        <v>77</v>
      </c>
    </row>
    <row r="49" spans="1:6" x14ac:dyDescent="0.35">
      <c r="A49" s="9">
        <v>48</v>
      </c>
      <c r="B49" s="10">
        <v>4.5999999999999996</v>
      </c>
      <c r="C49" s="10">
        <v>3.2</v>
      </c>
      <c r="D49" s="10">
        <v>1.4</v>
      </c>
      <c r="E49" s="10">
        <v>0.2</v>
      </c>
      <c r="F49" s="11" t="s">
        <v>77</v>
      </c>
    </row>
    <row r="50" spans="1:6" x14ac:dyDescent="0.35">
      <c r="A50" s="9">
        <v>49</v>
      </c>
      <c r="B50" s="10">
        <v>5.3</v>
      </c>
      <c r="C50" s="10">
        <v>3.7</v>
      </c>
      <c r="D50" s="10">
        <v>1.5</v>
      </c>
      <c r="E50" s="10">
        <v>0.2</v>
      </c>
      <c r="F50" s="11" t="s">
        <v>77</v>
      </c>
    </row>
    <row r="51" spans="1:6" x14ac:dyDescent="0.35">
      <c r="A51" s="9">
        <v>50</v>
      </c>
      <c r="B51" s="10">
        <v>5</v>
      </c>
      <c r="C51" s="10">
        <v>3.3</v>
      </c>
      <c r="D51" s="10">
        <v>1.4</v>
      </c>
      <c r="E51" s="10">
        <v>0.2</v>
      </c>
      <c r="F51" s="11" t="s">
        <v>77</v>
      </c>
    </row>
    <row r="52" spans="1:6" x14ac:dyDescent="0.35">
      <c r="A52" s="9">
        <v>51</v>
      </c>
      <c r="B52" s="10">
        <v>7</v>
      </c>
      <c r="C52" s="10">
        <v>3.2</v>
      </c>
      <c r="D52" s="10">
        <v>4.7</v>
      </c>
      <c r="E52" s="10">
        <v>1.4</v>
      </c>
      <c r="F52" s="11" t="s">
        <v>86</v>
      </c>
    </row>
    <row r="53" spans="1:6" x14ac:dyDescent="0.35">
      <c r="A53" s="9">
        <v>52</v>
      </c>
      <c r="B53" s="10">
        <v>6.4</v>
      </c>
      <c r="C53" s="10">
        <v>3.2</v>
      </c>
      <c r="D53" s="10">
        <v>4.5</v>
      </c>
      <c r="E53" s="10">
        <v>1.5</v>
      </c>
      <c r="F53" s="11" t="s">
        <v>86</v>
      </c>
    </row>
    <row r="54" spans="1:6" x14ac:dyDescent="0.35">
      <c r="A54" s="9">
        <v>53</v>
      </c>
      <c r="B54" s="10">
        <v>6.9</v>
      </c>
      <c r="C54" s="10">
        <v>3.1</v>
      </c>
      <c r="D54" s="10">
        <v>4.9000000000000004</v>
      </c>
      <c r="E54" s="10">
        <v>1.5</v>
      </c>
      <c r="F54" s="11" t="s">
        <v>86</v>
      </c>
    </row>
    <row r="55" spans="1:6" x14ac:dyDescent="0.35">
      <c r="A55" s="9">
        <v>54</v>
      </c>
      <c r="B55" s="10">
        <v>5.5</v>
      </c>
      <c r="C55" s="10">
        <v>2.2999999999999998</v>
      </c>
      <c r="D55" s="10">
        <v>4</v>
      </c>
      <c r="E55" s="10">
        <v>1.3</v>
      </c>
      <c r="F55" s="11" t="s">
        <v>86</v>
      </c>
    </row>
    <row r="56" spans="1:6" x14ac:dyDescent="0.35">
      <c r="A56" s="9">
        <v>55</v>
      </c>
      <c r="B56" s="10">
        <v>6.5</v>
      </c>
      <c r="C56" s="10">
        <v>2.8</v>
      </c>
      <c r="D56" s="10">
        <v>4.5999999999999996</v>
      </c>
      <c r="E56" s="10">
        <v>1.5</v>
      </c>
      <c r="F56" s="11" t="s">
        <v>86</v>
      </c>
    </row>
    <row r="57" spans="1:6" x14ac:dyDescent="0.35">
      <c r="A57" s="9">
        <v>56</v>
      </c>
      <c r="B57" s="10">
        <v>5.7</v>
      </c>
      <c r="C57" s="10">
        <v>2.8</v>
      </c>
      <c r="D57" s="10">
        <v>4.5</v>
      </c>
      <c r="E57" s="10">
        <v>1.3</v>
      </c>
      <c r="F57" s="11" t="s">
        <v>86</v>
      </c>
    </row>
    <row r="58" spans="1:6" x14ac:dyDescent="0.35">
      <c r="A58" s="9">
        <v>57</v>
      </c>
      <c r="B58" s="10">
        <v>6.3</v>
      </c>
      <c r="C58" s="10">
        <v>3.3</v>
      </c>
      <c r="D58" s="10">
        <v>4.7</v>
      </c>
      <c r="E58" s="10">
        <v>1.6</v>
      </c>
      <c r="F58" s="11" t="s">
        <v>86</v>
      </c>
    </row>
    <row r="59" spans="1:6" x14ac:dyDescent="0.35">
      <c r="A59" s="9">
        <v>58</v>
      </c>
      <c r="B59" s="10">
        <v>4.9000000000000004</v>
      </c>
      <c r="C59" s="10">
        <v>2.4</v>
      </c>
      <c r="D59" s="10">
        <v>3.3</v>
      </c>
      <c r="E59" s="10">
        <v>1</v>
      </c>
      <c r="F59" s="11" t="s">
        <v>86</v>
      </c>
    </row>
    <row r="60" spans="1:6" x14ac:dyDescent="0.35">
      <c r="A60" s="9">
        <v>59</v>
      </c>
      <c r="B60" s="10">
        <v>6.6</v>
      </c>
      <c r="C60" s="10">
        <v>2.9</v>
      </c>
      <c r="D60" s="10">
        <v>4.5999999999999996</v>
      </c>
      <c r="E60" s="10">
        <v>1.3</v>
      </c>
      <c r="F60" s="11" t="s">
        <v>86</v>
      </c>
    </row>
    <row r="61" spans="1:6" x14ac:dyDescent="0.35">
      <c r="A61" s="9">
        <v>60</v>
      </c>
      <c r="B61" s="10">
        <v>5.2</v>
      </c>
      <c r="C61" s="10">
        <v>2.7</v>
      </c>
      <c r="D61" s="10">
        <v>3.9</v>
      </c>
      <c r="E61" s="10">
        <v>1.4</v>
      </c>
      <c r="F61" s="11" t="s">
        <v>86</v>
      </c>
    </row>
    <row r="62" spans="1:6" x14ac:dyDescent="0.35">
      <c r="A62" s="9">
        <v>61</v>
      </c>
      <c r="B62" s="10">
        <v>5</v>
      </c>
      <c r="C62" s="10">
        <v>2</v>
      </c>
      <c r="D62" s="10">
        <v>3.5</v>
      </c>
      <c r="E62" s="10">
        <v>1</v>
      </c>
      <c r="F62" s="11" t="s">
        <v>86</v>
      </c>
    </row>
    <row r="63" spans="1:6" x14ac:dyDescent="0.35">
      <c r="A63" s="9">
        <v>62</v>
      </c>
      <c r="B63" s="10">
        <v>5.9</v>
      </c>
      <c r="C63" s="10">
        <v>3</v>
      </c>
      <c r="D63" s="10">
        <v>4.2</v>
      </c>
      <c r="E63" s="10">
        <v>1.5</v>
      </c>
      <c r="F63" s="11" t="s">
        <v>86</v>
      </c>
    </row>
    <row r="64" spans="1:6" x14ac:dyDescent="0.35">
      <c r="A64" s="9">
        <v>63</v>
      </c>
      <c r="B64" s="10">
        <v>6</v>
      </c>
      <c r="C64" s="10">
        <v>2.2000000000000002</v>
      </c>
      <c r="D64" s="10">
        <v>4</v>
      </c>
      <c r="E64" s="10">
        <v>1</v>
      </c>
      <c r="F64" s="11" t="s">
        <v>86</v>
      </c>
    </row>
    <row r="65" spans="1:6" x14ac:dyDescent="0.35">
      <c r="A65" s="9">
        <v>64</v>
      </c>
      <c r="B65" s="10">
        <v>6.1</v>
      </c>
      <c r="C65" s="10">
        <v>2.9</v>
      </c>
      <c r="D65" s="10">
        <v>4.7</v>
      </c>
      <c r="E65" s="10">
        <v>1.4</v>
      </c>
      <c r="F65" s="11" t="s">
        <v>86</v>
      </c>
    </row>
    <row r="66" spans="1:6" x14ac:dyDescent="0.35">
      <c r="A66" s="9">
        <v>65</v>
      </c>
      <c r="B66" s="10">
        <v>5.6</v>
      </c>
      <c r="C66" s="10">
        <v>2.9</v>
      </c>
      <c r="D66" s="10">
        <v>3.6</v>
      </c>
      <c r="E66" s="10">
        <v>1.3</v>
      </c>
      <c r="F66" s="11" t="s">
        <v>86</v>
      </c>
    </row>
    <row r="67" spans="1:6" x14ac:dyDescent="0.35">
      <c r="A67" s="9">
        <v>66</v>
      </c>
      <c r="B67" s="10">
        <v>6.7</v>
      </c>
      <c r="C67" s="10">
        <v>3.1</v>
      </c>
      <c r="D67" s="10">
        <v>4.4000000000000004</v>
      </c>
      <c r="E67" s="10">
        <v>1.4</v>
      </c>
      <c r="F67" s="11" t="s">
        <v>86</v>
      </c>
    </row>
    <row r="68" spans="1:6" x14ac:dyDescent="0.35">
      <c r="A68" s="9">
        <v>67</v>
      </c>
      <c r="B68" s="10">
        <v>5.6</v>
      </c>
      <c r="C68" s="10">
        <v>3</v>
      </c>
      <c r="D68" s="10">
        <v>4.5</v>
      </c>
      <c r="E68" s="10">
        <v>1.5</v>
      </c>
      <c r="F68" s="11" t="s">
        <v>86</v>
      </c>
    </row>
    <row r="69" spans="1:6" x14ac:dyDescent="0.35">
      <c r="A69" s="9">
        <v>68</v>
      </c>
      <c r="B69" s="10">
        <v>5.8</v>
      </c>
      <c r="C69" s="10">
        <v>2.7</v>
      </c>
      <c r="D69" s="10">
        <v>4.0999999999999996</v>
      </c>
      <c r="E69" s="10">
        <v>1</v>
      </c>
      <c r="F69" s="11" t="s">
        <v>86</v>
      </c>
    </row>
    <row r="70" spans="1:6" x14ac:dyDescent="0.35">
      <c r="A70" s="9">
        <v>69</v>
      </c>
      <c r="B70" s="10">
        <v>6.2</v>
      </c>
      <c r="C70" s="10">
        <v>2.2000000000000002</v>
      </c>
      <c r="D70" s="10">
        <v>4.5</v>
      </c>
      <c r="E70" s="10">
        <v>1.5</v>
      </c>
      <c r="F70" s="11" t="s">
        <v>86</v>
      </c>
    </row>
    <row r="71" spans="1:6" x14ac:dyDescent="0.35">
      <c r="A71" s="9">
        <v>70</v>
      </c>
      <c r="B71" s="10">
        <v>5.6</v>
      </c>
      <c r="C71" s="10">
        <v>2.5</v>
      </c>
      <c r="D71" s="10">
        <v>3.9</v>
      </c>
      <c r="E71" s="10">
        <v>1.1000000000000001</v>
      </c>
      <c r="F71" s="11" t="s">
        <v>86</v>
      </c>
    </row>
    <row r="72" spans="1:6" x14ac:dyDescent="0.35">
      <c r="A72" s="9">
        <v>71</v>
      </c>
      <c r="B72" s="10">
        <v>5.9</v>
      </c>
      <c r="C72" s="10">
        <v>3.2</v>
      </c>
      <c r="D72" s="10">
        <v>4.8</v>
      </c>
      <c r="E72" s="10">
        <v>1.8</v>
      </c>
      <c r="F72" s="11" t="s">
        <v>86</v>
      </c>
    </row>
    <row r="73" spans="1:6" x14ac:dyDescent="0.35">
      <c r="A73" s="9">
        <v>72</v>
      </c>
      <c r="B73" s="10">
        <v>6.1</v>
      </c>
      <c r="C73" s="10">
        <v>2.8</v>
      </c>
      <c r="D73" s="10">
        <v>4</v>
      </c>
      <c r="E73" s="10">
        <v>1.3</v>
      </c>
      <c r="F73" s="11" t="s">
        <v>86</v>
      </c>
    </row>
    <row r="74" spans="1:6" x14ac:dyDescent="0.35">
      <c r="A74" s="9">
        <v>73</v>
      </c>
      <c r="B74" s="10">
        <v>6.3</v>
      </c>
      <c r="C74" s="10">
        <v>2.5</v>
      </c>
      <c r="D74" s="10">
        <v>4.9000000000000004</v>
      </c>
      <c r="E74" s="10">
        <v>1.5</v>
      </c>
      <c r="F74" s="11" t="s">
        <v>86</v>
      </c>
    </row>
    <row r="75" spans="1:6" x14ac:dyDescent="0.35">
      <c r="A75" s="9">
        <v>74</v>
      </c>
      <c r="B75" s="10">
        <v>6.1</v>
      </c>
      <c r="C75" s="10">
        <v>2.8</v>
      </c>
      <c r="D75" s="10">
        <v>4.7</v>
      </c>
      <c r="E75" s="10">
        <v>1.2</v>
      </c>
      <c r="F75" s="11" t="s">
        <v>86</v>
      </c>
    </row>
    <row r="76" spans="1:6" x14ac:dyDescent="0.35">
      <c r="A76" s="9">
        <v>75</v>
      </c>
      <c r="B76" s="10">
        <v>6.4</v>
      </c>
      <c r="C76" s="10">
        <v>2.9</v>
      </c>
      <c r="D76" s="10">
        <v>4.3</v>
      </c>
      <c r="E76" s="10">
        <v>1.3</v>
      </c>
      <c r="F76" s="11" t="s">
        <v>86</v>
      </c>
    </row>
    <row r="77" spans="1:6" x14ac:dyDescent="0.35">
      <c r="A77" s="9">
        <v>76</v>
      </c>
      <c r="B77" s="10">
        <v>6.6</v>
      </c>
      <c r="C77" s="10">
        <v>3</v>
      </c>
      <c r="D77" s="10">
        <v>4.4000000000000004</v>
      </c>
      <c r="E77" s="10">
        <v>1.4</v>
      </c>
      <c r="F77" s="11" t="s">
        <v>86</v>
      </c>
    </row>
    <row r="78" spans="1:6" x14ac:dyDescent="0.35">
      <c r="A78" s="9">
        <v>77</v>
      </c>
      <c r="B78" s="10">
        <v>6.8</v>
      </c>
      <c r="C78" s="10">
        <v>2.8</v>
      </c>
      <c r="D78" s="10">
        <v>4.8</v>
      </c>
      <c r="E78" s="10">
        <v>1.4</v>
      </c>
      <c r="F78" s="11" t="s">
        <v>86</v>
      </c>
    </row>
    <row r="79" spans="1:6" x14ac:dyDescent="0.35">
      <c r="A79" s="9">
        <v>78</v>
      </c>
      <c r="B79" s="10">
        <v>6.7</v>
      </c>
      <c r="C79" s="10">
        <v>3</v>
      </c>
      <c r="D79" s="10">
        <v>5</v>
      </c>
      <c r="E79" s="10">
        <v>1.7</v>
      </c>
      <c r="F79" s="11" t="s">
        <v>86</v>
      </c>
    </row>
    <row r="80" spans="1:6" x14ac:dyDescent="0.35">
      <c r="A80" s="9">
        <v>79</v>
      </c>
      <c r="B80" s="10">
        <v>6</v>
      </c>
      <c r="C80" s="10">
        <v>2.9</v>
      </c>
      <c r="D80" s="10">
        <v>4.5</v>
      </c>
      <c r="E80" s="10">
        <v>1.5</v>
      </c>
      <c r="F80" s="11" t="s">
        <v>86</v>
      </c>
    </row>
    <row r="81" spans="1:6" x14ac:dyDescent="0.35">
      <c r="A81" s="9">
        <v>80</v>
      </c>
      <c r="B81" s="10">
        <v>5.7</v>
      </c>
      <c r="C81" s="10">
        <v>2.6</v>
      </c>
      <c r="D81" s="10">
        <v>3.5</v>
      </c>
      <c r="E81" s="10">
        <v>1</v>
      </c>
      <c r="F81" s="11" t="s">
        <v>86</v>
      </c>
    </row>
    <row r="82" spans="1:6" x14ac:dyDescent="0.35">
      <c r="A82" s="9">
        <v>81</v>
      </c>
      <c r="B82" s="10">
        <v>5.5</v>
      </c>
      <c r="C82" s="10">
        <v>2.4</v>
      </c>
      <c r="D82" s="10">
        <v>3.8</v>
      </c>
      <c r="E82" s="10">
        <v>1.1000000000000001</v>
      </c>
      <c r="F82" s="11" t="s">
        <v>86</v>
      </c>
    </row>
    <row r="83" spans="1:6" x14ac:dyDescent="0.35">
      <c r="A83" s="9">
        <v>82</v>
      </c>
      <c r="B83" s="10">
        <v>5.5</v>
      </c>
      <c r="C83" s="10">
        <v>2.4</v>
      </c>
      <c r="D83" s="10">
        <v>3.7</v>
      </c>
      <c r="E83" s="10">
        <v>1</v>
      </c>
      <c r="F83" s="11" t="s">
        <v>86</v>
      </c>
    </row>
    <row r="84" spans="1:6" x14ac:dyDescent="0.35">
      <c r="A84" s="9">
        <v>83</v>
      </c>
      <c r="B84" s="10">
        <v>5.8</v>
      </c>
      <c r="C84" s="10">
        <v>2.7</v>
      </c>
      <c r="D84" s="10">
        <v>3.9</v>
      </c>
      <c r="E84" s="10">
        <v>1.2</v>
      </c>
      <c r="F84" s="11" t="s">
        <v>86</v>
      </c>
    </row>
    <row r="85" spans="1:6" x14ac:dyDescent="0.35">
      <c r="A85" s="9">
        <v>84</v>
      </c>
      <c r="B85" s="10">
        <v>6</v>
      </c>
      <c r="C85" s="10">
        <v>2.7</v>
      </c>
      <c r="D85" s="10">
        <v>5.0999999999999996</v>
      </c>
      <c r="E85" s="10">
        <v>1.6</v>
      </c>
      <c r="F85" s="11" t="s">
        <v>86</v>
      </c>
    </row>
    <row r="86" spans="1:6" x14ac:dyDescent="0.35">
      <c r="A86" s="9">
        <v>85</v>
      </c>
      <c r="B86" s="10">
        <v>5.4</v>
      </c>
      <c r="C86" s="10">
        <v>3</v>
      </c>
      <c r="D86" s="10">
        <v>4.5</v>
      </c>
      <c r="E86" s="10">
        <v>1.5</v>
      </c>
      <c r="F86" s="11" t="s">
        <v>86</v>
      </c>
    </row>
    <row r="87" spans="1:6" x14ac:dyDescent="0.35">
      <c r="A87" s="9">
        <v>86</v>
      </c>
      <c r="B87" s="10">
        <v>6</v>
      </c>
      <c r="C87" s="10">
        <v>3.4</v>
      </c>
      <c r="D87" s="10">
        <v>4.5</v>
      </c>
      <c r="E87" s="10">
        <v>1.6</v>
      </c>
      <c r="F87" s="11" t="s">
        <v>86</v>
      </c>
    </row>
    <row r="88" spans="1:6" x14ac:dyDescent="0.35">
      <c r="A88" s="9">
        <v>87</v>
      </c>
      <c r="B88" s="10">
        <v>6.7</v>
      </c>
      <c r="C88" s="10">
        <v>3.1</v>
      </c>
      <c r="D88" s="10">
        <v>4.7</v>
      </c>
      <c r="E88" s="10">
        <v>1.5</v>
      </c>
      <c r="F88" s="11" t="s">
        <v>86</v>
      </c>
    </row>
    <row r="89" spans="1:6" x14ac:dyDescent="0.35">
      <c r="A89" s="9">
        <v>88</v>
      </c>
      <c r="B89" s="10">
        <v>6.3</v>
      </c>
      <c r="C89" s="10">
        <v>2.2999999999999998</v>
      </c>
      <c r="D89" s="10">
        <v>4.4000000000000004</v>
      </c>
      <c r="E89" s="10">
        <v>1.3</v>
      </c>
      <c r="F89" s="11" t="s">
        <v>86</v>
      </c>
    </row>
    <row r="90" spans="1:6" x14ac:dyDescent="0.35">
      <c r="A90" s="9">
        <v>89</v>
      </c>
      <c r="B90" s="10">
        <v>5.6</v>
      </c>
      <c r="C90" s="10">
        <v>3</v>
      </c>
      <c r="D90" s="10">
        <v>4.0999999999999996</v>
      </c>
      <c r="E90" s="10">
        <v>1.3</v>
      </c>
      <c r="F90" s="11" t="s">
        <v>86</v>
      </c>
    </row>
    <row r="91" spans="1:6" x14ac:dyDescent="0.35">
      <c r="A91" s="9">
        <v>90</v>
      </c>
      <c r="B91" s="10">
        <v>5.5</v>
      </c>
      <c r="C91" s="10">
        <v>2.5</v>
      </c>
      <c r="D91" s="10">
        <v>4</v>
      </c>
      <c r="E91" s="10">
        <v>1.3</v>
      </c>
      <c r="F91" s="11" t="s">
        <v>86</v>
      </c>
    </row>
    <row r="92" spans="1:6" x14ac:dyDescent="0.35">
      <c r="A92" s="9">
        <v>91</v>
      </c>
      <c r="B92" s="10">
        <v>5.5</v>
      </c>
      <c r="C92" s="10">
        <v>2.6</v>
      </c>
      <c r="D92" s="10">
        <v>4.4000000000000004</v>
      </c>
      <c r="E92" s="10">
        <v>1.2</v>
      </c>
      <c r="F92" s="11" t="s">
        <v>86</v>
      </c>
    </row>
    <row r="93" spans="1:6" x14ac:dyDescent="0.35">
      <c r="A93" s="9">
        <v>92</v>
      </c>
      <c r="B93" s="10">
        <v>6.1</v>
      </c>
      <c r="C93" s="10">
        <v>3</v>
      </c>
      <c r="D93" s="10">
        <v>4.5999999999999996</v>
      </c>
      <c r="E93" s="10">
        <v>1.4</v>
      </c>
      <c r="F93" s="11" t="s">
        <v>86</v>
      </c>
    </row>
    <row r="94" spans="1:6" x14ac:dyDescent="0.35">
      <c r="A94" s="9">
        <v>93</v>
      </c>
      <c r="B94" s="10">
        <v>5.8</v>
      </c>
      <c r="C94" s="10">
        <v>2.6</v>
      </c>
      <c r="D94" s="10">
        <v>4</v>
      </c>
      <c r="E94" s="10">
        <v>1.2</v>
      </c>
      <c r="F94" s="11" t="s">
        <v>86</v>
      </c>
    </row>
    <row r="95" spans="1:6" x14ac:dyDescent="0.35">
      <c r="A95" s="9">
        <v>94</v>
      </c>
      <c r="B95" s="10">
        <v>5</v>
      </c>
      <c r="C95" s="10">
        <v>2.2999999999999998</v>
      </c>
      <c r="D95" s="10">
        <v>3.3</v>
      </c>
      <c r="E95" s="10">
        <v>1</v>
      </c>
      <c r="F95" s="11" t="s">
        <v>86</v>
      </c>
    </row>
    <row r="96" spans="1:6" x14ac:dyDescent="0.35">
      <c r="A96" s="9">
        <v>95</v>
      </c>
      <c r="B96" s="10">
        <v>5.6</v>
      </c>
      <c r="C96" s="10">
        <v>2.7</v>
      </c>
      <c r="D96" s="10">
        <v>4.2</v>
      </c>
      <c r="E96" s="10">
        <v>1.3</v>
      </c>
      <c r="F96" s="11" t="s">
        <v>86</v>
      </c>
    </row>
    <row r="97" spans="1:6" x14ac:dyDescent="0.35">
      <c r="A97" s="9">
        <v>96</v>
      </c>
      <c r="B97" s="10">
        <v>5.7</v>
      </c>
      <c r="C97" s="10">
        <v>3</v>
      </c>
      <c r="D97" s="10">
        <v>4.2</v>
      </c>
      <c r="E97" s="10">
        <v>1.2</v>
      </c>
      <c r="F97" s="11" t="s">
        <v>86</v>
      </c>
    </row>
    <row r="98" spans="1:6" x14ac:dyDescent="0.35">
      <c r="A98" s="9">
        <v>97</v>
      </c>
      <c r="B98" s="10">
        <v>5.7</v>
      </c>
      <c r="C98" s="10">
        <v>2.9</v>
      </c>
      <c r="D98" s="10">
        <v>4.2</v>
      </c>
      <c r="E98" s="10">
        <v>1.3</v>
      </c>
      <c r="F98" s="11" t="s">
        <v>86</v>
      </c>
    </row>
    <row r="99" spans="1:6" x14ac:dyDescent="0.35">
      <c r="A99" s="9">
        <v>98</v>
      </c>
      <c r="B99" s="10">
        <v>6.2</v>
      </c>
      <c r="C99" s="10">
        <v>2.9</v>
      </c>
      <c r="D99" s="10">
        <v>4.3</v>
      </c>
      <c r="E99" s="10">
        <v>1.3</v>
      </c>
      <c r="F99" s="11" t="s">
        <v>86</v>
      </c>
    </row>
    <row r="100" spans="1:6" x14ac:dyDescent="0.35">
      <c r="A100" s="9">
        <v>99</v>
      </c>
      <c r="B100" s="10">
        <v>5.0999999999999996</v>
      </c>
      <c r="C100" s="10">
        <v>2.5</v>
      </c>
      <c r="D100" s="10">
        <v>3</v>
      </c>
      <c r="E100" s="10">
        <v>1.1000000000000001</v>
      </c>
      <c r="F100" s="11" t="s">
        <v>86</v>
      </c>
    </row>
    <row r="101" spans="1:6" x14ac:dyDescent="0.35">
      <c r="A101" s="9">
        <v>100</v>
      </c>
      <c r="B101" s="10">
        <v>5.7</v>
      </c>
      <c r="C101" s="10">
        <v>2.8</v>
      </c>
      <c r="D101" s="10">
        <v>4.0999999999999996</v>
      </c>
      <c r="E101" s="10">
        <v>1.3</v>
      </c>
      <c r="F101" s="11" t="s">
        <v>86</v>
      </c>
    </row>
    <row r="102" spans="1:6" x14ac:dyDescent="0.35">
      <c r="A102" s="9">
        <v>101</v>
      </c>
      <c r="B102" s="10">
        <v>6.3</v>
      </c>
      <c r="C102" s="10">
        <v>3.3</v>
      </c>
      <c r="D102" s="10">
        <v>6</v>
      </c>
      <c r="E102" s="10">
        <v>2.5</v>
      </c>
      <c r="F102" s="11" t="s">
        <v>87</v>
      </c>
    </row>
    <row r="103" spans="1:6" x14ac:dyDescent="0.35">
      <c r="A103" s="9">
        <v>102</v>
      </c>
      <c r="B103" s="10">
        <v>5.8</v>
      </c>
      <c r="C103" s="10">
        <v>2.7</v>
      </c>
      <c r="D103" s="10">
        <v>5.0999999999999996</v>
      </c>
      <c r="E103" s="10">
        <v>1.9</v>
      </c>
      <c r="F103" s="11" t="s">
        <v>87</v>
      </c>
    </row>
    <row r="104" spans="1:6" x14ac:dyDescent="0.35">
      <c r="A104" s="9">
        <v>103</v>
      </c>
      <c r="B104" s="10">
        <v>7.1</v>
      </c>
      <c r="C104" s="10">
        <v>3</v>
      </c>
      <c r="D104" s="10">
        <v>5.9</v>
      </c>
      <c r="E104" s="10">
        <v>2.1</v>
      </c>
      <c r="F104" s="11" t="s">
        <v>87</v>
      </c>
    </row>
    <row r="105" spans="1:6" x14ac:dyDescent="0.35">
      <c r="A105" s="9">
        <v>104</v>
      </c>
      <c r="B105" s="10">
        <v>6.3</v>
      </c>
      <c r="C105" s="10">
        <v>2.9</v>
      </c>
      <c r="D105" s="10">
        <v>5.6</v>
      </c>
      <c r="E105" s="10">
        <v>1.8</v>
      </c>
      <c r="F105" s="11" t="s">
        <v>87</v>
      </c>
    </row>
    <row r="106" spans="1:6" x14ac:dyDescent="0.35">
      <c r="A106" s="9">
        <v>105</v>
      </c>
      <c r="B106" s="10">
        <v>6.5</v>
      </c>
      <c r="C106" s="10">
        <v>3</v>
      </c>
      <c r="D106" s="10">
        <v>5.8</v>
      </c>
      <c r="E106" s="10">
        <v>2.2000000000000002</v>
      </c>
      <c r="F106" s="11" t="s">
        <v>87</v>
      </c>
    </row>
    <row r="107" spans="1:6" x14ac:dyDescent="0.35">
      <c r="A107" s="9">
        <v>106</v>
      </c>
      <c r="B107" s="10">
        <v>7.6</v>
      </c>
      <c r="C107" s="10">
        <v>3</v>
      </c>
      <c r="D107" s="10">
        <v>6.6</v>
      </c>
      <c r="E107" s="10">
        <v>2.1</v>
      </c>
      <c r="F107" s="11" t="s">
        <v>87</v>
      </c>
    </row>
    <row r="108" spans="1:6" x14ac:dyDescent="0.35">
      <c r="A108" s="9">
        <v>107</v>
      </c>
      <c r="B108" s="10">
        <v>4.9000000000000004</v>
      </c>
      <c r="C108" s="10">
        <v>2.5</v>
      </c>
      <c r="D108" s="10">
        <v>4.5</v>
      </c>
      <c r="E108" s="10">
        <v>1.7</v>
      </c>
      <c r="F108" s="11" t="s">
        <v>87</v>
      </c>
    </row>
    <row r="109" spans="1:6" x14ac:dyDescent="0.35">
      <c r="A109" s="9">
        <v>108</v>
      </c>
      <c r="B109" s="10">
        <v>7.3</v>
      </c>
      <c r="C109" s="10">
        <v>2.9</v>
      </c>
      <c r="D109" s="10">
        <v>6.3</v>
      </c>
      <c r="E109" s="10">
        <v>1.8</v>
      </c>
      <c r="F109" s="11" t="s">
        <v>87</v>
      </c>
    </row>
    <row r="110" spans="1:6" x14ac:dyDescent="0.35">
      <c r="A110" s="9">
        <v>109</v>
      </c>
      <c r="B110" s="10">
        <v>6.7</v>
      </c>
      <c r="C110" s="10">
        <v>2.5</v>
      </c>
      <c r="D110" s="10">
        <v>5.8</v>
      </c>
      <c r="E110" s="10">
        <v>1.8</v>
      </c>
      <c r="F110" s="11" t="s">
        <v>87</v>
      </c>
    </row>
    <row r="111" spans="1:6" x14ac:dyDescent="0.35">
      <c r="A111" s="9">
        <v>110</v>
      </c>
      <c r="B111" s="10">
        <v>7.2</v>
      </c>
      <c r="C111" s="10">
        <v>3.6</v>
      </c>
      <c r="D111" s="10">
        <v>6.1</v>
      </c>
      <c r="E111" s="10">
        <v>2.5</v>
      </c>
      <c r="F111" s="11" t="s">
        <v>87</v>
      </c>
    </row>
    <row r="112" spans="1:6" x14ac:dyDescent="0.35">
      <c r="A112" s="9">
        <v>111</v>
      </c>
      <c r="B112" s="10">
        <v>6.5</v>
      </c>
      <c r="C112" s="10">
        <v>3.2</v>
      </c>
      <c r="D112" s="10">
        <v>5.0999999999999996</v>
      </c>
      <c r="E112" s="10">
        <v>2</v>
      </c>
      <c r="F112" s="11" t="s">
        <v>87</v>
      </c>
    </row>
    <row r="113" spans="1:6" x14ac:dyDescent="0.35">
      <c r="A113" s="9">
        <v>112</v>
      </c>
      <c r="B113" s="10">
        <v>6.4</v>
      </c>
      <c r="C113" s="10">
        <v>2.7</v>
      </c>
      <c r="D113" s="10">
        <v>5.3</v>
      </c>
      <c r="E113" s="10">
        <v>1.9</v>
      </c>
      <c r="F113" s="11" t="s">
        <v>87</v>
      </c>
    </row>
    <row r="114" spans="1:6" x14ac:dyDescent="0.35">
      <c r="A114" s="9">
        <v>113</v>
      </c>
      <c r="B114" s="10">
        <v>6.8</v>
      </c>
      <c r="C114" s="10">
        <v>3</v>
      </c>
      <c r="D114" s="10">
        <v>5.5</v>
      </c>
      <c r="E114" s="10">
        <v>2.1</v>
      </c>
      <c r="F114" s="11" t="s">
        <v>87</v>
      </c>
    </row>
    <row r="115" spans="1:6" x14ac:dyDescent="0.35">
      <c r="A115" s="9">
        <v>114</v>
      </c>
      <c r="B115" s="10">
        <v>5.7</v>
      </c>
      <c r="C115" s="10">
        <v>2.5</v>
      </c>
      <c r="D115" s="10">
        <v>5</v>
      </c>
      <c r="E115" s="10">
        <v>2</v>
      </c>
      <c r="F115" s="11" t="s">
        <v>87</v>
      </c>
    </row>
    <row r="116" spans="1:6" x14ac:dyDescent="0.35">
      <c r="A116" s="9">
        <v>115</v>
      </c>
      <c r="B116" s="10">
        <v>5.8</v>
      </c>
      <c r="C116" s="10">
        <v>2.8</v>
      </c>
      <c r="D116" s="10">
        <v>5.0999999999999996</v>
      </c>
      <c r="E116" s="10">
        <v>2.4</v>
      </c>
      <c r="F116" s="11" t="s">
        <v>87</v>
      </c>
    </row>
    <row r="117" spans="1:6" x14ac:dyDescent="0.35">
      <c r="A117" s="9">
        <v>116</v>
      </c>
      <c r="B117" s="10">
        <v>6.4</v>
      </c>
      <c r="C117" s="10">
        <v>3.2</v>
      </c>
      <c r="D117" s="10">
        <v>5.3</v>
      </c>
      <c r="E117" s="10">
        <v>2.2999999999999998</v>
      </c>
      <c r="F117" s="11" t="s">
        <v>87</v>
      </c>
    </row>
    <row r="118" spans="1:6" x14ac:dyDescent="0.35">
      <c r="A118" s="9">
        <v>117</v>
      </c>
      <c r="B118" s="10">
        <v>6.5</v>
      </c>
      <c r="C118" s="10">
        <v>3</v>
      </c>
      <c r="D118" s="10">
        <v>5.5</v>
      </c>
      <c r="E118" s="10">
        <v>1.8</v>
      </c>
      <c r="F118" s="11" t="s">
        <v>87</v>
      </c>
    </row>
    <row r="119" spans="1:6" x14ac:dyDescent="0.35">
      <c r="A119" s="9">
        <v>118</v>
      </c>
      <c r="B119" s="10">
        <v>7.7</v>
      </c>
      <c r="C119" s="10">
        <v>3.8</v>
      </c>
      <c r="D119" s="10">
        <v>6.7</v>
      </c>
      <c r="E119" s="10">
        <v>2.2000000000000002</v>
      </c>
      <c r="F119" s="11" t="s">
        <v>87</v>
      </c>
    </row>
    <row r="120" spans="1:6" x14ac:dyDescent="0.35">
      <c r="A120" s="9">
        <v>119</v>
      </c>
      <c r="B120" s="10">
        <v>7.7</v>
      </c>
      <c r="C120" s="10">
        <v>2.6</v>
      </c>
      <c r="D120" s="10">
        <v>6.9</v>
      </c>
      <c r="E120" s="10">
        <v>2.2999999999999998</v>
      </c>
      <c r="F120" s="11" t="s">
        <v>87</v>
      </c>
    </row>
    <row r="121" spans="1:6" x14ac:dyDescent="0.35">
      <c r="A121" s="9">
        <v>120</v>
      </c>
      <c r="B121" s="10">
        <v>6</v>
      </c>
      <c r="C121" s="10">
        <v>2.2000000000000002</v>
      </c>
      <c r="D121" s="10">
        <v>5</v>
      </c>
      <c r="E121" s="10">
        <v>1.5</v>
      </c>
      <c r="F121" s="11" t="s">
        <v>87</v>
      </c>
    </row>
    <row r="122" spans="1:6" x14ac:dyDescent="0.35">
      <c r="A122" s="9">
        <v>121</v>
      </c>
      <c r="B122" s="10">
        <v>6.9</v>
      </c>
      <c r="C122" s="10">
        <v>3.2</v>
      </c>
      <c r="D122" s="10">
        <v>5.7</v>
      </c>
      <c r="E122" s="10">
        <v>2.2999999999999998</v>
      </c>
      <c r="F122" s="11" t="s">
        <v>87</v>
      </c>
    </row>
    <row r="123" spans="1:6" x14ac:dyDescent="0.35">
      <c r="A123" s="9">
        <v>122</v>
      </c>
      <c r="B123" s="10">
        <v>5.6</v>
      </c>
      <c r="C123" s="10">
        <v>2.8</v>
      </c>
      <c r="D123" s="10">
        <v>4.9000000000000004</v>
      </c>
      <c r="E123" s="10">
        <v>2</v>
      </c>
      <c r="F123" s="11" t="s">
        <v>87</v>
      </c>
    </row>
    <row r="124" spans="1:6" x14ac:dyDescent="0.35">
      <c r="A124" s="9">
        <v>123</v>
      </c>
      <c r="B124" s="10">
        <v>7.7</v>
      </c>
      <c r="C124" s="10">
        <v>2.8</v>
      </c>
      <c r="D124" s="10">
        <v>6.7</v>
      </c>
      <c r="E124" s="10">
        <v>2</v>
      </c>
      <c r="F124" s="11" t="s">
        <v>87</v>
      </c>
    </row>
    <row r="125" spans="1:6" x14ac:dyDescent="0.35">
      <c r="A125" s="9">
        <v>124</v>
      </c>
      <c r="B125" s="10">
        <v>6.3</v>
      </c>
      <c r="C125" s="10">
        <v>2.7</v>
      </c>
      <c r="D125" s="10">
        <v>4.9000000000000004</v>
      </c>
      <c r="E125" s="10">
        <v>1.8</v>
      </c>
      <c r="F125" s="11" t="s">
        <v>87</v>
      </c>
    </row>
    <row r="126" spans="1:6" x14ac:dyDescent="0.35">
      <c r="A126" s="9">
        <v>125</v>
      </c>
      <c r="B126" s="10">
        <v>6.7</v>
      </c>
      <c r="C126" s="10">
        <v>3.3</v>
      </c>
      <c r="D126" s="10">
        <v>5.7</v>
      </c>
      <c r="E126" s="10">
        <v>2.1</v>
      </c>
      <c r="F126" s="11" t="s">
        <v>87</v>
      </c>
    </row>
    <row r="127" spans="1:6" x14ac:dyDescent="0.35">
      <c r="A127" s="9">
        <v>126</v>
      </c>
      <c r="B127" s="10">
        <v>7.2</v>
      </c>
      <c r="C127" s="10">
        <v>3.2</v>
      </c>
      <c r="D127" s="10">
        <v>6</v>
      </c>
      <c r="E127" s="10">
        <v>1.8</v>
      </c>
      <c r="F127" s="11" t="s">
        <v>87</v>
      </c>
    </row>
    <row r="128" spans="1:6" x14ac:dyDescent="0.35">
      <c r="A128" s="9">
        <v>127</v>
      </c>
      <c r="B128" s="10">
        <v>6.2</v>
      </c>
      <c r="C128" s="10">
        <v>2.8</v>
      </c>
      <c r="D128" s="10">
        <v>4.8</v>
      </c>
      <c r="E128" s="10">
        <v>1.8</v>
      </c>
      <c r="F128" s="11" t="s">
        <v>87</v>
      </c>
    </row>
    <row r="129" spans="1:6" x14ac:dyDescent="0.35">
      <c r="A129" s="9">
        <v>128</v>
      </c>
      <c r="B129" s="10">
        <v>6.1</v>
      </c>
      <c r="C129" s="10">
        <v>3</v>
      </c>
      <c r="D129" s="10">
        <v>4.9000000000000004</v>
      </c>
      <c r="E129" s="10">
        <v>1.8</v>
      </c>
      <c r="F129" s="11" t="s">
        <v>87</v>
      </c>
    </row>
    <row r="130" spans="1:6" x14ac:dyDescent="0.35">
      <c r="A130" s="9">
        <v>129</v>
      </c>
      <c r="B130" s="10">
        <v>6.4</v>
      </c>
      <c r="C130" s="10">
        <v>2.8</v>
      </c>
      <c r="D130" s="10">
        <v>5.6</v>
      </c>
      <c r="E130" s="10">
        <v>2.1</v>
      </c>
      <c r="F130" s="11" t="s">
        <v>87</v>
      </c>
    </row>
    <row r="131" spans="1:6" x14ac:dyDescent="0.35">
      <c r="A131" s="9">
        <v>130</v>
      </c>
      <c r="B131" s="10">
        <v>7.2</v>
      </c>
      <c r="C131" s="10">
        <v>3</v>
      </c>
      <c r="D131" s="10">
        <v>5.8</v>
      </c>
      <c r="E131" s="10">
        <v>1.6</v>
      </c>
      <c r="F131" s="11" t="s">
        <v>87</v>
      </c>
    </row>
    <row r="132" spans="1:6" x14ac:dyDescent="0.35">
      <c r="A132" s="9">
        <v>131</v>
      </c>
      <c r="B132" s="10">
        <v>7.4</v>
      </c>
      <c r="C132" s="10">
        <v>2.8</v>
      </c>
      <c r="D132" s="10">
        <v>6.1</v>
      </c>
      <c r="E132" s="10">
        <v>1.9</v>
      </c>
      <c r="F132" s="11" t="s">
        <v>87</v>
      </c>
    </row>
    <row r="133" spans="1:6" x14ac:dyDescent="0.35">
      <c r="A133" s="9">
        <v>132</v>
      </c>
      <c r="B133" s="10">
        <v>7.9</v>
      </c>
      <c r="C133" s="10">
        <v>3.8</v>
      </c>
      <c r="D133" s="10">
        <v>6.4</v>
      </c>
      <c r="E133" s="10">
        <v>2</v>
      </c>
      <c r="F133" s="11" t="s">
        <v>87</v>
      </c>
    </row>
    <row r="134" spans="1:6" x14ac:dyDescent="0.35">
      <c r="A134" s="9">
        <v>133</v>
      </c>
      <c r="B134" s="10">
        <v>6.4</v>
      </c>
      <c r="C134" s="10">
        <v>2.8</v>
      </c>
      <c r="D134" s="10">
        <v>5.6</v>
      </c>
      <c r="E134" s="10">
        <v>2.2000000000000002</v>
      </c>
      <c r="F134" s="11" t="s">
        <v>87</v>
      </c>
    </row>
    <row r="135" spans="1:6" x14ac:dyDescent="0.35">
      <c r="A135" s="9">
        <v>134</v>
      </c>
      <c r="B135" s="10">
        <v>6.3</v>
      </c>
      <c r="C135" s="10">
        <v>2.8</v>
      </c>
      <c r="D135" s="10">
        <v>5.0999999999999996</v>
      </c>
      <c r="E135" s="10">
        <v>1.5</v>
      </c>
      <c r="F135" s="11" t="s">
        <v>87</v>
      </c>
    </row>
    <row r="136" spans="1:6" x14ac:dyDescent="0.35">
      <c r="A136" s="9">
        <v>135</v>
      </c>
      <c r="B136" s="10">
        <v>6.1</v>
      </c>
      <c r="C136" s="10">
        <v>2.6</v>
      </c>
      <c r="D136" s="10">
        <v>5.6</v>
      </c>
      <c r="E136" s="10">
        <v>1.4</v>
      </c>
      <c r="F136" s="11" t="s">
        <v>87</v>
      </c>
    </row>
    <row r="137" spans="1:6" x14ac:dyDescent="0.35">
      <c r="A137" s="9">
        <v>136</v>
      </c>
      <c r="B137" s="10">
        <v>7.7</v>
      </c>
      <c r="C137" s="10">
        <v>3</v>
      </c>
      <c r="D137" s="10">
        <v>6.1</v>
      </c>
      <c r="E137" s="10">
        <v>2.2999999999999998</v>
      </c>
      <c r="F137" s="11" t="s">
        <v>87</v>
      </c>
    </row>
    <row r="138" spans="1:6" x14ac:dyDescent="0.35">
      <c r="A138" s="9">
        <v>137</v>
      </c>
      <c r="B138" s="10">
        <v>6.3</v>
      </c>
      <c r="C138" s="10">
        <v>3.4</v>
      </c>
      <c r="D138" s="10">
        <v>5.6</v>
      </c>
      <c r="E138" s="10">
        <v>2.4</v>
      </c>
      <c r="F138" s="11" t="s">
        <v>87</v>
      </c>
    </row>
    <row r="139" spans="1:6" x14ac:dyDescent="0.35">
      <c r="A139" s="9">
        <v>138</v>
      </c>
      <c r="B139" s="10">
        <v>6.4</v>
      </c>
      <c r="C139" s="10">
        <v>3.1</v>
      </c>
      <c r="D139" s="10">
        <v>5.5</v>
      </c>
      <c r="E139" s="10">
        <v>1.8</v>
      </c>
      <c r="F139" s="11" t="s">
        <v>87</v>
      </c>
    </row>
    <row r="140" spans="1:6" x14ac:dyDescent="0.35">
      <c r="A140" s="9">
        <v>139</v>
      </c>
      <c r="B140" s="10">
        <v>6</v>
      </c>
      <c r="C140" s="10">
        <v>3</v>
      </c>
      <c r="D140" s="10">
        <v>4.8</v>
      </c>
      <c r="E140" s="10">
        <v>1.8</v>
      </c>
      <c r="F140" s="11" t="s">
        <v>87</v>
      </c>
    </row>
    <row r="141" spans="1:6" x14ac:dyDescent="0.35">
      <c r="A141" s="9">
        <v>140</v>
      </c>
      <c r="B141" s="10">
        <v>6.9</v>
      </c>
      <c r="C141" s="10">
        <v>3.1</v>
      </c>
      <c r="D141" s="10">
        <v>5.4</v>
      </c>
      <c r="E141" s="10">
        <v>2.1</v>
      </c>
      <c r="F141" s="11" t="s">
        <v>87</v>
      </c>
    </row>
    <row r="142" spans="1:6" x14ac:dyDescent="0.35">
      <c r="A142" s="9">
        <v>141</v>
      </c>
      <c r="B142" s="10">
        <v>6.7</v>
      </c>
      <c r="C142" s="10">
        <v>3.1</v>
      </c>
      <c r="D142" s="10">
        <v>5.6</v>
      </c>
      <c r="E142" s="10">
        <v>2.4</v>
      </c>
      <c r="F142" s="11" t="s">
        <v>87</v>
      </c>
    </row>
    <row r="143" spans="1:6" x14ac:dyDescent="0.35">
      <c r="A143" s="9">
        <v>142</v>
      </c>
      <c r="B143" s="10">
        <v>6.9</v>
      </c>
      <c r="C143" s="10">
        <v>3.1</v>
      </c>
      <c r="D143" s="10">
        <v>5.0999999999999996</v>
      </c>
      <c r="E143" s="10">
        <v>2.2999999999999998</v>
      </c>
      <c r="F143" s="11" t="s">
        <v>87</v>
      </c>
    </row>
    <row r="144" spans="1:6" x14ac:dyDescent="0.35">
      <c r="A144" s="9">
        <v>143</v>
      </c>
      <c r="B144" s="10">
        <v>5.8</v>
      </c>
      <c r="C144" s="10">
        <v>2.7</v>
      </c>
      <c r="D144" s="10">
        <v>5.0999999999999996</v>
      </c>
      <c r="E144" s="10">
        <v>1.9</v>
      </c>
      <c r="F144" s="11" t="s">
        <v>87</v>
      </c>
    </row>
    <row r="145" spans="1:6" x14ac:dyDescent="0.35">
      <c r="A145" s="9">
        <v>144</v>
      </c>
      <c r="B145" s="10">
        <v>6.8</v>
      </c>
      <c r="C145" s="10">
        <v>3.2</v>
      </c>
      <c r="D145" s="10">
        <v>5.9</v>
      </c>
      <c r="E145" s="10">
        <v>2.2999999999999998</v>
      </c>
      <c r="F145" s="11" t="s">
        <v>87</v>
      </c>
    </row>
    <row r="146" spans="1:6" x14ac:dyDescent="0.35">
      <c r="A146" s="9">
        <v>145</v>
      </c>
      <c r="B146" s="10">
        <v>6.7</v>
      </c>
      <c r="C146" s="10">
        <v>3.3</v>
      </c>
      <c r="D146" s="10">
        <v>5.7</v>
      </c>
      <c r="E146" s="10">
        <v>2.5</v>
      </c>
      <c r="F146" s="11" t="s">
        <v>87</v>
      </c>
    </row>
    <row r="147" spans="1:6" x14ac:dyDescent="0.35">
      <c r="A147" s="9">
        <v>146</v>
      </c>
      <c r="B147" s="10">
        <v>6.7</v>
      </c>
      <c r="C147" s="10">
        <v>3</v>
      </c>
      <c r="D147" s="10">
        <v>5.2</v>
      </c>
      <c r="E147" s="10">
        <v>2.2999999999999998</v>
      </c>
      <c r="F147" s="11" t="s">
        <v>87</v>
      </c>
    </row>
    <row r="148" spans="1:6" x14ac:dyDescent="0.35">
      <c r="A148" s="9">
        <v>147</v>
      </c>
      <c r="B148" s="10">
        <v>6.3</v>
      </c>
      <c r="C148" s="10">
        <v>2.5</v>
      </c>
      <c r="D148" s="10">
        <v>5</v>
      </c>
      <c r="E148" s="10">
        <v>1.9</v>
      </c>
      <c r="F148" s="11" t="s">
        <v>87</v>
      </c>
    </row>
    <row r="149" spans="1:6" x14ac:dyDescent="0.35">
      <c r="A149" s="9">
        <v>148</v>
      </c>
      <c r="B149" s="10">
        <v>6.5</v>
      </c>
      <c r="C149" s="10">
        <v>3</v>
      </c>
      <c r="D149" s="10">
        <v>5.2</v>
      </c>
      <c r="E149" s="10">
        <v>2</v>
      </c>
      <c r="F149" s="11" t="s">
        <v>87</v>
      </c>
    </row>
    <row r="150" spans="1:6" x14ac:dyDescent="0.35">
      <c r="A150" s="9">
        <v>149</v>
      </c>
      <c r="B150" s="10">
        <v>6.2</v>
      </c>
      <c r="C150" s="10">
        <v>3.4</v>
      </c>
      <c r="D150" s="10">
        <v>5.4</v>
      </c>
      <c r="E150" s="10">
        <v>2.2999999999999998</v>
      </c>
      <c r="F150" s="11" t="s">
        <v>87</v>
      </c>
    </row>
    <row r="151" spans="1:6" x14ac:dyDescent="0.35">
      <c r="A151" s="9">
        <v>150</v>
      </c>
      <c r="B151" s="10">
        <v>5.9</v>
      </c>
      <c r="C151" s="10">
        <v>3</v>
      </c>
      <c r="D151" s="10">
        <v>5.0999999999999996</v>
      </c>
      <c r="E151" s="10">
        <v>1.8</v>
      </c>
      <c r="F151" s="11" t="s">
        <v>87</v>
      </c>
    </row>
  </sheetData>
  <autoFilter ref="A1:F1" xr:uid="{8BA9D5D3-734B-4BF7-BAE4-815C936CE4E5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3928-255A-4DDB-9D3C-5E5A4A59892E}">
  <dimension ref="A1:Q151"/>
  <sheetViews>
    <sheetView workbookViewId="0">
      <selection activeCell="P7" sqref="P7:P10"/>
    </sheetView>
  </sheetViews>
  <sheetFormatPr defaultRowHeight="14.5" x14ac:dyDescent="0.35"/>
  <cols>
    <col min="1" max="1" width="10.7265625" style="10" customWidth="1"/>
    <col min="15" max="15" width="10.81640625" bestFit="1" customWidth="1"/>
  </cols>
  <sheetData>
    <row r="1" spans="1:17" x14ac:dyDescent="0.35">
      <c r="A1" s="10" t="s">
        <v>73</v>
      </c>
      <c r="G1" s="10">
        <f>AVERAGE(A2:A151)</f>
        <v>3.0573333333333341</v>
      </c>
    </row>
    <row r="2" spans="1:17" x14ac:dyDescent="0.35">
      <c r="A2" s="10">
        <v>3.5</v>
      </c>
      <c r="B2" s="12">
        <f>(A2-$G$1)/$G$2</f>
        <v>1.0156019907136655</v>
      </c>
      <c r="G2">
        <f>_xlfn.STDEV.S(A2:A151)</f>
        <v>0.43586628493668389</v>
      </c>
    </row>
    <row r="3" spans="1:17" x14ac:dyDescent="0.35">
      <c r="A3" s="10">
        <v>3</v>
      </c>
      <c r="B3" s="12">
        <f t="shared" ref="B3:B66" si="0">(A3-$G$1)/$G$2</f>
        <v>-0.13153881205026594</v>
      </c>
      <c r="G3" s="10">
        <f>MAX(B2:B151)</f>
        <v>3.0804554356887426</v>
      </c>
    </row>
    <row r="4" spans="1:17" x14ac:dyDescent="0.35">
      <c r="A4" s="10">
        <v>3.2</v>
      </c>
      <c r="B4" s="12">
        <f t="shared" si="0"/>
        <v>0.32731750905530699</v>
      </c>
      <c r="G4" s="10">
        <f>MIN(B2:B151)</f>
        <v>-2.4258204175781288</v>
      </c>
    </row>
    <row r="5" spans="1:17" x14ac:dyDescent="0.35">
      <c r="A5" s="10">
        <v>3.1</v>
      </c>
      <c r="B5" s="12">
        <f t="shared" si="0"/>
        <v>9.7889348502520526E-2</v>
      </c>
    </row>
    <row r="6" spans="1:17" x14ac:dyDescent="0.35">
      <c r="A6" s="10">
        <v>3.6</v>
      </c>
      <c r="B6" s="12">
        <f t="shared" si="0"/>
        <v>1.2450301512664519</v>
      </c>
      <c r="K6" t="s">
        <v>103</v>
      </c>
      <c r="O6" t="s">
        <v>104</v>
      </c>
    </row>
    <row r="7" spans="1:17" x14ac:dyDescent="0.35">
      <c r="A7" s="10">
        <v>3.9</v>
      </c>
      <c r="B7" s="12">
        <f t="shared" si="0"/>
        <v>1.9333146329248103</v>
      </c>
      <c r="K7">
        <v>50</v>
      </c>
      <c r="L7" s="11">
        <f>(K7-$M$7)/$M$8</f>
        <v>-1.1618950038622249</v>
      </c>
      <c r="M7" s="10">
        <f>AVERAGE($K$7:$K$10)</f>
        <v>125</v>
      </c>
      <c r="O7">
        <v>100</v>
      </c>
      <c r="P7" s="11">
        <f>(O7-$Q$7)/$Q$8</f>
        <v>-0.57230560096154492</v>
      </c>
      <c r="Q7" s="10">
        <f>AVERAGE($O$7:$O$10)</f>
        <v>27775</v>
      </c>
    </row>
    <row r="8" spans="1:17" x14ac:dyDescent="0.35">
      <c r="A8" s="10">
        <v>3.4</v>
      </c>
      <c r="B8" s="12">
        <f t="shared" si="0"/>
        <v>0.78617383016087894</v>
      </c>
      <c r="K8">
        <v>100</v>
      </c>
      <c r="L8" s="11">
        <f t="shared" ref="L8:L10" si="1">(K8-$M$7)/$M$8</f>
        <v>-0.38729833462074165</v>
      </c>
      <c r="M8" s="10">
        <f>_xlfn.STDEV.S(K7:K10)</f>
        <v>64.54972243679029</v>
      </c>
      <c r="O8">
        <v>1000</v>
      </c>
      <c r="P8" s="11">
        <f t="shared" ref="P8:P10" si="2">(O8-$Q$7)/$Q$8</f>
        <v>-0.55369403670263284</v>
      </c>
      <c r="Q8" s="10">
        <f>_xlfn.STDEV.S(O7:O10)</f>
        <v>48357.03154661171</v>
      </c>
    </row>
    <row r="9" spans="1:17" x14ac:dyDescent="0.35">
      <c r="A9" s="10">
        <v>3.4</v>
      </c>
      <c r="B9" s="12">
        <f t="shared" si="0"/>
        <v>0.78617383016087894</v>
      </c>
      <c r="K9">
        <v>150</v>
      </c>
      <c r="L9" s="11">
        <f t="shared" si="1"/>
        <v>0.38729833462074165</v>
      </c>
      <c r="O9">
        <v>10000</v>
      </c>
      <c r="P9" s="11">
        <f t="shared" si="2"/>
        <v>-0.36757839411351256</v>
      </c>
    </row>
    <row r="10" spans="1:17" x14ac:dyDescent="0.35">
      <c r="A10" s="10">
        <v>2.9</v>
      </c>
      <c r="B10" s="12">
        <f t="shared" si="0"/>
        <v>-0.36096697260305244</v>
      </c>
      <c r="K10">
        <v>200</v>
      </c>
      <c r="L10" s="11">
        <f t="shared" si="1"/>
        <v>1.1618950038622249</v>
      </c>
      <c r="O10">
        <v>100000</v>
      </c>
      <c r="P10" s="11">
        <f t="shared" si="2"/>
        <v>1.4935780317776903</v>
      </c>
    </row>
    <row r="11" spans="1:17" x14ac:dyDescent="0.35">
      <c r="A11" s="10">
        <v>3.1</v>
      </c>
      <c r="B11" s="12">
        <f t="shared" si="0"/>
        <v>9.7889348502520526E-2</v>
      </c>
    </row>
    <row r="12" spans="1:17" x14ac:dyDescent="0.35">
      <c r="A12" s="10">
        <v>3.7</v>
      </c>
      <c r="B12" s="12">
        <f t="shared" si="0"/>
        <v>1.4744583118192385</v>
      </c>
      <c r="O12">
        <f>_xlfn.VAR.S(O7:O10)</f>
        <v>2338402500</v>
      </c>
    </row>
    <row r="13" spans="1:17" x14ac:dyDescent="0.35">
      <c r="A13" s="10">
        <v>3.4</v>
      </c>
      <c r="B13" s="12">
        <f t="shared" si="0"/>
        <v>0.78617383016087894</v>
      </c>
    </row>
    <row r="14" spans="1:17" x14ac:dyDescent="0.35">
      <c r="A14" s="10">
        <v>3</v>
      </c>
      <c r="B14" s="12">
        <f t="shared" si="0"/>
        <v>-0.13153881205026594</v>
      </c>
    </row>
    <row r="15" spans="1:17" x14ac:dyDescent="0.35">
      <c r="A15" s="10">
        <v>3</v>
      </c>
      <c r="B15" s="12">
        <f t="shared" si="0"/>
        <v>-0.13153881205026594</v>
      </c>
    </row>
    <row r="16" spans="1:17" x14ac:dyDescent="0.35">
      <c r="A16" s="10">
        <v>4</v>
      </c>
      <c r="B16" s="12">
        <f t="shared" si="0"/>
        <v>2.1627427934775967</v>
      </c>
    </row>
    <row r="17" spans="1:2" x14ac:dyDescent="0.35">
      <c r="A17" s="10">
        <v>4.4000000000000004</v>
      </c>
      <c r="B17" s="12">
        <f t="shared" si="0"/>
        <v>3.0804554356887426</v>
      </c>
    </row>
    <row r="18" spans="1:2" x14ac:dyDescent="0.35">
      <c r="A18" s="10">
        <v>3.9</v>
      </c>
      <c r="B18" s="12">
        <f t="shared" si="0"/>
        <v>1.9333146329248103</v>
      </c>
    </row>
    <row r="19" spans="1:2" x14ac:dyDescent="0.35">
      <c r="A19" s="10">
        <v>3.5</v>
      </c>
      <c r="B19" s="12">
        <f t="shared" si="0"/>
        <v>1.0156019907136655</v>
      </c>
    </row>
    <row r="20" spans="1:2" x14ac:dyDescent="0.35">
      <c r="A20" s="10">
        <v>3.8</v>
      </c>
      <c r="B20" s="12">
        <f t="shared" si="0"/>
        <v>1.7038864723720237</v>
      </c>
    </row>
    <row r="21" spans="1:2" x14ac:dyDescent="0.35">
      <c r="A21" s="10">
        <v>3.8</v>
      </c>
      <c r="B21" s="12">
        <f t="shared" si="0"/>
        <v>1.7038864723720237</v>
      </c>
    </row>
    <row r="22" spans="1:2" x14ac:dyDescent="0.35">
      <c r="A22" s="10">
        <v>3.4</v>
      </c>
      <c r="B22" s="12">
        <f t="shared" si="0"/>
        <v>0.78617383016087894</v>
      </c>
    </row>
    <row r="23" spans="1:2" x14ac:dyDescent="0.35">
      <c r="A23" s="10">
        <v>3.7</v>
      </c>
      <c r="B23" s="12">
        <f t="shared" si="0"/>
        <v>1.4744583118192385</v>
      </c>
    </row>
    <row r="24" spans="1:2" x14ac:dyDescent="0.35">
      <c r="A24" s="10">
        <v>3.6</v>
      </c>
      <c r="B24" s="12">
        <f t="shared" si="0"/>
        <v>1.2450301512664519</v>
      </c>
    </row>
    <row r="25" spans="1:2" x14ac:dyDescent="0.35">
      <c r="A25" s="10">
        <v>3.3</v>
      </c>
      <c r="B25" s="12">
        <f t="shared" si="0"/>
        <v>0.55674566960809246</v>
      </c>
    </row>
    <row r="26" spans="1:2" x14ac:dyDescent="0.35">
      <c r="A26" s="10">
        <v>3.4</v>
      </c>
      <c r="B26" s="12">
        <f t="shared" si="0"/>
        <v>0.78617383016087894</v>
      </c>
    </row>
    <row r="27" spans="1:2" x14ac:dyDescent="0.35">
      <c r="A27" s="10">
        <v>3</v>
      </c>
      <c r="B27" s="12">
        <f t="shared" si="0"/>
        <v>-0.13153881205026594</v>
      </c>
    </row>
    <row r="28" spans="1:2" x14ac:dyDescent="0.35">
      <c r="A28" s="10">
        <v>3.4</v>
      </c>
      <c r="B28" s="12">
        <f t="shared" si="0"/>
        <v>0.78617383016087894</v>
      </c>
    </row>
    <row r="29" spans="1:2" x14ac:dyDescent="0.35">
      <c r="A29" s="10">
        <v>3.5</v>
      </c>
      <c r="B29" s="12">
        <f t="shared" si="0"/>
        <v>1.0156019907136655</v>
      </c>
    </row>
    <row r="30" spans="1:2" x14ac:dyDescent="0.35">
      <c r="A30" s="10">
        <v>3.4</v>
      </c>
      <c r="B30" s="12">
        <f t="shared" si="0"/>
        <v>0.78617383016087894</v>
      </c>
    </row>
    <row r="31" spans="1:2" x14ac:dyDescent="0.35">
      <c r="A31" s="10">
        <v>3.2</v>
      </c>
      <c r="B31" s="12">
        <f t="shared" si="0"/>
        <v>0.32731750905530699</v>
      </c>
    </row>
    <row r="32" spans="1:2" x14ac:dyDescent="0.35">
      <c r="A32" s="10">
        <v>3.1</v>
      </c>
      <c r="B32" s="12">
        <f t="shared" si="0"/>
        <v>9.7889348502520526E-2</v>
      </c>
    </row>
    <row r="33" spans="1:2" x14ac:dyDescent="0.35">
      <c r="A33" s="10">
        <v>3.4</v>
      </c>
      <c r="B33" s="12">
        <f t="shared" si="0"/>
        <v>0.78617383016087894</v>
      </c>
    </row>
    <row r="34" spans="1:2" x14ac:dyDescent="0.35">
      <c r="A34" s="10">
        <v>4.0999999999999996</v>
      </c>
      <c r="B34" s="12">
        <f t="shared" si="0"/>
        <v>2.3921709540303824</v>
      </c>
    </row>
    <row r="35" spans="1:2" x14ac:dyDescent="0.35">
      <c r="A35" s="10">
        <v>4.2</v>
      </c>
      <c r="B35" s="12">
        <f t="shared" si="0"/>
        <v>2.6215991145831699</v>
      </c>
    </row>
    <row r="36" spans="1:2" x14ac:dyDescent="0.35">
      <c r="A36" s="10">
        <v>3.1</v>
      </c>
      <c r="B36" s="12">
        <f t="shared" si="0"/>
        <v>9.7889348502520526E-2</v>
      </c>
    </row>
    <row r="37" spans="1:2" x14ac:dyDescent="0.35">
      <c r="A37" s="10">
        <v>3.2</v>
      </c>
      <c r="B37" s="12">
        <f t="shared" si="0"/>
        <v>0.32731750905530699</v>
      </c>
    </row>
    <row r="38" spans="1:2" x14ac:dyDescent="0.35">
      <c r="A38" s="10">
        <v>3.5</v>
      </c>
      <c r="B38" s="12">
        <f t="shared" si="0"/>
        <v>1.0156019907136655</v>
      </c>
    </row>
    <row r="39" spans="1:2" x14ac:dyDescent="0.35">
      <c r="A39" s="10">
        <v>3.6</v>
      </c>
      <c r="B39" s="12">
        <f t="shared" si="0"/>
        <v>1.2450301512664519</v>
      </c>
    </row>
    <row r="40" spans="1:2" x14ac:dyDescent="0.35">
      <c r="A40" s="10">
        <v>3</v>
      </c>
      <c r="B40" s="12">
        <f t="shared" si="0"/>
        <v>-0.13153881205026594</v>
      </c>
    </row>
    <row r="41" spans="1:2" x14ac:dyDescent="0.35">
      <c r="A41" s="10">
        <v>3.4</v>
      </c>
      <c r="B41" s="12">
        <f t="shared" si="0"/>
        <v>0.78617383016087894</v>
      </c>
    </row>
    <row r="42" spans="1:2" x14ac:dyDescent="0.35">
      <c r="A42" s="10">
        <v>3.5</v>
      </c>
      <c r="B42" s="12">
        <f t="shared" si="0"/>
        <v>1.0156019907136655</v>
      </c>
    </row>
    <row r="43" spans="1:2" x14ac:dyDescent="0.35">
      <c r="A43" s="10">
        <v>2.2999999999999998</v>
      </c>
      <c r="B43" s="12">
        <f t="shared" si="0"/>
        <v>-1.7375359359197702</v>
      </c>
    </row>
    <row r="44" spans="1:2" x14ac:dyDescent="0.35">
      <c r="A44" s="10">
        <v>3.2</v>
      </c>
      <c r="B44" s="12">
        <f t="shared" si="0"/>
        <v>0.32731750905530699</v>
      </c>
    </row>
    <row r="45" spans="1:2" x14ac:dyDescent="0.35">
      <c r="A45" s="10">
        <v>3.5</v>
      </c>
      <c r="B45" s="12">
        <f t="shared" si="0"/>
        <v>1.0156019907136655</v>
      </c>
    </row>
    <row r="46" spans="1:2" x14ac:dyDescent="0.35">
      <c r="A46" s="10">
        <v>3.8</v>
      </c>
      <c r="B46" s="12">
        <f t="shared" si="0"/>
        <v>1.7038864723720237</v>
      </c>
    </row>
    <row r="47" spans="1:2" x14ac:dyDescent="0.35">
      <c r="A47" s="10">
        <v>3</v>
      </c>
      <c r="B47" s="12">
        <f t="shared" si="0"/>
        <v>-0.13153881205026594</v>
      </c>
    </row>
    <row r="48" spans="1:2" x14ac:dyDescent="0.35">
      <c r="A48" s="10">
        <v>3.8</v>
      </c>
      <c r="B48" s="12">
        <f t="shared" si="0"/>
        <v>1.7038864723720237</v>
      </c>
    </row>
    <row r="49" spans="1:2" x14ac:dyDescent="0.35">
      <c r="A49" s="10">
        <v>3.2</v>
      </c>
      <c r="B49" s="12">
        <f t="shared" si="0"/>
        <v>0.32731750905530699</v>
      </c>
    </row>
    <row r="50" spans="1:2" x14ac:dyDescent="0.35">
      <c r="A50" s="10">
        <v>3.7</v>
      </c>
      <c r="B50" s="12">
        <f t="shared" si="0"/>
        <v>1.4744583118192385</v>
      </c>
    </row>
    <row r="51" spans="1:2" x14ac:dyDescent="0.35">
      <c r="A51" s="10">
        <v>3.3</v>
      </c>
      <c r="B51" s="12">
        <f t="shared" si="0"/>
        <v>0.55674566960809246</v>
      </c>
    </row>
    <row r="52" spans="1:2" x14ac:dyDescent="0.35">
      <c r="A52" s="10">
        <v>3.2</v>
      </c>
      <c r="B52" s="12">
        <f t="shared" si="0"/>
        <v>0.32731750905530699</v>
      </c>
    </row>
    <row r="53" spans="1:2" x14ac:dyDescent="0.35">
      <c r="A53" s="10">
        <v>3.2</v>
      </c>
      <c r="B53" s="12">
        <f t="shared" si="0"/>
        <v>0.32731750905530699</v>
      </c>
    </row>
    <row r="54" spans="1:2" x14ac:dyDescent="0.35">
      <c r="A54" s="10">
        <v>3.1</v>
      </c>
      <c r="B54" s="12">
        <f t="shared" si="0"/>
        <v>9.7889348502520526E-2</v>
      </c>
    </row>
    <row r="55" spans="1:2" x14ac:dyDescent="0.35">
      <c r="A55" s="10">
        <v>2.2999999999999998</v>
      </c>
      <c r="B55" s="12">
        <f t="shared" si="0"/>
        <v>-1.7375359359197702</v>
      </c>
    </row>
    <row r="56" spans="1:2" x14ac:dyDescent="0.35">
      <c r="A56" s="10">
        <v>2.8</v>
      </c>
      <c r="B56" s="12">
        <f t="shared" si="0"/>
        <v>-0.59039513315583891</v>
      </c>
    </row>
    <row r="57" spans="1:2" x14ac:dyDescent="0.35">
      <c r="A57" s="10">
        <v>2.8</v>
      </c>
      <c r="B57" s="12">
        <f t="shared" si="0"/>
        <v>-0.59039513315583891</v>
      </c>
    </row>
    <row r="58" spans="1:2" x14ac:dyDescent="0.35">
      <c r="A58" s="10">
        <v>3.3</v>
      </c>
      <c r="B58" s="12">
        <f t="shared" si="0"/>
        <v>0.55674566960809246</v>
      </c>
    </row>
    <row r="59" spans="1:2" x14ac:dyDescent="0.35">
      <c r="A59" s="10">
        <v>2.4</v>
      </c>
      <c r="B59" s="12">
        <f t="shared" si="0"/>
        <v>-1.5081077753669838</v>
      </c>
    </row>
    <row r="60" spans="1:2" x14ac:dyDescent="0.35">
      <c r="A60" s="10">
        <v>2.9</v>
      </c>
      <c r="B60" s="12">
        <f t="shared" si="0"/>
        <v>-0.36096697260305244</v>
      </c>
    </row>
    <row r="61" spans="1:2" x14ac:dyDescent="0.35">
      <c r="A61" s="10">
        <v>2.7</v>
      </c>
      <c r="B61" s="12">
        <f t="shared" si="0"/>
        <v>-0.81982329370862439</v>
      </c>
    </row>
    <row r="62" spans="1:2" x14ac:dyDescent="0.35">
      <c r="A62" s="10">
        <v>2</v>
      </c>
      <c r="B62" s="12">
        <f t="shared" si="0"/>
        <v>-2.4258204175781288</v>
      </c>
    </row>
    <row r="63" spans="1:2" x14ac:dyDescent="0.35">
      <c r="A63" s="10">
        <v>3</v>
      </c>
      <c r="B63" s="12">
        <f t="shared" si="0"/>
        <v>-0.13153881205026594</v>
      </c>
    </row>
    <row r="64" spans="1:2" x14ac:dyDescent="0.35">
      <c r="A64" s="10">
        <v>2.2000000000000002</v>
      </c>
      <c r="B64" s="12">
        <f t="shared" si="0"/>
        <v>-1.9669640964725557</v>
      </c>
    </row>
    <row r="65" spans="1:2" x14ac:dyDescent="0.35">
      <c r="A65" s="10">
        <v>2.9</v>
      </c>
      <c r="B65" s="12">
        <f t="shared" si="0"/>
        <v>-0.36096697260305244</v>
      </c>
    </row>
    <row r="66" spans="1:2" x14ac:dyDescent="0.35">
      <c r="A66" s="10">
        <v>2.9</v>
      </c>
      <c r="B66" s="12">
        <f t="shared" si="0"/>
        <v>-0.36096697260305244</v>
      </c>
    </row>
    <row r="67" spans="1:2" x14ac:dyDescent="0.35">
      <c r="A67" s="10">
        <v>3.1</v>
      </c>
      <c r="B67" s="12">
        <f t="shared" ref="B67:B130" si="3">(A67-$G$1)/$G$2</f>
        <v>9.7889348502520526E-2</v>
      </c>
    </row>
    <row r="68" spans="1:2" x14ac:dyDescent="0.35">
      <c r="A68" s="10">
        <v>3</v>
      </c>
      <c r="B68" s="12">
        <f t="shared" si="3"/>
        <v>-0.13153881205026594</v>
      </c>
    </row>
    <row r="69" spans="1:2" x14ac:dyDescent="0.35">
      <c r="A69" s="10">
        <v>2.7</v>
      </c>
      <c r="B69" s="12">
        <f t="shared" si="3"/>
        <v>-0.81982329370862439</v>
      </c>
    </row>
    <row r="70" spans="1:2" x14ac:dyDescent="0.35">
      <c r="A70" s="10">
        <v>2.2000000000000002</v>
      </c>
      <c r="B70" s="12">
        <f t="shared" si="3"/>
        <v>-1.9669640964725557</v>
      </c>
    </row>
    <row r="71" spans="1:2" x14ac:dyDescent="0.35">
      <c r="A71" s="10">
        <v>2.5</v>
      </c>
      <c r="B71" s="12">
        <f t="shared" si="3"/>
        <v>-1.2786796148141972</v>
      </c>
    </row>
    <row r="72" spans="1:2" x14ac:dyDescent="0.35">
      <c r="A72" s="10">
        <v>3.2</v>
      </c>
      <c r="B72" s="12">
        <f t="shared" si="3"/>
        <v>0.32731750905530699</v>
      </c>
    </row>
    <row r="73" spans="1:2" x14ac:dyDescent="0.35">
      <c r="A73" s="10">
        <v>2.8</v>
      </c>
      <c r="B73" s="12">
        <f t="shared" si="3"/>
        <v>-0.59039513315583891</v>
      </c>
    </row>
    <row r="74" spans="1:2" x14ac:dyDescent="0.35">
      <c r="A74" s="10">
        <v>2.5</v>
      </c>
      <c r="B74" s="12">
        <f t="shared" si="3"/>
        <v>-1.2786796148141972</v>
      </c>
    </row>
    <row r="75" spans="1:2" x14ac:dyDescent="0.35">
      <c r="A75" s="10">
        <v>2.8</v>
      </c>
      <c r="B75" s="12">
        <f t="shared" si="3"/>
        <v>-0.59039513315583891</v>
      </c>
    </row>
    <row r="76" spans="1:2" x14ac:dyDescent="0.35">
      <c r="A76" s="10">
        <v>2.9</v>
      </c>
      <c r="B76" s="12">
        <f t="shared" si="3"/>
        <v>-0.36096697260305244</v>
      </c>
    </row>
    <row r="77" spans="1:2" x14ac:dyDescent="0.35">
      <c r="A77" s="10">
        <v>3</v>
      </c>
      <c r="B77" s="12">
        <f t="shared" si="3"/>
        <v>-0.13153881205026594</v>
      </c>
    </row>
    <row r="78" spans="1:2" x14ac:dyDescent="0.35">
      <c r="A78" s="10">
        <v>2.8</v>
      </c>
      <c r="B78" s="12">
        <f t="shared" si="3"/>
        <v>-0.59039513315583891</v>
      </c>
    </row>
    <row r="79" spans="1:2" x14ac:dyDescent="0.35">
      <c r="A79" s="10">
        <v>3</v>
      </c>
      <c r="B79" s="12">
        <f t="shared" si="3"/>
        <v>-0.13153881205026594</v>
      </c>
    </row>
    <row r="80" spans="1:2" x14ac:dyDescent="0.35">
      <c r="A80" s="10">
        <v>2.9</v>
      </c>
      <c r="B80" s="12">
        <f t="shared" si="3"/>
        <v>-0.36096697260305244</v>
      </c>
    </row>
    <row r="81" spans="1:2" x14ac:dyDescent="0.35">
      <c r="A81" s="10">
        <v>2.6</v>
      </c>
      <c r="B81" s="12">
        <f t="shared" si="3"/>
        <v>-1.0492514542614109</v>
      </c>
    </row>
    <row r="82" spans="1:2" x14ac:dyDescent="0.35">
      <c r="A82" s="10">
        <v>2.4</v>
      </c>
      <c r="B82" s="12">
        <f t="shared" si="3"/>
        <v>-1.5081077753669838</v>
      </c>
    </row>
    <row r="83" spans="1:2" x14ac:dyDescent="0.35">
      <c r="A83" s="10">
        <v>2.4</v>
      </c>
      <c r="B83" s="12">
        <f t="shared" si="3"/>
        <v>-1.5081077753669838</v>
      </c>
    </row>
    <row r="84" spans="1:2" x14ac:dyDescent="0.35">
      <c r="A84" s="10">
        <v>2.7</v>
      </c>
      <c r="B84" s="12">
        <f t="shared" si="3"/>
        <v>-0.81982329370862439</v>
      </c>
    </row>
    <row r="85" spans="1:2" x14ac:dyDescent="0.35">
      <c r="A85" s="10">
        <v>2.7</v>
      </c>
      <c r="B85" s="12">
        <f t="shared" si="3"/>
        <v>-0.81982329370862439</v>
      </c>
    </row>
    <row r="86" spans="1:2" x14ac:dyDescent="0.35">
      <c r="A86" s="10">
        <v>3</v>
      </c>
      <c r="B86" s="12">
        <f t="shared" si="3"/>
        <v>-0.13153881205026594</v>
      </c>
    </row>
    <row r="87" spans="1:2" x14ac:dyDescent="0.35">
      <c r="A87" s="10">
        <v>3.4</v>
      </c>
      <c r="B87" s="12">
        <f t="shared" si="3"/>
        <v>0.78617383016087894</v>
      </c>
    </row>
    <row r="88" spans="1:2" x14ac:dyDescent="0.35">
      <c r="A88" s="10">
        <v>3.1</v>
      </c>
      <c r="B88" s="12">
        <f t="shared" si="3"/>
        <v>9.7889348502520526E-2</v>
      </c>
    </row>
    <row r="89" spans="1:2" x14ac:dyDescent="0.35">
      <c r="A89" s="10">
        <v>2.2999999999999998</v>
      </c>
      <c r="B89" s="12">
        <f t="shared" si="3"/>
        <v>-1.7375359359197702</v>
      </c>
    </row>
    <row r="90" spans="1:2" x14ac:dyDescent="0.35">
      <c r="A90" s="10">
        <v>3</v>
      </c>
      <c r="B90" s="12">
        <f t="shared" si="3"/>
        <v>-0.13153881205026594</v>
      </c>
    </row>
    <row r="91" spans="1:2" x14ac:dyDescent="0.35">
      <c r="A91" s="10">
        <v>2.5</v>
      </c>
      <c r="B91" s="12">
        <f t="shared" si="3"/>
        <v>-1.2786796148141972</v>
      </c>
    </row>
    <row r="92" spans="1:2" x14ac:dyDescent="0.35">
      <c r="A92" s="10">
        <v>2.6</v>
      </c>
      <c r="B92" s="12">
        <f t="shared" si="3"/>
        <v>-1.0492514542614109</v>
      </c>
    </row>
    <row r="93" spans="1:2" x14ac:dyDescent="0.35">
      <c r="A93" s="10">
        <v>3</v>
      </c>
      <c r="B93" s="12">
        <f t="shared" si="3"/>
        <v>-0.13153881205026594</v>
      </c>
    </row>
    <row r="94" spans="1:2" x14ac:dyDescent="0.35">
      <c r="A94" s="10">
        <v>2.6</v>
      </c>
      <c r="B94" s="12">
        <f t="shared" si="3"/>
        <v>-1.0492514542614109</v>
      </c>
    </row>
    <row r="95" spans="1:2" x14ac:dyDescent="0.35">
      <c r="A95" s="10">
        <v>2.2999999999999998</v>
      </c>
      <c r="B95" s="12">
        <f t="shared" si="3"/>
        <v>-1.7375359359197702</v>
      </c>
    </row>
    <row r="96" spans="1:2" x14ac:dyDescent="0.35">
      <c r="A96" s="10">
        <v>2.7</v>
      </c>
      <c r="B96" s="12">
        <f t="shared" si="3"/>
        <v>-0.81982329370862439</v>
      </c>
    </row>
    <row r="97" spans="1:2" x14ac:dyDescent="0.35">
      <c r="A97" s="10">
        <v>3</v>
      </c>
      <c r="B97" s="12">
        <f t="shared" si="3"/>
        <v>-0.13153881205026594</v>
      </c>
    </row>
    <row r="98" spans="1:2" x14ac:dyDescent="0.35">
      <c r="A98" s="10">
        <v>2.9</v>
      </c>
      <c r="B98" s="12">
        <f t="shared" si="3"/>
        <v>-0.36096697260305244</v>
      </c>
    </row>
    <row r="99" spans="1:2" x14ac:dyDescent="0.35">
      <c r="A99" s="10">
        <v>2.9</v>
      </c>
      <c r="B99" s="12">
        <f t="shared" si="3"/>
        <v>-0.36096697260305244</v>
      </c>
    </row>
    <row r="100" spans="1:2" x14ac:dyDescent="0.35">
      <c r="A100" s="10">
        <v>2.5</v>
      </c>
      <c r="B100" s="12">
        <f t="shared" si="3"/>
        <v>-1.2786796148141972</v>
      </c>
    </row>
    <row r="101" spans="1:2" x14ac:dyDescent="0.35">
      <c r="A101" s="10">
        <v>2.8</v>
      </c>
      <c r="B101" s="12">
        <f t="shared" si="3"/>
        <v>-0.59039513315583891</v>
      </c>
    </row>
    <row r="102" spans="1:2" x14ac:dyDescent="0.35">
      <c r="A102" s="10">
        <v>3.3</v>
      </c>
      <c r="B102" s="12">
        <f t="shared" si="3"/>
        <v>0.55674566960809246</v>
      </c>
    </row>
    <row r="103" spans="1:2" x14ac:dyDescent="0.35">
      <c r="A103" s="10">
        <v>2.7</v>
      </c>
      <c r="B103" s="12">
        <f t="shared" si="3"/>
        <v>-0.81982329370862439</v>
      </c>
    </row>
    <row r="104" spans="1:2" x14ac:dyDescent="0.35">
      <c r="A104" s="10">
        <v>3</v>
      </c>
      <c r="B104" s="12">
        <f t="shared" si="3"/>
        <v>-0.13153881205026594</v>
      </c>
    </row>
    <row r="105" spans="1:2" x14ac:dyDescent="0.35">
      <c r="A105" s="10">
        <v>2.9</v>
      </c>
      <c r="B105" s="12">
        <f t="shared" si="3"/>
        <v>-0.36096697260305244</v>
      </c>
    </row>
    <row r="106" spans="1:2" x14ac:dyDescent="0.35">
      <c r="A106" s="10">
        <v>3</v>
      </c>
      <c r="B106" s="12">
        <f t="shared" si="3"/>
        <v>-0.13153881205026594</v>
      </c>
    </row>
    <row r="107" spans="1:2" x14ac:dyDescent="0.35">
      <c r="A107" s="10">
        <v>3</v>
      </c>
      <c r="B107" s="12">
        <f t="shared" si="3"/>
        <v>-0.13153881205026594</v>
      </c>
    </row>
    <row r="108" spans="1:2" x14ac:dyDescent="0.35">
      <c r="A108" s="10">
        <v>2.5</v>
      </c>
      <c r="B108" s="12">
        <f t="shared" si="3"/>
        <v>-1.2786796148141972</v>
      </c>
    </row>
    <row r="109" spans="1:2" x14ac:dyDescent="0.35">
      <c r="A109" s="10">
        <v>2.9</v>
      </c>
      <c r="B109" s="12">
        <f t="shared" si="3"/>
        <v>-0.36096697260305244</v>
      </c>
    </row>
    <row r="110" spans="1:2" x14ac:dyDescent="0.35">
      <c r="A110" s="10">
        <v>2.5</v>
      </c>
      <c r="B110" s="12">
        <f t="shared" si="3"/>
        <v>-1.2786796148141972</v>
      </c>
    </row>
    <row r="111" spans="1:2" x14ac:dyDescent="0.35">
      <c r="A111" s="10">
        <v>3.6</v>
      </c>
      <c r="B111" s="12">
        <f t="shared" si="3"/>
        <v>1.2450301512664519</v>
      </c>
    </row>
    <row r="112" spans="1:2" x14ac:dyDescent="0.35">
      <c r="A112" s="10">
        <v>3.2</v>
      </c>
      <c r="B112" s="12">
        <f t="shared" si="3"/>
        <v>0.32731750905530699</v>
      </c>
    </row>
    <row r="113" spans="1:2" x14ac:dyDescent="0.35">
      <c r="A113" s="10">
        <v>2.7</v>
      </c>
      <c r="B113" s="12">
        <f t="shared" si="3"/>
        <v>-0.81982329370862439</v>
      </c>
    </row>
    <row r="114" spans="1:2" x14ac:dyDescent="0.35">
      <c r="A114" s="10">
        <v>3</v>
      </c>
      <c r="B114" s="12">
        <f t="shared" si="3"/>
        <v>-0.13153881205026594</v>
      </c>
    </row>
    <row r="115" spans="1:2" x14ac:dyDescent="0.35">
      <c r="A115" s="10">
        <v>2.5</v>
      </c>
      <c r="B115" s="12">
        <f t="shared" si="3"/>
        <v>-1.2786796148141972</v>
      </c>
    </row>
    <row r="116" spans="1:2" x14ac:dyDescent="0.35">
      <c r="A116" s="10">
        <v>2.8</v>
      </c>
      <c r="B116" s="12">
        <f t="shared" si="3"/>
        <v>-0.59039513315583891</v>
      </c>
    </row>
    <row r="117" spans="1:2" x14ac:dyDescent="0.35">
      <c r="A117" s="10">
        <v>3.2</v>
      </c>
      <c r="B117" s="12">
        <f t="shared" si="3"/>
        <v>0.32731750905530699</v>
      </c>
    </row>
    <row r="118" spans="1:2" x14ac:dyDescent="0.35">
      <c r="A118" s="10">
        <v>3</v>
      </c>
      <c r="B118" s="12">
        <f t="shared" si="3"/>
        <v>-0.13153881205026594</v>
      </c>
    </row>
    <row r="119" spans="1:2" x14ac:dyDescent="0.35">
      <c r="A119" s="10">
        <v>3.8</v>
      </c>
      <c r="B119" s="12">
        <f t="shared" si="3"/>
        <v>1.7038864723720237</v>
      </c>
    </row>
    <row r="120" spans="1:2" x14ac:dyDescent="0.35">
      <c r="A120" s="10">
        <v>2.6</v>
      </c>
      <c r="B120" s="12">
        <f t="shared" si="3"/>
        <v>-1.0492514542614109</v>
      </c>
    </row>
    <row r="121" spans="1:2" x14ac:dyDescent="0.35">
      <c r="A121" s="10">
        <v>2.2000000000000002</v>
      </c>
      <c r="B121" s="12">
        <f t="shared" si="3"/>
        <v>-1.9669640964725557</v>
      </c>
    </row>
    <row r="122" spans="1:2" x14ac:dyDescent="0.35">
      <c r="A122" s="10">
        <v>3.2</v>
      </c>
      <c r="B122" s="12">
        <f t="shared" si="3"/>
        <v>0.32731750905530699</v>
      </c>
    </row>
    <row r="123" spans="1:2" x14ac:dyDescent="0.35">
      <c r="A123" s="10">
        <v>2.8</v>
      </c>
      <c r="B123" s="12">
        <f t="shared" si="3"/>
        <v>-0.59039513315583891</v>
      </c>
    </row>
    <row r="124" spans="1:2" x14ac:dyDescent="0.35">
      <c r="A124" s="10">
        <v>2.8</v>
      </c>
      <c r="B124" s="12">
        <f t="shared" si="3"/>
        <v>-0.59039513315583891</v>
      </c>
    </row>
    <row r="125" spans="1:2" x14ac:dyDescent="0.35">
      <c r="A125" s="10">
        <v>2.7</v>
      </c>
      <c r="B125" s="12">
        <f t="shared" si="3"/>
        <v>-0.81982329370862439</v>
      </c>
    </row>
    <row r="126" spans="1:2" x14ac:dyDescent="0.35">
      <c r="A126" s="10">
        <v>3.3</v>
      </c>
      <c r="B126" s="12">
        <f t="shared" si="3"/>
        <v>0.55674566960809246</v>
      </c>
    </row>
    <row r="127" spans="1:2" x14ac:dyDescent="0.35">
      <c r="A127" s="10">
        <v>3.2</v>
      </c>
      <c r="B127" s="12">
        <f t="shared" si="3"/>
        <v>0.32731750905530699</v>
      </c>
    </row>
    <row r="128" spans="1:2" x14ac:dyDescent="0.35">
      <c r="A128" s="10">
        <v>2.8</v>
      </c>
      <c r="B128" s="12">
        <f t="shared" si="3"/>
        <v>-0.59039513315583891</v>
      </c>
    </row>
    <row r="129" spans="1:2" x14ac:dyDescent="0.35">
      <c r="A129" s="10">
        <v>3</v>
      </c>
      <c r="B129" s="12">
        <f t="shared" si="3"/>
        <v>-0.13153881205026594</v>
      </c>
    </row>
    <row r="130" spans="1:2" x14ac:dyDescent="0.35">
      <c r="A130" s="10">
        <v>2.8</v>
      </c>
      <c r="B130" s="12">
        <f t="shared" si="3"/>
        <v>-0.59039513315583891</v>
      </c>
    </row>
    <row r="131" spans="1:2" x14ac:dyDescent="0.35">
      <c r="A131" s="10">
        <v>3</v>
      </c>
      <c r="B131" s="12">
        <f t="shared" ref="B131:B151" si="4">(A131-$G$1)/$G$2</f>
        <v>-0.13153881205026594</v>
      </c>
    </row>
    <row r="132" spans="1:2" x14ac:dyDescent="0.35">
      <c r="A132" s="10">
        <v>2.8</v>
      </c>
      <c r="B132" s="12">
        <f t="shared" si="4"/>
        <v>-0.59039513315583891</v>
      </c>
    </row>
    <row r="133" spans="1:2" x14ac:dyDescent="0.35">
      <c r="A133" s="10">
        <v>3.8</v>
      </c>
      <c r="B133" s="12">
        <f t="shared" si="4"/>
        <v>1.7038864723720237</v>
      </c>
    </row>
    <row r="134" spans="1:2" x14ac:dyDescent="0.35">
      <c r="A134" s="10">
        <v>2.8</v>
      </c>
      <c r="B134" s="12">
        <f t="shared" si="4"/>
        <v>-0.59039513315583891</v>
      </c>
    </row>
    <row r="135" spans="1:2" x14ac:dyDescent="0.35">
      <c r="A135" s="10">
        <v>2.8</v>
      </c>
      <c r="B135" s="12">
        <f t="shared" si="4"/>
        <v>-0.59039513315583891</v>
      </c>
    </row>
    <row r="136" spans="1:2" x14ac:dyDescent="0.35">
      <c r="A136" s="10">
        <v>2.6</v>
      </c>
      <c r="B136" s="12">
        <f t="shared" si="4"/>
        <v>-1.0492514542614109</v>
      </c>
    </row>
    <row r="137" spans="1:2" x14ac:dyDescent="0.35">
      <c r="A137" s="10">
        <v>3</v>
      </c>
      <c r="B137" s="12">
        <f t="shared" si="4"/>
        <v>-0.13153881205026594</v>
      </c>
    </row>
    <row r="138" spans="1:2" x14ac:dyDescent="0.35">
      <c r="A138" s="10">
        <v>3.4</v>
      </c>
      <c r="B138" s="12">
        <f t="shared" si="4"/>
        <v>0.78617383016087894</v>
      </c>
    </row>
    <row r="139" spans="1:2" x14ac:dyDescent="0.35">
      <c r="A139" s="10">
        <v>3.1</v>
      </c>
      <c r="B139" s="12">
        <f t="shared" si="4"/>
        <v>9.7889348502520526E-2</v>
      </c>
    </row>
    <row r="140" spans="1:2" x14ac:dyDescent="0.35">
      <c r="A140" s="10">
        <v>3</v>
      </c>
      <c r="B140" s="12">
        <f t="shared" si="4"/>
        <v>-0.13153881205026594</v>
      </c>
    </row>
    <row r="141" spans="1:2" x14ac:dyDescent="0.35">
      <c r="A141" s="10">
        <v>3.1</v>
      </c>
      <c r="B141" s="12">
        <f t="shared" si="4"/>
        <v>9.7889348502520526E-2</v>
      </c>
    </row>
    <row r="142" spans="1:2" x14ac:dyDescent="0.35">
      <c r="A142" s="10">
        <v>3.1</v>
      </c>
      <c r="B142" s="12">
        <f t="shared" si="4"/>
        <v>9.7889348502520526E-2</v>
      </c>
    </row>
    <row r="143" spans="1:2" x14ac:dyDescent="0.35">
      <c r="A143" s="10">
        <v>3.1</v>
      </c>
      <c r="B143" s="12">
        <f t="shared" si="4"/>
        <v>9.7889348502520526E-2</v>
      </c>
    </row>
    <row r="144" spans="1:2" x14ac:dyDescent="0.35">
      <c r="A144" s="10">
        <v>2.7</v>
      </c>
      <c r="B144" s="12">
        <f t="shared" si="4"/>
        <v>-0.81982329370862439</v>
      </c>
    </row>
    <row r="145" spans="1:2" x14ac:dyDescent="0.35">
      <c r="A145" s="10">
        <v>3.2</v>
      </c>
      <c r="B145" s="12">
        <f t="shared" si="4"/>
        <v>0.32731750905530699</v>
      </c>
    </row>
    <row r="146" spans="1:2" x14ac:dyDescent="0.35">
      <c r="A146" s="10">
        <v>3.3</v>
      </c>
      <c r="B146" s="12">
        <f t="shared" si="4"/>
        <v>0.55674566960809246</v>
      </c>
    </row>
    <row r="147" spans="1:2" x14ac:dyDescent="0.35">
      <c r="A147" s="10">
        <v>3</v>
      </c>
      <c r="B147" s="12">
        <f t="shared" si="4"/>
        <v>-0.13153881205026594</v>
      </c>
    </row>
    <row r="148" spans="1:2" x14ac:dyDescent="0.35">
      <c r="A148" s="10">
        <v>2.5</v>
      </c>
      <c r="B148" s="12">
        <f t="shared" si="4"/>
        <v>-1.2786796148141972</v>
      </c>
    </row>
    <row r="149" spans="1:2" x14ac:dyDescent="0.35">
      <c r="A149" s="10">
        <v>3</v>
      </c>
      <c r="B149" s="12">
        <f t="shared" si="4"/>
        <v>-0.13153881205026594</v>
      </c>
    </row>
    <row r="150" spans="1:2" x14ac:dyDescent="0.35">
      <c r="A150" s="10">
        <v>3.4</v>
      </c>
      <c r="B150" s="12">
        <f t="shared" si="4"/>
        <v>0.78617383016087894</v>
      </c>
    </row>
    <row r="151" spans="1:2" x14ac:dyDescent="0.35">
      <c r="A151" s="10">
        <v>3</v>
      </c>
      <c r="B151" s="12">
        <f t="shared" si="4"/>
        <v>-0.13153881205026594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example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2020-01-31T12:58:34Z</dcterms:created>
  <dcterms:modified xsi:type="dcterms:W3CDTF">2020-03-29T06:02:51Z</dcterms:modified>
</cp:coreProperties>
</file>