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1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>Production!$B$3:$B$1048576</definedName>
    <definedName name="data">Data!$B$1:$ND$18</definedName>
    <definedName name="_xlnm.Print_Area" localSheetId="0">'Dashboard Rev 2'!$A$1:$R$43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[$-409]d\-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6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theme="1"/>
      <sz val="16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1"/>
      <scheme val="minor"/>
    </font>
  </fonts>
  <fills count="17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1" fillId="0" borderId="0"/>
    <xf numFmtId="9" fontId="1" fillId="0" borderId="0"/>
    <xf numFmtId="0" fontId="4" fillId="10" borderId="10"/>
    <xf numFmtId="0" fontId="5" fillId="11" borderId="11"/>
    <xf numFmtId="44" fontId="1" fillId="0" borderId="0"/>
  </cellStyleXfs>
  <cellXfs count="28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7" borderId="7" applyAlignment="1" pivotButton="0" quotePrefix="0" xfId="0">
      <alignment horizontal="center"/>
    </xf>
    <xf numFmtId="16" fontId="0" fillId="0" borderId="0" pivotButton="0" quotePrefix="0" xfId="0"/>
    <xf numFmtId="0" fontId="0" fillId="2" borderId="2" applyAlignment="1" pivotButton="0" quotePrefix="0" xfId="0">
      <alignment horizontal="right"/>
    </xf>
    <xf numFmtId="9" fontId="0" fillId="3" borderId="2" applyAlignment="1" pivotButton="0" quotePrefix="0" xfId="1">
      <alignment horizontal="right"/>
    </xf>
    <xf numFmtId="9" fontId="0" fillId="0" borderId="0" pivotButton="0" quotePrefix="0" xfId="1"/>
    <xf numFmtId="9" fontId="0" fillId="4" borderId="2" applyAlignment="1" pivotButton="0" quotePrefix="0" xfId="1">
      <alignment horizontal="right"/>
    </xf>
    <xf numFmtId="0" fontId="0" fillId="0" borderId="0" pivotButton="0" quotePrefix="0" xfId="1"/>
    <xf numFmtId="0" fontId="4" fillId="10" borderId="10" pivotButton="0" quotePrefix="0" xfId="2"/>
    <xf numFmtId="9" fontId="0" fillId="0" borderId="0" applyAlignment="1" pivotButton="0" quotePrefix="0" xfId="1">
      <alignment horizontal="center"/>
    </xf>
    <xf numFmtId="0" fontId="5" fillId="11" borderId="12" applyAlignment="1" pivotButton="0" quotePrefix="0" xfId="3">
      <alignment horizontal="center"/>
    </xf>
    <xf numFmtId="9" fontId="5" fillId="11" borderId="12" applyAlignment="1" pivotButton="0" quotePrefix="0" xfId="3">
      <alignment horizontal="center"/>
    </xf>
    <xf numFmtId="0" fontId="4" fillId="10" borderId="13" pivotButton="0" quotePrefix="0" xfId="2"/>
    <xf numFmtId="0" fontId="5" fillId="11" borderId="12" pivotButton="0" quotePrefix="0" xfId="3"/>
    <xf numFmtId="0" fontId="0" fillId="0" borderId="8" pivotButton="0" quotePrefix="0" xfId="0"/>
    <xf numFmtId="0" fontId="0" fillId="0" borderId="8" applyAlignment="1" pivotButton="0" quotePrefix="0" xfId="0">
      <alignment horizontal="center"/>
    </xf>
    <xf numFmtId="9" fontId="0" fillId="0" borderId="8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9" fontId="0" fillId="0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  <xf numFmtId="9" fontId="0" fillId="0" borderId="0" applyAlignment="1" pivotButton="0" quotePrefix="0" xfId="0">
      <alignment horizontal="center"/>
    </xf>
    <xf numFmtId="9" fontId="0" fillId="0" borderId="0" applyAlignment="1" pivotButton="0" quotePrefix="0" xfId="0">
      <alignment vertical="center"/>
    </xf>
    <xf numFmtId="0" fontId="0" fillId="4" borderId="2" applyAlignment="1" pivotButton="0" quotePrefix="0" xfId="1">
      <alignment horizontal="right"/>
    </xf>
    <xf numFmtId="2" fontId="0" fillId="2" borderId="2" applyAlignment="1" pivotButton="0" quotePrefix="0" xfId="0">
      <alignment horizontal="right"/>
    </xf>
    <xf numFmtId="2" fontId="0" fillId="0" borderId="0" pivotButton="0" quotePrefix="0" xfId="0"/>
    <xf numFmtId="0" fontId="5" fillId="11" borderId="11" applyAlignment="1" pivotButton="0" quotePrefix="0" xfId="3">
      <alignment horizontal="center"/>
    </xf>
    <xf numFmtId="0" fontId="0" fillId="0" borderId="35" applyAlignment="1" pivotButton="0" quotePrefix="0" xfId="0">
      <alignment horizontal="left"/>
    </xf>
    <xf numFmtId="0" fontId="0" fillId="0" borderId="35" pivotButton="0" quotePrefix="0" xfId="0"/>
    <xf numFmtId="15" fontId="0" fillId="0" borderId="35" applyAlignment="1" pivotButton="0" quotePrefix="0" xfId="0">
      <alignment horizontal="left"/>
    </xf>
    <xf numFmtId="0" fontId="0" fillId="14" borderId="35" applyAlignment="1" pivotButton="0" quotePrefix="0" xfId="0">
      <alignment horizontal="left"/>
    </xf>
    <xf numFmtId="0" fontId="0" fillId="14" borderId="35" pivotButton="0" quotePrefix="0" xfId="0"/>
    <xf numFmtId="0" fontId="0" fillId="3" borderId="2" applyAlignment="1" pivotButton="0" quotePrefix="0" xfId="0">
      <alignment horizontal="right"/>
    </xf>
    <xf numFmtId="14" fontId="0" fillId="0" borderId="0" pivotButton="0" quotePrefix="0" xfId="0"/>
    <xf numFmtId="14" fontId="4" fillId="10" borderId="10" pivotButton="0" quotePrefix="0" xfId="2"/>
    <xf numFmtId="0" fontId="9" fillId="0" borderId="0" pivotButton="0" quotePrefix="0" xfId="0"/>
    <xf numFmtId="0" fontId="0" fillId="6" borderId="43" applyAlignment="1" pivotButton="0" quotePrefix="0" xfId="0">
      <alignment horizontal="center"/>
    </xf>
    <xf numFmtId="0" fontId="0" fillId="6" borderId="46" applyAlignment="1" pivotButton="0" quotePrefix="0" xfId="0">
      <alignment horizontal="center"/>
    </xf>
    <xf numFmtId="0" fontId="0" fillId="7" borderId="44" applyAlignment="1" pivotButton="0" quotePrefix="0" xfId="0">
      <alignment horizontal="center"/>
    </xf>
    <xf numFmtId="9" fontId="0" fillId="8" borderId="44" applyAlignment="1" pivotButton="0" quotePrefix="0" xfId="1">
      <alignment horizontal="right"/>
    </xf>
    <xf numFmtId="9" fontId="0" fillId="8" borderId="2" applyAlignment="1" pivotButton="0" quotePrefix="0" xfId="1">
      <alignment horizontal="right"/>
    </xf>
    <xf numFmtId="0" fontId="0" fillId="12" borderId="2" applyAlignment="1" pivotButton="0" quotePrefix="0" xfId="0">
      <alignment horizontal="right"/>
    </xf>
    <xf numFmtId="0" fontId="0" fillId="16" borderId="0" pivotButton="0" quotePrefix="0" xfId="0"/>
    <xf numFmtId="164" fontId="0" fillId="0" borderId="0" pivotButton="0" quotePrefix="0" xfId="4"/>
    <xf numFmtId="15" fontId="0" fillId="0" borderId="0" pivotButton="0" quotePrefix="0" xfId="0"/>
    <xf numFmtId="0" fontId="6" fillId="12" borderId="27" applyAlignment="1" pivotButton="0" quotePrefix="0" xfId="0">
      <alignment horizontal="center" vertical="center"/>
    </xf>
    <xf numFmtId="0" fontId="6" fillId="12" borderId="28" applyAlignment="1" pivotButton="0" quotePrefix="0" xfId="0">
      <alignment horizontal="center" vertical="center"/>
    </xf>
    <xf numFmtId="0" fontId="6" fillId="2" borderId="17" applyAlignment="1" pivotButton="0" quotePrefix="0" xfId="0">
      <alignment horizontal="center" vertical="center"/>
    </xf>
    <xf numFmtId="0" fontId="6" fillId="2" borderId="18" applyAlignment="1" pivotButton="0" quotePrefix="0" xfId="0">
      <alignment horizontal="center" vertical="center"/>
    </xf>
    <xf numFmtId="0" fontId="6" fillId="2" borderId="19" applyAlignment="1" pivotButton="0" quotePrefix="0" xfId="0">
      <alignment horizontal="center" vertical="center"/>
    </xf>
    <xf numFmtId="0" fontId="6" fillId="2" borderId="2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6" fillId="2" borderId="36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5" fontId="2" fillId="12" borderId="28" applyAlignment="1" pivotButton="0" quotePrefix="0" xfId="0">
      <alignment horizontal="center" vertical="center"/>
    </xf>
    <xf numFmtId="165" fontId="2" fillId="12" borderId="29" applyAlignment="1" pivotButton="0" quotePrefix="0" xfId="0">
      <alignment horizontal="center" vertical="center"/>
    </xf>
    <xf numFmtId="0" fontId="0" fillId="5" borderId="22" applyAlignment="1" pivotButton="0" quotePrefix="0" xfId="0">
      <alignment horizontal="center"/>
    </xf>
    <xf numFmtId="0" fontId="0" fillId="5" borderId="4" applyAlignment="1" pivotButton="0" quotePrefix="0" xfId="0">
      <alignment horizontal="center"/>
    </xf>
    <xf numFmtId="0" fontId="0" fillId="5" borderId="3" applyAlignment="1" pivotButton="0" quotePrefix="0" xfId="0">
      <alignment horizontal="center"/>
    </xf>
    <xf numFmtId="0" fontId="0" fillId="5" borderId="9" applyAlignment="1" pivotButton="0" quotePrefix="0" xfId="0">
      <alignment horizontal="center"/>
    </xf>
    <xf numFmtId="0" fontId="0" fillId="5" borderId="2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5" borderId="20" applyAlignment="1" pivotButton="0" quotePrefix="0" xfId="0">
      <alignment horizontal="center"/>
    </xf>
    <xf numFmtId="0" fontId="0" fillId="5" borderId="6" applyAlignment="1" pivotButton="0" quotePrefix="0" xfId="0">
      <alignment horizontal="center"/>
    </xf>
    <xf numFmtId="0" fontId="0" fillId="5" borderId="5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5" borderId="21" applyAlignment="1" pivotButton="0" quotePrefix="0" xfId="0">
      <alignment horizontal="center"/>
    </xf>
    <xf numFmtId="9" fontId="0" fillId="0" borderId="0" applyAlignment="1" pivotButton="0" quotePrefix="0" xfId="1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9" fillId="12" borderId="30" applyAlignment="1" pivotButton="0" quotePrefix="0" xfId="0">
      <alignment horizontal="center"/>
    </xf>
    <xf numFmtId="0" fontId="9" fillId="12" borderId="31" applyAlignment="1" pivotButton="0" quotePrefix="0" xfId="0">
      <alignment horizontal="center"/>
    </xf>
    <xf numFmtId="0" fontId="9" fillId="12" borderId="32" applyAlignment="1" pivotButton="0" quotePrefix="0" xfId="0">
      <alignment horizontal="center"/>
    </xf>
    <xf numFmtId="0" fontId="0" fillId="0" borderId="33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34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  <xf numFmtId="0" fontId="0" fillId="0" borderId="2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" fontId="0" fillId="0" borderId="2" applyAlignment="1" pivotButton="0" quotePrefix="0" xfId="1">
      <alignment horizontal="center" vertical="center"/>
    </xf>
    <xf numFmtId="2" fontId="0" fillId="0" borderId="7" applyAlignment="1" pivotButton="0" quotePrefix="0" xfId="1">
      <alignment horizontal="center" vertical="center"/>
    </xf>
    <xf numFmtId="2" fontId="0" fillId="0" borderId="2" applyAlignment="1" pivotButton="0" quotePrefix="0" xfId="0">
      <alignment horizontal="center" vertical="center"/>
    </xf>
    <xf numFmtId="2" fontId="0" fillId="0" borderId="24" applyAlignment="1" pivotButton="0" quotePrefix="0" xfId="0">
      <alignment horizontal="center" vertical="center"/>
    </xf>
    <xf numFmtId="2" fontId="0" fillId="0" borderId="7" applyAlignment="1" pivotButton="0" quotePrefix="0" xfId="0">
      <alignment horizontal="center" vertical="center"/>
    </xf>
    <xf numFmtId="2" fontId="0" fillId="0" borderId="43" applyAlignment="1" pivotButton="0" quotePrefix="0" xfId="0">
      <alignment horizontal="center" vertical="center"/>
    </xf>
    <xf numFmtId="0" fontId="0" fillId="6" borderId="22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7" borderId="3" applyAlignment="1" pivotButton="0" quotePrefix="0" xfId="0">
      <alignment horizontal="center"/>
    </xf>
    <xf numFmtId="0" fontId="0" fillId="7" borderId="23" applyAlignment="1" pivotButton="0" quotePrefix="0" xfId="0">
      <alignment horizontal="center"/>
    </xf>
    <xf numFmtId="0" fontId="0" fillId="6" borderId="20" applyAlignment="1" pivotButton="0" quotePrefix="0" xfId="0">
      <alignment horizontal="center"/>
    </xf>
    <xf numFmtId="0" fontId="0" fillId="6" borderId="6" applyAlignment="1" pivotButton="0" quotePrefix="0" xfId="0">
      <alignment horizontal="center"/>
    </xf>
    <xf numFmtId="9" fontId="0" fillId="7" borderId="42" applyAlignment="1" pivotButton="0" quotePrefix="0" xfId="0">
      <alignment horizontal="center"/>
    </xf>
    <xf numFmtId="9" fontId="0" fillId="7" borderId="36" applyAlignment="1" pivotButton="0" quotePrefix="0" xfId="0">
      <alignment horizontal="center"/>
    </xf>
    <xf numFmtId="0" fontId="0" fillId="7" borderId="4" applyAlignment="1" pivotButton="0" quotePrefix="0" xfId="0">
      <alignment horizontal="center"/>
    </xf>
    <xf numFmtId="0" fontId="0" fillId="7" borderId="5" applyAlignment="1" pivotButton="0" quotePrefix="0" xfId="0">
      <alignment horizontal="center"/>
    </xf>
    <xf numFmtId="0" fontId="0" fillId="7" borderId="6" applyAlignment="1" pivotButton="0" quotePrefix="0" xfId="0">
      <alignment horizontal="center"/>
    </xf>
    <xf numFmtId="0" fontId="0" fillId="7" borderId="9" applyAlignment="1" pivotButton="0" quotePrefix="0" xfId="0">
      <alignment horizontal="center"/>
    </xf>
    <xf numFmtId="0" fontId="0" fillId="7" borderId="1" applyAlignment="1" pivotButton="0" quotePrefix="0" xfId="0">
      <alignment horizontal="center"/>
    </xf>
    <xf numFmtId="0" fontId="3" fillId="13" borderId="30" applyAlignment="1" pivotButton="0" quotePrefix="0" xfId="0">
      <alignment horizontal="center" vertical="center"/>
    </xf>
    <xf numFmtId="0" fontId="3" fillId="13" borderId="31" applyAlignment="1" pivotButton="0" quotePrefix="0" xfId="0">
      <alignment horizontal="center" vertical="center"/>
    </xf>
    <xf numFmtId="0" fontId="3" fillId="13" borderId="32" applyAlignment="1" pivotButton="0" quotePrefix="0" xfId="0">
      <alignment horizontal="center" vertical="center"/>
    </xf>
    <xf numFmtId="0" fontId="3" fillId="13" borderId="33" applyAlignment="1" pivotButton="0" quotePrefix="0" xfId="0">
      <alignment horizontal="center" vertical="center"/>
    </xf>
    <xf numFmtId="0" fontId="3" fillId="13" borderId="2" applyAlignment="1" pivotButton="0" quotePrefix="0" xfId="0">
      <alignment horizontal="center" vertical="center"/>
    </xf>
    <xf numFmtId="0" fontId="3" fillId="13" borderId="24" applyAlignment="1" pivotButton="0" quotePrefix="0" xfId="0">
      <alignment horizontal="center" vertical="center"/>
    </xf>
    <xf numFmtId="164" fontId="0" fillId="0" borderId="33" applyAlignment="1" pivotButton="0" quotePrefix="0" xfId="4">
      <alignment horizontal="center" vertical="center"/>
    </xf>
    <xf numFmtId="164" fontId="0" fillId="0" borderId="2" applyAlignment="1" pivotButton="0" quotePrefix="0" xfId="4">
      <alignment horizontal="center" vertical="center"/>
    </xf>
    <xf numFmtId="164" fontId="0" fillId="0" borderId="56" applyAlignment="1" pivotButton="0" quotePrefix="0" xfId="4">
      <alignment horizontal="center" vertical="center"/>
    </xf>
    <xf numFmtId="164" fontId="0" fillId="0" borderId="7" applyAlignment="1" pivotButton="0" quotePrefix="0" xfId="4">
      <alignment horizontal="center" vertical="center"/>
    </xf>
    <xf numFmtId="0" fontId="0" fillId="0" borderId="38" applyAlignment="1" pivotButton="0" quotePrefix="0" xfId="0">
      <alignment horizontal="center"/>
    </xf>
    <xf numFmtId="0" fontId="0" fillId="0" borderId="37" applyAlignment="1" pivotButton="0" quotePrefix="0" xfId="0">
      <alignment horizontal="center"/>
    </xf>
    <xf numFmtId="0" fontId="0" fillId="0" borderId="39" applyAlignment="1" pivotButton="0" quotePrefix="0" xfId="0">
      <alignment horizontal="center"/>
    </xf>
    <xf numFmtId="0" fontId="0" fillId="0" borderId="51" applyAlignment="1" pivotButton="0" quotePrefix="0" xfId="0">
      <alignment horizontal="center"/>
    </xf>
    <xf numFmtId="0" fontId="0" fillId="0" borderId="52" applyAlignment="1" pivotButton="0" quotePrefix="0" xfId="0">
      <alignment horizontal="center"/>
    </xf>
    <xf numFmtId="0" fontId="0" fillId="0" borderId="55" applyAlignment="1" pivotButton="0" quotePrefix="0" xfId="0">
      <alignment horizontal="center"/>
    </xf>
    <xf numFmtId="0" fontId="0" fillId="0" borderId="38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39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0" fontId="0" fillId="0" borderId="34" applyAlignment="1" pivotButton="0" quotePrefix="0" xfId="0">
      <alignment horizontal="left"/>
    </xf>
    <xf numFmtId="0" fontId="0" fillId="0" borderId="25" applyAlignment="1" pivotButton="0" quotePrefix="0" xfId="0">
      <alignment horizontal="left"/>
    </xf>
    <xf numFmtId="0" fontId="0" fillId="0" borderId="26" applyAlignment="1" pivotButton="0" quotePrefix="0" xfId="0">
      <alignment horizontal="left"/>
    </xf>
    <xf numFmtId="0" fontId="0" fillId="15" borderId="20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5" borderId="6" applyAlignment="1" pivotButton="0" quotePrefix="0" xfId="0">
      <alignment horizontal="center"/>
    </xf>
    <xf numFmtId="0" fontId="0" fillId="9" borderId="22" applyAlignment="1" pivotButton="0" quotePrefix="0" xfId="0">
      <alignment horizontal="center"/>
    </xf>
    <xf numFmtId="0" fontId="0" fillId="9" borderId="4" applyAlignment="1" pivotButton="0" quotePrefix="0" xfId="0">
      <alignment horizontal="center"/>
    </xf>
    <xf numFmtId="0" fontId="0" fillId="15" borderId="3" applyAlignment="1" pivotButton="0" quotePrefix="0" xfId="0">
      <alignment horizontal="center"/>
    </xf>
    <xf numFmtId="0" fontId="0" fillId="15" borderId="4" applyAlignment="1" pivotButton="0" quotePrefix="0" xfId="0">
      <alignment horizontal="center"/>
    </xf>
    <xf numFmtId="0" fontId="0" fillId="15" borderId="23" applyAlignment="1" pivotButton="0" quotePrefix="0" xfId="0">
      <alignment horizontal="center"/>
    </xf>
    <xf numFmtId="0" fontId="0" fillId="9" borderId="5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0" fillId="9" borderId="21" applyAlignment="1" pivotButton="0" quotePrefix="0" xfId="0">
      <alignment horizontal="center"/>
    </xf>
    <xf numFmtId="0" fontId="0" fillId="15" borderId="5" applyAlignment="1" pivotButton="0" quotePrefix="0" xfId="0">
      <alignment horizontal="center"/>
    </xf>
    <xf numFmtId="0" fontId="0" fillId="15" borderId="21" applyAlignment="1" pivotButton="0" quotePrefix="0" xfId="0">
      <alignment horizontal="center"/>
    </xf>
    <xf numFmtId="0" fontId="0" fillId="0" borderId="33" applyAlignment="1" pivotButton="0" quotePrefix="0" xfId="1">
      <alignment horizontal="center" vertical="center"/>
    </xf>
    <xf numFmtId="0" fontId="0" fillId="0" borderId="2" applyAlignment="1" pivotButton="0" quotePrefix="0" xfId="1">
      <alignment horizontal="center" vertical="center"/>
    </xf>
    <xf numFmtId="0" fontId="0" fillId="0" borderId="56" applyAlignment="1" pivotButton="0" quotePrefix="0" xfId="1">
      <alignment horizontal="center" vertical="center"/>
    </xf>
    <xf numFmtId="0" fontId="0" fillId="0" borderId="7" applyAlignment="1" pivotButton="0" quotePrefix="0" xfId="1">
      <alignment horizontal="center" vertical="center"/>
    </xf>
    <xf numFmtId="0" fontId="9" fillId="12" borderId="49" applyAlignment="1" pivotButton="0" quotePrefix="0" xfId="0">
      <alignment horizontal="center"/>
    </xf>
    <xf numFmtId="0" fontId="9" fillId="12" borderId="50" applyAlignment="1" pivotButton="0" quotePrefix="0" xfId="0">
      <alignment horizontal="center"/>
    </xf>
    <xf numFmtId="0" fontId="9" fillId="12" borderId="54" applyAlignment="1" pivotButton="0" quotePrefix="0" xfId="0">
      <alignment horizontal="center"/>
    </xf>
    <xf numFmtId="0" fontId="6" fillId="8" borderId="17" applyAlignment="1" pivotButton="0" quotePrefix="0" xfId="0">
      <alignment horizontal="center" vertical="center"/>
    </xf>
    <xf numFmtId="0" fontId="6" fillId="8" borderId="18" applyAlignment="1" pivotButton="0" quotePrefix="0" xfId="0">
      <alignment horizontal="center" vertical="center"/>
    </xf>
    <xf numFmtId="0" fontId="6" fillId="8" borderId="19" applyAlignment="1" pivotButton="0" quotePrefix="0" xfId="0">
      <alignment horizontal="center" vertical="center"/>
    </xf>
    <xf numFmtId="0" fontId="6" fillId="8" borderId="40" applyAlignment="1" pivotButton="0" quotePrefix="0" xfId="0">
      <alignment horizontal="center" vertical="center"/>
    </xf>
    <xf numFmtId="0" fontId="6" fillId="8" borderId="0" applyAlignment="1" pivotButton="0" quotePrefix="0" xfId="0">
      <alignment horizontal="center" vertical="center"/>
    </xf>
    <xf numFmtId="0" fontId="6" fillId="8" borderId="36" applyAlignment="1" pivotButton="0" quotePrefix="0" xfId="0">
      <alignment horizontal="center" vertical="center"/>
    </xf>
    <xf numFmtId="0" fontId="6" fillId="12" borderId="17" applyAlignment="1" pivotButton="0" quotePrefix="0" xfId="0">
      <alignment horizontal="center" vertical="center"/>
    </xf>
    <xf numFmtId="0" fontId="6" fillId="12" borderId="18" applyAlignment="1" pivotButton="0" quotePrefix="0" xfId="0">
      <alignment horizontal="center" vertical="center"/>
    </xf>
    <xf numFmtId="0" fontId="6" fillId="12" borderId="19" applyAlignment="1" pivotButton="0" quotePrefix="0" xfId="0">
      <alignment horizontal="center" vertical="center"/>
    </xf>
    <xf numFmtId="0" fontId="6" fillId="12" borderId="40" applyAlignment="1" pivotButton="0" quotePrefix="0" xfId="0">
      <alignment horizontal="center" vertical="center"/>
    </xf>
    <xf numFmtId="0" fontId="6" fillId="12" borderId="0" applyAlignment="1" pivotButton="0" quotePrefix="0" xfId="0">
      <alignment horizontal="center" vertical="center"/>
    </xf>
    <xf numFmtId="0" fontId="6" fillId="12" borderId="36" applyAlignment="1" pivotButton="0" quotePrefix="0" xfId="0">
      <alignment horizontal="center" vertical="center"/>
    </xf>
    <xf numFmtId="0" fontId="0" fillId="15" borderId="22" applyAlignment="1" pivotButton="0" quotePrefix="0" xfId="0">
      <alignment horizontal="center"/>
    </xf>
    <xf numFmtId="0" fontId="0" fillId="15" borderId="9" applyAlignment="1" pivotButton="0" quotePrefix="0" xfId="0">
      <alignment horizontal="center"/>
    </xf>
    <xf numFmtId="9" fontId="0" fillId="0" borderId="3" applyAlignment="1" pivotButton="0" quotePrefix="0" xfId="1">
      <alignment horizontal="center" vertical="center"/>
    </xf>
    <xf numFmtId="9" fontId="0" fillId="0" borderId="23" applyAlignment="1" pivotButton="0" quotePrefix="0" xfId="1">
      <alignment horizontal="center" vertical="center"/>
    </xf>
    <xf numFmtId="9" fontId="0" fillId="0" borderId="42" applyAlignment="1" pivotButton="0" quotePrefix="0" xfId="1">
      <alignment horizontal="center" vertical="center"/>
    </xf>
    <xf numFmtId="9" fontId="0" fillId="0" borderId="36" applyAlignment="1" pivotButton="0" quotePrefix="0" xfId="1">
      <alignment horizontal="center" vertical="center"/>
    </xf>
    <xf numFmtId="9" fontId="0" fillId="0" borderId="4" applyAlignment="1" pivotButton="0" quotePrefix="0" xfId="1">
      <alignment horizontal="center" vertical="center"/>
    </xf>
    <xf numFmtId="9" fontId="0" fillId="0" borderId="41" applyAlignment="1" pivotButton="0" quotePrefix="0" xfId="1">
      <alignment horizontal="center" vertical="center"/>
    </xf>
    <xf numFmtId="9" fontId="0" fillId="0" borderId="9" applyAlignment="1" pivotButton="0" quotePrefix="0" xfId="1">
      <alignment horizontal="center" vertical="center"/>
    </xf>
    <xf numFmtId="9" fontId="0" fillId="0" borderId="0" applyAlignment="1" pivotButton="0" quotePrefix="0" xfId="1">
      <alignment horizontal="center" vertical="center"/>
    </xf>
    <xf numFmtId="0" fontId="0" fillId="0" borderId="22" applyAlignment="1" pivotButton="0" quotePrefix="0" xfId="1">
      <alignment horizontal="center" vertical="center"/>
    </xf>
    <xf numFmtId="0" fontId="0" fillId="0" borderId="4" applyAlignment="1" pivotButton="0" quotePrefix="0" xfId="1">
      <alignment horizontal="center" vertical="center"/>
    </xf>
    <xf numFmtId="0" fontId="0" fillId="0" borderId="40" applyAlignment="1" pivotButton="0" quotePrefix="0" xfId="1">
      <alignment horizontal="center" vertical="center"/>
    </xf>
    <xf numFmtId="0" fontId="0" fillId="0" borderId="41" applyAlignment="1" pivotButton="0" quotePrefix="0" xfId="1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0" fillId="0" borderId="53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0" fillId="0" borderId="48" applyAlignment="1" pivotButton="0" quotePrefix="0" xfId="0">
      <alignment horizontal="center" vertical="center"/>
    </xf>
    <xf numFmtId="0" fontId="0" fillId="0" borderId="45" applyAlignment="1" pivotButton="0" quotePrefix="0" xfId="0">
      <alignment horizontal="center" vertical="center"/>
    </xf>
    <xf numFmtId="0" fontId="0" fillId="0" borderId="47" applyAlignment="1" pivotButton="0" quotePrefix="0" xfId="0">
      <alignment horizontal="center" vertical="center"/>
    </xf>
    <xf numFmtId="0" fontId="6" fillId="3" borderId="17" applyAlignment="1" pivotButton="0" quotePrefix="0" xfId="0">
      <alignment horizontal="center" vertical="center"/>
    </xf>
    <xf numFmtId="0" fontId="6" fillId="3" borderId="18" applyAlignment="1" pivotButton="0" quotePrefix="0" xfId="0">
      <alignment horizontal="center" vertical="center"/>
    </xf>
    <xf numFmtId="0" fontId="6" fillId="3" borderId="19" applyAlignment="1" pivotButton="0" quotePrefix="0" xfId="0">
      <alignment horizontal="center" vertical="center"/>
    </xf>
    <xf numFmtId="0" fontId="6" fillId="3" borderId="20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/>
    </xf>
    <xf numFmtId="0" fontId="6" fillId="3" borderId="21" applyAlignment="1" pivotButton="0" quotePrefix="0" xfId="0">
      <alignment horizontal="center" vertical="center"/>
    </xf>
    <xf numFmtId="0" fontId="6" fillId="4" borderId="17" applyAlignment="1" pivotButton="0" quotePrefix="0" xfId="0">
      <alignment horizontal="center" vertical="center"/>
    </xf>
    <xf numFmtId="0" fontId="6" fillId="4" borderId="18" applyAlignment="1" pivotButton="0" quotePrefix="0" xfId="0">
      <alignment horizontal="center" vertical="center"/>
    </xf>
    <xf numFmtId="0" fontId="6" fillId="4" borderId="19" applyAlignment="1" pivotButton="0" quotePrefix="0" xfId="0">
      <alignment horizontal="center" vertical="center"/>
    </xf>
    <xf numFmtId="0" fontId="6" fillId="4" borderId="4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 vertical="center"/>
    </xf>
    <xf numFmtId="0" fontId="6" fillId="4" borderId="36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9" borderId="20" applyAlignment="1" pivotButton="0" quotePrefix="0" xfId="0">
      <alignment horizontal="center"/>
    </xf>
    <xf numFmtId="0" fontId="0" fillId="9" borderId="6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0" fillId="9" borderId="9" applyAlignment="1" pivotButton="0" quotePrefix="0" xfId="0">
      <alignment horizontal="center"/>
    </xf>
    <xf numFmtId="0" fontId="0" fillId="9" borderId="23" applyAlignment="1" pivotButton="0" quotePrefix="0" xfId="0">
      <alignment horizontal="center"/>
    </xf>
    <xf numFmtId="0" fontId="0" fillId="7" borderId="22" applyAlignment="1" pivotButton="0" quotePrefix="0" xfId="0">
      <alignment horizontal="center"/>
    </xf>
    <xf numFmtId="0" fontId="0" fillId="7" borderId="4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7" borderId="41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6" fillId="2" borderId="27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28" pivotButton="0" quotePrefix="0" xfId="0"/>
    <xf numFmtId="0" fontId="0" fillId="0" borderId="40" pivotButton="0" quotePrefix="0" xfId="0"/>
    <xf numFmtId="0" fontId="0" fillId="0" borderId="36" pivotButton="0" quotePrefix="0" xfId="0"/>
    <xf numFmtId="165" fontId="2" fillId="12" borderId="29" applyAlignment="1" pivotButton="0" quotePrefix="0" xfId="0">
      <alignment horizontal="center" vertical="center"/>
    </xf>
    <xf numFmtId="0" fontId="0" fillId="5" borderId="56" applyAlignment="1" pivotButton="0" quotePrefix="0" xfId="0">
      <alignment horizontal="center"/>
    </xf>
    <xf numFmtId="0" fontId="0" fillId="0" borderId="4" pivotButton="0" quotePrefix="0" xfId="0"/>
    <xf numFmtId="0" fontId="0" fillId="5" borderId="7" applyAlignment="1" pivotButton="0" quotePrefix="0" xfId="0">
      <alignment horizontal="center"/>
    </xf>
    <xf numFmtId="0" fontId="0" fillId="0" borderId="9" pivotButton="0" quotePrefix="0" xfId="0"/>
    <xf numFmtId="0" fontId="0" fillId="5" borderId="43" applyAlignment="1" pivotButton="0" quotePrefix="0" xfId="0">
      <alignment horizontal="center"/>
    </xf>
    <xf numFmtId="0" fontId="0" fillId="0" borderId="23" pivotButton="0" quotePrefix="0" xfId="0"/>
    <xf numFmtId="0" fontId="0" fillId="5" borderId="60" applyAlignment="1" pivotButton="0" quotePrefix="0" xfId="0">
      <alignment horizontal="center"/>
    </xf>
    <xf numFmtId="0" fontId="0" fillId="0" borderId="6" pivotButton="0" quotePrefix="0" xfId="0"/>
    <xf numFmtId="0" fontId="0" fillId="5" borderId="8" applyAlignment="1" pivotButton="0" quotePrefix="0" xfId="0">
      <alignment horizontal="center"/>
    </xf>
    <xf numFmtId="0" fontId="0" fillId="0" borderId="1" pivotButton="0" quotePrefix="0" xfId="0"/>
    <xf numFmtId="0" fontId="0" fillId="5" borderId="46" applyAlignment="1" pivotButton="0" quotePrefix="0" xfId="0">
      <alignment horizontal="center"/>
    </xf>
    <xf numFmtId="0" fontId="0" fillId="0" borderId="21" pivotButton="0" quotePrefix="0" xfId="0"/>
    <xf numFmtId="0" fontId="0" fillId="0" borderId="29" pivotButton="0" quotePrefix="0" xfId="0"/>
    <xf numFmtId="0" fontId="0" fillId="0" borderId="56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48" pivotButton="0" quotePrefix="0" xfId="0"/>
    <xf numFmtId="0" fontId="0" fillId="0" borderId="45" pivotButton="0" quotePrefix="0" xfId="0"/>
    <xf numFmtId="0" fontId="0" fillId="0" borderId="47" pivotButton="0" quotePrefix="0" xfId="0"/>
    <xf numFmtId="0" fontId="0" fillId="0" borderId="42" pivotButton="0" quotePrefix="0" xfId="0"/>
    <xf numFmtId="0" fontId="0" fillId="0" borderId="5" pivotButton="0" quotePrefix="0" xfId="0"/>
    <xf numFmtId="0" fontId="0" fillId="0" borderId="50" pivotButton="0" quotePrefix="0" xfId="0"/>
    <xf numFmtId="0" fontId="0" fillId="0" borderId="65" pivotButton="0" quotePrefix="0" xfId="0"/>
    <xf numFmtId="0" fontId="0" fillId="0" borderId="37" pivotButton="0" quotePrefix="0" xfId="0"/>
    <xf numFmtId="0" fontId="0" fillId="0" borderId="62" pivotButton="0" quotePrefix="0" xfId="0"/>
    <xf numFmtId="0" fontId="0" fillId="0" borderId="52" pivotButton="0" quotePrefix="0" xfId="0"/>
    <xf numFmtId="0" fontId="0" fillId="0" borderId="63" pivotButton="0" quotePrefix="0" xfId="0"/>
    <xf numFmtId="0" fontId="6" fillId="3" borderId="57" applyAlignment="1" pivotButton="0" quotePrefix="0" xfId="0">
      <alignment horizontal="center" vertical="center"/>
    </xf>
    <xf numFmtId="0" fontId="6" fillId="4" borderId="27" applyAlignment="1" pivotButton="0" quotePrefix="0" xfId="0">
      <alignment horizontal="center" vertical="center"/>
    </xf>
    <xf numFmtId="0" fontId="0" fillId="0" borderId="20" pivotButton="0" quotePrefix="0" xfId="0"/>
    <xf numFmtId="0" fontId="0" fillId="6" borderId="56" applyAlignment="1" pivotButton="0" quotePrefix="0" xfId="0">
      <alignment horizontal="center"/>
    </xf>
    <xf numFmtId="0" fontId="0" fillId="7" borderId="56" applyAlignment="1" pivotButton="0" quotePrefix="0" xfId="0">
      <alignment horizontal="center"/>
    </xf>
    <xf numFmtId="0" fontId="0" fillId="7" borderId="43" applyAlignment="1" pivotButton="0" quotePrefix="0" xfId="0">
      <alignment horizontal="center"/>
    </xf>
    <xf numFmtId="0" fontId="0" fillId="6" borderId="60" applyAlignment="1" pivotButton="0" quotePrefix="0" xfId="0">
      <alignment horizontal="center"/>
    </xf>
    <xf numFmtId="0" fontId="0" fillId="7" borderId="61" applyAlignment="1" pivotButton="0" quotePrefix="0" xfId="0">
      <alignment horizontal="center"/>
    </xf>
    <xf numFmtId="0" fontId="0" fillId="7" borderId="8" applyAlignment="1" pivotButton="0" quotePrefix="0" xfId="0">
      <alignment horizontal="center"/>
    </xf>
    <xf numFmtId="9" fontId="0" fillId="7" borderId="53" applyAlignment="1" pivotButton="0" quotePrefix="0" xfId="0">
      <alignment horizontal="center"/>
    </xf>
    <xf numFmtId="9" fontId="0" fillId="0" borderId="7" applyAlignment="1" pivotButton="0" quotePrefix="0" xfId="1">
      <alignment horizontal="center" vertical="center"/>
    </xf>
    <xf numFmtId="9" fontId="0" fillId="0" borderId="43" applyAlignment="1" pivotButton="0" quotePrefix="0" xfId="1">
      <alignment horizontal="center" vertical="center"/>
    </xf>
    <xf numFmtId="0" fontId="0" fillId="0" borderId="53" pivotButton="0" quotePrefix="0" xfId="0"/>
    <xf numFmtId="0" fontId="0" fillId="0" borderId="44" pivotButton="0" quotePrefix="0" xfId="0"/>
    <xf numFmtId="0" fontId="9" fillId="12" borderId="57" applyAlignment="1" pivotButton="0" quotePrefix="0" xfId="0">
      <alignment horizontal="center"/>
    </xf>
    <xf numFmtId="0" fontId="0" fillId="0" borderId="54" pivotButton="0" quotePrefix="0" xfId="0"/>
    <xf numFmtId="0" fontId="0" fillId="0" borderId="58" applyAlignment="1" pivotButton="0" quotePrefix="0" xfId="0">
      <alignment horizontal="center"/>
    </xf>
    <xf numFmtId="0" fontId="0" fillId="0" borderId="39" pivotButton="0" quotePrefix="0" xfId="0"/>
    <xf numFmtId="0" fontId="0" fillId="0" borderId="59" applyAlignment="1" pivotButton="0" quotePrefix="0" xfId="0">
      <alignment horizontal="center"/>
    </xf>
    <xf numFmtId="0" fontId="0" fillId="0" borderId="55" pivotButton="0" quotePrefix="0" xfId="0"/>
    <xf numFmtId="0" fontId="6" fillId="8" borderId="27" applyAlignment="1" pivotButton="0" quotePrefix="0" xfId="0">
      <alignment horizontal="center" vertical="center"/>
    </xf>
    <xf numFmtId="0" fontId="0" fillId="9" borderId="56" applyAlignment="1" pivotButton="0" quotePrefix="0" xfId="0">
      <alignment horizontal="center"/>
    </xf>
    <xf numFmtId="0" fontId="0" fillId="9" borderId="43" applyAlignment="1" pivotButton="0" quotePrefix="0" xfId="0">
      <alignment horizontal="center"/>
    </xf>
    <xf numFmtId="0" fontId="0" fillId="15" borderId="56" applyAlignment="1" pivotButton="0" quotePrefix="0" xfId="0">
      <alignment horizontal="center"/>
    </xf>
    <xf numFmtId="0" fontId="0" fillId="15" borderId="7" applyAlignment="1" pivotButton="0" quotePrefix="0" xfId="0">
      <alignment horizontal="center"/>
    </xf>
    <xf numFmtId="0" fontId="0" fillId="15" borderId="43" applyAlignment="1" pivotButton="0" quotePrefix="0" xfId="0">
      <alignment horizontal="center"/>
    </xf>
    <xf numFmtId="0" fontId="0" fillId="9" borderId="60" applyAlignment="1" pivotButton="0" quotePrefix="0" xfId="0">
      <alignment horizontal="center"/>
    </xf>
    <xf numFmtId="0" fontId="0" fillId="9" borderId="46" applyAlignment="1" pivotButton="0" quotePrefix="0" xfId="0">
      <alignment horizontal="center"/>
    </xf>
    <xf numFmtId="0" fontId="0" fillId="15" borderId="60" applyAlignment="1" pivotButton="0" quotePrefix="0" xfId="0">
      <alignment horizontal="center"/>
    </xf>
    <xf numFmtId="0" fontId="0" fillId="15" borderId="8" applyAlignment="1" pivotButton="0" quotePrefix="0" xfId="0">
      <alignment horizontal="center"/>
    </xf>
    <xf numFmtId="0" fontId="0" fillId="15" borderId="46" applyAlignment="1" pivotButton="0" quotePrefix="0" xfId="0">
      <alignment horizontal="center"/>
    </xf>
    <xf numFmtId="164" fontId="0" fillId="0" borderId="33" applyAlignment="1" pivotButton="0" quotePrefix="0" xfId="4">
      <alignment horizontal="center" vertical="center"/>
    </xf>
    <xf numFmtId="0" fontId="0" fillId="0" borderId="64" pivotButton="0" quotePrefix="0" xfId="0"/>
    <xf numFmtId="0" fontId="0" fillId="0" borderId="58" applyAlignment="1" pivotButton="0" quotePrefix="0" xfId="0">
      <alignment horizontal="left"/>
    </xf>
    <xf numFmtId="164" fontId="0" fillId="0" borderId="0" pivotButton="0" quotePrefix="0" xfId="4"/>
    <xf numFmtId="0" fontId="0" fillId="0" borderId="66" applyAlignment="1" pivotButton="0" quotePrefix="0" xfId="0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0" fillId="0" borderId="0" applyAlignment="1" pivotButton="0" quotePrefix="0" xfId="0">
      <alignment horizontal="right"/>
    </xf>
  </cellXfs>
  <cellStyles count="5">
    <cellStyle name="Normal" xfId="0" builtinId="0"/>
    <cellStyle name="Percent" xfId="1" builtinId="5"/>
    <cellStyle name="Input" xfId="2" builtinId="20"/>
    <cellStyle name="Output" xfId="3" builtinId="21"/>
    <cellStyle name="Currency" xfId="4" builtinId="4"/>
  </cellStyles>
  <dxfs count="3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fgColor indexed="64"/>
          <bgColor theme="5" tint="0.399914548173467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Worley, Jordan</author>
    <author>tc={659C2DD2-5C1E-417B-BBF6-6EED02E9EB7D}</author>
    <author>tc={CC5149B1-B6D1-48E8-ADAC-6F26A8F3B7B6}</author>
    <author>tc={8694D9A8-2104-4F50-BAD7-3D5303E4927C}</author>
    <author>tc={3E77CA01-7720-4D6C-8B72-E34FFFEC5DFF}</author>
    <author>tc={A6B4AE30-17BF-451B-BFF9-222B3660D4B9}</author>
    <author>tc={645CA0AF-16B8-454C-8E26-21EE0406AE24}</author>
  </authors>
  <commentList>
    <comment ref="BA3" authorId="0" shapeId="0">
      <text>
        <t>Worley, Jordan:
Face shield broken in mop closet</t>
      </text>
    </comment>
    <comment ref="B5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Z58"/>
  <sheetViews>
    <sheetView showGridLines="0" zoomScaleNormal="100" zoomScaleSheetLayoutView="120" workbookViewId="0">
      <selection activeCell="D19" sqref="D19:F19"/>
    </sheetView>
  </sheetViews>
  <sheetFormatPr baseColWidth="8" defaultRowHeight="15"/>
  <cols>
    <col width="2.7109375" customWidth="1" min="1" max="1"/>
    <col width="15.140625" customWidth="1" min="2" max="2"/>
    <col width="2.7109375" customWidth="1" min="3" max="3"/>
    <col width="10.7109375" customWidth="1" style="66" min="4" max="5"/>
    <col width="11.5703125" customWidth="1" style="66" min="6" max="6"/>
    <col width="2.7109375" customWidth="1" style="66" min="7" max="7"/>
    <col width="10.7109375" customWidth="1" style="66" min="8" max="8"/>
    <col width="8.7109375" customWidth="1" style="66" min="9" max="9"/>
    <col width="2.7109375" customWidth="1" style="66" min="10" max="10"/>
    <col width="10.7109375" customWidth="1" style="66" min="11" max="12"/>
    <col width="2.7109375" customWidth="1" style="66" min="13" max="13"/>
    <col width="8.7109375" customWidth="1" style="66" min="14" max="14"/>
    <col width="10.7109375" customWidth="1" style="66" min="15" max="17"/>
    <col width="2.7109375" customWidth="1" style="66" min="18" max="18"/>
    <col width="10.7109375" customWidth="1" style="66" min="19" max="20"/>
    <col width="10.28515625" customWidth="1" style="66" min="21" max="21"/>
    <col width="2.7109375" customWidth="1" min="22" max="22"/>
  </cols>
  <sheetData>
    <row r="1" ht="15.75" customHeight="1" thickBot="1"/>
    <row r="2" ht="14.45" customHeight="1">
      <c r="B2" s="49" t="inlineStr">
        <is>
          <t>Date</t>
        </is>
      </c>
      <c r="D2" s="214" t="inlineStr">
        <is>
          <t>Safety</t>
        </is>
      </c>
      <c r="E2" s="215" t="n"/>
      <c r="F2" s="215" t="n"/>
      <c r="G2" s="215" t="n"/>
      <c r="H2" s="215" t="n"/>
      <c r="I2" s="215" t="n"/>
      <c r="J2" s="215" t="n"/>
      <c r="K2" s="215" t="n"/>
      <c r="L2" s="215" t="n"/>
      <c r="M2" s="215" t="n"/>
      <c r="N2" s="215" t="n"/>
      <c r="O2" s="215" t="n"/>
      <c r="P2" s="215" t="n"/>
      <c r="Q2" s="216" t="n"/>
      <c r="S2" s="58" t="n"/>
    </row>
    <row r="3" ht="14.45" customHeight="1">
      <c r="B3" s="217" t="n"/>
      <c r="D3" s="218" t="n"/>
      <c r="Q3" s="219" t="n"/>
    </row>
    <row r="4" ht="14.45" customHeight="1">
      <c r="B4" s="220">
        <f>TODAY()</f>
        <v/>
      </c>
      <c r="D4" s="221" t="inlineStr">
        <is>
          <t>Days Without Incident</t>
        </is>
      </c>
      <c r="E4" s="222" t="n"/>
      <c r="F4" s="223" t="inlineStr">
        <is>
          <t>Haz ID's</t>
        </is>
      </c>
      <c r="G4" s="224" t="n"/>
      <c r="H4" s="222" t="n"/>
      <c r="I4" s="223" t="inlineStr">
        <is>
          <t>Safety Gemba Walk</t>
        </is>
      </c>
      <c r="J4" s="224" t="n"/>
      <c r="K4" s="224" t="n"/>
      <c r="L4" s="224" t="n"/>
      <c r="M4" s="222" t="n"/>
      <c r="N4" s="223" t="inlineStr">
        <is>
          <t>7S (Zone 26)</t>
        </is>
      </c>
      <c r="O4" s="222" t="n"/>
      <c r="P4" s="225" t="inlineStr">
        <is>
          <t>7S (Zone 51)</t>
        </is>
      </c>
      <c r="Q4" s="226" t="n"/>
      <c r="T4" s="66" t="n"/>
    </row>
    <row r="5" ht="14.45" customHeight="1">
      <c r="B5" s="217" t="n"/>
      <c r="D5" s="227" t="inlineStr">
        <is>
          <t>Goal: 100</t>
        </is>
      </c>
      <c r="E5" s="228" t="n"/>
      <c r="F5" s="229" t="inlineStr">
        <is>
          <t>Goal: 3 per week</t>
        </is>
      </c>
      <c r="G5" s="230" t="n"/>
      <c r="H5" s="228" t="n"/>
      <c r="I5" s="229" t="inlineStr">
        <is>
          <t>Goal: 2 per Month</t>
        </is>
      </c>
      <c r="J5" s="230" t="n"/>
      <c r="K5" s="230" t="n"/>
      <c r="L5" s="230" t="n"/>
      <c r="M5" s="228" t="n"/>
      <c r="N5" s="229" t="inlineStr">
        <is>
          <t>Goal: Q2 2.4</t>
        </is>
      </c>
      <c r="O5" s="228" t="n"/>
      <c r="P5" s="231" t="inlineStr">
        <is>
          <t>Goal: Q2 2.4</t>
        </is>
      </c>
      <c r="Q5" s="232" t="n"/>
      <c r="T5" s="66" t="n"/>
    </row>
    <row r="6" ht="14.45" customHeight="1" thickBot="1">
      <c r="B6" s="233" t="n"/>
      <c r="D6" s="234">
        <f>INDEX(data,2,MATCH(B4,Data!C1:ND1,0))</f>
        <v/>
      </c>
      <c r="E6" s="222" t="n"/>
      <c r="F6" s="235">
        <f>INDEX(data,3,MATCH(B4,Data!C1:ND1,0))</f>
        <v/>
      </c>
      <c r="G6" s="224" t="n"/>
      <c r="H6" s="222" t="n"/>
      <c r="I6" s="183">
        <f>INDEX(data,4,MATCH(B4,Data!C1:NE1,0))</f>
        <v/>
      </c>
      <c r="J6" s="224" t="n"/>
      <c r="K6" s="224" t="n"/>
      <c r="L6" s="224" t="n"/>
      <c r="M6" s="222" t="n"/>
      <c r="N6" s="91">
        <f>INDEX(data,5,MATCH(B4,Data!C1:NF1,0))</f>
        <v/>
      </c>
      <c r="O6" s="222" t="n"/>
      <c r="P6" s="93">
        <f>INDEX(data,6,MATCH(B4,Data!C1:NF1,0))</f>
        <v/>
      </c>
      <c r="Q6" s="222" t="n"/>
      <c r="R6" s="90" t="n"/>
      <c r="S6" s="73" t="n"/>
      <c r="T6" s="176" t="n"/>
    </row>
    <row r="7" ht="14.45" customHeight="1" thickBot="1">
      <c r="B7" s="19" t="n"/>
      <c r="D7" s="218" t="n"/>
      <c r="E7" s="236" t="n"/>
      <c r="F7" s="237" t="n"/>
      <c r="G7" s="238" t="n"/>
      <c r="H7" s="239" t="n"/>
      <c r="I7" s="240" t="n"/>
      <c r="M7" s="236" t="n"/>
      <c r="N7" s="241" t="n"/>
      <c r="O7" s="228" t="n"/>
      <c r="P7" s="241" t="n"/>
      <c r="Q7" s="228" t="n"/>
      <c r="R7" s="90" t="n"/>
    </row>
    <row r="8" ht="14.45" customHeight="1">
      <c r="B8" s="19" t="n"/>
      <c r="D8" s="74" t="inlineStr">
        <is>
          <t>Comments</t>
        </is>
      </c>
      <c r="E8" s="242" t="n"/>
      <c r="F8" s="242" t="n"/>
      <c r="G8" s="242" t="n"/>
      <c r="H8" s="242" t="n"/>
      <c r="I8" s="242" t="n"/>
      <c r="J8" s="242" t="n"/>
      <c r="K8" s="242" t="n"/>
      <c r="L8" s="242" t="n"/>
      <c r="M8" s="242" t="n"/>
      <c r="N8" s="242" t="n"/>
      <c r="O8" s="242" t="n"/>
      <c r="P8" s="242" t="n"/>
      <c r="Q8" s="243" t="n"/>
    </row>
    <row r="9" ht="14.45" customHeight="1">
      <c r="B9" s="19" t="n"/>
      <c r="D9" s="77" t="n"/>
      <c r="E9" s="244" t="n"/>
      <c r="F9" s="244" t="n"/>
      <c r="G9" s="244" t="n"/>
      <c r="H9" s="244" t="n"/>
      <c r="I9" s="244" t="n"/>
      <c r="J9" s="244" t="n"/>
      <c r="K9" s="244" t="n"/>
      <c r="L9" s="244" t="n"/>
      <c r="M9" s="244" t="n"/>
      <c r="N9" s="244" t="n"/>
      <c r="O9" s="244" t="n"/>
      <c r="P9" s="244" t="n"/>
      <c r="Q9" s="245" t="n"/>
    </row>
    <row r="10" ht="14.45" customHeight="1" thickBot="1">
      <c r="B10" s="19" t="n"/>
      <c r="D10" s="80" t="n"/>
      <c r="E10" s="246" t="n"/>
      <c r="F10" s="246" t="n"/>
      <c r="G10" s="246" t="n"/>
      <c r="H10" s="246" t="n"/>
      <c r="I10" s="246" t="n"/>
      <c r="J10" s="246" t="n"/>
      <c r="K10" s="246" t="n"/>
      <c r="L10" s="246" t="n"/>
      <c r="M10" s="246" t="n"/>
      <c r="N10" s="246" t="n"/>
      <c r="O10" s="246" t="n"/>
      <c r="P10" s="246" t="n"/>
      <c r="Q10" s="247" t="n"/>
    </row>
    <row r="11" ht="14.45" customHeight="1" thickBot="1">
      <c r="B11" s="19" t="n"/>
    </row>
    <row r="12" ht="14.45" customHeight="1">
      <c r="B12" s="19" t="n"/>
      <c r="D12" s="248" t="inlineStr">
        <is>
          <t>Quality</t>
        </is>
      </c>
      <c r="E12" s="215" t="n"/>
      <c r="F12" s="216" t="n"/>
      <c r="G12" s="22" t="n"/>
      <c r="H12" s="249" t="inlineStr">
        <is>
          <t>Operations</t>
        </is>
      </c>
      <c r="I12" s="215" t="n"/>
      <c r="J12" s="215" t="n"/>
      <c r="K12" s="215" t="n"/>
      <c r="L12" s="215" t="n"/>
      <c r="M12" s="215" t="n"/>
      <c r="N12" s="215" t="n"/>
      <c r="O12" s="215" t="n"/>
      <c r="P12" s="215" t="n"/>
      <c r="Q12" s="216" t="n"/>
    </row>
    <row r="13" ht="14.45" customHeight="1">
      <c r="B13" s="19" t="n"/>
      <c r="D13" s="250" t="n"/>
      <c r="E13" s="230" t="n"/>
      <c r="F13" s="232" t="n"/>
      <c r="G13" s="22" t="n"/>
      <c r="H13" s="218" t="n"/>
      <c r="Q13" s="219" t="n"/>
    </row>
    <row r="14" ht="14.45" customHeight="1">
      <c r="B14" s="19" t="n"/>
      <c r="D14" s="251" t="inlineStr">
        <is>
          <t>Errors</t>
        </is>
      </c>
      <c r="E14" s="222" t="n"/>
      <c r="F14" s="40" t="inlineStr">
        <is>
          <t>PCD Returns</t>
        </is>
      </c>
      <c r="H14" s="252" t="inlineStr">
        <is>
          <t>Jobs on Hold</t>
        </is>
      </c>
      <c r="I14" s="224" t="n"/>
      <c r="J14" s="222" t="n"/>
      <c r="K14" s="99" t="inlineStr">
        <is>
          <t>Productivity</t>
        </is>
      </c>
      <c r="L14" s="224" t="n"/>
      <c r="M14" s="2" t="inlineStr">
        <is>
          <t>OTIF</t>
        </is>
      </c>
      <c r="N14" s="222" t="n"/>
      <c r="O14" s="2" t="inlineStr">
        <is>
          <t>Huddles</t>
        </is>
      </c>
      <c r="P14" s="253" t="inlineStr">
        <is>
          <t>Truck Fill</t>
        </is>
      </c>
      <c r="Q14" s="226" t="n"/>
    </row>
    <row r="15" ht="14.45" customHeight="1">
      <c r="B15" s="19" t="n"/>
      <c r="D15" s="254" t="inlineStr">
        <is>
          <t>Goal: 0</t>
        </is>
      </c>
      <c r="E15" s="228" t="n"/>
      <c r="F15" s="41" t="inlineStr">
        <is>
          <t>Goal: 0</t>
        </is>
      </c>
      <c r="H15" s="255" t="inlineStr">
        <is>
          <t>Goal: 0</t>
        </is>
      </c>
      <c r="J15" s="236" t="n"/>
      <c r="K15" s="106" t="inlineStr">
        <is>
          <t>Goal: 95%</t>
        </is>
      </c>
      <c r="L15" s="230" t="n"/>
      <c r="M15" s="256" t="inlineStr">
        <is>
          <t>Goal: 98%</t>
        </is>
      </c>
      <c r="N15" s="228" t="n"/>
      <c r="O15" s="42" t="inlineStr">
        <is>
          <t>Goal: 4</t>
        </is>
      </c>
      <c r="P15" s="257" t="inlineStr">
        <is>
          <t>Goal: 77%</t>
        </is>
      </c>
      <c r="Q15" s="219" t="n"/>
    </row>
    <row r="16" ht="14.45" customHeight="1">
      <c r="B16" s="19" t="n"/>
      <c r="D16" s="150">
        <f>INDEX(data,7,MATCH(B4,Data!C1:ND1,0))</f>
        <v/>
      </c>
      <c r="E16" s="222" t="n"/>
      <c r="F16" s="181">
        <f>INDEX(data,8,MATCH(B4,Data!C1:ND1,0))</f>
        <v/>
      </c>
      <c r="G16" s="23" t="n"/>
      <c r="H16" s="148">
        <f>INDEX(data,9,MATCH(B4,Data!C1:ND1,0))</f>
        <v/>
      </c>
      <c r="I16" s="224" t="n"/>
      <c r="J16" s="222" t="n"/>
      <c r="K16" s="169">
        <f>INDEX(data,10,MATCH(B4,Data!C1:ND1,0))</f>
        <v/>
      </c>
      <c r="L16" s="224" t="n"/>
      <c r="M16" s="258">
        <f>INDEX(data,11,MATCH(B4,Data!C1:ND1,0))</f>
        <v/>
      </c>
      <c r="N16" s="222" t="n"/>
      <c r="O16" s="183">
        <f>INDEX(data,12,MATCH(B4,Data!C1:ND1,0))</f>
        <v/>
      </c>
      <c r="P16" s="259">
        <f>INDEX(data,13,MATCH(B4,Data!C1:ND1,0))</f>
        <v/>
      </c>
      <c r="Q16" s="226" t="n"/>
    </row>
    <row r="17" ht="14.45" customHeight="1" thickBot="1">
      <c r="B17" s="19" t="n"/>
      <c r="D17" s="218" t="n"/>
      <c r="E17" s="236" t="n"/>
      <c r="F17" s="260" t="n"/>
      <c r="G17" s="23" t="n"/>
      <c r="H17" s="250" t="n"/>
      <c r="I17" s="230" t="n"/>
      <c r="J17" s="228" t="n"/>
      <c r="K17" s="240" t="n"/>
      <c r="M17" s="240" t="n"/>
      <c r="N17" s="236" t="n"/>
      <c r="O17" s="261" t="n"/>
      <c r="P17" s="240" t="n"/>
      <c r="Q17" s="219" t="n"/>
    </row>
    <row r="18" ht="14.45" customHeight="1">
      <c r="B18" s="19" t="n"/>
      <c r="D18" s="262" t="inlineStr">
        <is>
          <t>Comments</t>
        </is>
      </c>
      <c r="E18" s="242" t="n"/>
      <c r="F18" s="263" t="n"/>
      <c r="G18" s="39" t="n"/>
      <c r="H18" s="262" t="inlineStr">
        <is>
          <t>Comments</t>
        </is>
      </c>
      <c r="I18" s="242" t="n"/>
      <c r="J18" s="242" t="n"/>
      <c r="K18" s="242" t="n"/>
      <c r="L18" s="242" t="n"/>
      <c r="M18" s="242" t="n"/>
      <c r="N18" s="242" t="n"/>
      <c r="O18" s="242" t="n"/>
      <c r="P18" s="242" t="n"/>
      <c r="Q18" s="263" t="n"/>
    </row>
    <row r="19" ht="14.45" customHeight="1">
      <c r="B19" s="19" t="n"/>
      <c r="D19" s="264" t="inlineStr">
        <is>
          <t>Sandy jobs flagged for Ft Worth</t>
        </is>
      </c>
      <c r="E19" s="244" t="n"/>
      <c r="F19" s="265" t="n"/>
      <c r="H19" s="264" t="n"/>
      <c r="I19" s="244" t="n"/>
      <c r="J19" s="244" t="n"/>
      <c r="K19" s="244" t="n"/>
      <c r="L19" s="244" t="n"/>
      <c r="M19" s="244" t="n"/>
      <c r="N19" s="244" t="n"/>
      <c r="O19" s="244" t="n"/>
      <c r="P19" s="244" t="n"/>
      <c r="Q19" s="265" t="n"/>
    </row>
    <row r="20" ht="14.45" customHeight="1" thickBot="1">
      <c r="B20" s="19" t="n"/>
      <c r="D20" s="266" t="n"/>
      <c r="E20" s="246" t="n"/>
      <c r="F20" s="267" t="n"/>
      <c r="H20" s="266" t="n"/>
      <c r="I20" s="246" t="n"/>
      <c r="J20" s="246" t="n"/>
      <c r="K20" s="246" t="n"/>
      <c r="L20" s="246" t="n"/>
      <c r="M20" s="246" t="n"/>
      <c r="N20" s="246" t="n"/>
      <c r="O20" s="246" t="n"/>
      <c r="P20" s="246" t="n"/>
      <c r="Q20" s="267" t="n"/>
    </row>
    <row r="21" ht="14.45" customHeight="1" thickBot="1">
      <c r="B21" s="19" t="n"/>
    </row>
    <row r="22" ht="14.45" customHeight="1">
      <c r="B22" s="19" t="n"/>
      <c r="D22" s="268" t="inlineStr">
        <is>
          <t>People</t>
        </is>
      </c>
      <c r="E22" s="215" t="n"/>
      <c r="F22" s="215" t="n"/>
      <c r="G22" s="215" t="n"/>
      <c r="H22" s="215" t="n"/>
      <c r="I22" s="216" t="n"/>
      <c r="J22" s="22" t="n"/>
      <c r="K22" s="49" t="inlineStr">
        <is>
          <t>PPI</t>
        </is>
      </c>
      <c r="L22" s="215" t="n"/>
      <c r="M22" s="215" t="n"/>
      <c r="N22" s="215" t="n"/>
      <c r="O22" s="215" t="n"/>
      <c r="P22" s="215" t="n"/>
      <c r="Q22" s="216" t="n"/>
    </row>
    <row r="23" ht="14.45" customHeight="1">
      <c r="B23" s="19" t="n"/>
      <c r="D23" s="218" t="n"/>
      <c r="I23" s="219" t="n"/>
      <c r="J23" s="22" t="n"/>
      <c r="K23" s="218" t="n"/>
      <c r="Q23" s="219" t="n"/>
    </row>
    <row r="24" ht="14.45" customHeight="1">
      <c r="B24" s="19" t="n"/>
      <c r="D24" s="269" t="inlineStr">
        <is>
          <t>Recognitions</t>
        </is>
      </c>
      <c r="E24" s="222" t="n"/>
      <c r="F24" s="270" t="inlineStr">
        <is>
          <t>Master Control Compliance</t>
        </is>
      </c>
      <c r="G24" s="224" t="n"/>
      <c r="H24" s="224" t="n"/>
      <c r="I24" s="226" t="n"/>
      <c r="K24" s="271" t="inlineStr">
        <is>
          <t>Cost Savings</t>
        </is>
      </c>
      <c r="L24" s="224" t="n"/>
      <c r="M24" s="222" t="n"/>
      <c r="N24" s="272" t="inlineStr">
        <is>
          <t>Rever's</t>
        </is>
      </c>
      <c r="O24" s="222" t="n"/>
      <c r="P24" s="273" t="inlineStr">
        <is>
          <t>Project's</t>
        </is>
      </c>
      <c r="Q24" s="226" t="n"/>
    </row>
    <row r="25" ht="14.45" customHeight="1">
      <c r="B25" s="19" t="n"/>
      <c r="D25" s="274" t="inlineStr">
        <is>
          <t>Goal: 3 per week</t>
        </is>
      </c>
      <c r="E25" s="228" t="n"/>
      <c r="F25" s="275" t="inlineStr">
        <is>
          <t>Goal: 98%</t>
        </is>
      </c>
      <c r="G25" s="230" t="n"/>
      <c r="H25" s="230" t="n"/>
      <c r="I25" s="232" t="n"/>
      <c r="K25" s="276" t="inlineStr">
        <is>
          <t>Goal: &gt;$1.00</t>
        </is>
      </c>
      <c r="L25" s="230" t="n"/>
      <c r="M25" s="228" t="n"/>
      <c r="N25" s="277" t="inlineStr">
        <is>
          <t>Goal: 1 per week</t>
        </is>
      </c>
      <c r="O25" s="228" t="n"/>
      <c r="P25" s="278" t="inlineStr">
        <is>
          <t>Goal: 1 per month</t>
        </is>
      </c>
      <c r="Q25" s="232" t="n"/>
    </row>
    <row r="26" ht="14.45" customHeight="1">
      <c r="B26" s="19" t="n"/>
      <c r="D26" s="234">
        <f>INDEX(data,14,MATCH(B4,Data!C1:ND1,0))</f>
        <v/>
      </c>
      <c r="E26" s="222" t="n"/>
      <c r="F26" s="259">
        <f>INDEX(data,15,MATCH(B4,Data!C1:ND1,0))</f>
        <v/>
      </c>
      <c r="G26" s="224" t="n"/>
      <c r="H26" s="224" t="n"/>
      <c r="I26" s="226" t="n"/>
      <c r="K26" s="279">
        <f>INDEX(data,16,MATCH(B4,Data!C1:ND1,0))</f>
        <v/>
      </c>
      <c r="L26" s="224" t="n"/>
      <c r="M26" s="222" t="n"/>
      <c r="N26" s="183">
        <f>INDEX(data,17,MATCH(B4,Data!C1:ND1,0))</f>
        <v/>
      </c>
      <c r="O26" s="222" t="n"/>
      <c r="P26" s="200">
        <f>INDEX(data,18,MATCH(B4,Data!C1:ND1,0))</f>
        <v/>
      </c>
      <c r="Q26" s="226" t="n"/>
    </row>
    <row r="27" ht="14.45" customHeight="1" thickBot="1">
      <c r="B27" s="19" t="n"/>
      <c r="D27" s="218" t="n"/>
      <c r="E27" s="236" t="n"/>
      <c r="F27" s="240" t="n"/>
      <c r="I27" s="219" t="n"/>
      <c r="K27" s="250" t="n"/>
      <c r="L27" s="230" t="n"/>
      <c r="M27" s="228" t="n"/>
      <c r="N27" s="240" t="n"/>
      <c r="O27" s="236" t="n"/>
      <c r="Q27" s="219" t="n"/>
    </row>
    <row r="28" ht="14.45" customHeight="1">
      <c r="B28" s="19" t="n"/>
      <c r="D28" s="74" t="inlineStr">
        <is>
          <t>Comments</t>
        </is>
      </c>
      <c r="E28" s="242" t="n"/>
      <c r="F28" s="242" t="n"/>
      <c r="G28" s="242" t="n"/>
      <c r="H28" s="242" t="n"/>
      <c r="I28" s="243" t="n"/>
      <c r="K28" s="74" t="inlineStr">
        <is>
          <t>Comments</t>
        </is>
      </c>
      <c r="L28" s="242" t="n"/>
      <c r="M28" s="242" t="n"/>
      <c r="N28" s="242" t="n"/>
      <c r="O28" s="242" t="n"/>
      <c r="P28" s="242" t="n"/>
      <c r="Q28" s="243" t="n"/>
    </row>
    <row r="29" ht="14.45" customHeight="1">
      <c r="B29" s="19" t="n"/>
      <c r="D29" s="264" t="inlineStr">
        <is>
          <t>A shift team for holding down the fort yesterday!</t>
        </is>
      </c>
      <c r="E29" s="244" t="n"/>
      <c r="F29" s="244" t="n"/>
      <c r="G29" s="244" t="n"/>
      <c r="H29" s="244" t="n"/>
      <c r="I29" s="265" t="n"/>
      <c r="K29" s="77" t="n"/>
      <c r="L29" s="244" t="n"/>
      <c r="M29" s="244" t="n"/>
      <c r="N29" s="244" t="n"/>
      <c r="O29" s="244" t="n"/>
      <c r="P29" s="244" t="n"/>
      <c r="Q29" s="245" t="n"/>
    </row>
    <row r="30" ht="14.45" customHeight="1" thickBot="1">
      <c r="B30" s="19" t="n"/>
      <c r="D30" s="266" t="n"/>
      <c r="E30" s="246" t="n"/>
      <c r="F30" s="246" t="n"/>
      <c r="G30" s="246" t="n"/>
      <c r="H30" s="246" t="n"/>
      <c r="I30" s="267" t="n"/>
      <c r="K30" s="80" t="inlineStr">
        <is>
          <t>Telescoping boxes, Cones, Non IRR jobs, Product scanning, extra dock</t>
        </is>
      </c>
      <c r="L30" s="246" t="n"/>
      <c r="M30" s="246" t="n"/>
      <c r="N30" s="246" t="n"/>
      <c r="O30" s="246" t="n"/>
      <c r="P30" s="246" t="n"/>
      <c r="Q30" s="247" t="n"/>
    </row>
    <row r="31" ht="14.45" customHeight="1" thickBot="1">
      <c r="B31" s="19" t="n"/>
      <c r="Q31" s="25" t="n"/>
    </row>
    <row r="32" ht="14.45" customHeight="1">
      <c r="B32" s="19" t="n"/>
      <c r="D32" s="110" t="inlineStr">
        <is>
          <t>Announcements</t>
        </is>
      </c>
      <c r="E32" s="215" t="n"/>
      <c r="F32" s="215" t="n"/>
      <c r="G32" s="215" t="n"/>
      <c r="H32" s="215" t="n"/>
      <c r="I32" s="215" t="n"/>
      <c r="J32" s="215" t="n"/>
      <c r="K32" s="215" t="n"/>
      <c r="L32" s="215" t="n"/>
      <c r="M32" s="215" t="n"/>
      <c r="N32" s="215" t="n"/>
      <c r="O32" s="215" t="n"/>
      <c r="P32" s="215" t="n"/>
      <c r="Q32" s="280" t="n"/>
    </row>
    <row r="33" ht="14.45" customHeight="1">
      <c r="B33" s="19" t="n"/>
      <c r="D33" s="250" t="n"/>
      <c r="E33" s="230" t="n"/>
      <c r="F33" s="230" t="n"/>
      <c r="G33" s="230" t="n"/>
      <c r="H33" s="230" t="n"/>
      <c r="I33" s="230" t="n"/>
      <c r="J33" s="230" t="n"/>
      <c r="K33" s="230" t="n"/>
      <c r="L33" s="230" t="n"/>
      <c r="M33" s="230" t="n"/>
      <c r="N33" s="230" t="n"/>
      <c r="O33" s="230" t="n"/>
      <c r="P33" s="230" t="n"/>
      <c r="Q33" s="228" t="n"/>
    </row>
    <row r="34" ht="14.45" customHeight="1">
      <c r="B34" s="19" t="n"/>
      <c r="D34" s="281" t="inlineStr">
        <is>
          <t>Incidents or near misses need to be escalated immediately</t>
        </is>
      </c>
      <c r="E34" s="244" t="n"/>
      <c r="F34" s="244" t="n"/>
      <c r="G34" s="244" t="n"/>
      <c r="H34" s="244" t="n"/>
      <c r="I34" s="244" t="n"/>
      <c r="J34" s="244" t="n"/>
      <c r="K34" s="244" t="n"/>
      <c r="L34" s="244" t="n"/>
      <c r="M34" s="244" t="n"/>
      <c r="N34" s="244" t="n"/>
      <c r="O34" s="244" t="n"/>
      <c r="P34" s="244" t="n"/>
      <c r="Q34" s="265" t="n"/>
    </row>
    <row r="35" ht="14.45" customHeight="1">
      <c r="B35" s="19" t="n"/>
      <c r="D35" s="129" t="inlineStr">
        <is>
          <t>Hawaiian haystack potluck today at 12pm</t>
        </is>
      </c>
      <c r="E35" s="244" t="n"/>
      <c r="F35" s="244" t="n"/>
      <c r="G35" s="244" t="n"/>
      <c r="H35" s="244" t="n"/>
      <c r="I35" s="244" t="n"/>
      <c r="J35" s="244" t="n"/>
      <c r="K35" s="244" t="n"/>
      <c r="L35" s="244" t="n"/>
      <c r="M35" s="244" t="n"/>
      <c r="N35" s="244" t="n"/>
      <c r="O35" s="244" t="n"/>
      <c r="P35" s="244" t="n"/>
      <c r="Q35" s="245" t="n"/>
    </row>
    <row r="36" ht="14.45" customHeight="1">
      <c r="B36" s="19" t="n"/>
      <c r="D36" s="281" t="inlineStr">
        <is>
          <t>Snow cones tomorrow from Hola BRG!</t>
        </is>
      </c>
      <c r="E36" s="244" t="n"/>
      <c r="F36" s="244" t="n"/>
      <c r="G36" s="244" t="n"/>
      <c r="H36" s="244" t="n"/>
      <c r="I36" s="244" t="n"/>
      <c r="J36" s="244" t="n"/>
      <c r="K36" s="244" t="n"/>
      <c r="L36" s="244" t="n"/>
      <c r="M36" s="244" t="n"/>
      <c r="N36" s="244" t="n"/>
      <c r="O36" s="244" t="n"/>
      <c r="P36" s="244" t="n"/>
      <c r="Q36" s="265" t="n"/>
    </row>
    <row r="37" ht="14.45" customHeight="1">
      <c r="B37" s="19" t="n"/>
      <c r="D37" s="281" t="inlineStr">
        <is>
          <t>Tacos next week from the company for hitting Q2 goal</t>
        </is>
      </c>
      <c r="E37" s="244" t="n"/>
      <c r="F37" s="244" t="n"/>
      <c r="G37" s="244" t="n"/>
      <c r="H37" s="244" t="n"/>
      <c r="I37" s="244" t="n"/>
      <c r="J37" s="244" t="n"/>
      <c r="K37" s="244" t="n"/>
      <c r="L37" s="244" t="n"/>
      <c r="M37" s="244" t="n"/>
      <c r="N37" s="244" t="n"/>
      <c r="O37" s="244" t="n"/>
      <c r="P37" s="244" t="n"/>
      <c r="Q37" s="265" t="n"/>
    </row>
    <row r="38" ht="14.45" customHeight="1">
      <c r="B38" s="19" t="n"/>
      <c r="D38" s="129" t="inlineStr">
        <is>
          <t>Chick Fil A the week after for hitting goal</t>
        </is>
      </c>
      <c r="E38" s="244" t="n"/>
      <c r="F38" s="244" t="n"/>
      <c r="G38" s="244" t="n"/>
      <c r="H38" s="244" t="n"/>
      <c r="I38" s="244" t="n"/>
      <c r="J38" s="244" t="n"/>
      <c r="K38" s="244" t="n"/>
      <c r="L38" s="244" t="n"/>
      <c r="M38" s="244" t="n"/>
      <c r="N38" s="244" t="n"/>
      <c r="O38" s="244" t="n"/>
      <c r="P38" s="244" t="n"/>
      <c r="Q38" s="245" t="n"/>
      <c r="R38" s="22" t="n"/>
      <c r="S38" s="20" t="n"/>
      <c r="T38" s="20" t="n"/>
      <c r="U38" s="19" t="n"/>
    </row>
    <row r="39" ht="14.45" customHeight="1">
      <c r="B39" s="19" t="n"/>
      <c r="D39" s="281" t="n"/>
      <c r="E39" s="244" t="n"/>
      <c r="F39" s="244" t="n"/>
      <c r="G39" s="244" t="n"/>
      <c r="H39" s="244" t="n"/>
      <c r="I39" s="244" t="n"/>
      <c r="J39" s="244" t="n"/>
      <c r="K39" s="244" t="n"/>
      <c r="L39" s="244" t="n"/>
      <c r="M39" s="244" t="n"/>
      <c r="N39" s="244" t="n"/>
      <c r="O39" s="244" t="n"/>
      <c r="P39" s="244" t="n"/>
      <c r="Q39" s="265" t="n"/>
      <c r="R39" s="22" t="n"/>
      <c r="S39" s="20" t="n"/>
      <c r="T39" s="20" t="n"/>
      <c r="U39" s="19" t="n"/>
    </row>
    <row r="40" ht="14.45" customHeight="1">
      <c r="D40" s="281" t="n"/>
      <c r="E40" s="244" t="n"/>
      <c r="F40" s="244" t="n"/>
      <c r="G40" s="244" t="n"/>
      <c r="H40" s="244" t="n"/>
      <c r="I40" s="244" t="n"/>
      <c r="J40" s="244" t="n"/>
      <c r="K40" s="244" t="n"/>
      <c r="L40" s="244" t="n"/>
      <c r="M40" s="244" t="n"/>
      <c r="N40" s="244" t="n"/>
      <c r="O40" s="244" t="n"/>
      <c r="P40" s="244" t="n"/>
      <c r="Q40" s="265" t="n"/>
    </row>
    <row r="41" ht="14.45" customHeight="1">
      <c r="D41" s="281" t="n"/>
      <c r="E41" s="244" t="n"/>
      <c r="F41" s="244" t="n"/>
      <c r="G41" s="244" t="n"/>
      <c r="H41" s="244" t="n"/>
      <c r="I41" s="244" t="n"/>
      <c r="J41" s="244" t="n"/>
      <c r="K41" s="244" t="n"/>
      <c r="L41" s="244" t="n"/>
      <c r="M41" s="244" t="n"/>
      <c r="N41" s="244" t="n"/>
      <c r="O41" s="244" t="n"/>
      <c r="P41" s="244" t="n"/>
      <c r="Q41" s="265" t="n"/>
    </row>
    <row r="42" ht="14.45" customHeight="1" thickBot="1">
      <c r="D42" s="132" t="n"/>
      <c r="E42" s="246" t="n"/>
      <c r="F42" s="246" t="n"/>
      <c r="G42" s="246" t="n"/>
      <c r="H42" s="246" t="n"/>
      <c r="I42" s="246" t="n"/>
      <c r="J42" s="246" t="n"/>
      <c r="K42" s="246" t="n"/>
      <c r="L42" s="246" t="n"/>
      <c r="M42" s="246" t="n"/>
      <c r="N42" s="246" t="n"/>
      <c r="O42" s="246" t="n"/>
      <c r="P42" s="246" t="n"/>
      <c r="Q42" s="247" t="n"/>
    </row>
    <row r="43" ht="14.45" customHeight="1">
      <c r="D43" s="22" t="n"/>
      <c r="E43" s="22" t="n"/>
      <c r="F43" s="22" t="n"/>
      <c r="G43" s="22" t="n"/>
      <c r="H43" s="22" t="n"/>
      <c r="I43" s="22" t="n"/>
      <c r="J43" s="90" t="n"/>
      <c r="K43" s="20" t="n"/>
      <c r="L43" s="20" t="n"/>
      <c r="M43" s="22" t="n"/>
      <c r="N43" s="22" t="n"/>
      <c r="O43" s="22" t="n"/>
      <c r="P43" s="22" t="n"/>
      <c r="Q43" s="22" t="n"/>
    </row>
    <row r="44" ht="21" customHeight="1">
      <c r="D44" s="22" t="n"/>
      <c r="E44" s="22" t="n"/>
      <c r="F44" s="22" t="n"/>
      <c r="G44" s="22" t="n"/>
      <c r="H44" s="22" t="n"/>
      <c r="I44" s="22" t="n"/>
      <c r="K44" s="20" t="n"/>
      <c r="L44" s="20" t="n"/>
      <c r="M44" s="22" t="n"/>
      <c r="N44" s="22" t="n"/>
      <c r="O44" s="22" t="n"/>
      <c r="P44" s="22" t="n"/>
      <c r="Q44" s="22" t="n"/>
    </row>
    <row r="45">
      <c r="D45" s="66" t="n"/>
      <c r="F45" s="66" t="n"/>
    </row>
    <row r="46">
      <c r="D46" s="66" t="n"/>
      <c r="F46" s="66" t="n"/>
    </row>
    <row r="47" ht="14.45" customHeight="1">
      <c r="D47" s="90" t="n"/>
      <c r="F47" s="90" t="n"/>
      <c r="R47" s="19" t="n"/>
      <c r="S47" s="19" t="n"/>
      <c r="T47" s="19" t="n"/>
      <c r="U47" s="19" t="n"/>
      <c r="V47" s="19" t="n"/>
      <c r="X47" s="22" t="n"/>
      <c r="Y47" s="22" t="n"/>
      <c r="Z47" s="22" t="n"/>
    </row>
    <row r="48" ht="14.45" customHeight="1">
      <c r="R48" s="19" t="n"/>
      <c r="S48" s="19" t="n"/>
      <c r="T48" s="19" t="n"/>
      <c r="U48" s="19" t="n"/>
      <c r="V48" s="19" t="n"/>
      <c r="X48" s="22" t="n"/>
      <c r="Y48" s="22" t="n"/>
      <c r="Z48" s="22" t="n"/>
    </row>
    <row r="49" ht="14.45" customHeight="1">
      <c r="X49" s="66" t="n"/>
    </row>
    <row r="50" ht="14.45" customHeight="1">
      <c r="X50" s="66" t="n"/>
    </row>
    <row r="51" ht="14.45" customHeight="1">
      <c r="X51" s="26" t="n"/>
      <c r="Y51" s="23" t="n"/>
      <c r="Z51" s="23" t="n"/>
    </row>
    <row r="52" ht="14.45" customHeight="1">
      <c r="M52" s="19" t="n"/>
      <c r="N52" s="19" t="n"/>
      <c r="O52" s="19" t="n"/>
      <c r="P52" s="19" t="n"/>
      <c r="Q52" s="19" t="n"/>
      <c r="X52" s="24" t="n"/>
      <c r="Y52" s="23" t="n"/>
      <c r="Z52" s="23" t="n"/>
    </row>
    <row r="53" ht="14.45" customHeight="1">
      <c r="D53" s="22" t="n"/>
      <c r="E53" s="22" t="n"/>
      <c r="F53" s="22" t="n"/>
      <c r="G53" s="22" t="n"/>
      <c r="H53" s="22" t="n"/>
      <c r="I53" s="22" t="n"/>
      <c r="M53" s="19" t="n"/>
      <c r="N53" s="19" t="n"/>
      <c r="O53" s="19" t="n"/>
      <c r="P53" s="19" t="n"/>
      <c r="Q53" s="19" t="n"/>
    </row>
    <row r="54" ht="21" customHeight="1">
      <c r="D54" s="22" t="n"/>
      <c r="E54" s="22" t="n"/>
      <c r="F54" s="22" t="n"/>
      <c r="G54" s="22" t="n"/>
      <c r="H54" s="22" t="n"/>
      <c r="I54" s="22" t="n"/>
    </row>
    <row r="57">
      <c r="D57" s="24" t="n"/>
      <c r="E57" s="24" t="n"/>
      <c r="F57" s="24" t="n"/>
      <c r="G57" s="24" t="n"/>
      <c r="H57" s="24" t="n"/>
      <c r="I57" s="24" t="n"/>
    </row>
    <row r="58">
      <c r="D58" s="24" t="n"/>
      <c r="E58" s="24" t="n"/>
      <c r="F58" s="24" t="n"/>
      <c r="G58" s="24" t="n"/>
      <c r="H58" s="24" t="n"/>
      <c r="I58" s="24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H12:Q13"/>
    <mergeCell ref="D6:E7"/>
    <mergeCell ref="F45:I45"/>
    <mergeCell ref="D12:F13"/>
    <mergeCell ref="I4:M4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D28:I28"/>
    <mergeCell ref="B4:B6"/>
    <mergeCell ref="D22:I23"/>
    <mergeCell ref="S2:U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D6:E7">
    <cfRule type="cellIs" priority="38" operator="greaterThan" dxfId="0">
      <formula>29</formula>
    </cfRule>
    <cfRule type="cellIs" priority="39" operator="between" dxfId="1">
      <formula>15</formula>
      <formula>29</formula>
    </cfRule>
    <cfRule type="cellIs" priority="40" operator="lessThan" dxfId="3">
      <formula>15</formula>
    </cfRule>
  </conditionalFormatting>
  <conditionalFormatting sqref="D16:E17">
    <cfRule type="cellIs" priority="17" operator="lessThan" dxfId="0">
      <formula>0.9</formula>
    </cfRule>
    <cfRule type="cellIs" priority="18" operator="greaterThan" dxfId="3">
      <formula>0.1</formula>
    </cfRule>
  </conditionalFormatting>
  <conditionalFormatting sqref="D26:E27">
    <cfRule type="cellIs" priority="4" operator="greaterThan" dxfId="0">
      <formula>0.1</formula>
    </cfRule>
    <cfRule type="cellIs" priority="5" operator="equal" dxfId="3">
      <formula>0</formula>
    </cfRule>
  </conditionalFormatting>
  <conditionalFormatting sqref="F16:F17">
    <cfRule type="cellIs" priority="35" operator="greaterThan" dxfId="3">
      <formula>0.9</formula>
    </cfRule>
    <cfRule type="cellIs" priority="36" operator="equal" dxfId="0">
      <formula>0</formula>
    </cfRule>
  </conditionalFormatting>
  <conditionalFormatting sqref="F26:I27">
    <cfRule type="cellIs" priority="11" operator="greaterThan" dxfId="0">
      <formula>0.979</formula>
    </cfRule>
    <cfRule type="cellIs" priority="12" operator="lessThan" dxfId="3">
      <formula>0.98</formula>
    </cfRule>
  </conditionalFormatting>
  <conditionalFormatting sqref="F6:M7">
    <cfRule type="cellIs" priority="6" operator="greaterThan" dxfId="0">
      <formula>0.1</formula>
    </cfRule>
    <cfRule type="cellIs" priority="7" operator="equal" dxfId="3">
      <formula>0</formula>
    </cfRule>
  </conditionalFormatting>
  <conditionalFormatting sqref="H16:J17">
    <cfRule type="cellIs" priority="3" operator="greaterThan" dxfId="3">
      <formula>0.1</formula>
    </cfRule>
    <cfRule type="cellIs" priority="16" operator="lessThan" dxfId="0">
      <formula>0.1</formula>
    </cfRule>
  </conditionalFormatting>
  <conditionalFormatting sqref="K16">
    <cfRule type="cellIs" priority="33" operator="greaterThan" dxfId="0">
      <formula>0.949</formula>
    </cfRule>
    <cfRule type="cellIs" priority="34" operator="lessThan" dxfId="3">
      <formula>0.95</formula>
    </cfRule>
  </conditionalFormatting>
  <conditionalFormatting sqref="K26:M27">
    <cfRule type="cellIs" priority="10" operator="greaterThan" dxfId="0">
      <formula>0</formula>
    </cfRule>
  </conditionalFormatting>
  <conditionalFormatting sqref="M16">
    <cfRule type="cellIs" priority="25" operator="greaterThan" dxfId="0">
      <formula>0.979</formula>
    </cfRule>
    <cfRule type="cellIs" priority="26" operator="lessThan" dxfId="3">
      <formula>0.98</formula>
    </cfRule>
  </conditionalFormatting>
  <conditionalFormatting sqref="N6:Q7">
    <cfRule type="cellIs" priority="1" operator="greaterThan" dxfId="0">
      <formula>2.3</formula>
    </cfRule>
    <cfRule type="cellIs" priority="2" operator="lessThan" dxfId="3">
      <formula>2.4</formula>
    </cfRule>
  </conditionalFormatting>
  <conditionalFormatting sqref="N26:Q27">
    <cfRule type="cellIs" priority="27" operator="greaterThan" dxfId="0">
      <formula>0.9</formula>
    </cfRule>
    <cfRule type="cellIs" priority="28" operator="lessThan" dxfId="3">
      <formula>1</formula>
    </cfRule>
  </conditionalFormatting>
  <conditionalFormatting sqref="O16:O17">
    <cfRule type="cellIs" priority="31" operator="greaterThan" dxfId="0">
      <formula>3.9</formula>
    </cfRule>
    <cfRule type="cellIs" priority="32" operator="lessThan" dxfId="3">
      <formula>4</formula>
    </cfRule>
  </conditionalFormatting>
  <conditionalFormatting sqref="P16:Q17">
    <cfRule type="cellIs" priority="29" operator="greaterThan" dxfId="0">
      <formula>0.769</formula>
    </cfRule>
    <cfRule type="cellIs" priority="30" operator="lessThan" dxfId="3">
      <formula>0.77</formula>
    </cfRule>
  </conditionalFormatting>
  <pageMargins left="0.7" right="0.7" top="0.75" bottom="0.75" header="0.3" footer="0.3"/>
  <pageSetup orientation="landscape" scale="8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D27"/>
  <sheetViews>
    <sheetView tabSelected="1" workbookViewId="0">
      <pane xSplit="2" ySplit="1" topLeftCell="FN2" activePane="bottomRight" state="frozen"/>
      <selection pane="bottomRight" activeCell="FP13" sqref="FP13"/>
      <selection pane="bottomLeft" activeCell="A2" sqref="A2"/>
      <selection pane="topRight" activeCell="C1" sqref="C1"/>
    </sheetView>
  </sheetViews>
  <sheetFormatPr baseColWidth="8" defaultRowHeight="15"/>
  <cols>
    <col width="25.42578125" customWidth="1" min="2" max="2"/>
    <col width="10.5703125" bestFit="1" customWidth="1" min="135" max="139"/>
    <col width="10.5703125" bestFit="1" customWidth="1" min="144" max="146"/>
    <col width="10.5703125" bestFit="1" customWidth="1" min="149" max="152"/>
    <col width="10.5703125" bestFit="1" customWidth="1" min="156" max="160"/>
    <col width="10.5703125" bestFit="1" customWidth="1" min="164" max="165"/>
    <col width="10.5703125" bestFit="1" customWidth="1" min="167" max="167"/>
    <col width="10.5703125" bestFit="1" customWidth="1" min="171" max="171"/>
  </cols>
  <sheetData>
    <row r="1">
      <c r="C1" s="3" t="n">
        <v>45292</v>
      </c>
      <c r="D1" s="3" t="n">
        <v>45293</v>
      </c>
      <c r="E1" s="3" t="n">
        <v>45294</v>
      </c>
      <c r="F1" s="3" t="n">
        <v>45295</v>
      </c>
      <c r="G1" s="3" t="n">
        <v>45296</v>
      </c>
      <c r="H1" s="3" t="n">
        <v>45297</v>
      </c>
      <c r="I1" s="3" t="n">
        <v>45298</v>
      </c>
      <c r="J1" s="3" t="n">
        <v>45299</v>
      </c>
      <c r="K1" s="3" t="n">
        <v>45300</v>
      </c>
      <c r="L1" s="3" t="n">
        <v>45301</v>
      </c>
      <c r="M1" s="3" t="n">
        <v>45302</v>
      </c>
      <c r="N1" s="3" t="n">
        <v>45303</v>
      </c>
      <c r="O1" s="3" t="n">
        <v>45304</v>
      </c>
      <c r="P1" s="3" t="n">
        <v>45305</v>
      </c>
      <c r="Q1" s="3" t="n">
        <v>45306</v>
      </c>
      <c r="R1" s="3" t="n">
        <v>45307</v>
      </c>
      <c r="S1" s="3" t="n">
        <v>45308</v>
      </c>
      <c r="T1" s="3" t="n">
        <v>45309</v>
      </c>
      <c r="U1" s="3" t="n">
        <v>45310</v>
      </c>
      <c r="V1" s="3" t="n">
        <v>45311</v>
      </c>
      <c r="W1" s="3" t="n">
        <v>45312</v>
      </c>
      <c r="X1" s="3" t="n">
        <v>45313</v>
      </c>
      <c r="Y1" s="3" t="n">
        <v>45314</v>
      </c>
      <c r="Z1" s="3" t="n">
        <v>45315</v>
      </c>
      <c r="AA1" s="3" t="n">
        <v>45316</v>
      </c>
      <c r="AB1" s="3" t="n">
        <v>45317</v>
      </c>
      <c r="AC1" s="3" t="n">
        <v>45318</v>
      </c>
      <c r="AD1" s="3" t="n">
        <v>45319</v>
      </c>
      <c r="AE1" s="3" t="n">
        <v>45320</v>
      </c>
      <c r="AF1" s="3" t="n">
        <v>45321</v>
      </c>
      <c r="AG1" s="3" t="n">
        <v>45322</v>
      </c>
      <c r="AH1" s="3" t="n">
        <v>45323</v>
      </c>
      <c r="AI1" s="3" t="n">
        <v>45324</v>
      </c>
      <c r="AJ1" s="3" t="n">
        <v>45325</v>
      </c>
      <c r="AK1" s="3" t="n">
        <v>45326</v>
      </c>
      <c r="AL1" s="3" t="n">
        <v>45327</v>
      </c>
      <c r="AM1" s="3" t="n">
        <v>45328</v>
      </c>
      <c r="AN1" s="3" t="n">
        <v>45329</v>
      </c>
      <c r="AO1" s="3" t="n">
        <v>45330</v>
      </c>
      <c r="AP1" s="3" t="n">
        <v>45331</v>
      </c>
      <c r="AQ1" s="3" t="n">
        <v>45332</v>
      </c>
      <c r="AR1" s="3" t="n">
        <v>45333</v>
      </c>
      <c r="AS1" s="3" t="n">
        <v>45334</v>
      </c>
      <c r="AT1" s="3" t="n">
        <v>45335</v>
      </c>
      <c r="AU1" s="3" t="n">
        <v>45336</v>
      </c>
      <c r="AV1" s="3" t="n">
        <v>45337</v>
      </c>
      <c r="AW1" s="3" t="n">
        <v>45338</v>
      </c>
      <c r="AX1" s="3" t="n">
        <v>45339</v>
      </c>
      <c r="AY1" s="3" t="n">
        <v>45340</v>
      </c>
      <c r="AZ1" s="3" t="n">
        <v>45341</v>
      </c>
      <c r="BA1" s="3" t="n">
        <v>45342</v>
      </c>
      <c r="BB1" s="3" t="n">
        <v>45343</v>
      </c>
      <c r="BC1" s="3" t="n">
        <v>45344</v>
      </c>
      <c r="BD1" s="3" t="n">
        <v>45345</v>
      </c>
      <c r="BE1" s="3" t="n">
        <v>45346</v>
      </c>
      <c r="BF1" s="3" t="n">
        <v>45347</v>
      </c>
      <c r="BG1" s="3" t="n">
        <v>45348</v>
      </c>
      <c r="BH1" s="3" t="n">
        <v>45349</v>
      </c>
      <c r="BI1" s="3" t="n">
        <v>45350</v>
      </c>
      <c r="BJ1" s="3" t="n">
        <v>45351</v>
      </c>
      <c r="BK1" s="3" t="n">
        <v>45352</v>
      </c>
      <c r="BL1" s="3" t="n">
        <v>45353</v>
      </c>
      <c r="BM1" s="3" t="n">
        <v>45354</v>
      </c>
      <c r="BN1" s="3" t="n">
        <v>45355</v>
      </c>
      <c r="BO1" s="3" t="n">
        <v>45356</v>
      </c>
      <c r="BP1" s="3" t="n">
        <v>45357</v>
      </c>
      <c r="BQ1" s="3" t="n">
        <v>45358</v>
      </c>
      <c r="BR1" s="3" t="n">
        <v>45359</v>
      </c>
      <c r="BS1" s="3" t="n">
        <v>45360</v>
      </c>
      <c r="BT1" s="3" t="n">
        <v>45361</v>
      </c>
      <c r="BU1" s="3" t="n">
        <v>45362</v>
      </c>
      <c r="BV1" s="3" t="n">
        <v>45363</v>
      </c>
      <c r="BW1" s="3" t="n">
        <v>45364</v>
      </c>
      <c r="BX1" s="3" t="n">
        <v>45365</v>
      </c>
      <c r="BY1" s="3" t="n">
        <v>45366</v>
      </c>
      <c r="BZ1" s="3" t="n">
        <v>45367</v>
      </c>
      <c r="CA1" s="3" t="n">
        <v>45368</v>
      </c>
      <c r="CB1" s="3" t="n">
        <v>45369</v>
      </c>
      <c r="CC1" s="3" t="n">
        <v>45370</v>
      </c>
      <c r="CD1" s="3" t="n">
        <v>45371</v>
      </c>
      <c r="CE1" s="3" t="n">
        <v>45372</v>
      </c>
      <c r="CF1" s="3" t="n">
        <v>45373</v>
      </c>
      <c r="CG1" s="3" t="n">
        <v>45374</v>
      </c>
      <c r="CH1" s="3" t="n">
        <v>45375</v>
      </c>
      <c r="CI1" s="3" t="n">
        <v>45376</v>
      </c>
      <c r="CJ1" s="3" t="n">
        <v>45377</v>
      </c>
      <c r="CK1" s="3" t="n">
        <v>45378</v>
      </c>
      <c r="CL1" s="3" t="n">
        <v>45379</v>
      </c>
      <c r="CM1" s="3" t="n">
        <v>45380</v>
      </c>
      <c r="CN1" s="3" t="n">
        <v>45381</v>
      </c>
      <c r="CO1" s="3" t="n">
        <v>45382</v>
      </c>
      <c r="CP1" s="3" t="n">
        <v>45383</v>
      </c>
      <c r="CQ1" s="3" t="n">
        <v>45384</v>
      </c>
      <c r="CR1" s="3" t="n">
        <v>45385</v>
      </c>
      <c r="CS1" s="3" t="n">
        <v>45386</v>
      </c>
      <c r="CT1" s="3" t="n">
        <v>45387</v>
      </c>
      <c r="CU1" s="3" t="n">
        <v>45388</v>
      </c>
      <c r="CV1" s="3" t="n">
        <v>45389</v>
      </c>
      <c r="CW1" s="3" t="n">
        <v>45390</v>
      </c>
      <c r="CX1" s="3" t="n">
        <v>45391</v>
      </c>
      <c r="CY1" s="3" t="n">
        <v>45392</v>
      </c>
      <c r="CZ1" s="3" t="n">
        <v>45393</v>
      </c>
      <c r="DA1" s="3" t="n">
        <v>45394</v>
      </c>
      <c r="DB1" s="3" t="n">
        <v>45395</v>
      </c>
      <c r="DC1" s="3" t="n">
        <v>45396</v>
      </c>
      <c r="DD1" s="3" t="n">
        <v>45397</v>
      </c>
      <c r="DE1" s="3" t="n">
        <v>45398</v>
      </c>
      <c r="DF1" s="3" t="n">
        <v>45399</v>
      </c>
      <c r="DG1" s="3" t="n">
        <v>45400</v>
      </c>
      <c r="DH1" s="3" t="n">
        <v>45401</v>
      </c>
      <c r="DI1" s="3" t="n">
        <v>45402</v>
      </c>
      <c r="DJ1" s="3" t="n">
        <v>45403</v>
      </c>
      <c r="DK1" s="3" t="n">
        <v>45404</v>
      </c>
      <c r="DL1" s="3" t="n">
        <v>45405</v>
      </c>
      <c r="DM1" s="3" t="n">
        <v>45406</v>
      </c>
      <c r="DN1" s="3" t="n">
        <v>45407</v>
      </c>
      <c r="DO1" s="3" t="n">
        <v>45408</v>
      </c>
      <c r="DP1" s="3" t="n">
        <v>45409</v>
      </c>
      <c r="DQ1" s="3" t="n">
        <v>45410</v>
      </c>
      <c r="DR1" s="3" t="n">
        <v>45411</v>
      </c>
      <c r="DS1" s="3" t="n">
        <v>45412</v>
      </c>
      <c r="DT1" s="3" t="n">
        <v>45413</v>
      </c>
      <c r="DU1" s="3" t="n">
        <v>45414</v>
      </c>
      <c r="DV1" s="3" t="n">
        <v>45415</v>
      </c>
      <c r="DW1" s="3" t="n">
        <v>45416</v>
      </c>
      <c r="DX1" s="3" t="n">
        <v>45417</v>
      </c>
      <c r="DY1" s="3" t="n">
        <v>45418</v>
      </c>
      <c r="DZ1" s="3" t="n">
        <v>45419</v>
      </c>
      <c r="EA1" s="3" t="n">
        <v>45420</v>
      </c>
      <c r="EB1" s="3" t="n">
        <v>45421</v>
      </c>
      <c r="EC1" s="3" t="n">
        <v>45422</v>
      </c>
      <c r="ED1" s="3" t="n">
        <v>45423</v>
      </c>
      <c r="EE1" s="3" t="n">
        <v>45424</v>
      </c>
      <c r="EF1" s="3" t="n">
        <v>45425</v>
      </c>
      <c r="EG1" s="3" t="n">
        <v>45426</v>
      </c>
      <c r="EH1" s="3" t="n">
        <v>45427</v>
      </c>
      <c r="EI1" s="3" t="n">
        <v>45428</v>
      </c>
      <c r="EJ1" s="3" t="n">
        <v>45429</v>
      </c>
      <c r="EK1" s="3" t="n">
        <v>45430</v>
      </c>
      <c r="EL1" s="3" t="n">
        <v>45431</v>
      </c>
      <c r="EM1" s="3" t="n">
        <v>45432</v>
      </c>
      <c r="EN1" s="3" t="n">
        <v>45433</v>
      </c>
      <c r="EO1" s="3" t="n">
        <v>45434</v>
      </c>
      <c r="EP1" s="3" t="n">
        <v>45435</v>
      </c>
      <c r="EQ1" s="3" t="n">
        <v>45436</v>
      </c>
      <c r="ER1" s="3" t="n">
        <v>45437</v>
      </c>
      <c r="ES1" s="3" t="n">
        <v>45438</v>
      </c>
      <c r="ET1" s="3" t="n">
        <v>45439</v>
      </c>
      <c r="EU1" s="3" t="n">
        <v>45440</v>
      </c>
      <c r="EV1" s="3" t="n">
        <v>45441</v>
      </c>
      <c r="EW1" s="3" t="n">
        <v>45442</v>
      </c>
      <c r="EX1" s="3" t="n">
        <v>45443</v>
      </c>
      <c r="EY1" s="3" t="n">
        <v>45444</v>
      </c>
      <c r="EZ1" s="3" t="n">
        <v>45445</v>
      </c>
      <c r="FA1" s="3" t="n">
        <v>45446</v>
      </c>
      <c r="FB1" s="3" t="n">
        <v>45447</v>
      </c>
      <c r="FC1" s="3" t="n">
        <v>45448</v>
      </c>
      <c r="FD1" s="3" t="n">
        <v>45449</v>
      </c>
      <c r="FE1" s="3" t="n">
        <v>45450</v>
      </c>
      <c r="FF1" s="3" t="n">
        <v>45451</v>
      </c>
      <c r="FG1" s="3" t="n">
        <v>45452</v>
      </c>
      <c r="FH1" s="3" t="n">
        <v>45453</v>
      </c>
      <c r="FI1" s="3" t="n">
        <v>45454</v>
      </c>
      <c r="FJ1" s="3" t="n">
        <v>45455</v>
      </c>
      <c r="FK1" s="3" t="n">
        <v>45456</v>
      </c>
      <c r="FL1" s="3" t="n">
        <v>45457</v>
      </c>
      <c r="FM1" s="3" t="n">
        <v>45458</v>
      </c>
      <c r="FN1" s="3" t="n">
        <v>45459</v>
      </c>
      <c r="FO1" s="3" t="n">
        <v>45460</v>
      </c>
      <c r="FP1" s="3" t="n">
        <v>45461</v>
      </c>
      <c r="FQ1" s="3" t="n">
        <v>45462</v>
      </c>
      <c r="FR1" s="3" t="n">
        <v>45463</v>
      </c>
      <c r="FS1" s="3" t="n">
        <v>45464</v>
      </c>
      <c r="FT1" s="3" t="n">
        <v>45465</v>
      </c>
      <c r="FU1" s="3" t="n">
        <v>45466</v>
      </c>
      <c r="FV1" s="3" t="n">
        <v>45467</v>
      </c>
      <c r="FW1" s="3" t="n">
        <v>45468</v>
      </c>
      <c r="FX1" s="3" t="n">
        <v>45469</v>
      </c>
      <c r="FY1" s="3" t="n">
        <v>45470</v>
      </c>
      <c r="FZ1" s="3" t="n">
        <v>45471</v>
      </c>
      <c r="GA1" s="3" t="n">
        <v>45472</v>
      </c>
      <c r="GB1" s="3" t="n">
        <v>45473</v>
      </c>
      <c r="GC1" s="3" t="n">
        <v>45474</v>
      </c>
      <c r="GD1" s="3" t="n">
        <v>45475</v>
      </c>
      <c r="GE1" s="3" t="n">
        <v>45476</v>
      </c>
      <c r="GF1" s="3" t="n">
        <v>45477</v>
      </c>
      <c r="GG1" s="3" t="n">
        <v>45478</v>
      </c>
      <c r="GH1" s="3" t="n">
        <v>45479</v>
      </c>
      <c r="GI1" s="3" t="n">
        <v>45480</v>
      </c>
      <c r="GJ1" s="3" t="n">
        <v>45481</v>
      </c>
      <c r="GK1" s="3" t="n">
        <v>45482</v>
      </c>
      <c r="GL1" s="3" t="n">
        <v>45483</v>
      </c>
      <c r="GM1" s="3" t="n">
        <v>45484</v>
      </c>
      <c r="GN1" s="3" t="n">
        <v>45485</v>
      </c>
      <c r="GO1" s="3" t="n">
        <v>45486</v>
      </c>
      <c r="GP1" s="3" t="n">
        <v>45487</v>
      </c>
      <c r="GQ1" s="3" t="n">
        <v>45488</v>
      </c>
      <c r="GR1" s="3" t="n">
        <v>45489</v>
      </c>
      <c r="GS1" s="3" t="n">
        <v>45490</v>
      </c>
      <c r="GT1" s="3" t="n">
        <v>45491</v>
      </c>
      <c r="GU1" s="3" t="n">
        <v>45492</v>
      </c>
      <c r="GV1" s="3" t="n">
        <v>45493</v>
      </c>
      <c r="GW1" s="3" t="n">
        <v>45494</v>
      </c>
      <c r="GX1" s="3" t="n">
        <v>45495</v>
      </c>
      <c r="GY1" s="3" t="n">
        <v>45496</v>
      </c>
      <c r="GZ1" s="3" t="n">
        <v>45497</v>
      </c>
      <c r="HA1" s="3" t="n">
        <v>45498</v>
      </c>
      <c r="HB1" s="3" t="n">
        <v>45499</v>
      </c>
      <c r="HC1" s="3" t="n">
        <v>45500</v>
      </c>
      <c r="HD1" s="3" t="n">
        <v>45501</v>
      </c>
      <c r="HE1" s="3" t="n">
        <v>45502</v>
      </c>
      <c r="HF1" s="3" t="n">
        <v>45503</v>
      </c>
      <c r="HG1" s="3" t="n">
        <v>45504</v>
      </c>
      <c r="HH1" s="3" t="n">
        <v>45505</v>
      </c>
      <c r="HI1" s="3" t="n">
        <v>45506</v>
      </c>
      <c r="HJ1" s="3" t="n">
        <v>45507</v>
      </c>
      <c r="HK1" s="3" t="n">
        <v>45508</v>
      </c>
      <c r="HL1" s="3" t="n">
        <v>45509</v>
      </c>
      <c r="HM1" s="3" t="n">
        <v>45510</v>
      </c>
      <c r="HN1" s="3" t="n">
        <v>45511</v>
      </c>
      <c r="HO1" s="3" t="n">
        <v>45512</v>
      </c>
      <c r="HP1" s="3" t="n">
        <v>45513</v>
      </c>
      <c r="HQ1" s="3" t="n">
        <v>45514</v>
      </c>
      <c r="HR1" s="3" t="n">
        <v>45515</v>
      </c>
      <c r="HS1" s="3" t="n">
        <v>45516</v>
      </c>
      <c r="HT1" s="3" t="n">
        <v>45517</v>
      </c>
      <c r="HU1" s="3" t="n">
        <v>45518</v>
      </c>
      <c r="HV1" s="3" t="n">
        <v>45519</v>
      </c>
      <c r="HW1" s="3" t="n">
        <v>45520</v>
      </c>
      <c r="HX1" s="3" t="n">
        <v>45521</v>
      </c>
      <c r="HY1" s="3" t="n">
        <v>45522</v>
      </c>
      <c r="HZ1" s="3" t="n">
        <v>45523</v>
      </c>
      <c r="IA1" s="3" t="n">
        <v>45524</v>
      </c>
      <c r="IB1" s="3" t="n">
        <v>45525</v>
      </c>
      <c r="IC1" s="3" t="n">
        <v>45526</v>
      </c>
      <c r="ID1" s="3" t="n">
        <v>45527</v>
      </c>
      <c r="IE1" s="3" t="n">
        <v>45528</v>
      </c>
      <c r="IF1" s="3" t="n">
        <v>45529</v>
      </c>
      <c r="IG1" s="3" t="n">
        <v>45530</v>
      </c>
      <c r="IH1" s="3" t="n">
        <v>45531</v>
      </c>
      <c r="II1" s="3" t="n">
        <v>45532</v>
      </c>
      <c r="IJ1" s="3" t="n">
        <v>45533</v>
      </c>
      <c r="IK1" s="3" t="n">
        <v>45534</v>
      </c>
      <c r="IL1" s="3" t="n">
        <v>45535</v>
      </c>
      <c r="IM1" s="3" t="n">
        <v>45536</v>
      </c>
      <c r="IN1" s="3" t="n">
        <v>45537</v>
      </c>
      <c r="IO1" s="3" t="n">
        <v>45538</v>
      </c>
      <c r="IP1" s="3" t="n">
        <v>45539</v>
      </c>
      <c r="IQ1" s="3" t="n">
        <v>45540</v>
      </c>
      <c r="IR1" s="3" t="n">
        <v>45541</v>
      </c>
      <c r="IS1" s="3" t="n">
        <v>45542</v>
      </c>
      <c r="IT1" s="3" t="n">
        <v>45543</v>
      </c>
      <c r="IU1" s="3" t="n">
        <v>45544</v>
      </c>
      <c r="IV1" s="3" t="n">
        <v>45545</v>
      </c>
      <c r="IW1" s="3" t="n">
        <v>45546</v>
      </c>
      <c r="IX1" s="3" t="n">
        <v>45547</v>
      </c>
      <c r="IY1" s="3" t="n">
        <v>45548</v>
      </c>
      <c r="IZ1" s="3" t="n">
        <v>45549</v>
      </c>
      <c r="JA1" s="3" t="n">
        <v>45550</v>
      </c>
      <c r="JB1" s="3" t="n">
        <v>45551</v>
      </c>
      <c r="JC1" s="3" t="n">
        <v>45552</v>
      </c>
      <c r="JD1" s="3" t="n">
        <v>45553</v>
      </c>
      <c r="JE1" s="3" t="n">
        <v>45554</v>
      </c>
      <c r="JF1" s="3" t="n">
        <v>45555</v>
      </c>
      <c r="JG1" s="3" t="n">
        <v>45556</v>
      </c>
      <c r="JH1" s="3" t="n">
        <v>45557</v>
      </c>
      <c r="JI1" s="3" t="n">
        <v>45558</v>
      </c>
      <c r="JJ1" s="3" t="n">
        <v>45559</v>
      </c>
      <c r="JK1" s="3" t="n">
        <v>45560</v>
      </c>
      <c r="JL1" s="3" t="n">
        <v>45561</v>
      </c>
      <c r="JM1" s="3" t="n">
        <v>45562</v>
      </c>
      <c r="JN1" s="3" t="n">
        <v>45563</v>
      </c>
      <c r="JO1" s="3" t="n">
        <v>45564</v>
      </c>
      <c r="JP1" s="3" t="n">
        <v>45565</v>
      </c>
      <c r="JQ1" s="3" t="n">
        <v>45566</v>
      </c>
      <c r="JR1" s="3" t="n">
        <v>45567</v>
      </c>
      <c r="JS1" s="3" t="n">
        <v>45568</v>
      </c>
      <c r="JT1" s="3" t="n">
        <v>45569</v>
      </c>
      <c r="JU1" s="3" t="n">
        <v>45570</v>
      </c>
      <c r="JV1" s="3" t="n">
        <v>45571</v>
      </c>
      <c r="JW1" s="3" t="n">
        <v>45572</v>
      </c>
      <c r="JX1" s="3" t="n">
        <v>45573</v>
      </c>
      <c r="JY1" s="3" t="n">
        <v>45574</v>
      </c>
      <c r="JZ1" s="3" t="n">
        <v>45575</v>
      </c>
      <c r="KA1" s="3" t="n">
        <v>45576</v>
      </c>
      <c r="KB1" s="3" t="n">
        <v>45577</v>
      </c>
      <c r="KC1" s="3" t="n">
        <v>45578</v>
      </c>
      <c r="KD1" s="3" t="n">
        <v>45579</v>
      </c>
      <c r="KE1" s="3" t="n">
        <v>45580</v>
      </c>
      <c r="KF1" s="3" t="n">
        <v>45581</v>
      </c>
      <c r="KG1" s="3" t="n">
        <v>45582</v>
      </c>
      <c r="KH1" s="3" t="n">
        <v>45583</v>
      </c>
      <c r="KI1" s="3" t="n">
        <v>45584</v>
      </c>
      <c r="KJ1" s="3" t="n">
        <v>45585</v>
      </c>
      <c r="KK1" s="3" t="n">
        <v>45586</v>
      </c>
      <c r="KL1" s="3" t="n">
        <v>45587</v>
      </c>
      <c r="KM1" s="3" t="n">
        <v>45588</v>
      </c>
      <c r="KN1" s="3" t="n">
        <v>45589</v>
      </c>
      <c r="KO1" s="3" t="n">
        <v>45590</v>
      </c>
      <c r="KP1" s="3" t="n">
        <v>45591</v>
      </c>
      <c r="KQ1" s="3" t="n">
        <v>45592</v>
      </c>
      <c r="KR1" s="3" t="n">
        <v>45593</v>
      </c>
      <c r="KS1" s="3" t="n">
        <v>45594</v>
      </c>
      <c r="KT1" s="3" t="n">
        <v>45595</v>
      </c>
      <c r="KU1" s="3" t="n">
        <v>45596</v>
      </c>
      <c r="KV1" s="3" t="n">
        <v>45597</v>
      </c>
      <c r="KW1" s="3" t="n">
        <v>45598</v>
      </c>
      <c r="KX1" s="3" t="n">
        <v>45599</v>
      </c>
      <c r="KY1" s="3" t="n">
        <v>45600</v>
      </c>
      <c r="KZ1" s="3" t="n">
        <v>45601</v>
      </c>
      <c r="LA1" s="3" t="n">
        <v>45602</v>
      </c>
      <c r="LB1" s="3" t="n">
        <v>45603</v>
      </c>
      <c r="LC1" s="3" t="n">
        <v>45604</v>
      </c>
      <c r="LD1" s="3" t="n">
        <v>45605</v>
      </c>
      <c r="LE1" s="3" t="n">
        <v>45606</v>
      </c>
      <c r="LF1" s="3" t="n">
        <v>45607</v>
      </c>
      <c r="LG1" s="3" t="n">
        <v>45608</v>
      </c>
      <c r="LH1" s="3" t="n">
        <v>45609</v>
      </c>
      <c r="LI1" s="3" t="n">
        <v>45610</v>
      </c>
      <c r="LJ1" s="3" t="n">
        <v>45611</v>
      </c>
      <c r="LK1" s="3" t="n">
        <v>45612</v>
      </c>
      <c r="LL1" s="3" t="n">
        <v>45613</v>
      </c>
      <c r="LM1" s="3" t="n">
        <v>45614</v>
      </c>
      <c r="LN1" s="3" t="n">
        <v>45615</v>
      </c>
      <c r="LO1" s="3" t="n">
        <v>45616</v>
      </c>
      <c r="LP1" s="3" t="n">
        <v>45617</v>
      </c>
      <c r="LQ1" s="3" t="n">
        <v>45618</v>
      </c>
      <c r="LR1" s="3" t="n">
        <v>45619</v>
      </c>
      <c r="LS1" s="3" t="n">
        <v>45620</v>
      </c>
      <c r="LT1" s="3" t="n">
        <v>45621</v>
      </c>
      <c r="LU1" s="3" t="n">
        <v>45622</v>
      </c>
      <c r="LV1" s="3" t="n">
        <v>45623</v>
      </c>
      <c r="LW1" s="3" t="n">
        <v>45624</v>
      </c>
      <c r="LX1" s="3" t="n">
        <v>45625</v>
      </c>
      <c r="LY1" s="3" t="n">
        <v>45626</v>
      </c>
      <c r="LZ1" s="3" t="n">
        <v>45627</v>
      </c>
      <c r="MA1" s="3" t="n">
        <v>45628</v>
      </c>
      <c r="MB1" s="3" t="n">
        <v>45629</v>
      </c>
      <c r="MC1" s="3" t="n">
        <v>45630</v>
      </c>
      <c r="MD1" s="3" t="n">
        <v>45631</v>
      </c>
      <c r="ME1" s="3" t="n">
        <v>45632</v>
      </c>
      <c r="MF1" s="3" t="n">
        <v>45633</v>
      </c>
      <c r="MG1" s="3" t="n">
        <v>45634</v>
      </c>
      <c r="MH1" s="3" t="n">
        <v>45635</v>
      </c>
      <c r="MI1" s="3" t="n">
        <v>45636</v>
      </c>
      <c r="MJ1" s="3" t="n">
        <v>45637</v>
      </c>
      <c r="MK1" s="3" t="n">
        <v>45638</v>
      </c>
      <c r="ML1" s="3" t="n">
        <v>45639</v>
      </c>
      <c r="MM1" s="3" t="n">
        <v>45640</v>
      </c>
      <c r="MN1" s="3" t="n">
        <v>45641</v>
      </c>
      <c r="MO1" s="3" t="n">
        <v>45642</v>
      </c>
      <c r="MP1" s="3" t="n">
        <v>45643</v>
      </c>
      <c r="MQ1" s="3" t="n">
        <v>45644</v>
      </c>
      <c r="MR1" s="3" t="n">
        <v>45645</v>
      </c>
      <c r="MS1" s="3" t="n">
        <v>45646</v>
      </c>
      <c r="MT1" s="3" t="n">
        <v>45647</v>
      </c>
      <c r="MU1" s="3" t="n">
        <v>45648</v>
      </c>
      <c r="MV1" s="3" t="n">
        <v>45649</v>
      </c>
      <c r="MW1" s="3" t="n">
        <v>45650</v>
      </c>
      <c r="MX1" s="3" t="n">
        <v>45651</v>
      </c>
      <c r="MY1" s="3" t="n">
        <v>45652</v>
      </c>
      <c r="MZ1" s="3" t="n">
        <v>45653</v>
      </c>
      <c r="NA1" s="3" t="n">
        <v>45654</v>
      </c>
      <c r="NB1" s="3" t="n">
        <v>45655</v>
      </c>
      <c r="NC1" s="3" t="n">
        <v>45656</v>
      </c>
      <c r="ND1" s="3" t="n">
        <v>45657</v>
      </c>
    </row>
    <row r="2">
      <c r="B2" s="4" t="inlineStr">
        <is>
          <t>Days without Incident</t>
        </is>
      </c>
      <c r="AD2" t="n">
        <v>19</v>
      </c>
      <c r="AE2" t="n">
        <v>20</v>
      </c>
      <c r="AF2">
        <f>AE2+1</f>
        <v/>
      </c>
      <c r="AG2">
        <f>AF2+1</f>
        <v/>
      </c>
      <c r="AH2">
        <f>AG2+1</f>
        <v/>
      </c>
      <c r="AI2">
        <f>AH2+1</f>
        <v/>
      </c>
      <c r="AJ2">
        <f>AI2+1</f>
        <v/>
      </c>
      <c r="AK2">
        <f>AJ2+1</f>
        <v/>
      </c>
      <c r="AL2">
        <f>AK2+1</f>
        <v/>
      </c>
      <c r="AM2">
        <f>AL2+1</f>
        <v/>
      </c>
      <c r="AN2">
        <f>AM2+1</f>
        <v/>
      </c>
      <c r="AO2">
        <f>AN2+1</f>
        <v/>
      </c>
      <c r="AP2">
        <f>AO2+1</f>
        <v/>
      </c>
      <c r="AQ2">
        <f>AP2+1</f>
        <v/>
      </c>
      <c r="AR2">
        <f>AQ2+1</f>
        <v/>
      </c>
      <c r="AS2">
        <f>AR2+1</f>
        <v/>
      </c>
      <c r="AT2">
        <f>AS2+1</f>
        <v/>
      </c>
      <c r="AU2">
        <f>AT2+1</f>
        <v/>
      </c>
      <c r="AV2">
        <f>AU2+1</f>
        <v/>
      </c>
      <c r="AW2">
        <f>AV2+1</f>
        <v/>
      </c>
      <c r="AX2">
        <f>AW2+1</f>
        <v/>
      </c>
      <c r="AY2">
        <f>AX2+1</f>
        <v/>
      </c>
      <c r="AZ2">
        <f>AY2+1</f>
        <v/>
      </c>
      <c r="BA2" t="n">
        <v>42</v>
      </c>
      <c r="BB2">
        <f>BA2+1</f>
        <v/>
      </c>
      <c r="BC2">
        <f>BB2+1</f>
        <v/>
      </c>
      <c r="BD2" t="n">
        <v>45</v>
      </c>
      <c r="BE2" t="n">
        <v>46</v>
      </c>
      <c r="BF2">
        <f>BE2+1</f>
        <v/>
      </c>
      <c r="BG2" t="n">
        <v>48</v>
      </c>
      <c r="BH2">
        <f>BG2+1</f>
        <v/>
      </c>
      <c r="BI2">
        <f>BH2+1</f>
        <v/>
      </c>
      <c r="BJ2" t="n">
        <v>51</v>
      </c>
      <c r="BK2">
        <f>BJ2+1</f>
        <v/>
      </c>
      <c r="BL2">
        <f>BK2+1</f>
        <v/>
      </c>
      <c r="BM2" t="n">
        <v>54</v>
      </c>
      <c r="BN2">
        <f>BM2+1</f>
        <v/>
      </c>
      <c r="BO2">
        <f>BN2+1</f>
        <v/>
      </c>
      <c r="BP2" t="n">
        <v>57</v>
      </c>
      <c r="BQ2">
        <f>BP2+1</f>
        <v/>
      </c>
      <c r="BR2">
        <f>BQ2+1</f>
        <v/>
      </c>
      <c r="BS2" t="n">
        <v>60</v>
      </c>
      <c r="BT2" t="n">
        <v>61</v>
      </c>
      <c r="BU2" t="n">
        <v>62</v>
      </c>
      <c r="BV2" t="n">
        <v>63</v>
      </c>
      <c r="BW2" t="n">
        <v>64</v>
      </c>
      <c r="BX2" t="n">
        <v>65</v>
      </c>
      <c r="BY2" t="n">
        <v>66</v>
      </c>
      <c r="BZ2" t="n">
        <v>67</v>
      </c>
      <c r="CA2" t="n">
        <v>68</v>
      </c>
      <c r="CB2" t="n">
        <v>69</v>
      </c>
      <c r="CC2" t="n">
        <v>70</v>
      </c>
      <c r="CD2" t="n">
        <v>71</v>
      </c>
      <c r="CE2" t="n">
        <v>72</v>
      </c>
      <c r="CF2" t="n">
        <v>73</v>
      </c>
      <c r="CG2" t="n">
        <v>74</v>
      </c>
      <c r="CH2" t="n">
        <v>75</v>
      </c>
      <c r="CI2" t="n">
        <v>76</v>
      </c>
      <c r="CJ2" t="n">
        <v>77</v>
      </c>
      <c r="CK2" t="n">
        <v>78</v>
      </c>
      <c r="CL2" t="n">
        <v>79</v>
      </c>
      <c r="CM2" t="n">
        <v>80</v>
      </c>
      <c r="CN2" t="n">
        <v>81</v>
      </c>
      <c r="CO2" t="n">
        <v>82</v>
      </c>
      <c r="CP2" t="n">
        <v>83</v>
      </c>
      <c r="CQ2" t="n">
        <v>84</v>
      </c>
      <c r="CR2" t="n">
        <v>85</v>
      </c>
      <c r="CS2" t="n">
        <v>86</v>
      </c>
      <c r="CT2" t="n">
        <v>87</v>
      </c>
      <c r="CU2" t="n">
        <v>88</v>
      </c>
      <c r="CV2" t="n">
        <v>89</v>
      </c>
      <c r="CW2" t="n">
        <v>90</v>
      </c>
      <c r="CX2" t="n">
        <v>91</v>
      </c>
      <c r="CY2" t="n">
        <v>92</v>
      </c>
      <c r="CZ2" t="n">
        <v>93</v>
      </c>
      <c r="DA2" t="n">
        <v>94</v>
      </c>
      <c r="DB2" t="n">
        <v>95</v>
      </c>
      <c r="DC2" t="n">
        <v>96</v>
      </c>
      <c r="DD2" t="n">
        <v>97</v>
      </c>
      <c r="DE2" t="n">
        <v>98</v>
      </c>
      <c r="DF2" t="n">
        <v>99</v>
      </c>
      <c r="DG2" t="n">
        <v>100</v>
      </c>
      <c r="DH2" t="n">
        <v>101</v>
      </c>
      <c r="DI2" t="n">
        <v>102</v>
      </c>
      <c r="DJ2" t="n">
        <v>103</v>
      </c>
      <c r="DK2" t="n">
        <v>104</v>
      </c>
      <c r="DL2" t="n">
        <v>105</v>
      </c>
      <c r="DM2" t="n">
        <v>106</v>
      </c>
      <c r="DN2" t="n">
        <v>107</v>
      </c>
      <c r="DO2" t="n">
        <v>108</v>
      </c>
      <c r="DP2" t="n">
        <v>109</v>
      </c>
      <c r="DQ2" t="n">
        <v>0</v>
      </c>
      <c r="DR2" t="n">
        <v>2</v>
      </c>
      <c r="DS2" t="n">
        <v>3</v>
      </c>
      <c r="DT2" t="n">
        <v>4</v>
      </c>
      <c r="DU2" t="n">
        <v>5</v>
      </c>
      <c r="DV2" t="n">
        <v>6</v>
      </c>
      <c r="DW2" t="n">
        <v>7</v>
      </c>
      <c r="DX2" t="n">
        <v>8</v>
      </c>
      <c r="DY2" t="n">
        <v>9</v>
      </c>
      <c r="DZ2" t="n">
        <v>10</v>
      </c>
      <c r="EA2" t="n">
        <v>11</v>
      </c>
      <c r="EB2" t="n">
        <v>12</v>
      </c>
      <c r="EC2" t="n">
        <v>13</v>
      </c>
      <c r="ED2" t="n">
        <v>14</v>
      </c>
      <c r="EE2" t="n">
        <v>15</v>
      </c>
      <c r="EF2" t="n">
        <v>16</v>
      </c>
      <c r="EG2" t="n">
        <v>17</v>
      </c>
      <c r="EH2" t="n">
        <v>18</v>
      </c>
      <c r="EI2" t="n">
        <v>19</v>
      </c>
      <c r="EJ2" t="n">
        <v>20</v>
      </c>
      <c r="EK2" t="n">
        <v>21</v>
      </c>
      <c r="EL2" t="n">
        <v>22</v>
      </c>
      <c r="EM2" t="n">
        <v>23</v>
      </c>
      <c r="EN2" t="n">
        <v>24</v>
      </c>
      <c r="EO2" t="n">
        <v>25</v>
      </c>
      <c r="EP2" t="n">
        <v>26</v>
      </c>
      <c r="EQ2" t="n">
        <v>27</v>
      </c>
      <c r="ER2" t="n">
        <v>28</v>
      </c>
      <c r="ES2" t="n">
        <v>29</v>
      </c>
      <c r="ET2" t="n">
        <v>30</v>
      </c>
      <c r="EU2" t="n">
        <v>31</v>
      </c>
      <c r="EV2" t="n">
        <v>32</v>
      </c>
      <c r="EW2" t="n">
        <v>33</v>
      </c>
      <c r="EX2" t="n">
        <v>34</v>
      </c>
      <c r="EY2" t="n">
        <v>35</v>
      </c>
      <c r="EZ2" t="n">
        <v>36</v>
      </c>
      <c r="FA2" t="n">
        <v>37</v>
      </c>
      <c r="FB2" t="n">
        <v>38</v>
      </c>
      <c r="FC2" t="n">
        <v>39</v>
      </c>
      <c r="FD2" t="n">
        <v>40</v>
      </c>
      <c r="FE2" t="n">
        <v>41</v>
      </c>
      <c r="FF2" t="n">
        <v>42</v>
      </c>
      <c r="FG2" t="n">
        <v>43</v>
      </c>
      <c r="FH2" t="n">
        <v>44</v>
      </c>
      <c r="FI2" t="n">
        <v>45</v>
      </c>
      <c r="FJ2" t="n">
        <v>46</v>
      </c>
      <c r="FK2" t="n">
        <v>47</v>
      </c>
      <c r="FL2" t="n">
        <v>48</v>
      </c>
      <c r="FM2" t="n">
        <v>49</v>
      </c>
      <c r="FN2" t="n">
        <v>50</v>
      </c>
      <c r="FO2" t="n">
        <v>51</v>
      </c>
      <c r="FP2" t="n">
        <v>52</v>
      </c>
      <c r="FQ2" t="n">
        <v>53</v>
      </c>
      <c r="FR2" t="n">
        <v>54</v>
      </c>
      <c r="FS2" t="n">
        <v>55</v>
      </c>
      <c r="FT2" t="n">
        <v>56</v>
      </c>
      <c r="FU2" t="n">
        <v>57</v>
      </c>
      <c r="FV2" t="n">
        <v>58</v>
      </c>
      <c r="FW2" t="n">
        <v>59</v>
      </c>
      <c r="FX2" t="n">
        <v>60</v>
      </c>
    </row>
    <row r="3">
      <c r="B3" s="4" t="inlineStr">
        <is>
          <t>Haz ID's</t>
        </is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1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1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M3" t="n">
        <v>1</v>
      </c>
      <c r="BT3" t="n">
        <v>0</v>
      </c>
      <c r="BU3" t="n">
        <v>0</v>
      </c>
      <c r="BV3" t="n">
        <v>0</v>
      </c>
      <c r="BW3" t="n">
        <v>0</v>
      </c>
      <c r="CA3" t="n">
        <v>0</v>
      </c>
      <c r="CB3" t="n">
        <v>0</v>
      </c>
      <c r="CC3" t="n">
        <v>0</v>
      </c>
      <c r="CD3" t="n">
        <v>0</v>
      </c>
      <c r="CH3" t="n">
        <v>0</v>
      </c>
      <c r="CJ3" t="n">
        <v>0</v>
      </c>
      <c r="CK3" t="n">
        <v>0</v>
      </c>
      <c r="CL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1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C3" t="n">
        <v>0</v>
      </c>
      <c r="DD3" t="n">
        <v>0</v>
      </c>
      <c r="DE3" t="n">
        <v>1</v>
      </c>
      <c r="DF3" t="n">
        <v>1</v>
      </c>
      <c r="DG3" t="n">
        <v>1</v>
      </c>
      <c r="DJ3" t="n">
        <v>0</v>
      </c>
      <c r="DM3" t="n">
        <v>0</v>
      </c>
      <c r="DN3" t="n">
        <v>0</v>
      </c>
      <c r="DR3" t="n">
        <v>0</v>
      </c>
      <c r="DS3" t="n">
        <v>0</v>
      </c>
      <c r="DZ3" t="n">
        <v>0</v>
      </c>
      <c r="EA3" t="n">
        <v>0</v>
      </c>
      <c r="EE3" t="n">
        <v>0</v>
      </c>
      <c r="EF3" t="n">
        <v>0</v>
      </c>
      <c r="EG3" t="n">
        <v>1</v>
      </c>
      <c r="EH3" t="n">
        <v>1</v>
      </c>
      <c r="EI3" t="n">
        <v>1</v>
      </c>
      <c r="EN3" t="n">
        <v>1</v>
      </c>
      <c r="EO3" t="n">
        <v>1</v>
      </c>
      <c r="EP3" t="n">
        <v>1</v>
      </c>
      <c r="ES3" t="n">
        <v>0</v>
      </c>
      <c r="ET3" t="n">
        <v>1</v>
      </c>
      <c r="EU3" t="n">
        <v>1</v>
      </c>
      <c r="EV3" t="n">
        <v>1</v>
      </c>
      <c r="EZ3" t="n">
        <v>0</v>
      </c>
      <c r="FA3" t="n">
        <v>0</v>
      </c>
      <c r="FB3" t="n">
        <v>0</v>
      </c>
      <c r="FC3" t="n">
        <v>1</v>
      </c>
      <c r="FD3" t="n">
        <v>2</v>
      </c>
      <c r="FH3" t="n">
        <v>0</v>
      </c>
      <c r="FI3" t="n">
        <v>2</v>
      </c>
      <c r="FJ3" t="n">
        <v>6</v>
      </c>
      <c r="FK3" t="n">
        <v>6</v>
      </c>
      <c r="FO3" t="n">
        <v>0</v>
      </c>
    </row>
    <row r="4">
      <c r="B4" s="4" t="inlineStr">
        <is>
          <t>Safety Gemba Walk</t>
        </is>
      </c>
      <c r="AG4" t="n">
        <v>1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</v>
      </c>
      <c r="BB4" t="n">
        <v>1</v>
      </c>
      <c r="BC4" t="n">
        <v>1</v>
      </c>
      <c r="BD4" t="n">
        <v>1</v>
      </c>
      <c r="BE4" t="n">
        <v>1</v>
      </c>
      <c r="BF4" t="n">
        <v>1</v>
      </c>
      <c r="BG4" t="n">
        <v>1</v>
      </c>
      <c r="BH4" t="n">
        <v>1</v>
      </c>
      <c r="BM4" t="n">
        <v>0</v>
      </c>
      <c r="BT4" t="n">
        <v>0</v>
      </c>
      <c r="BU4" t="n">
        <v>0</v>
      </c>
      <c r="BV4" t="n">
        <v>0</v>
      </c>
      <c r="BW4" t="n">
        <v>0</v>
      </c>
      <c r="CA4" t="n">
        <v>0</v>
      </c>
      <c r="CB4" t="n">
        <v>0</v>
      </c>
      <c r="CC4" t="n">
        <v>0</v>
      </c>
      <c r="CD4" t="n">
        <v>1</v>
      </c>
      <c r="CH4" t="n">
        <v>1</v>
      </c>
      <c r="CJ4" t="n">
        <v>1</v>
      </c>
      <c r="CK4" t="n">
        <v>1</v>
      </c>
      <c r="CL4" t="n">
        <v>1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1</v>
      </c>
      <c r="DC4" t="n">
        <v>1</v>
      </c>
      <c r="DD4" t="n">
        <v>1</v>
      </c>
      <c r="DE4" t="n">
        <v>2</v>
      </c>
      <c r="DF4" t="n">
        <v>2</v>
      </c>
      <c r="DG4" t="n">
        <v>2</v>
      </c>
      <c r="DJ4" t="n">
        <v>2</v>
      </c>
      <c r="DM4" t="n">
        <v>2</v>
      </c>
      <c r="DN4" t="n">
        <v>2</v>
      </c>
      <c r="DR4" t="n">
        <v>2</v>
      </c>
      <c r="DS4" t="n">
        <v>0</v>
      </c>
      <c r="DZ4" t="n">
        <v>0</v>
      </c>
      <c r="EA4" t="n">
        <v>0</v>
      </c>
      <c r="EE4" t="n">
        <v>0</v>
      </c>
      <c r="EF4" t="n">
        <v>0</v>
      </c>
      <c r="EG4" t="n">
        <v>0</v>
      </c>
      <c r="EH4" t="n">
        <v>1</v>
      </c>
      <c r="EI4" t="n">
        <v>1</v>
      </c>
      <c r="EN4" t="n">
        <v>1</v>
      </c>
      <c r="EO4" t="n">
        <v>1</v>
      </c>
      <c r="EP4" t="n">
        <v>2</v>
      </c>
      <c r="ES4" t="n">
        <v>2</v>
      </c>
      <c r="ET4" t="n">
        <v>2</v>
      </c>
      <c r="EU4" t="n">
        <v>2</v>
      </c>
      <c r="EV4" t="n">
        <v>2</v>
      </c>
      <c r="EZ4" t="n">
        <v>0</v>
      </c>
      <c r="FA4" t="n">
        <v>0</v>
      </c>
      <c r="FB4" t="n">
        <v>0</v>
      </c>
      <c r="FC4" t="n">
        <v>0</v>
      </c>
      <c r="FD4" t="n">
        <v>0</v>
      </c>
      <c r="FH4" t="n">
        <v>0</v>
      </c>
      <c r="FI4" t="n">
        <v>1</v>
      </c>
      <c r="FJ4" t="n">
        <v>1</v>
      </c>
      <c r="FK4" t="n">
        <v>1</v>
      </c>
      <c r="FO4" t="n">
        <v>1</v>
      </c>
    </row>
    <row r="5" customFormat="1" s="29">
      <c r="B5" s="28" t="inlineStr">
        <is>
          <t>7S (Zone 26)</t>
        </is>
      </c>
      <c r="AE5" s="29" t="n">
        <v>0</v>
      </c>
      <c r="AF5" s="29" t="n">
        <v>0</v>
      </c>
      <c r="AG5" s="29" t="n">
        <v>0.61</v>
      </c>
      <c r="AH5" s="29" t="n">
        <v>0.61</v>
      </c>
      <c r="AI5" s="29" t="n">
        <v>0.61</v>
      </c>
      <c r="AJ5" s="29" t="n">
        <v>0.61</v>
      </c>
      <c r="AK5" s="29" t="n">
        <v>0.61</v>
      </c>
      <c r="AL5" s="29" t="n">
        <v>2.79</v>
      </c>
      <c r="AM5" s="29" t="n">
        <v>2.79</v>
      </c>
      <c r="AN5" s="29" t="n">
        <v>3.1</v>
      </c>
      <c r="AO5" s="29" t="n">
        <v>3.1</v>
      </c>
      <c r="AP5" s="29" t="n">
        <v>3.1</v>
      </c>
      <c r="AQ5" s="29" t="n">
        <v>3.1</v>
      </c>
      <c r="AR5" s="29" t="n">
        <v>3.1</v>
      </c>
      <c r="AS5" s="29" t="n">
        <v>1.55</v>
      </c>
      <c r="AT5" s="29" t="n">
        <v>1.55</v>
      </c>
      <c r="AU5" s="29" t="n">
        <v>1.55</v>
      </c>
      <c r="AV5" s="29" t="n">
        <v>3.1</v>
      </c>
      <c r="AW5" s="29" t="n">
        <v>3.1</v>
      </c>
      <c r="AX5" s="29" t="n">
        <v>3.1</v>
      </c>
      <c r="AY5" s="29" t="n">
        <v>3.1</v>
      </c>
      <c r="AZ5" s="29" t="n">
        <v>3.1</v>
      </c>
      <c r="BA5" s="29" t="n">
        <v>1.86</v>
      </c>
      <c r="BB5" s="29" t="n">
        <v>1.86</v>
      </c>
      <c r="BC5" s="29" t="n">
        <v>1.86</v>
      </c>
      <c r="BD5" s="29" t="n">
        <v>1.86</v>
      </c>
      <c r="BE5" s="29" t="n">
        <v>1.86</v>
      </c>
      <c r="BF5" s="29" t="n">
        <v>1.86</v>
      </c>
      <c r="BG5" s="29" t="n">
        <v>1.24</v>
      </c>
      <c r="BH5" s="29" t="n">
        <v>3.1</v>
      </c>
      <c r="BM5" s="29" t="n">
        <v>2.17</v>
      </c>
      <c r="BT5" s="29" t="n">
        <v>1.86</v>
      </c>
      <c r="BU5" s="29" t="inlineStr">
        <is>
          <t>N/A</t>
        </is>
      </c>
      <c r="BV5" s="29" t="n">
        <v>1.83</v>
      </c>
      <c r="BW5" s="29" t="n">
        <v>3.1</v>
      </c>
      <c r="CA5" s="29" t="n">
        <v>3.1</v>
      </c>
      <c r="CB5" s="29" t="n">
        <v>3.1</v>
      </c>
      <c r="CC5" s="29" t="n">
        <v>3.1</v>
      </c>
      <c r="CD5" s="29" t="n">
        <v>5</v>
      </c>
      <c r="CH5" s="29" t="n">
        <v>1.24</v>
      </c>
      <c r="CJ5" s="29" t="n">
        <v>1.83</v>
      </c>
      <c r="CK5" s="29" t="n">
        <v>2.17</v>
      </c>
      <c r="CL5" s="29" t="n">
        <v>3.1</v>
      </c>
      <c r="CO5" s="29" t="n">
        <v>3.1</v>
      </c>
      <c r="CP5" s="29" t="n">
        <v>0.31</v>
      </c>
      <c r="CQ5" s="29" t="n">
        <v>1.86</v>
      </c>
      <c r="CR5" s="29" t="n">
        <v>1.24</v>
      </c>
      <c r="CS5" s="29" t="n">
        <v>1.24</v>
      </c>
      <c r="CV5" s="29" t="n">
        <v>1.24</v>
      </c>
      <c r="CW5" s="29" t="n">
        <v>3.1</v>
      </c>
      <c r="CX5" s="29" t="n">
        <v>2.17</v>
      </c>
      <c r="CY5" s="29" t="n">
        <v>2.17</v>
      </c>
      <c r="CZ5" s="29" t="n">
        <v>3.1</v>
      </c>
      <c r="DC5" s="29" t="inlineStr">
        <is>
          <t>N/A</t>
        </is>
      </c>
      <c r="DD5" s="29" t="n">
        <v>3.1</v>
      </c>
      <c r="DE5" s="29" t="n">
        <v>3.1</v>
      </c>
      <c r="DF5" s="29" t="n">
        <v>1.86</v>
      </c>
      <c r="DG5" s="29" t="n">
        <v>3.1</v>
      </c>
      <c r="DJ5" s="29" t="inlineStr">
        <is>
          <t>N/A</t>
        </is>
      </c>
      <c r="DM5" s="29" t="inlineStr">
        <is>
          <t>N/A</t>
        </is>
      </c>
      <c r="DN5" s="29" t="n">
        <v>2.17</v>
      </c>
      <c r="DR5" s="29" t="n">
        <v>2.17</v>
      </c>
      <c r="DS5" s="29" t="n">
        <v>2.17</v>
      </c>
      <c r="DZ5" s="29" t="n">
        <v>0.93</v>
      </c>
      <c r="EA5" s="29" t="n">
        <v>3.1</v>
      </c>
      <c r="EE5" s="29" t="inlineStr">
        <is>
          <t>N/A</t>
        </is>
      </c>
      <c r="EF5" s="29" t="n">
        <v>3.1</v>
      </c>
      <c r="EG5" s="29" t="n">
        <v>2.48</v>
      </c>
      <c r="EH5" s="29" t="n">
        <v>2.17</v>
      </c>
      <c r="EI5" s="29" t="n">
        <v>1.86</v>
      </c>
      <c r="EN5" s="29" t="n">
        <v>4.03</v>
      </c>
      <c r="EO5" s="29" t="n">
        <v>2.17</v>
      </c>
      <c r="EP5" s="29" t="n">
        <v>2.17</v>
      </c>
      <c r="ES5" s="29" t="inlineStr">
        <is>
          <t>N/A</t>
        </is>
      </c>
      <c r="ET5" s="29" t="inlineStr">
        <is>
          <t>N/A</t>
        </is>
      </c>
      <c r="EU5" s="29" t="n">
        <v>3.1</v>
      </c>
      <c r="EV5" s="29" t="n">
        <v>3.1</v>
      </c>
      <c r="EZ5" s="29" t="inlineStr">
        <is>
          <t>N/A</t>
        </is>
      </c>
      <c r="FA5" s="29" t="n">
        <v>2.17</v>
      </c>
      <c r="FB5" s="29" t="n">
        <v>1.86</v>
      </c>
      <c r="FC5" s="29" t="n">
        <v>1.86</v>
      </c>
      <c r="FD5" s="29" t="n">
        <v>1.86</v>
      </c>
      <c r="FH5" s="29" t="n">
        <v>4.03</v>
      </c>
      <c r="FI5" s="29" t="n">
        <v>5</v>
      </c>
      <c r="FK5" s="29" t="n">
        <v>1.86</v>
      </c>
      <c r="FO5" s="29" t="n">
        <v>4.03</v>
      </c>
    </row>
    <row r="6" customFormat="1" s="29">
      <c r="B6" s="28" t="inlineStr">
        <is>
          <t>7S (Zone 51)</t>
        </is>
      </c>
      <c r="AH6" s="29" t="n">
        <v>0.31</v>
      </c>
      <c r="AI6" s="29" t="n">
        <v>0.31</v>
      </c>
      <c r="AJ6" s="29" t="n">
        <v>0.31</v>
      </c>
      <c r="AK6" s="29" t="n">
        <v>0.31</v>
      </c>
      <c r="AL6" s="29" t="n">
        <v>0.93</v>
      </c>
      <c r="AM6" s="29" t="n">
        <v>0.93</v>
      </c>
      <c r="AN6" s="29" t="n">
        <v>1.86</v>
      </c>
      <c r="AO6" s="29" t="n">
        <v>1.86</v>
      </c>
      <c r="AP6" s="29" t="n">
        <v>1.86</v>
      </c>
      <c r="AQ6" s="29" t="n">
        <v>1.86</v>
      </c>
      <c r="AR6" s="29" t="n">
        <v>1.86</v>
      </c>
      <c r="AS6" s="29" t="n">
        <v>0.62</v>
      </c>
      <c r="AT6" s="29" t="n">
        <v>0.62</v>
      </c>
      <c r="AU6" s="29" t="n">
        <v>0.62</v>
      </c>
      <c r="AV6" s="29" t="n">
        <v>1.24</v>
      </c>
      <c r="AW6" s="29" t="n">
        <v>1.24</v>
      </c>
      <c r="AX6" s="29" t="n">
        <v>1.24</v>
      </c>
      <c r="AY6" s="29" t="n">
        <v>1.24</v>
      </c>
      <c r="AZ6" s="29" t="n">
        <v>0.93</v>
      </c>
      <c r="BA6" s="29" t="n">
        <v>1.86</v>
      </c>
      <c r="BB6" s="29" t="n">
        <v>1.86</v>
      </c>
      <c r="BC6" s="29" t="n">
        <v>1.86</v>
      </c>
      <c r="BD6" s="29" t="n">
        <v>1.86</v>
      </c>
      <c r="BE6" s="29" t="n">
        <v>1.86</v>
      </c>
      <c r="BF6" s="29" t="n">
        <v>1.86</v>
      </c>
      <c r="BG6" s="29" t="n">
        <v>1.86</v>
      </c>
      <c r="BH6" s="29" t="n">
        <v>3.1</v>
      </c>
      <c r="BM6" s="29" t="n">
        <v>2.17</v>
      </c>
      <c r="BT6" s="29" t="n">
        <v>1.86</v>
      </c>
      <c r="BU6" s="29" t="inlineStr">
        <is>
          <t>N/A</t>
        </is>
      </c>
      <c r="BV6" s="29" t="n">
        <v>0.93</v>
      </c>
      <c r="BW6" s="29" t="n">
        <v>3.1</v>
      </c>
      <c r="CA6" s="29" t="n">
        <v>3.1</v>
      </c>
      <c r="CB6" s="29" t="n">
        <v>3.1</v>
      </c>
      <c r="CC6" s="29" t="n">
        <v>3.1</v>
      </c>
      <c r="CD6" s="29" t="n">
        <v>3.1</v>
      </c>
      <c r="CH6" s="29" t="n">
        <v>3.1</v>
      </c>
      <c r="CJ6" s="29" t="n">
        <v>1.83</v>
      </c>
      <c r="CK6" s="29" t="n">
        <v>0.31</v>
      </c>
      <c r="CL6" s="29" t="n">
        <v>3.1</v>
      </c>
      <c r="CO6" s="29" t="n">
        <v>3.1</v>
      </c>
      <c r="CP6" s="29" t="n">
        <v>2.17</v>
      </c>
      <c r="CQ6" s="29" t="n">
        <v>3.1</v>
      </c>
      <c r="CR6" s="29" t="n">
        <v>2.17</v>
      </c>
      <c r="CS6" s="29" t="n">
        <v>2.48</v>
      </c>
      <c r="CV6" s="29" t="n">
        <v>2.48</v>
      </c>
      <c r="CW6" s="29" t="n">
        <v>3.1</v>
      </c>
      <c r="CX6" s="29" t="n">
        <v>3.1</v>
      </c>
      <c r="CY6" s="29" t="n">
        <v>3.1</v>
      </c>
      <c r="CZ6" s="29" t="n">
        <v>2.17</v>
      </c>
      <c r="DC6" s="29" t="inlineStr">
        <is>
          <t>N/A</t>
        </is>
      </c>
      <c r="DD6" s="29" t="n">
        <v>3.1</v>
      </c>
      <c r="DE6" s="29" t="n">
        <v>1.24</v>
      </c>
      <c r="DF6" s="29" t="n">
        <v>1.24</v>
      </c>
      <c r="DG6" s="29" t="n">
        <v>3.1</v>
      </c>
      <c r="DJ6" s="29" t="inlineStr">
        <is>
          <t>N/A</t>
        </is>
      </c>
      <c r="DM6" s="29" t="inlineStr">
        <is>
          <t>N/A</t>
        </is>
      </c>
      <c r="DN6" s="29" t="n">
        <v>2.17</v>
      </c>
      <c r="DR6" s="29" t="n">
        <v>2.17</v>
      </c>
      <c r="DS6" s="29" t="n">
        <v>0.31</v>
      </c>
      <c r="DZ6" s="29" t="n">
        <v>2.17</v>
      </c>
      <c r="EA6" s="29" t="n">
        <v>2.17</v>
      </c>
      <c r="EE6" s="29" t="inlineStr">
        <is>
          <t>N/A</t>
        </is>
      </c>
      <c r="EF6" s="29" t="n">
        <v>2.17</v>
      </c>
      <c r="EG6" s="29" t="n">
        <v>1.86</v>
      </c>
      <c r="EH6" s="29" t="n">
        <v>0.93</v>
      </c>
      <c r="EI6" s="29" t="n">
        <v>0.93</v>
      </c>
      <c r="EN6" s="29" t="n">
        <v>3.1</v>
      </c>
      <c r="EO6" s="29" t="n">
        <v>3.1</v>
      </c>
      <c r="EP6" s="29" t="n">
        <v>3.1</v>
      </c>
      <c r="ES6" s="29" t="inlineStr">
        <is>
          <t>N/A</t>
        </is>
      </c>
      <c r="ET6" s="29" t="inlineStr">
        <is>
          <t>N/A</t>
        </is>
      </c>
      <c r="EU6" s="29" t="n">
        <v>0.93</v>
      </c>
      <c r="EV6" s="29" t="n">
        <v>4.03</v>
      </c>
      <c r="EZ6" s="29" t="inlineStr">
        <is>
          <t>N/A</t>
        </is>
      </c>
      <c r="FA6" s="29" t="n">
        <v>0</v>
      </c>
      <c r="FB6" s="29" t="n">
        <v>4.03</v>
      </c>
      <c r="FC6" s="29" t="n">
        <v>3.1</v>
      </c>
      <c r="FD6" s="29" t="n">
        <v>0.93</v>
      </c>
      <c r="FH6" s="29" t="n">
        <v>3.1</v>
      </c>
      <c r="FI6" s="29" t="n">
        <v>3.1</v>
      </c>
      <c r="FK6" s="29" t="n">
        <v>2.48</v>
      </c>
      <c r="FO6" s="29" t="n">
        <v>3.1</v>
      </c>
    </row>
    <row r="7" customFormat="1" s="8">
      <c r="A7" s="6" t="n"/>
      <c r="B7" s="5" t="inlineStr">
        <is>
          <t>Errors</t>
        </is>
      </c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>
        <v>1</v>
      </c>
      <c r="AF7" s="6" t="n">
        <v>0.9677</v>
      </c>
      <c r="AG7" s="6" t="n">
        <v>1</v>
      </c>
      <c r="AH7" s="6" t="n">
        <v>1</v>
      </c>
      <c r="AI7" s="6" t="n">
        <v>1</v>
      </c>
      <c r="AJ7" s="6" t="n">
        <v>1</v>
      </c>
      <c r="AK7" s="6" t="n">
        <v>1</v>
      </c>
      <c r="AL7" s="6" t="n">
        <v>1</v>
      </c>
      <c r="AM7" s="6" t="n">
        <v>0.8</v>
      </c>
      <c r="AN7" s="6" t="n">
        <v>1</v>
      </c>
      <c r="AO7" s="6" t="n">
        <v>1</v>
      </c>
      <c r="AP7" s="6" t="n">
        <v>1</v>
      </c>
      <c r="AQ7" s="6" t="n">
        <v>1</v>
      </c>
      <c r="AR7" s="6" t="n">
        <v>1</v>
      </c>
      <c r="AS7" s="6" t="n">
        <v>1</v>
      </c>
      <c r="AT7" s="6" t="n">
        <v>1</v>
      </c>
      <c r="AU7" s="6" t="n">
        <v>0.86</v>
      </c>
      <c r="AV7" s="6" t="n">
        <v>1</v>
      </c>
      <c r="AW7" s="6" t="n">
        <v>1</v>
      </c>
      <c r="AX7" s="6" t="n">
        <v>1</v>
      </c>
      <c r="AY7" s="6" t="n">
        <v>1</v>
      </c>
      <c r="AZ7" s="6" t="n">
        <v>1</v>
      </c>
      <c r="BA7" s="6" t="n">
        <v>1</v>
      </c>
      <c r="BB7" s="6" t="n">
        <v>1</v>
      </c>
      <c r="BC7" s="6" t="n">
        <v>1</v>
      </c>
      <c r="BD7" s="6" t="n">
        <v>0.765</v>
      </c>
      <c r="BE7" s="6" t="n">
        <v>1</v>
      </c>
      <c r="BF7" s="6" t="n">
        <v>1</v>
      </c>
      <c r="BG7" s="6" t="n">
        <v>1</v>
      </c>
      <c r="BH7" s="6" t="n">
        <v>1</v>
      </c>
      <c r="BI7" s="6" t="n"/>
      <c r="BJ7" s="6" t="n"/>
      <c r="BK7" s="6" t="n"/>
      <c r="BL7" s="6" t="n"/>
      <c r="BM7" s="6" t="n">
        <v>1</v>
      </c>
      <c r="BN7" s="6" t="n">
        <v>1</v>
      </c>
      <c r="BO7" s="6" t="n"/>
      <c r="BP7" s="6" t="n"/>
      <c r="BQ7" s="6" t="n"/>
      <c r="BR7" s="6" t="n"/>
      <c r="BS7" s="6" t="n"/>
      <c r="BT7" s="6" t="n">
        <v>1</v>
      </c>
      <c r="BU7" s="6" t="n">
        <v>1</v>
      </c>
      <c r="BV7" s="6" t="n">
        <v>1</v>
      </c>
      <c r="BW7" s="6" t="n">
        <v>1</v>
      </c>
      <c r="BX7" s="6" t="n"/>
      <c r="BY7" s="6" t="n"/>
      <c r="BZ7" s="6" t="n"/>
      <c r="CA7" s="6" t="n">
        <v>1</v>
      </c>
      <c r="CB7" s="6" t="n">
        <v>0.91</v>
      </c>
      <c r="CC7" s="6" t="n">
        <v>1</v>
      </c>
      <c r="CD7" s="6" t="n">
        <v>1</v>
      </c>
      <c r="CE7" s="6" t="n"/>
      <c r="CF7" s="6" t="n"/>
      <c r="CG7" s="6" t="n"/>
      <c r="CH7" s="6" t="n">
        <v>1</v>
      </c>
      <c r="CI7" s="6" t="n"/>
      <c r="CJ7" s="6" t="n">
        <v>1</v>
      </c>
      <c r="CK7" s="6" t="n">
        <v>1</v>
      </c>
      <c r="CL7" s="8" t="n">
        <v>0</v>
      </c>
      <c r="CM7" s="6" t="n"/>
      <c r="CN7" s="6" t="n"/>
      <c r="CO7" s="8" t="n">
        <v>0</v>
      </c>
      <c r="CP7" s="8" t="n">
        <v>0</v>
      </c>
      <c r="CQ7" s="8" t="n">
        <v>2</v>
      </c>
      <c r="CR7" s="8" t="n">
        <v>0</v>
      </c>
      <c r="CS7" s="8" t="n">
        <v>0</v>
      </c>
      <c r="CV7" s="8" t="n">
        <v>0</v>
      </c>
      <c r="CW7" s="8" t="n">
        <v>0</v>
      </c>
      <c r="CX7" s="8" t="n">
        <v>0</v>
      </c>
      <c r="CY7" s="8" t="n">
        <v>0</v>
      </c>
      <c r="CZ7" s="8" t="n">
        <v>0</v>
      </c>
      <c r="DC7" s="8" t="n">
        <v>0</v>
      </c>
      <c r="DD7" s="8" t="n">
        <v>0</v>
      </c>
      <c r="DE7" s="8" t="n">
        <v>0</v>
      </c>
      <c r="DF7" s="8" t="n">
        <v>1</v>
      </c>
      <c r="DG7" s="8" t="n">
        <v>0</v>
      </c>
      <c r="DJ7" s="8" t="n">
        <v>1</v>
      </c>
      <c r="DN7" s="8" t="n">
        <v>0</v>
      </c>
      <c r="DR7" s="8" t="n">
        <v>0</v>
      </c>
      <c r="DS7" s="8" t="n">
        <v>0</v>
      </c>
      <c r="DZ7" s="8" t="n">
        <v>0</v>
      </c>
      <c r="EA7" s="8" t="n">
        <v>1</v>
      </c>
      <c r="EE7" s="8" t="n">
        <v>2</v>
      </c>
      <c r="EF7" s="8" t="n">
        <v>0</v>
      </c>
      <c r="EG7" s="8" t="n">
        <v>0</v>
      </c>
      <c r="EH7" s="8" t="n">
        <v>0</v>
      </c>
      <c r="EI7" s="8" t="n">
        <v>0</v>
      </c>
      <c r="EO7" s="8" t="n">
        <v>0</v>
      </c>
      <c r="EP7" s="8" t="n">
        <v>0</v>
      </c>
      <c r="ES7" s="8" t="n">
        <v>0</v>
      </c>
      <c r="EU7" s="8" t="n">
        <v>0</v>
      </c>
      <c r="EV7" s="8" t="n">
        <v>0</v>
      </c>
      <c r="EZ7" s="8" t="n">
        <v>0</v>
      </c>
      <c r="FA7" s="8" t="n">
        <v>1</v>
      </c>
      <c r="FB7" s="8" t="n">
        <v>1</v>
      </c>
      <c r="FC7" s="8" t="n">
        <v>0</v>
      </c>
      <c r="FD7" s="8" t="n">
        <v>0</v>
      </c>
      <c r="FH7" s="8" t="n">
        <v>0</v>
      </c>
      <c r="FI7" s="8" t="n">
        <v>1</v>
      </c>
      <c r="FK7" s="8" t="n">
        <v>0</v>
      </c>
      <c r="FO7" s="8" t="n">
        <v>1</v>
      </c>
    </row>
    <row r="8">
      <c r="B8" s="36" t="inlineStr">
        <is>
          <t>PCD Returns</t>
        </is>
      </c>
      <c r="AE8" t="n">
        <v>1</v>
      </c>
      <c r="AF8" t="n">
        <v>0</v>
      </c>
      <c r="AG8" t="n">
        <v>2</v>
      </c>
      <c r="AH8" t="n">
        <v>2</v>
      </c>
      <c r="AI8" t="n">
        <v>0</v>
      </c>
      <c r="AJ8" t="n">
        <v>0</v>
      </c>
      <c r="AK8" t="n">
        <v>0</v>
      </c>
      <c r="AL8" t="n">
        <v>0</v>
      </c>
      <c r="AM8" t="n">
        <v>1</v>
      </c>
      <c r="AN8" t="n">
        <v>1</v>
      </c>
      <c r="AO8" t="n">
        <v>0</v>
      </c>
      <c r="AP8" t="n">
        <v>0</v>
      </c>
      <c r="AQ8" t="n">
        <v>0</v>
      </c>
      <c r="AR8" t="n">
        <v>0</v>
      </c>
      <c r="AS8" t="n">
        <v>1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1</v>
      </c>
      <c r="BD8" t="n">
        <v>0</v>
      </c>
      <c r="BE8" t="n">
        <v>0</v>
      </c>
      <c r="BF8" t="n">
        <v>0</v>
      </c>
      <c r="BG8" t="n">
        <v>0</v>
      </c>
      <c r="BH8" t="n">
        <v>1</v>
      </c>
      <c r="BJ8" t="n">
        <v>2</v>
      </c>
      <c r="BK8" t="n">
        <v>1</v>
      </c>
      <c r="BL8" t="n">
        <v>0</v>
      </c>
      <c r="BM8" t="n">
        <v>0</v>
      </c>
      <c r="BN8" t="n">
        <v>0</v>
      </c>
      <c r="BT8" t="n">
        <v>0</v>
      </c>
      <c r="BU8" t="n">
        <v>0</v>
      </c>
      <c r="BV8" t="n">
        <v>0</v>
      </c>
      <c r="BW8" t="n">
        <v>0</v>
      </c>
      <c r="CA8" t="n">
        <v>0</v>
      </c>
      <c r="CB8" t="n">
        <v>0</v>
      </c>
      <c r="CC8" t="n">
        <v>1</v>
      </c>
      <c r="CD8" t="n">
        <v>1</v>
      </c>
      <c r="CH8" t="n">
        <v>1</v>
      </c>
      <c r="CJ8" t="n">
        <v>0</v>
      </c>
      <c r="CK8" t="n">
        <v>0</v>
      </c>
      <c r="CL8" s="8" t="n">
        <v>2</v>
      </c>
      <c r="CO8" s="8" t="n">
        <v>3</v>
      </c>
      <c r="CP8" s="8" t="n">
        <v>0</v>
      </c>
      <c r="CQ8" s="8" t="n">
        <v>1</v>
      </c>
      <c r="CR8" s="8" t="n">
        <v>2</v>
      </c>
      <c r="CS8" s="8" t="n">
        <v>0</v>
      </c>
      <c r="CV8" s="8" t="n">
        <v>0</v>
      </c>
      <c r="CW8" s="8" t="n">
        <v>0</v>
      </c>
      <c r="CX8" s="8" t="n">
        <v>0</v>
      </c>
      <c r="CY8" s="8" t="n">
        <v>1</v>
      </c>
      <c r="CZ8" s="8" t="n">
        <v>0</v>
      </c>
      <c r="DC8" s="8" t="n">
        <v>0</v>
      </c>
      <c r="DD8" s="8" t="n">
        <v>0</v>
      </c>
      <c r="DE8" s="8" t="n">
        <v>0</v>
      </c>
      <c r="DF8" s="8" t="n">
        <v>1</v>
      </c>
      <c r="DG8" s="8" t="n">
        <v>0</v>
      </c>
      <c r="DJ8" s="8" t="n">
        <v>0</v>
      </c>
      <c r="DM8" t="n">
        <v>1</v>
      </c>
      <c r="DN8" s="8" t="n">
        <v>0</v>
      </c>
      <c r="DR8" s="8" t="n">
        <v>0</v>
      </c>
      <c r="DS8" s="8" t="n">
        <v>0</v>
      </c>
      <c r="DZ8" s="8" t="n">
        <v>0</v>
      </c>
      <c r="EA8" s="8" t="n">
        <v>1</v>
      </c>
      <c r="EE8" s="8" t="n">
        <v>0</v>
      </c>
      <c r="EF8" s="8" t="n">
        <v>0</v>
      </c>
      <c r="EG8" s="8" t="n">
        <v>0</v>
      </c>
      <c r="EH8" s="8" t="n">
        <v>0</v>
      </c>
      <c r="EI8" s="8" t="n">
        <v>0</v>
      </c>
      <c r="EN8" s="8" t="n">
        <v>0</v>
      </c>
      <c r="EO8" s="8" t="n">
        <v>1</v>
      </c>
      <c r="EP8" s="8" t="n">
        <v>1</v>
      </c>
      <c r="ES8" s="8" t="n">
        <v>0</v>
      </c>
      <c r="ET8" s="8" t="n">
        <v>0</v>
      </c>
      <c r="EU8" s="8" t="n">
        <v>0</v>
      </c>
      <c r="EV8" s="8" t="n">
        <v>0</v>
      </c>
      <c r="EZ8" s="8" t="n">
        <v>0</v>
      </c>
      <c r="FA8" s="8" t="n">
        <v>0</v>
      </c>
      <c r="FB8" s="8" t="n">
        <v>1</v>
      </c>
      <c r="FC8" s="8" t="n">
        <v>0</v>
      </c>
      <c r="FD8" s="8" t="n">
        <v>0</v>
      </c>
      <c r="FH8" s="8" t="n">
        <v>2</v>
      </c>
      <c r="FI8" s="8" t="n">
        <v>0</v>
      </c>
      <c r="FK8" s="8" t="n">
        <v>0</v>
      </c>
      <c r="FO8" s="8" t="n">
        <v>1</v>
      </c>
    </row>
    <row r="9" customFormat="1" s="8">
      <c r="B9" s="27" t="inlineStr">
        <is>
          <t>Jobs on Hold</t>
        </is>
      </c>
      <c r="DC9" s="8" t="n">
        <v>0</v>
      </c>
      <c r="DD9" s="8" t="n">
        <v>0</v>
      </c>
      <c r="DE9" s="8" t="n">
        <v>0</v>
      </c>
      <c r="DF9" s="8" t="n">
        <v>0</v>
      </c>
      <c r="DG9" s="8" t="n">
        <v>0</v>
      </c>
      <c r="DJ9" s="8" t="n">
        <v>0</v>
      </c>
      <c r="DM9" s="8" t="n">
        <v>0</v>
      </c>
      <c r="DN9" s="8" t="n">
        <v>2</v>
      </c>
      <c r="DR9" s="8" t="n">
        <v>0</v>
      </c>
      <c r="DS9" s="8" t="n">
        <v>4</v>
      </c>
      <c r="DZ9" s="8" t="n">
        <v>1</v>
      </c>
      <c r="EA9" s="8" t="n">
        <v>2</v>
      </c>
      <c r="EE9" s="8" t="n">
        <v>2</v>
      </c>
      <c r="EF9" s="8" t="n">
        <v>0</v>
      </c>
      <c r="EG9" s="8" t="n">
        <v>0</v>
      </c>
      <c r="EH9" s="8" t="n">
        <v>0</v>
      </c>
      <c r="EI9" s="8" t="n">
        <v>0</v>
      </c>
      <c r="EN9" s="8" t="n">
        <v>0</v>
      </c>
      <c r="EO9" s="8" t="n">
        <v>1</v>
      </c>
      <c r="EP9" s="8" t="n">
        <v>0</v>
      </c>
      <c r="ES9" s="8" t="n">
        <v>1</v>
      </c>
      <c r="ET9" s="8" t="n">
        <v>1</v>
      </c>
      <c r="EU9" s="8" t="n">
        <v>1</v>
      </c>
      <c r="EV9" s="8" t="n">
        <v>1</v>
      </c>
      <c r="EZ9" s="8" t="n">
        <v>1</v>
      </c>
      <c r="FA9" s="8" t="n">
        <v>0</v>
      </c>
      <c r="FB9" s="8" t="n">
        <v>0</v>
      </c>
      <c r="FC9" s="8" t="n">
        <v>0</v>
      </c>
      <c r="FD9" s="8" t="n">
        <v>0</v>
      </c>
      <c r="FI9" s="8" t="n">
        <v>0</v>
      </c>
      <c r="FK9" s="8" t="n">
        <v>0</v>
      </c>
      <c r="FO9" s="8" t="n">
        <v>0</v>
      </c>
    </row>
    <row r="10" customFormat="1" s="6">
      <c r="B10" s="7" t="inlineStr">
        <is>
          <t>Productivity</t>
        </is>
      </c>
      <c r="AG10" s="6" t="n">
        <v>0.66</v>
      </c>
      <c r="AH10" s="6" t="n">
        <v>0.91</v>
      </c>
      <c r="AI10" s="6" t="n">
        <v>0.53</v>
      </c>
      <c r="AJ10" s="6" t="n">
        <v>0.88</v>
      </c>
      <c r="AK10" s="6" t="n">
        <v>2.25</v>
      </c>
      <c r="AL10" s="6" t="n">
        <v>0.67</v>
      </c>
      <c r="AM10" s="6" t="n">
        <v>0.71</v>
      </c>
      <c r="AN10" s="6" t="n">
        <v>0.93</v>
      </c>
      <c r="AO10" s="6" t="n">
        <v>0.83</v>
      </c>
      <c r="AP10" s="6" t="n">
        <v>0.76</v>
      </c>
      <c r="AQ10" s="6" t="n">
        <v>0.57</v>
      </c>
      <c r="AR10" s="6" t="n">
        <v>0.57</v>
      </c>
      <c r="AS10" s="6" t="n">
        <v>0.67</v>
      </c>
      <c r="AT10" s="6" t="n">
        <v>0.91</v>
      </c>
      <c r="AU10" s="6" t="n">
        <v>0.8100000000000001</v>
      </c>
      <c r="AV10" s="6" t="n">
        <v>0.9</v>
      </c>
      <c r="AW10" s="6" t="n">
        <v>0.67</v>
      </c>
      <c r="AX10" s="6" t="n">
        <v>0.15</v>
      </c>
      <c r="AY10" s="6" t="n">
        <v>0.71</v>
      </c>
      <c r="AZ10" s="6" t="n">
        <v>0.67</v>
      </c>
      <c r="BG10" s="6" t="n">
        <v>0.62</v>
      </c>
      <c r="BH10" s="6" t="n">
        <v>0.9</v>
      </c>
      <c r="BM10" s="6" t="n">
        <v>0.8</v>
      </c>
      <c r="BT10" s="6" t="inlineStr">
        <is>
          <t>N/A</t>
        </is>
      </c>
      <c r="BU10" s="6" t="inlineStr">
        <is>
          <t>N/A</t>
        </is>
      </c>
      <c r="BV10" s="6" t="inlineStr">
        <is>
          <t>N/A</t>
        </is>
      </c>
      <c r="BW10" s="6" t="inlineStr">
        <is>
          <t>N/A</t>
        </is>
      </c>
      <c r="CA10" s="6" t="inlineStr">
        <is>
          <t>N/A</t>
        </is>
      </c>
      <c r="CB10" s="6" t="inlineStr">
        <is>
          <t>N/A</t>
        </is>
      </c>
      <c r="CC10" s="6" t="inlineStr">
        <is>
          <t>N/A</t>
        </is>
      </c>
      <c r="CD10" s="6" t="inlineStr">
        <is>
          <t>N/A</t>
        </is>
      </c>
      <c r="CH10" s="6" t="inlineStr">
        <is>
          <t>N/A</t>
        </is>
      </c>
      <c r="CJ10" s="6" t="inlineStr">
        <is>
          <t>N/A</t>
        </is>
      </c>
      <c r="CK10" s="6" t="inlineStr">
        <is>
          <t>N/A</t>
        </is>
      </c>
      <c r="CL10" s="6" t="inlineStr">
        <is>
          <t>N/A</t>
        </is>
      </c>
      <c r="CO10" s="6" t="inlineStr">
        <is>
          <t>N/A</t>
        </is>
      </c>
      <c r="CP10" s="6" t="inlineStr">
        <is>
          <t>N/A</t>
        </is>
      </c>
      <c r="CQ10" s="6" t="inlineStr">
        <is>
          <t>N/A</t>
        </is>
      </c>
      <c r="CR10" s="6" t="inlineStr">
        <is>
          <t>N/A</t>
        </is>
      </c>
      <c r="CS10" s="6" t="inlineStr">
        <is>
          <t>N/A</t>
        </is>
      </c>
      <c r="CV10" s="6" t="inlineStr">
        <is>
          <t>N/A</t>
        </is>
      </c>
      <c r="CW10" s="6" t="inlineStr">
        <is>
          <t>N/A</t>
        </is>
      </c>
      <c r="CX10" s="6" t="inlineStr">
        <is>
          <t>N/A</t>
        </is>
      </c>
      <c r="CY10" s="6" t="inlineStr">
        <is>
          <t>N/A</t>
        </is>
      </c>
      <c r="CZ10" s="6" t="inlineStr">
        <is>
          <t>N/A</t>
        </is>
      </c>
      <c r="DC10" s="6" t="inlineStr">
        <is>
          <t>N/A</t>
        </is>
      </c>
      <c r="DD10" s="6" t="inlineStr">
        <is>
          <t>N/A</t>
        </is>
      </c>
      <c r="DE10" s="6" t="inlineStr">
        <is>
          <t>N/A</t>
        </is>
      </c>
      <c r="DF10" s="6" t="inlineStr">
        <is>
          <t>N/A</t>
        </is>
      </c>
      <c r="DG10" s="6" t="inlineStr">
        <is>
          <t>N/A</t>
        </is>
      </c>
      <c r="DJ10" s="6" t="inlineStr">
        <is>
          <t>N/A</t>
        </is>
      </c>
      <c r="DM10" s="6" t="inlineStr">
        <is>
          <t>N/A</t>
        </is>
      </c>
      <c r="DN10" s="6" t="inlineStr">
        <is>
          <t>N/A</t>
        </is>
      </c>
      <c r="DR10" s="6" t="inlineStr">
        <is>
          <t>N/A</t>
        </is>
      </c>
      <c r="DS10" s="6" t="inlineStr">
        <is>
          <t>N/A</t>
        </is>
      </c>
      <c r="DZ10" s="6" t="inlineStr">
        <is>
          <t>N/A</t>
        </is>
      </c>
      <c r="EA10" s="6" t="inlineStr">
        <is>
          <t>N/A</t>
        </is>
      </c>
      <c r="EE10" s="6" t="inlineStr">
        <is>
          <t>N/A</t>
        </is>
      </c>
      <c r="EF10" s="6" t="inlineStr">
        <is>
          <t>N/A</t>
        </is>
      </c>
      <c r="EG10" s="6" t="inlineStr">
        <is>
          <t>N/A</t>
        </is>
      </c>
      <c r="EH10" s="6" t="inlineStr">
        <is>
          <t>N/A</t>
        </is>
      </c>
      <c r="EI10" s="6" t="inlineStr">
        <is>
          <t>N/A</t>
        </is>
      </c>
      <c r="EN10" s="6" t="inlineStr">
        <is>
          <t>N/A</t>
        </is>
      </c>
      <c r="EO10" s="6" t="inlineStr">
        <is>
          <t>N/A</t>
        </is>
      </c>
      <c r="EP10" s="6" t="inlineStr">
        <is>
          <t>N/A</t>
        </is>
      </c>
      <c r="ES10" s="6" t="inlineStr">
        <is>
          <t>N/A</t>
        </is>
      </c>
      <c r="ET10" s="6" t="inlineStr">
        <is>
          <t>N/A</t>
        </is>
      </c>
      <c r="EU10" s="6" t="inlineStr">
        <is>
          <t>N/A</t>
        </is>
      </c>
      <c r="EV10" s="6" t="inlineStr">
        <is>
          <t>N/A</t>
        </is>
      </c>
      <c r="EZ10" s="6" t="inlineStr">
        <is>
          <t>N/A</t>
        </is>
      </c>
      <c r="FA10" s="6" t="inlineStr">
        <is>
          <t>N/A</t>
        </is>
      </c>
      <c r="FB10" s="6" t="inlineStr">
        <is>
          <t>N/A</t>
        </is>
      </c>
      <c r="FC10" s="6" t="inlineStr">
        <is>
          <t>N/A</t>
        </is>
      </c>
      <c r="FD10" s="6" t="inlineStr">
        <is>
          <t>N/A</t>
        </is>
      </c>
      <c r="FH10" s="6" t="inlineStr">
        <is>
          <t>N/A</t>
        </is>
      </c>
      <c r="FI10" s="6" t="inlineStr">
        <is>
          <t>N/A</t>
        </is>
      </c>
      <c r="FK10" s="6" t="inlineStr">
        <is>
          <t>N/A</t>
        </is>
      </c>
      <c r="FO10" s="6" t="inlineStr">
        <is>
          <t>N/A</t>
        </is>
      </c>
    </row>
    <row r="11" customFormat="1" s="6">
      <c r="B11" s="7" t="inlineStr">
        <is>
          <t>OTIF %</t>
        </is>
      </c>
      <c r="AG11" s="6" t="n">
        <v>1</v>
      </c>
      <c r="AH11" s="6" t="n">
        <v>0.66</v>
      </c>
      <c r="AI11" s="6" t="n">
        <v>0.74</v>
      </c>
      <c r="AJ11" s="6" t="n">
        <v>0.33</v>
      </c>
      <c r="AK11" s="6" t="n">
        <v>0.33</v>
      </c>
      <c r="AL11" s="6" t="n">
        <v>0.09</v>
      </c>
      <c r="AM11" s="6" t="n">
        <v>1</v>
      </c>
      <c r="AN11" s="6" t="n">
        <v>0.96</v>
      </c>
      <c r="AO11" s="6" t="n">
        <v>1</v>
      </c>
      <c r="AP11" s="6" t="n">
        <v>0.95</v>
      </c>
      <c r="AR11" s="6" t="n">
        <v>0.86</v>
      </c>
      <c r="AS11" s="6" t="n">
        <v>1</v>
      </c>
      <c r="AT11" s="6" t="n">
        <v>1</v>
      </c>
      <c r="AU11" s="6" t="n">
        <v>0.91</v>
      </c>
      <c r="AV11" s="6" t="n">
        <v>1</v>
      </c>
      <c r="AW11" s="6" t="n">
        <v>0.63</v>
      </c>
      <c r="AY11" s="6" t="n">
        <v>0.98</v>
      </c>
      <c r="AZ11" s="6" t="n">
        <v>0.88</v>
      </c>
      <c r="BG11" s="6" t="n">
        <v>0.92</v>
      </c>
      <c r="BH11" s="6" t="n">
        <v>0.89</v>
      </c>
      <c r="BM11" s="6" t="n">
        <v>0.38</v>
      </c>
      <c r="BT11" s="6" t="n">
        <v>0.55</v>
      </c>
      <c r="BU11" s="6" t="n">
        <v>0.9399999999999999</v>
      </c>
      <c r="BV11" s="6" t="n">
        <v>0.93</v>
      </c>
      <c r="BW11" s="6" t="n">
        <v>1</v>
      </c>
      <c r="CA11" s="6" t="n">
        <v>1</v>
      </c>
      <c r="CB11" s="6" t="n">
        <v>0.88</v>
      </c>
      <c r="CC11" s="6" t="n">
        <v>0.9399999999999999</v>
      </c>
      <c r="CD11" s="6" t="n">
        <v>1</v>
      </c>
      <c r="CH11" s="6" t="n">
        <v>1</v>
      </c>
      <c r="CJ11" s="6" t="n">
        <v>0.72</v>
      </c>
      <c r="CK11" s="6" t="n">
        <v>0.52</v>
      </c>
      <c r="CO11" s="6" t="n">
        <v>0.59</v>
      </c>
      <c r="CP11" s="6" t="n">
        <v>0.77</v>
      </c>
      <c r="CQ11" s="6" t="n">
        <v>0.98</v>
      </c>
      <c r="CR11" s="6" t="n">
        <v>0.88</v>
      </c>
      <c r="CS11" s="6" t="n">
        <v>0.75</v>
      </c>
      <c r="CV11" s="6" t="n">
        <v>0.67</v>
      </c>
      <c r="CW11" s="6" t="n">
        <v>0.83</v>
      </c>
      <c r="CX11" s="6" t="n">
        <v>1</v>
      </c>
      <c r="CY11" s="6" t="n">
        <v>0.68</v>
      </c>
      <c r="CZ11" s="6" t="n">
        <v>0.71</v>
      </c>
      <c r="DC11" s="6" t="n">
        <v>0.6899999999999999</v>
      </c>
      <c r="DD11" s="6" t="n">
        <v>0.92</v>
      </c>
      <c r="DE11" s="6" t="n">
        <v>0.86</v>
      </c>
      <c r="DF11" s="6" t="n">
        <v>0.9399999999999999</v>
      </c>
      <c r="DJ11" s="6" t="n">
        <v>0.96</v>
      </c>
      <c r="DN11" s="6" t="n">
        <v>0.6</v>
      </c>
      <c r="DR11" s="6" t="n">
        <v>0.89</v>
      </c>
      <c r="DS11" s="6" t="n">
        <v>0.98</v>
      </c>
      <c r="DZ11" s="6" t="n">
        <v>0.9399999999999999</v>
      </c>
      <c r="EA11" s="6" t="n">
        <v>0.88</v>
      </c>
      <c r="EE11" s="6" t="n">
        <v>0.92</v>
      </c>
      <c r="EG11" s="6" t="n">
        <v>1</v>
      </c>
      <c r="EH11" s="6" t="n">
        <v>0.87</v>
      </c>
      <c r="EI11" s="6" t="n">
        <v>0.92</v>
      </c>
      <c r="EN11" s="6" t="n">
        <v>0.87</v>
      </c>
      <c r="EO11" s="6" t="n">
        <v>0.88</v>
      </c>
      <c r="EP11" s="6" t="n">
        <v>0.91</v>
      </c>
      <c r="ET11" s="6" t="n">
        <v>0.75</v>
      </c>
      <c r="EU11" s="6" t="n">
        <v>0.88</v>
      </c>
      <c r="EV11" s="6" t="n">
        <v>0.9399999999999999</v>
      </c>
      <c r="EZ11" s="6" t="n">
        <v>0.9399999999999999</v>
      </c>
      <c r="FA11" s="6" t="n">
        <v>0.82</v>
      </c>
      <c r="FB11" s="6" t="n">
        <v>0.98</v>
      </c>
      <c r="FC11" s="6" t="n">
        <v>1</v>
      </c>
      <c r="FD11" s="6" t="n">
        <v>0.9399999999999999</v>
      </c>
      <c r="FH11" s="6" t="n">
        <v>0.9399999999999999</v>
      </c>
      <c r="FI11" s="6" t="n">
        <v>0.98</v>
      </c>
      <c r="FK11" s="6" t="n">
        <v>1</v>
      </c>
      <c r="FO11" s="6" t="n">
        <v>1</v>
      </c>
    </row>
    <row r="12" customFormat="1" s="8">
      <c r="B12" s="27" t="inlineStr">
        <is>
          <t>Huddles</t>
        </is>
      </c>
      <c r="AG12" s="8" t="n">
        <v>4</v>
      </c>
      <c r="AH12" s="8" t="n">
        <v>4</v>
      </c>
      <c r="AI12" s="8" t="n">
        <v>4</v>
      </c>
      <c r="AJ12" s="8" t="n">
        <v>4</v>
      </c>
      <c r="AK12" s="8" t="n">
        <v>4</v>
      </c>
      <c r="AL12" s="8" t="n">
        <v>4</v>
      </c>
      <c r="AM12" s="8" t="n">
        <v>4</v>
      </c>
      <c r="AN12" s="8" t="n">
        <v>2</v>
      </c>
      <c r="AO12" s="8" t="n">
        <v>2</v>
      </c>
      <c r="AP12" s="8" t="n">
        <v>2</v>
      </c>
      <c r="AQ12" s="8" t="n">
        <v>2</v>
      </c>
      <c r="AR12" s="8" t="n">
        <v>2</v>
      </c>
      <c r="AS12" s="8" t="n">
        <v>4</v>
      </c>
      <c r="AT12" s="8" t="n">
        <v>4</v>
      </c>
      <c r="AU12" s="8" t="n">
        <v>4</v>
      </c>
      <c r="AV12" s="8" t="n">
        <v>2</v>
      </c>
      <c r="AW12" s="8" t="n">
        <v>2</v>
      </c>
      <c r="AX12" s="8" t="n">
        <v>2</v>
      </c>
      <c r="AY12" s="8" t="n">
        <v>4</v>
      </c>
      <c r="AZ12" s="8" t="n">
        <v>4</v>
      </c>
      <c r="BA12" s="8" t="n">
        <v>4</v>
      </c>
      <c r="BB12" s="8" t="n">
        <v>4</v>
      </c>
      <c r="BC12" s="8" t="n">
        <v>4</v>
      </c>
      <c r="BD12" s="8" t="n">
        <v>4</v>
      </c>
      <c r="BE12" s="8" t="n">
        <v>4</v>
      </c>
      <c r="BF12" s="8" t="n">
        <v>4</v>
      </c>
      <c r="BG12" s="8" t="n">
        <v>4</v>
      </c>
      <c r="BH12" s="8" t="n">
        <v>2</v>
      </c>
      <c r="BM12" s="8" t="n">
        <v>4</v>
      </c>
      <c r="BT12" s="8" t="n">
        <v>4</v>
      </c>
      <c r="BU12" s="8" t="inlineStr">
        <is>
          <t>N/A</t>
        </is>
      </c>
      <c r="BV12" s="8" t="n">
        <v>4</v>
      </c>
      <c r="BW12" s="8" t="n">
        <v>4</v>
      </c>
      <c r="CA12" s="8" t="n">
        <v>4</v>
      </c>
      <c r="CB12" s="8" t="n">
        <v>4</v>
      </c>
      <c r="CC12" s="8" t="n">
        <v>4</v>
      </c>
      <c r="CD12" s="8" t="n">
        <v>4</v>
      </c>
      <c r="CH12" s="8" t="inlineStr">
        <is>
          <t>N/A</t>
        </is>
      </c>
      <c r="CJ12" s="8" t="inlineStr">
        <is>
          <t>N/A</t>
        </is>
      </c>
      <c r="CK12" s="8" t="inlineStr">
        <is>
          <t>N/A</t>
        </is>
      </c>
      <c r="CL12" s="8" t="n">
        <v>4</v>
      </c>
      <c r="CO12" s="8" t="n">
        <v>4</v>
      </c>
      <c r="CP12" s="8" t="n">
        <v>4</v>
      </c>
      <c r="CQ12" s="8" t="n">
        <v>4</v>
      </c>
      <c r="CR12" s="8" t="n">
        <v>4</v>
      </c>
      <c r="CS12" s="8" t="n">
        <v>4</v>
      </c>
      <c r="CV12" s="8" t="n">
        <v>4</v>
      </c>
      <c r="CW12" s="8" t="n">
        <v>4</v>
      </c>
      <c r="CX12" s="8" t="n">
        <v>4</v>
      </c>
      <c r="CY12" s="8" t="n">
        <v>4</v>
      </c>
      <c r="CZ12" s="8" t="n">
        <v>4</v>
      </c>
      <c r="DC12" s="8" t="n">
        <v>4</v>
      </c>
      <c r="DD12" s="8" t="n">
        <v>4</v>
      </c>
      <c r="DE12" s="8" t="n">
        <v>4</v>
      </c>
      <c r="DF12" s="8" t="n">
        <v>4</v>
      </c>
      <c r="DJ12" s="8" t="n">
        <v>4</v>
      </c>
      <c r="DM12" s="8" t="n">
        <v>4</v>
      </c>
      <c r="DN12" s="8" t="n">
        <v>4</v>
      </c>
      <c r="DR12" s="8" t="n">
        <v>4</v>
      </c>
      <c r="DS12" s="8" t="n">
        <v>4</v>
      </c>
      <c r="DZ12" s="8" t="n">
        <v>4</v>
      </c>
      <c r="EA12" s="8" t="n">
        <v>4</v>
      </c>
      <c r="EE12" s="8" t="n">
        <v>4</v>
      </c>
      <c r="EF12" s="8" t="n">
        <v>4</v>
      </c>
      <c r="EG12" s="8" t="n">
        <v>4</v>
      </c>
      <c r="EH12" s="8" t="n">
        <v>4</v>
      </c>
      <c r="EI12" s="8" t="n">
        <v>4</v>
      </c>
      <c r="EN12" s="8" t="n">
        <v>4</v>
      </c>
      <c r="EO12" s="8" t="n">
        <v>4</v>
      </c>
      <c r="EP12" s="8" t="n">
        <v>4</v>
      </c>
      <c r="ES12" s="8" t="n">
        <v>4</v>
      </c>
      <c r="ET12" s="8" t="n">
        <v>4</v>
      </c>
      <c r="EU12" s="8" t="n">
        <v>4</v>
      </c>
      <c r="EV12" s="8" t="n">
        <v>4</v>
      </c>
      <c r="EZ12" s="8" t="n">
        <v>4</v>
      </c>
      <c r="FA12" s="8" t="n">
        <v>4</v>
      </c>
      <c r="FB12" s="8" t="n">
        <v>4</v>
      </c>
      <c r="FC12" s="8" t="n">
        <v>4</v>
      </c>
      <c r="FD12" s="8" t="n">
        <v>4</v>
      </c>
      <c r="FH12" s="8" t="n">
        <v>4</v>
      </c>
      <c r="FI12" s="8" t="n">
        <v>4</v>
      </c>
      <c r="FK12" s="8" t="n">
        <v>4</v>
      </c>
      <c r="FO12" s="8" t="n">
        <v>4</v>
      </c>
    </row>
    <row r="13" customFormat="1" s="6">
      <c r="B13" s="7" t="inlineStr">
        <is>
          <t>Truck Fill %</t>
        </is>
      </c>
      <c r="AE13" s="6" t="n">
        <v>1</v>
      </c>
      <c r="AF13" s="6" t="n">
        <v>1</v>
      </c>
      <c r="AG13" s="6" t="n">
        <v>0.96</v>
      </c>
      <c r="AH13" s="6" t="n">
        <v>0.96</v>
      </c>
      <c r="AI13" s="6" t="n">
        <v>1</v>
      </c>
      <c r="AK13" s="6" t="n">
        <v>0.8100000000000001</v>
      </c>
      <c r="AL13" s="6" t="n">
        <v>0.92</v>
      </c>
      <c r="AM13" s="6" t="n">
        <v>1</v>
      </c>
      <c r="AN13" s="6" t="n">
        <v>0.85</v>
      </c>
      <c r="AO13" s="6" t="n">
        <v>1</v>
      </c>
      <c r="AP13" s="6" t="n">
        <v>0.38</v>
      </c>
      <c r="AQ13" s="6" t="inlineStr">
        <is>
          <t>N/A</t>
        </is>
      </c>
      <c r="AR13" s="6" t="inlineStr">
        <is>
          <t>N/A</t>
        </is>
      </c>
      <c r="AS13" s="6" t="n">
        <v>0.96</v>
      </c>
      <c r="AT13" s="6" t="n">
        <v>1</v>
      </c>
      <c r="AU13" s="6" t="n">
        <v>0.92</v>
      </c>
      <c r="AV13" s="6" t="n">
        <v>1</v>
      </c>
      <c r="AW13" s="6" t="n">
        <v>1</v>
      </c>
      <c r="AX13" s="6" t="inlineStr">
        <is>
          <t>N/A</t>
        </is>
      </c>
      <c r="AY13" s="6" t="inlineStr">
        <is>
          <t>N/A</t>
        </is>
      </c>
      <c r="AZ13" s="6" t="n">
        <v>1</v>
      </c>
      <c r="BE13" s="6" t="n">
        <v>0.92</v>
      </c>
      <c r="BF13" s="6" t="inlineStr">
        <is>
          <t>N/A</t>
        </is>
      </c>
      <c r="BG13" s="6" t="n">
        <v>1</v>
      </c>
      <c r="BH13" s="6" t="n">
        <v>1</v>
      </c>
      <c r="BM13" s="6" t="inlineStr">
        <is>
          <t>N/A</t>
        </is>
      </c>
      <c r="BT13" s="6" t="inlineStr">
        <is>
          <t>N/A</t>
        </is>
      </c>
      <c r="BU13" s="6" t="n">
        <v>0.96</v>
      </c>
      <c r="BV13" s="6" t="n">
        <v>0.77</v>
      </c>
      <c r="BW13" s="6" t="n">
        <v>1</v>
      </c>
      <c r="CA13" s="6" t="n">
        <v>0.96</v>
      </c>
      <c r="CB13" s="6" t="n">
        <v>0.96</v>
      </c>
      <c r="CC13" s="6" t="n">
        <v>1</v>
      </c>
      <c r="CD13" s="6" t="n">
        <v>1</v>
      </c>
      <c r="CH13" s="6" t="inlineStr">
        <is>
          <t>N/A</t>
        </is>
      </c>
      <c r="CJ13" s="6" t="n">
        <v>1</v>
      </c>
      <c r="CK13" s="6" t="n">
        <v>1</v>
      </c>
      <c r="CL13" s="6" t="n">
        <v>1</v>
      </c>
      <c r="CO13" s="6" t="n">
        <v>1</v>
      </c>
      <c r="CP13" s="6" t="n">
        <v>1</v>
      </c>
      <c r="CQ13" s="6" t="n">
        <v>1</v>
      </c>
      <c r="CR13" s="6" t="n">
        <v>0.96</v>
      </c>
      <c r="CS13" s="6" t="n">
        <v>1</v>
      </c>
      <c r="CV13" s="6" t="inlineStr">
        <is>
          <t>N/A</t>
        </is>
      </c>
      <c r="CW13" s="6" t="n">
        <v>1</v>
      </c>
      <c r="CX13" s="6" t="n">
        <v>0.96</v>
      </c>
      <c r="CY13" s="6" t="n">
        <v>1</v>
      </c>
      <c r="CZ13" s="6" t="n">
        <v>1</v>
      </c>
      <c r="DC13" s="6" t="inlineStr">
        <is>
          <t>N/A</t>
        </is>
      </c>
      <c r="DD13" s="6" t="n">
        <v>1</v>
      </c>
      <c r="DE13" s="6" t="n">
        <v>1</v>
      </c>
      <c r="DF13" s="6" t="n">
        <v>1</v>
      </c>
      <c r="DJ13" s="6" t="inlineStr">
        <is>
          <t>N/A</t>
        </is>
      </c>
      <c r="DM13" s="6" t="n">
        <v>1</v>
      </c>
      <c r="DN13" s="6" t="n">
        <v>0.85</v>
      </c>
      <c r="DR13" s="6" t="n">
        <v>1</v>
      </c>
      <c r="DS13" s="6" t="n">
        <v>1</v>
      </c>
      <c r="DZ13" s="6" t="n">
        <v>1</v>
      </c>
      <c r="EA13" s="6" t="n">
        <v>1</v>
      </c>
      <c r="EE13" s="6" t="inlineStr">
        <is>
          <t>N/A</t>
        </is>
      </c>
      <c r="EF13" s="6" t="n">
        <v>0.96</v>
      </c>
      <c r="EG13" s="6" t="n">
        <v>1</v>
      </c>
      <c r="EH13" s="6" t="n">
        <v>1</v>
      </c>
      <c r="EI13" s="6" t="n">
        <v>1</v>
      </c>
      <c r="EN13" s="6" t="n">
        <v>1</v>
      </c>
      <c r="EO13" s="6" t="n">
        <v>1</v>
      </c>
      <c r="EP13" s="6" t="n">
        <v>1</v>
      </c>
      <c r="ES13" s="6" t="inlineStr">
        <is>
          <t>N/A</t>
        </is>
      </c>
      <c r="ET13" s="6" t="n">
        <v>1</v>
      </c>
      <c r="EU13" s="6" t="n">
        <v>0.96</v>
      </c>
      <c r="EV13" s="6" t="n">
        <v>1</v>
      </c>
      <c r="EZ13" s="6" t="inlineStr">
        <is>
          <t>N/A</t>
        </is>
      </c>
      <c r="FA13" s="6" t="n">
        <v>0.92</v>
      </c>
      <c r="FB13" s="6" t="n">
        <v>1</v>
      </c>
      <c r="FC13" s="6" t="n">
        <v>1</v>
      </c>
      <c r="FD13" s="6" t="n">
        <v>1</v>
      </c>
      <c r="FH13" s="6" t="n">
        <v>1</v>
      </c>
      <c r="FI13" s="6" t="n">
        <v>1</v>
      </c>
      <c r="FK13" s="6" t="n">
        <v>0.77</v>
      </c>
      <c r="FO13" s="6" t="n">
        <v>0.9</v>
      </c>
      <c r="FP13" s="6" t="inlineStr">
        <is>
          <t>d</t>
        </is>
      </c>
    </row>
    <row r="14">
      <c r="B14" s="43" t="inlineStr">
        <is>
          <t>Recognitions</t>
        </is>
      </c>
      <c r="DD14" s="8" t="n">
        <v>1</v>
      </c>
      <c r="DE14" s="8" t="n">
        <v>1</v>
      </c>
      <c r="DF14" t="n">
        <v>2</v>
      </c>
      <c r="DJ14" t="n">
        <v>0</v>
      </c>
      <c r="DM14" s="8" t="n">
        <v>0</v>
      </c>
      <c r="DN14" s="8" t="n">
        <v>0</v>
      </c>
      <c r="DR14" t="n">
        <v>1</v>
      </c>
      <c r="DS14" s="8" t="n">
        <v>1</v>
      </c>
      <c r="DZ14" s="8" t="n">
        <v>2</v>
      </c>
      <c r="EA14" s="8" t="n">
        <v>2</v>
      </c>
      <c r="EE14" t="n">
        <v>3</v>
      </c>
      <c r="EF14" s="8" t="n">
        <v>3</v>
      </c>
      <c r="EG14" s="8" t="n">
        <v>3</v>
      </c>
      <c r="EH14" s="8" t="n">
        <v>3</v>
      </c>
      <c r="EI14" s="8" t="n">
        <v>3</v>
      </c>
      <c r="EN14" s="8" t="n">
        <v>3</v>
      </c>
      <c r="EO14" s="8" t="n">
        <v>7</v>
      </c>
      <c r="EP14" s="6" t="n">
        <v>0.07000000000000001</v>
      </c>
      <c r="ES14" t="n">
        <v>1</v>
      </c>
      <c r="ET14" s="8" t="n">
        <v>1</v>
      </c>
      <c r="EU14" s="8" t="n">
        <v>1</v>
      </c>
      <c r="EV14" s="8" t="n">
        <v>2</v>
      </c>
      <c r="EZ14" t="n">
        <v>0</v>
      </c>
      <c r="FA14" s="8" t="n">
        <v>0</v>
      </c>
      <c r="FB14" s="8" t="n">
        <v>0</v>
      </c>
      <c r="FC14" s="8" t="n">
        <v>0</v>
      </c>
      <c r="FD14" s="8" t="n">
        <v>0</v>
      </c>
      <c r="FH14" t="n">
        <v>1</v>
      </c>
      <c r="FI14" s="8" t="n">
        <v>1</v>
      </c>
      <c r="FK14" s="8" t="n">
        <v>1</v>
      </c>
      <c r="FO14" s="8" t="n">
        <v>0</v>
      </c>
    </row>
    <row r="15" customFormat="1" s="6">
      <c r="B15" s="44" t="inlineStr">
        <is>
          <t>MC Compliance</t>
        </is>
      </c>
      <c r="AE15" s="6" t="n">
        <v>0.97</v>
      </c>
      <c r="AF15" s="6" t="n">
        <v>0.97</v>
      </c>
      <c r="AG15" s="6" t="n">
        <v>0.97</v>
      </c>
      <c r="AJ15" s="6" t="n">
        <v>0.95</v>
      </c>
      <c r="AK15" s="6" t="n">
        <v>0.95</v>
      </c>
      <c r="AL15" s="6" t="n">
        <v>0.923</v>
      </c>
      <c r="AM15" s="6" t="n">
        <v>0.89</v>
      </c>
      <c r="AN15" s="6" t="n">
        <v>0.91</v>
      </c>
      <c r="AO15" s="6" t="n">
        <v>0.91</v>
      </c>
      <c r="AP15" s="6" t="n">
        <v>0.91</v>
      </c>
      <c r="AQ15" s="6" t="n">
        <v>0.91</v>
      </c>
      <c r="AR15" s="6" t="n">
        <v>0.914</v>
      </c>
      <c r="AS15" s="6" t="n">
        <v>0.97</v>
      </c>
      <c r="AT15" s="6" t="n">
        <v>0.97</v>
      </c>
      <c r="AU15" s="6" t="n">
        <v>0.971</v>
      </c>
      <c r="AV15" s="6" t="n">
        <v>0.929</v>
      </c>
      <c r="AW15" s="6" t="n">
        <v>0.93</v>
      </c>
      <c r="AX15" s="6" t="n">
        <v>0.93</v>
      </c>
      <c r="AY15" s="6" t="n">
        <v>0.93</v>
      </c>
      <c r="AZ15" s="6" t="n">
        <v>0.91</v>
      </c>
      <c r="BA15" s="6" t="n">
        <v>0.96</v>
      </c>
      <c r="BB15" s="6" t="n">
        <v>0.96</v>
      </c>
      <c r="BC15" s="6" t="n">
        <v>0.96</v>
      </c>
      <c r="BD15" s="6" t="n">
        <v>0.96</v>
      </c>
      <c r="BE15" s="6" t="n">
        <v>0.96</v>
      </c>
      <c r="BF15" s="6" t="n">
        <v>0.96</v>
      </c>
      <c r="BG15" s="6" t="n">
        <v>0.97</v>
      </c>
      <c r="BH15" s="6" t="n">
        <v>0.97</v>
      </c>
      <c r="BI15" s="6" t="n">
        <v>1</v>
      </c>
      <c r="BJ15" s="6" t="n">
        <v>1</v>
      </c>
      <c r="BK15" s="6" t="n">
        <v>1</v>
      </c>
      <c r="BL15" s="6" t="n">
        <v>1</v>
      </c>
      <c r="BM15" s="6" t="n">
        <v>0.98</v>
      </c>
      <c r="BN15" s="6" t="n">
        <v>1</v>
      </c>
      <c r="BT15" s="6" t="n">
        <v>1</v>
      </c>
      <c r="BU15" s="6" t="n">
        <v>1</v>
      </c>
      <c r="BV15" s="6" t="n">
        <v>1</v>
      </c>
      <c r="BW15" s="6" t="n">
        <v>0.945</v>
      </c>
      <c r="CA15" s="6" t="n">
        <v>0.83</v>
      </c>
      <c r="CB15" s="6" t="n">
        <v>0.92</v>
      </c>
      <c r="CC15" s="6" t="n">
        <v>1</v>
      </c>
      <c r="CD15" s="6" t="n">
        <v>1</v>
      </c>
      <c r="CH15" s="6" t="n">
        <v>0.8</v>
      </c>
      <c r="CJ15" s="6" t="n">
        <v>1</v>
      </c>
      <c r="CK15" s="6" t="n">
        <v>1</v>
      </c>
      <c r="CL15" s="6" t="n">
        <v>1</v>
      </c>
      <c r="CO15" s="6" t="n">
        <v>1</v>
      </c>
      <c r="CP15" s="6" t="n">
        <v>1</v>
      </c>
      <c r="CQ15" s="6" t="n">
        <v>1</v>
      </c>
      <c r="CR15" s="6" t="n">
        <v>1</v>
      </c>
      <c r="CS15" s="6" t="n">
        <v>1</v>
      </c>
      <c r="CV15" s="6" t="n">
        <v>1</v>
      </c>
      <c r="CW15" s="6" t="n">
        <v>1</v>
      </c>
      <c r="CX15" s="6" t="n">
        <v>1</v>
      </c>
      <c r="CY15" s="6" t="n">
        <v>1</v>
      </c>
      <c r="CZ15" s="6" t="n">
        <v>1</v>
      </c>
      <c r="DC15" s="6" t="n">
        <v>1</v>
      </c>
      <c r="DD15" s="6" t="n">
        <v>1</v>
      </c>
      <c r="DE15" s="6" t="n">
        <v>1</v>
      </c>
      <c r="DF15" s="6" t="n">
        <v>1</v>
      </c>
      <c r="DJ15" s="6" t="n">
        <v>0.78</v>
      </c>
      <c r="DM15" s="6" t="n">
        <v>1</v>
      </c>
      <c r="DN15" s="6" t="n">
        <v>1</v>
      </c>
      <c r="DR15" s="6" t="n">
        <v>1</v>
      </c>
      <c r="DS15" s="6" t="n">
        <v>1</v>
      </c>
      <c r="DZ15" s="6" t="n">
        <v>1</v>
      </c>
      <c r="EA15" s="6" t="n">
        <v>1</v>
      </c>
      <c r="EE15" s="6" t="n">
        <v>1</v>
      </c>
      <c r="EF15" s="6" t="n">
        <v>1</v>
      </c>
      <c r="EG15" s="6" t="n">
        <v>1</v>
      </c>
      <c r="EH15" s="6" t="n">
        <v>1</v>
      </c>
      <c r="EI15" s="6" t="n">
        <v>1</v>
      </c>
      <c r="EN15" s="6" t="n">
        <v>0.74</v>
      </c>
      <c r="EO15" s="6" t="n">
        <v>1</v>
      </c>
      <c r="EP15" s="6" t="n">
        <v>1</v>
      </c>
      <c r="ES15" s="6" t="n">
        <v>0.82</v>
      </c>
      <c r="ET15" s="6" t="n">
        <v>1</v>
      </c>
      <c r="EU15" s="6" t="n">
        <v>1</v>
      </c>
      <c r="EV15" s="6" t="n">
        <v>1</v>
      </c>
      <c r="EZ15" s="6" t="n">
        <v>0.96</v>
      </c>
      <c r="FA15" s="6" t="n">
        <v>0.973</v>
      </c>
      <c r="FB15" s="6" t="n">
        <v>0.97</v>
      </c>
      <c r="FC15" s="6" t="n">
        <v>0.82</v>
      </c>
      <c r="FD15" s="6" t="n">
        <v>0.95</v>
      </c>
      <c r="FH15" s="6" t="n">
        <v>1</v>
      </c>
      <c r="FI15" s="6" t="n">
        <v>1</v>
      </c>
      <c r="FK15" s="6" t="n">
        <v>1</v>
      </c>
      <c r="FO15" s="6" t="n">
        <v>0.99</v>
      </c>
    </row>
    <row r="16">
      <c r="B16" s="45" t="inlineStr">
        <is>
          <t>Cost Savings</t>
        </is>
      </c>
      <c r="DC16" s="282" t="n">
        <v>534</v>
      </c>
      <c r="DD16" s="282" t="n">
        <v>534</v>
      </c>
      <c r="DE16" s="282" t="n">
        <v>534</v>
      </c>
      <c r="DF16" s="282" t="n">
        <v>534</v>
      </c>
      <c r="DJ16" s="282" t="n">
        <v>667.5</v>
      </c>
      <c r="DM16" s="282" t="n">
        <v>667.5</v>
      </c>
      <c r="DN16" s="282" t="n">
        <v>667.5</v>
      </c>
      <c r="DR16" s="282" t="n">
        <v>801</v>
      </c>
      <c r="DS16" s="282" t="n">
        <v>801</v>
      </c>
      <c r="DZ16" s="282" t="n">
        <v>934.5</v>
      </c>
      <c r="EA16" s="282" t="n">
        <v>934.5</v>
      </c>
      <c r="EE16" s="282" t="n">
        <v>1068</v>
      </c>
      <c r="EF16" s="282" t="n">
        <v>1068</v>
      </c>
      <c r="EG16" s="282" t="n">
        <v>1068</v>
      </c>
      <c r="EH16" s="282" t="n">
        <v>1068</v>
      </c>
      <c r="EI16" s="282" t="n">
        <v>1068</v>
      </c>
      <c r="EN16" s="282" t="n">
        <v>1201.5</v>
      </c>
      <c r="EO16" s="282" t="n">
        <v>1201.5</v>
      </c>
      <c r="EP16" s="282" t="n">
        <v>1201.5</v>
      </c>
      <c r="ES16" s="282" t="n">
        <v>1335</v>
      </c>
      <c r="ET16" s="282" t="n">
        <v>1335</v>
      </c>
      <c r="EU16" s="282" t="n">
        <v>1335</v>
      </c>
      <c r="EV16" s="282" t="n">
        <v>1335</v>
      </c>
      <c r="EZ16" s="282" t="n">
        <v>1468.5</v>
      </c>
      <c r="FA16" s="282" t="n">
        <v>1468.5</v>
      </c>
      <c r="FB16" s="282" t="n">
        <v>1468.5</v>
      </c>
      <c r="FC16" s="282" t="n">
        <v>1468.5</v>
      </c>
      <c r="FD16" s="282" t="n">
        <v>1468.5</v>
      </c>
      <c r="FH16" s="282" t="n">
        <v>1602</v>
      </c>
      <c r="FI16" s="282" t="n">
        <v>1602</v>
      </c>
      <c r="FK16" s="282" t="n">
        <v>1602</v>
      </c>
      <c r="FO16" s="282" t="n">
        <v>1735.5</v>
      </c>
    </row>
    <row r="17">
      <c r="B17" s="45" t="inlineStr">
        <is>
          <t>Rever's</t>
        </is>
      </c>
      <c r="AE17" s="8" t="n">
        <v>0</v>
      </c>
      <c r="AF17" s="8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s="8" t="n">
        <v>0</v>
      </c>
      <c r="AM17" s="8" t="n">
        <v>0</v>
      </c>
      <c r="AN17" s="8" t="n">
        <v>0</v>
      </c>
      <c r="AO17" s="8" t="n">
        <v>0</v>
      </c>
      <c r="AP17" s="8" t="n">
        <v>0</v>
      </c>
      <c r="AQ17" s="8" t="n">
        <v>0</v>
      </c>
      <c r="AR17" s="8" t="n">
        <v>0</v>
      </c>
      <c r="AS17" s="8" t="n">
        <v>0</v>
      </c>
      <c r="AT17" s="8" t="n">
        <v>0</v>
      </c>
      <c r="AU17" s="8" t="n">
        <v>0</v>
      </c>
      <c r="AV17" s="8" t="n">
        <v>0</v>
      </c>
      <c r="AW17" s="8" t="n">
        <v>0</v>
      </c>
      <c r="AX17" s="8" t="n">
        <v>0</v>
      </c>
      <c r="AY17" t="n">
        <v>2</v>
      </c>
      <c r="AZ17" s="8" t="n">
        <v>2</v>
      </c>
      <c r="BA17" s="8" t="n">
        <v>0</v>
      </c>
      <c r="BB17" s="8" t="n">
        <v>0</v>
      </c>
      <c r="BC17" s="8" t="n">
        <v>0</v>
      </c>
      <c r="BD17" s="8" t="n">
        <v>0</v>
      </c>
      <c r="BE17" s="8" t="n">
        <v>0</v>
      </c>
      <c r="BF17" s="8" t="n">
        <v>0</v>
      </c>
      <c r="BG17" s="8" t="n">
        <v>1</v>
      </c>
      <c r="BH17" s="8" t="n">
        <v>2</v>
      </c>
      <c r="BM17" t="n">
        <v>0</v>
      </c>
      <c r="BT17" s="8" t="n">
        <v>3</v>
      </c>
      <c r="BU17" t="n">
        <v>3</v>
      </c>
      <c r="BV17" s="8" t="n">
        <v>3</v>
      </c>
      <c r="BW17" s="8" t="n">
        <v>3</v>
      </c>
      <c r="CA17" s="8" t="n">
        <v>0</v>
      </c>
      <c r="CB17" t="n">
        <v>0</v>
      </c>
      <c r="CC17" s="8" t="n">
        <v>0</v>
      </c>
      <c r="CD17" s="8" t="n">
        <v>1</v>
      </c>
      <c r="CH17" t="n">
        <v>1</v>
      </c>
      <c r="CJ17" t="n">
        <v>1</v>
      </c>
      <c r="CK17" t="n">
        <v>0</v>
      </c>
      <c r="CL17" t="n">
        <v>0</v>
      </c>
      <c r="CO17" s="8" t="n">
        <v>0</v>
      </c>
      <c r="CP17" s="8" t="n">
        <v>0</v>
      </c>
      <c r="CQ17" s="8" t="n">
        <v>0</v>
      </c>
      <c r="CR17" s="8" t="n">
        <v>1</v>
      </c>
      <c r="CS17" s="8" t="n">
        <v>2</v>
      </c>
      <c r="CV17" s="8" t="n">
        <v>1</v>
      </c>
      <c r="CW17" s="8" t="n">
        <v>1</v>
      </c>
      <c r="CX17" s="8" t="n">
        <v>1</v>
      </c>
      <c r="CY17" s="8" t="n">
        <v>1</v>
      </c>
      <c r="CZ17" s="8" t="n">
        <v>1</v>
      </c>
      <c r="DC17" t="n">
        <v>0</v>
      </c>
      <c r="DD17" t="n">
        <v>0</v>
      </c>
      <c r="DE17" t="n">
        <v>0</v>
      </c>
      <c r="DF17" t="n">
        <v>0</v>
      </c>
      <c r="DJ17" t="n">
        <v>0</v>
      </c>
      <c r="DM17" t="n">
        <v>0</v>
      </c>
      <c r="DN17" t="n">
        <v>0</v>
      </c>
      <c r="DR17" t="n">
        <v>0</v>
      </c>
      <c r="DS17" t="n">
        <v>0</v>
      </c>
      <c r="DZ17" t="n">
        <v>0</v>
      </c>
      <c r="EA17" s="8" t="n">
        <v>0</v>
      </c>
      <c r="EE17" t="n">
        <v>0</v>
      </c>
      <c r="EF17" t="n">
        <v>0</v>
      </c>
      <c r="EG17" s="8" t="n">
        <v>1</v>
      </c>
      <c r="EH17" s="8" t="n">
        <v>1</v>
      </c>
      <c r="EI17" s="8" t="n">
        <v>1</v>
      </c>
      <c r="EN17" t="n">
        <v>0</v>
      </c>
      <c r="EO17" s="8" t="n">
        <v>0</v>
      </c>
      <c r="EP17" s="8" t="n">
        <v>0</v>
      </c>
      <c r="ES17" t="n">
        <v>0</v>
      </c>
      <c r="ET17" s="8" t="n">
        <v>0</v>
      </c>
      <c r="EU17" s="8" t="n">
        <v>0</v>
      </c>
      <c r="EV17" s="8" t="n">
        <v>0</v>
      </c>
      <c r="EZ17" t="n">
        <v>0</v>
      </c>
      <c r="FA17" t="n">
        <v>0</v>
      </c>
      <c r="FB17" t="n">
        <v>0</v>
      </c>
      <c r="FC17" t="n">
        <v>0</v>
      </c>
      <c r="FD17" t="n">
        <v>0</v>
      </c>
      <c r="FH17" t="n">
        <v>0</v>
      </c>
      <c r="FI17" s="8" t="n">
        <v>0</v>
      </c>
      <c r="FK17" s="8" t="n">
        <v>0</v>
      </c>
      <c r="FO17" t="n">
        <v>0</v>
      </c>
    </row>
    <row r="18">
      <c r="B18" s="45" t="inlineStr">
        <is>
          <t>Project's</t>
        </is>
      </c>
      <c r="AE18" s="8" t="n">
        <v>2</v>
      </c>
      <c r="AF18" s="8" t="n">
        <v>2</v>
      </c>
      <c r="AG18" t="n">
        <v>2</v>
      </c>
      <c r="AH18" t="n">
        <v>2</v>
      </c>
      <c r="AI18" t="n">
        <v>2</v>
      </c>
      <c r="AJ18" t="n">
        <v>2</v>
      </c>
      <c r="AK18" t="n">
        <v>2</v>
      </c>
      <c r="AL18" s="8" t="n">
        <v>2</v>
      </c>
      <c r="AM18" s="8" t="n">
        <v>2</v>
      </c>
      <c r="AN18" s="8" t="n">
        <v>2</v>
      </c>
      <c r="AO18" s="8" t="n">
        <v>2</v>
      </c>
      <c r="AP18" s="8" t="n">
        <v>2</v>
      </c>
      <c r="AQ18" s="8" t="n">
        <v>2</v>
      </c>
      <c r="AR18" s="8" t="n">
        <v>2</v>
      </c>
      <c r="AS18" s="8" t="n">
        <v>1</v>
      </c>
      <c r="AT18" s="8" t="n">
        <v>1</v>
      </c>
      <c r="AU18" s="8" t="n">
        <v>1</v>
      </c>
      <c r="AV18" s="8" t="n">
        <v>1</v>
      </c>
      <c r="AW18" s="8" t="n">
        <v>1</v>
      </c>
      <c r="AX18" s="8" t="n">
        <v>1</v>
      </c>
      <c r="AY18" t="n">
        <v>2</v>
      </c>
      <c r="AZ18" s="8" t="n">
        <v>2</v>
      </c>
      <c r="BA18" s="8" t="n">
        <v>2</v>
      </c>
      <c r="BB18" s="8" t="n">
        <v>2</v>
      </c>
      <c r="BC18" s="8" t="n">
        <v>2</v>
      </c>
      <c r="BD18" s="8" t="n">
        <v>2</v>
      </c>
      <c r="BE18" s="8" t="n">
        <v>2</v>
      </c>
      <c r="BF18" s="8" t="n">
        <v>2</v>
      </c>
      <c r="BG18" s="8" t="n">
        <v>3</v>
      </c>
      <c r="BH18" s="8" t="n">
        <v>3</v>
      </c>
      <c r="BM18" t="n">
        <v>3</v>
      </c>
      <c r="BT18" s="8" t="n">
        <v>3</v>
      </c>
      <c r="BU18" t="n">
        <v>4</v>
      </c>
      <c r="BV18" s="8" t="n">
        <v>4</v>
      </c>
      <c r="BW18" s="8" t="n">
        <v>4</v>
      </c>
      <c r="CA18" s="8" t="n">
        <v>4</v>
      </c>
      <c r="CB18" t="n">
        <v>4</v>
      </c>
      <c r="CC18" s="8" t="n">
        <v>4</v>
      </c>
      <c r="CD18" s="8" t="n">
        <v>4</v>
      </c>
      <c r="CH18" t="n">
        <v>5</v>
      </c>
      <c r="CJ18" t="n">
        <v>4</v>
      </c>
      <c r="CK18" t="n">
        <v>4</v>
      </c>
      <c r="CL18" t="n">
        <v>3</v>
      </c>
      <c r="CO18" s="8" t="n">
        <v>3</v>
      </c>
      <c r="CP18" s="8" t="n">
        <v>4</v>
      </c>
      <c r="CQ18" s="8" t="n">
        <v>4</v>
      </c>
      <c r="CR18" s="8" t="n">
        <v>4</v>
      </c>
      <c r="CS18" s="8" t="n">
        <v>4</v>
      </c>
      <c r="CV18" s="8" t="n">
        <v>5</v>
      </c>
      <c r="CW18" s="8" t="n">
        <v>5</v>
      </c>
      <c r="CX18" s="8" t="n">
        <v>5</v>
      </c>
      <c r="CY18" s="8" t="n">
        <v>5</v>
      </c>
      <c r="CZ18" s="8" t="n">
        <v>5</v>
      </c>
      <c r="DC18" t="n">
        <v>5</v>
      </c>
      <c r="DD18" t="n">
        <v>5</v>
      </c>
      <c r="DE18" t="n">
        <v>5</v>
      </c>
      <c r="DF18" t="n">
        <v>5</v>
      </c>
      <c r="DJ18" t="n">
        <v>4</v>
      </c>
      <c r="DM18" t="n">
        <v>4</v>
      </c>
      <c r="DN18" t="n">
        <v>4</v>
      </c>
      <c r="DR18" t="n">
        <v>4</v>
      </c>
      <c r="DS18" t="n">
        <v>4</v>
      </c>
      <c r="DZ18" t="n">
        <v>4</v>
      </c>
      <c r="EA18" s="8" t="n">
        <v>4</v>
      </c>
      <c r="EE18" t="n">
        <v>4</v>
      </c>
      <c r="EF18" t="n">
        <v>3</v>
      </c>
      <c r="EG18" s="8" t="n">
        <v>3</v>
      </c>
      <c r="EH18" s="8" t="n">
        <v>3</v>
      </c>
      <c r="EI18" s="8" t="n">
        <v>3</v>
      </c>
      <c r="EN18" t="n">
        <v>4</v>
      </c>
      <c r="EO18" s="8" t="n">
        <v>4</v>
      </c>
      <c r="EP18" s="8" t="n">
        <v>4</v>
      </c>
      <c r="ES18" t="n">
        <v>4</v>
      </c>
      <c r="ET18" s="8" t="n">
        <v>4</v>
      </c>
      <c r="EU18" s="8" t="n">
        <v>4</v>
      </c>
      <c r="EV18" s="8" t="n">
        <v>5</v>
      </c>
      <c r="EZ18" t="n">
        <v>5</v>
      </c>
      <c r="FA18" t="n">
        <v>5</v>
      </c>
      <c r="FB18" t="n">
        <v>5</v>
      </c>
      <c r="FC18" t="n">
        <v>5</v>
      </c>
      <c r="FD18" t="n">
        <v>5</v>
      </c>
      <c r="FH18" t="n">
        <v>5</v>
      </c>
      <c r="FI18" s="8" t="n">
        <v>5</v>
      </c>
      <c r="FK18" s="8" t="n">
        <v>5</v>
      </c>
      <c r="FO18" t="n">
        <v>5</v>
      </c>
    </row>
    <row r="19">
      <c r="B19" t="inlineStr">
        <is>
          <t>Aging jobs</t>
        </is>
      </c>
    </row>
    <row r="20">
      <c r="B20" t="inlineStr">
        <is>
          <t>Errors count</t>
        </is>
      </c>
    </row>
    <row r="22">
      <c r="B22" t="inlineStr">
        <is>
          <t>1. Recognition</t>
        </is>
      </c>
    </row>
    <row r="23">
      <c r="B23" t="inlineStr">
        <is>
          <t>2. how many Gembas performed</t>
        </is>
      </c>
    </row>
    <row r="24">
      <c r="B24" t="inlineStr">
        <is>
          <t>3. How may days from last boxing area work injuries</t>
        </is>
      </c>
    </row>
    <row r="25">
      <c r="B25" t="inlineStr">
        <is>
          <t>4. Who has PTO when</t>
        </is>
      </c>
    </row>
    <row r="26">
      <c r="B26" s="46" t="inlineStr">
        <is>
          <t>5. Jobs on hold</t>
        </is>
      </c>
    </row>
    <row r="27">
      <c r="B27" t="inlineStr">
        <is>
          <t>6. Truck schedules/shipments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D9" sqref="D9"/>
    </sheetView>
  </sheetViews>
  <sheetFormatPr baseColWidth="8" defaultRowHeight="15"/>
  <cols>
    <col width="11.85546875" customWidth="1" min="1" max="1"/>
    <col width="17" customWidth="1" min="2" max="2"/>
    <col width="70.85546875" customWidth="1" min="3" max="3"/>
    <col width="16.85546875" customWidth="1" min="4" max="4"/>
  </cols>
  <sheetData>
    <row r="1">
      <c r="A1" t="inlineStr">
        <is>
          <t>First</t>
        </is>
      </c>
      <c r="B1" t="inlineStr">
        <is>
          <t>Last</t>
        </is>
      </c>
      <c r="C1" t="inlineStr">
        <is>
          <t>Recognition</t>
        </is>
      </c>
      <c r="D1" t="inlineStr">
        <is>
          <t>Date</t>
        </is>
      </c>
    </row>
    <row r="2">
      <c r="A2" t="inlineStr">
        <is>
          <t>Trevor</t>
        </is>
      </c>
      <c r="B2" t="inlineStr">
        <is>
          <t>Nyman</t>
        </is>
      </c>
      <c r="C2" t="inlineStr">
        <is>
          <t>Helping to keep both areas clean and organized</t>
        </is>
      </c>
    </row>
    <row r="3">
      <c r="A3" t="inlineStr">
        <is>
          <t>Thomas</t>
        </is>
      </c>
      <c r="B3" t="inlineStr">
        <is>
          <t>Stewart</t>
        </is>
      </c>
      <c r="C3" t="inlineStr">
        <is>
          <t>5 years of service</t>
        </is>
      </c>
      <c r="D3" s="48" t="n">
        <v>45397</v>
      </c>
    </row>
    <row r="4">
      <c r="A4" t="inlineStr">
        <is>
          <t>Delfino</t>
        </is>
      </c>
      <c r="B4" t="inlineStr">
        <is>
          <t>Torres</t>
        </is>
      </c>
      <c r="C4" t="inlineStr">
        <is>
          <t>Always staying on task and ensuring product is flowing</t>
        </is>
      </c>
      <c r="D4" s="48" t="n">
        <v>45398</v>
      </c>
    </row>
    <row r="5">
      <c r="A5" t="inlineStr">
        <is>
          <t>Delfino</t>
        </is>
      </c>
      <c r="B5" t="inlineStr">
        <is>
          <t>Torres</t>
        </is>
      </c>
      <c r="C5" t="inlineStr">
        <is>
          <t>Holding down the fort upstairs</t>
        </is>
      </c>
      <c r="D5" s="48" t="n">
        <v>45411</v>
      </c>
    </row>
    <row r="6">
      <c r="A6" t="inlineStr">
        <is>
          <t>Weekend</t>
        </is>
      </c>
      <c r="C6" t="inlineStr">
        <is>
          <t>Staying operational with leadership out</t>
        </is>
      </c>
      <c r="D6" s="48" t="n">
        <v>45424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D9" sqref="D9"/>
    </sheetView>
  </sheetViews>
  <sheetFormatPr baseColWidth="8" defaultRowHeight="15"/>
  <cols>
    <col width="11.85546875" customWidth="1" style="18" min="1" max="1"/>
    <col width="11" customWidth="1" style="18" min="2" max="2"/>
    <col width="17.42578125" customWidth="1" style="18" min="3" max="3"/>
    <col width="48.85546875" customWidth="1" style="18" min="4" max="4"/>
    <col width="19.28515625" customWidth="1" min="5" max="5"/>
    <col width="19.42578125" customWidth="1" min="6" max="6"/>
  </cols>
  <sheetData>
    <row r="1">
      <c r="A1" s="34" t="inlineStr">
        <is>
          <t>Date</t>
        </is>
      </c>
      <c r="B1" s="34" t="inlineStr">
        <is>
          <t>Shift</t>
        </is>
      </c>
      <c r="C1" s="34" t="inlineStr">
        <is>
          <t>Lot</t>
        </is>
      </c>
      <c r="D1" s="34" t="inlineStr">
        <is>
          <t>Error</t>
        </is>
      </c>
      <c r="E1" s="35" t="inlineStr">
        <is>
          <t>First</t>
        </is>
      </c>
      <c r="F1" s="35" t="inlineStr">
        <is>
          <t>Last</t>
        </is>
      </c>
    </row>
    <row r="2">
      <c r="A2" s="33" t="n">
        <v>45321</v>
      </c>
      <c r="B2" s="31" t="inlineStr">
        <is>
          <t>B</t>
        </is>
      </c>
      <c r="C2" s="31" t="n"/>
      <c r="D2" s="31" t="inlineStr">
        <is>
          <t>.02 boxes used when .03 were required</t>
        </is>
      </c>
      <c r="E2" s="32" t="n"/>
      <c r="F2" s="32" t="n"/>
    </row>
    <row r="3">
      <c r="A3" s="33" t="n">
        <v>45329</v>
      </c>
      <c r="B3" s="31" t="inlineStr">
        <is>
          <t>B</t>
        </is>
      </c>
      <c r="C3" s="31" t="n"/>
      <c r="D3" s="31" t="inlineStr">
        <is>
          <t>Pallet loaded on truck without being scanned</t>
        </is>
      </c>
      <c r="E3" s="32" t="n"/>
      <c r="F3" s="32" t="n"/>
    </row>
    <row r="4">
      <c r="A4" s="33" t="n">
        <v>45336</v>
      </c>
      <c r="B4" s="31" t="inlineStr">
        <is>
          <t>A</t>
        </is>
      </c>
      <c r="C4" s="31" t="n"/>
      <c r="D4" s="31" t="inlineStr">
        <is>
          <t>GSK sent to Fort Worth</t>
        </is>
      </c>
      <c r="E4" s="32" t="n"/>
      <c r="F4" s="32" t="n"/>
    </row>
    <row r="5">
      <c r="A5" s="33" t="n">
        <v>45336</v>
      </c>
      <c r="B5" s="31" t="inlineStr">
        <is>
          <t>A</t>
        </is>
      </c>
      <c r="C5" s="31" t="n"/>
      <c r="D5" s="31" t="inlineStr">
        <is>
          <t>Engineering job sent to Fort Worth</t>
        </is>
      </c>
      <c r="E5" s="32" t="n"/>
      <c r="F5" s="32" t="n"/>
    </row>
    <row r="6">
      <c r="A6" s="33" t="n">
        <v>45370</v>
      </c>
      <c r="B6" s="31" t="inlineStr">
        <is>
          <t>B</t>
        </is>
      </c>
      <c r="C6" s="31" t="n"/>
      <c r="D6" s="31" t="inlineStr">
        <is>
          <t>Job boxed in wrong box</t>
        </is>
      </c>
      <c r="E6" s="32" t="n"/>
      <c r="F6" s="32" t="n"/>
    </row>
    <row r="7">
      <c r="A7" s="33" t="n">
        <v>45379</v>
      </c>
      <c r="B7" s="31" t="inlineStr">
        <is>
          <t>B</t>
        </is>
      </c>
      <c r="C7" s="31" t="n"/>
      <c r="D7" s="31" t="inlineStr">
        <is>
          <t>Missing handling labels</t>
        </is>
      </c>
      <c r="E7" s="32" t="inlineStr">
        <is>
          <t>Jonathen</t>
        </is>
      </c>
      <c r="F7" s="32" t="inlineStr">
        <is>
          <t>Chen</t>
        </is>
      </c>
    </row>
    <row r="8">
      <c r="A8" s="33" t="n">
        <v>45384</v>
      </c>
      <c r="B8" s="31" t="inlineStr">
        <is>
          <t>B</t>
        </is>
      </c>
      <c r="C8" s="31" t="n"/>
      <c r="D8" s="31" t="inlineStr">
        <is>
          <t>Label verification placed in wrong PCD</t>
        </is>
      </c>
      <c r="E8" s="32" t="n"/>
      <c r="F8" s="32" t="n"/>
    </row>
    <row r="9">
      <c r="A9" s="33" t="n">
        <v>45384</v>
      </c>
      <c r="B9" s="31" t="inlineStr">
        <is>
          <t>B</t>
        </is>
      </c>
      <c r="C9" s="31" t="inlineStr">
        <is>
          <t>EKD518734</t>
        </is>
      </c>
      <c r="D9" s="31" t="n"/>
      <c r="E9" s="32" t="n"/>
      <c r="F9" s="32" t="n"/>
    </row>
    <row r="10">
      <c r="A10" s="31" t="n"/>
      <c r="B10" s="31" t="n"/>
      <c r="C10" s="31" t="n"/>
      <c r="D10" s="31" t="n"/>
      <c r="E10" s="32" t="n"/>
      <c r="F10" s="32" t="n"/>
    </row>
    <row r="11">
      <c r="A11" s="31" t="n"/>
      <c r="B11" s="31" t="n"/>
      <c r="C11" s="31" t="n"/>
      <c r="D11" s="31" t="n"/>
      <c r="E11" s="32" t="n"/>
      <c r="F11" s="32" t="n"/>
    </row>
    <row r="12">
      <c r="A12" s="31" t="n"/>
      <c r="B12" s="31" t="n"/>
      <c r="C12" s="31" t="n"/>
      <c r="D12" s="31" t="n"/>
      <c r="E12" s="32" t="n"/>
      <c r="F12" s="32" t="n"/>
    </row>
    <row r="13">
      <c r="A13" s="31" t="n"/>
      <c r="B13" s="31" t="n"/>
      <c r="C13" s="31" t="n"/>
      <c r="D13" s="31" t="n"/>
      <c r="E13" s="32" t="n"/>
      <c r="F13" s="32" t="n"/>
    </row>
    <row r="14">
      <c r="A14" s="31" t="n"/>
      <c r="B14" s="31" t="n"/>
      <c r="C14" s="31" t="n"/>
      <c r="D14" s="31" t="n"/>
      <c r="E14" s="32" t="n"/>
      <c r="F14" s="32" t="n"/>
    </row>
    <row r="15">
      <c r="A15" s="31" t="n"/>
      <c r="B15" s="31" t="n"/>
      <c r="C15" s="31" t="n"/>
      <c r="D15" s="31" t="n"/>
      <c r="E15" s="32" t="n"/>
      <c r="F15" s="32" t="n"/>
    </row>
    <row r="16">
      <c r="A16" s="31" t="n"/>
      <c r="B16" s="31" t="n"/>
      <c r="C16" s="31" t="n"/>
      <c r="D16" s="31" t="n"/>
      <c r="E16" s="32" t="n"/>
      <c r="F16" s="32" t="n"/>
    </row>
    <row r="17">
      <c r="A17" s="31" t="n"/>
      <c r="B17" s="31" t="n"/>
      <c r="C17" s="31" t="n"/>
      <c r="D17" s="31" t="n"/>
      <c r="E17" s="32" t="n"/>
      <c r="F17" s="32" t="n"/>
    </row>
    <row r="18">
      <c r="A18" s="31" t="n"/>
      <c r="B18" s="31" t="n"/>
      <c r="C18" s="31" t="n"/>
      <c r="D18" s="31" t="n"/>
      <c r="E18" s="32" t="n"/>
      <c r="F18" s="32" t="n"/>
    </row>
    <row r="19">
      <c r="A19" s="31" t="n"/>
      <c r="B19" s="31" t="n"/>
      <c r="C19" s="31" t="n"/>
      <c r="D19" s="31" t="n"/>
      <c r="E19" s="32" t="n"/>
      <c r="F19" s="32" t="n"/>
    </row>
    <row r="20">
      <c r="A20" s="286" t="inlineStr">
        <is>
          <t>14-Aug-2024</t>
        </is>
      </c>
      <c r="B20" t="inlineStr">
        <is>
          <t>dgfshfgd</t>
        </is>
      </c>
      <c r="C20" t="inlineStr">
        <is>
          <t>jfdgh</t>
        </is>
      </c>
      <c r="D20" t="inlineStr">
        <is>
          <t>fjdg</t>
        </is>
      </c>
      <c r="E20" t="inlineStr">
        <is>
          <t>j</t>
        </is>
      </c>
      <c r="F20" t="inlineStr">
        <is>
          <t>fdgjfg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99"/>
  <sheetViews>
    <sheetView workbookViewId="0">
      <selection activeCell="G21" sqref="G21"/>
    </sheetView>
  </sheetViews>
  <sheetFormatPr baseColWidth="8" defaultRowHeight="15"/>
  <cols>
    <col width="11.85546875" customWidth="1" style="9" min="2" max="2"/>
    <col width="12" customWidth="1" style="9" min="3" max="3"/>
    <col width="11.28515625" customWidth="1" style="66" min="5" max="5"/>
    <col width="11" customWidth="1" style="66" min="6" max="6"/>
    <col width="12.85546875" customWidth="1" style="10" min="7" max="7"/>
    <col width="14.85546875" customWidth="1" style="9" min="9" max="9"/>
    <col width="14.28515625" customWidth="1" style="9" min="10" max="10"/>
    <col width="11.28515625" customWidth="1" style="66" min="13" max="13"/>
    <col width="11" customWidth="1" style="66" min="14" max="14"/>
    <col width="12.85546875" customWidth="1" style="10" min="15" max="15"/>
  </cols>
  <sheetData>
    <row r="1" ht="15.75" customHeight="1" thickBot="1">
      <c r="A1" s="283" t="inlineStr">
        <is>
          <t>Assembly</t>
        </is>
      </c>
      <c r="B1" s="284" t="n"/>
      <c r="C1" s="284" t="n"/>
      <c r="D1" s="284" t="n"/>
      <c r="E1" s="284" t="n"/>
      <c r="F1" s="284" t="n"/>
      <c r="G1" s="285" t="n"/>
      <c r="H1" s="283" t="inlineStr">
        <is>
          <t>Assembly</t>
        </is>
      </c>
      <c r="I1" s="284" t="n"/>
      <c r="J1" s="284" t="n"/>
      <c r="K1" s="284" t="n"/>
      <c r="L1" s="284" t="n"/>
      <c r="M1" s="284" t="n"/>
      <c r="N1" s="284" t="n"/>
      <c r="O1" s="285" t="n"/>
    </row>
    <row r="2">
      <c r="B2" s="15" t="inlineStr">
        <is>
          <t>Boxing</t>
        </is>
      </c>
      <c r="C2" s="15" t="inlineStr">
        <is>
          <t>Production</t>
        </is>
      </c>
      <c r="E2" s="16" t="inlineStr">
        <is>
          <t>Jobs Built</t>
        </is>
      </c>
      <c r="F2" s="16" t="inlineStr">
        <is>
          <t>Jobs Boxed</t>
        </is>
      </c>
      <c r="G2" s="17" t="inlineStr">
        <is>
          <t>Productivity</t>
        </is>
      </c>
      <c r="I2" s="15" t="inlineStr">
        <is>
          <t>Boxing</t>
        </is>
      </c>
      <c r="J2" s="15" t="inlineStr">
        <is>
          <t>Production</t>
        </is>
      </c>
      <c r="K2" s="15" t="inlineStr">
        <is>
          <t>Boxed?</t>
        </is>
      </c>
      <c r="M2" s="16" t="inlineStr">
        <is>
          <t>Jobs Built</t>
        </is>
      </c>
      <c r="N2" s="16" t="inlineStr">
        <is>
          <t>Jobs Boxed</t>
        </is>
      </c>
      <c r="O2" s="17" t="inlineStr">
        <is>
          <t>Productivity</t>
        </is>
      </c>
    </row>
    <row r="3">
      <c r="B3" s="9" t="n">
        <v>3261539</v>
      </c>
      <c r="C3" s="9" t="n">
        <v>3262175</v>
      </c>
      <c r="E3" s="11">
        <f>COUNT(C3:C1048576)</f>
        <v/>
      </c>
      <c r="F3" s="11">
        <f>COUNT(B3:B199)</f>
        <v/>
      </c>
      <c r="G3" s="12">
        <f>F3/E3</f>
        <v/>
      </c>
      <c r="I3" s="13" t="n">
        <v>3254072</v>
      </c>
      <c r="J3" s="13" t="n">
        <v>3229353</v>
      </c>
      <c r="K3" s="14">
        <f>IF(COUNTIF(I:I,J3)&gt;0,"Yes","No")</f>
        <v/>
      </c>
      <c r="M3" s="11">
        <f>COUNTA(J3:J1048576)</f>
        <v/>
      </c>
      <c r="N3" s="11">
        <f>COUNTIF(K3:K199,"Yes")</f>
        <v/>
      </c>
      <c r="O3" s="12">
        <f>N3/M3</f>
        <v/>
      </c>
    </row>
    <row r="4">
      <c r="B4" s="9" t="n">
        <v>3274377</v>
      </c>
      <c r="C4" s="9" t="n">
        <v>3271600</v>
      </c>
      <c r="I4" s="9" t="n">
        <v>3260477</v>
      </c>
      <c r="J4" s="9" t="n">
        <v>3271611</v>
      </c>
      <c r="K4" s="14">
        <f>IF(COUNTIF(I:I,J4)&gt;0,"Yes","No")</f>
        <v/>
      </c>
    </row>
    <row r="5">
      <c r="B5" s="9" t="n">
        <v>3266906</v>
      </c>
      <c r="C5" s="9" t="n">
        <v>3271276</v>
      </c>
      <c r="I5" s="9" t="n">
        <v>3276379</v>
      </c>
      <c r="J5" s="9" t="n">
        <v>3280197</v>
      </c>
      <c r="K5" s="14">
        <f>IF(COUNTIF(I:I,J5)&gt;0,"Yes","No")</f>
        <v/>
      </c>
    </row>
    <row r="6">
      <c r="B6" s="9" t="n">
        <v>3264181</v>
      </c>
      <c r="C6" s="9" t="n">
        <v>3253081</v>
      </c>
      <c r="I6" s="9" t="n">
        <v>3238671</v>
      </c>
      <c r="J6" s="9" t="n">
        <v>3276391</v>
      </c>
      <c r="K6" s="14">
        <f>IF(COUNTIF(I:I,J6)&gt;0,"Yes","No")</f>
        <v/>
      </c>
    </row>
    <row r="7">
      <c r="B7" s="9" t="n">
        <v>3246779</v>
      </c>
      <c r="C7" s="9" t="n">
        <v>3268881</v>
      </c>
      <c r="I7" s="9" t="n">
        <v>3263375</v>
      </c>
      <c r="J7" s="9" t="n">
        <v>3277901</v>
      </c>
      <c r="K7" s="14">
        <f>IF(COUNTIF(I:I,J7)&gt;0,"Yes","No")</f>
        <v/>
      </c>
    </row>
    <row r="8">
      <c r="B8" s="9" t="n">
        <v>3244738</v>
      </c>
      <c r="C8" s="9" t="n">
        <v>3262155</v>
      </c>
      <c r="I8" s="9" t="n">
        <v>3266911</v>
      </c>
      <c r="J8" s="9" t="n">
        <v>3249781</v>
      </c>
      <c r="K8" s="14">
        <f>IF(COUNTIF(I:I,J8)&gt;0,"Yes","No")</f>
        <v/>
      </c>
    </row>
    <row r="9">
      <c r="B9" s="9" t="n">
        <v>3271291</v>
      </c>
      <c r="C9" s="9" t="n">
        <v>3266887</v>
      </c>
      <c r="I9" s="9" t="n">
        <v>3267900</v>
      </c>
      <c r="J9" s="9" t="n">
        <v>3273639</v>
      </c>
      <c r="K9" s="14">
        <f>IF(COUNTIF(I:I,J9)&gt;0,"Yes","No")</f>
        <v/>
      </c>
    </row>
    <row r="10">
      <c r="B10" s="9" t="n">
        <v>3256375</v>
      </c>
      <c r="C10" s="9" t="n">
        <v>3250355</v>
      </c>
      <c r="I10" s="9" t="n">
        <v>3282702</v>
      </c>
      <c r="J10" s="9" t="n">
        <v>3273638</v>
      </c>
      <c r="K10" s="14">
        <f>IF(COUNTIF(I:I,J10)&gt;0,"Yes","No")</f>
        <v/>
      </c>
    </row>
    <row r="11">
      <c r="B11" s="9" t="n">
        <v>3248702</v>
      </c>
      <c r="C11" s="9" t="n">
        <v>3260502</v>
      </c>
      <c r="I11" s="9" t="n">
        <v>3264771</v>
      </c>
      <c r="J11" s="9" t="n">
        <v>3229183</v>
      </c>
      <c r="K11" s="14">
        <f>IF(COUNTIF(I:I,J11)&gt;0,"Yes","No")</f>
        <v/>
      </c>
    </row>
    <row r="12">
      <c r="B12" s="9" t="n">
        <v>3262799</v>
      </c>
      <c r="C12" s="9" t="n">
        <v>3254993</v>
      </c>
      <c r="I12" s="9" t="n">
        <v>3260102</v>
      </c>
      <c r="J12" s="9" t="n">
        <v>3262471</v>
      </c>
      <c r="K12" s="14">
        <f>IF(COUNTIF(I:I,J12)&gt;0,"Yes","No")</f>
        <v/>
      </c>
    </row>
    <row r="13">
      <c r="B13" s="9" t="n">
        <v>3271607</v>
      </c>
      <c r="C13" s="9" t="n">
        <v>3256383</v>
      </c>
      <c r="I13" s="9" t="n">
        <v>3269496</v>
      </c>
      <c r="K13" s="14">
        <f>IF(COUNTIF(I:I,J13)&gt;0,"Yes","No")</f>
        <v/>
      </c>
    </row>
    <row r="14">
      <c r="B14" s="9" t="n">
        <v>3268278</v>
      </c>
      <c r="I14" s="9" t="n">
        <v>3252240</v>
      </c>
      <c r="K14" s="14">
        <f>IF(COUNTIF(I:I,J14)&gt;0,"Yes","No")</f>
        <v/>
      </c>
    </row>
    <row r="15">
      <c r="B15" s="9" t="n">
        <v>3250893</v>
      </c>
      <c r="I15" s="9" t="n">
        <v>3229052</v>
      </c>
      <c r="K15" s="14">
        <f>IF(COUNTIF(I:I,J15)&gt;0,"Yes","No")</f>
        <v/>
      </c>
    </row>
    <row r="16">
      <c r="B16" s="9" t="n">
        <v>3244281</v>
      </c>
      <c r="I16" s="9" t="n">
        <v>3267005</v>
      </c>
      <c r="K16" s="14">
        <f>IF(COUNTIF(I:I,J16)&gt;0,"Yes","No")</f>
        <v/>
      </c>
    </row>
    <row r="17">
      <c r="B17" s="9" t="n">
        <v>3263373</v>
      </c>
      <c r="I17" s="9" t="n">
        <v>3261886</v>
      </c>
      <c r="K17" s="14">
        <f>IF(COUNTIF(I:I,J17)&gt;0,"Yes","No")</f>
        <v/>
      </c>
    </row>
    <row r="18">
      <c r="B18" s="9" t="n">
        <v>3243720</v>
      </c>
      <c r="I18" s="9" t="n">
        <v>3260489</v>
      </c>
      <c r="K18" s="14">
        <f>IF(COUNTIF(I:I,J18)&gt;0,"Yes","No")</f>
        <v/>
      </c>
    </row>
    <row r="19">
      <c r="B19" s="9" t="n">
        <v>3271981</v>
      </c>
      <c r="I19" s="9" t="n">
        <v>3269503</v>
      </c>
      <c r="K19" s="14">
        <f>IF(COUNTIF(I:I,J19)&gt;0,"Yes","No")</f>
        <v/>
      </c>
    </row>
    <row r="20">
      <c r="B20" s="9" t="n">
        <v>3271982</v>
      </c>
      <c r="I20" s="9" t="n">
        <v>3277900</v>
      </c>
      <c r="K20" s="14">
        <f>IF(COUNTIF(I:I,J20)&gt;0,"Yes","No")</f>
        <v/>
      </c>
    </row>
    <row r="21">
      <c r="B21" s="9" t="n">
        <v>3265875</v>
      </c>
      <c r="I21" s="9" t="n">
        <v>3277908</v>
      </c>
      <c r="K21" s="14">
        <f>IF(COUNTIF(I:I,J21)&gt;0,"Yes","No")</f>
        <v/>
      </c>
    </row>
    <row r="22">
      <c r="B22" s="9" t="n">
        <v>3263255</v>
      </c>
      <c r="I22" s="9" t="n">
        <v>3277973</v>
      </c>
      <c r="K22" s="14">
        <f>IF(COUNTIF(I:I,J22)&gt;0,"Yes","No")</f>
        <v/>
      </c>
    </row>
    <row r="23">
      <c r="I23" s="9" t="n">
        <v>3265274</v>
      </c>
      <c r="K23" s="14">
        <f>IF(COUNTIF(I:I,J23)&gt;0,"Yes","No")</f>
        <v/>
      </c>
    </row>
    <row r="24">
      <c r="I24" s="9" t="n">
        <v>3264971</v>
      </c>
      <c r="K24" s="14">
        <f>IF(COUNTIF(I:I,J24)&gt;0,"Yes","No")</f>
        <v/>
      </c>
    </row>
    <row r="25">
      <c r="I25" s="9" t="n">
        <v>3258876</v>
      </c>
      <c r="K25" s="14">
        <f>IF(COUNTIF(I:I,J25)&gt;0,"Yes","No")</f>
        <v/>
      </c>
    </row>
    <row r="26">
      <c r="I26" s="9" t="n">
        <v>3254074</v>
      </c>
      <c r="K26" s="14">
        <f>IF(COUNTIF(I:I,J26)&gt;0,"Yes","No")</f>
        <v/>
      </c>
    </row>
    <row r="27">
      <c r="I27" s="9" t="n">
        <v>3274176</v>
      </c>
      <c r="K27" s="14">
        <f>IF(COUNTIF(I:I,J27)&gt;0,"Yes","No")</f>
        <v/>
      </c>
    </row>
    <row r="28">
      <c r="I28" s="9" t="n">
        <v>3230326</v>
      </c>
      <c r="K28" s="14">
        <f>IF(COUNTIF(I:I,J28)&gt;0,"Yes","No")</f>
        <v/>
      </c>
    </row>
    <row r="29">
      <c r="I29" s="9" t="n">
        <v>3271588</v>
      </c>
      <c r="K29" s="14">
        <f>IF(COUNTIF(I:I,J29)&gt;0,"Yes","No")</f>
        <v/>
      </c>
    </row>
    <row r="30">
      <c r="I30" s="9" t="n">
        <v>3276373</v>
      </c>
      <c r="K30" s="14">
        <f>IF(COUNTIF(I:I,J30)&gt;0,"Yes","No")</f>
        <v/>
      </c>
    </row>
    <row r="31">
      <c r="I31" s="9" t="n">
        <v>3262098</v>
      </c>
      <c r="K31" s="14">
        <f>IF(COUNTIF(I:I,J31)&gt;0,"Yes","No")</f>
        <v/>
      </c>
    </row>
    <row r="32">
      <c r="I32" s="9" t="n">
        <v>3277636</v>
      </c>
      <c r="K32" s="14">
        <f>IF(COUNTIF(I:I,J32)&gt;0,"Yes","No")</f>
        <v/>
      </c>
    </row>
    <row r="33">
      <c r="I33" s="9" t="n">
        <v>3260513</v>
      </c>
      <c r="K33" s="14">
        <f>IF(COUNTIF(I:I,J33)&gt;0,"Yes","No")</f>
        <v/>
      </c>
    </row>
    <row r="34">
      <c r="I34" s="9" t="n">
        <v>3269781</v>
      </c>
      <c r="K34" s="14">
        <f>IF(COUNTIF(I:I,J34)&gt;0,"Yes","No")</f>
        <v/>
      </c>
    </row>
    <row r="35">
      <c r="I35" s="9" t="n">
        <v>3276894</v>
      </c>
      <c r="K35" s="14">
        <f>IF(COUNTIF(I:I,J35)&gt;0,"Yes","No")</f>
        <v/>
      </c>
    </row>
    <row r="36">
      <c r="I36" s="9" t="n">
        <v>3261548</v>
      </c>
      <c r="K36" s="14">
        <f>IF(COUNTIF(I:I,J36)&gt;0,"Yes","No")</f>
        <v/>
      </c>
    </row>
    <row r="37">
      <c r="I37" s="9" t="n">
        <v>3270075</v>
      </c>
      <c r="K37" s="14">
        <f>IF(COUNTIF(I:I,J37)&gt;0,"Yes","No")</f>
        <v/>
      </c>
    </row>
    <row r="38">
      <c r="I38" s="9" t="n">
        <v>3264141</v>
      </c>
      <c r="K38" s="14">
        <f>IF(COUNTIF(I:I,J38)&gt;0,"Yes","No")</f>
        <v/>
      </c>
    </row>
    <row r="39">
      <c r="I39" s="9" t="n">
        <v>3278594</v>
      </c>
      <c r="K39" s="14">
        <f>IF(COUNTIF(I:I,J39)&gt;0,"Yes","No")</f>
        <v/>
      </c>
    </row>
    <row r="40">
      <c r="I40" s="9" t="n">
        <v>3276880</v>
      </c>
      <c r="K40" s="14">
        <f>IF(COUNTIF(I:I,J40)&gt;0,"Yes","No")</f>
        <v/>
      </c>
    </row>
    <row r="41">
      <c r="I41" s="9" t="n">
        <v>3261512</v>
      </c>
      <c r="K41" s="14">
        <f>IF(COUNTIF(I:I,J41)&gt;0,"Yes","No")</f>
        <v/>
      </c>
    </row>
    <row r="42">
      <c r="I42" s="9" t="n">
        <v>3261552</v>
      </c>
      <c r="K42" s="14">
        <f>IF(COUNTIF(I:I,J42)&gt;0,"Yes","No")</f>
        <v/>
      </c>
    </row>
    <row r="43">
      <c r="I43" s="9" t="n">
        <v>3229140</v>
      </c>
      <c r="K43" s="14">
        <f>IF(COUNTIF(I:I,J43)&gt;0,"Yes","No")</f>
        <v/>
      </c>
    </row>
    <row r="44">
      <c r="I44" s="9" t="n">
        <v>3275773</v>
      </c>
      <c r="K44" s="14">
        <f>IF(COUNTIF(I:I,J44)&gt;0,"Yes","No")</f>
        <v/>
      </c>
    </row>
    <row r="45">
      <c r="I45" s="9" t="n">
        <v>3275784</v>
      </c>
      <c r="K45" s="14">
        <f>IF(COUNTIF(I:I,J45)&gt;0,"Yes","No")</f>
        <v/>
      </c>
    </row>
    <row r="46">
      <c r="I46" s="9" t="n">
        <v>3264176</v>
      </c>
      <c r="K46" s="14">
        <f>IF(COUNTIF(I:I,J46)&gt;0,"Yes","No")</f>
        <v/>
      </c>
    </row>
    <row r="47">
      <c r="I47" s="9" t="n">
        <v>3274174</v>
      </c>
      <c r="K47" s="14">
        <f>IF(COUNTIF(I:I,J47)&gt;0,"Yes","No")</f>
        <v/>
      </c>
    </row>
    <row r="48">
      <c r="I48" s="9" t="n">
        <v>3277905</v>
      </c>
      <c r="K48" s="14">
        <f>IF(COUNTIF(I:I,J48)&gt;0,"Yes","No")</f>
        <v/>
      </c>
    </row>
    <row r="49">
      <c r="I49" s="9" t="n">
        <v>3269482</v>
      </c>
      <c r="K49" s="14">
        <f>IF(COUNTIF(I:I,J49)&gt;0,"Yes","No")</f>
        <v/>
      </c>
    </row>
    <row r="50">
      <c r="I50" s="9" t="n">
        <v>3254070</v>
      </c>
      <c r="K50" s="14">
        <f>IF(COUNTIF(I:I,J50)&gt;0,"Yes","No")</f>
        <v/>
      </c>
    </row>
    <row r="51">
      <c r="I51" s="9" t="n">
        <v>3248698</v>
      </c>
      <c r="K51" s="14">
        <f>IF(COUNTIF(I:I,J51)&gt;0,"Yes","No")</f>
        <v/>
      </c>
    </row>
    <row r="52">
      <c r="I52" s="9" t="n">
        <v>3229172</v>
      </c>
      <c r="K52" s="14">
        <f>IF(COUNTIF(I:I,J52)&gt;0,"Yes","No")</f>
        <v/>
      </c>
    </row>
    <row r="53">
      <c r="I53" s="9" t="n">
        <v>3226390</v>
      </c>
      <c r="K53" s="14">
        <f>IF(COUNTIF(I:I,J53)&gt;0,"Yes","No")</f>
        <v/>
      </c>
    </row>
    <row r="54">
      <c r="I54" s="9" t="n">
        <v>3278681</v>
      </c>
      <c r="K54" s="14">
        <f>IF(COUNTIF(I:I,J54)&gt;0,"Yes","No")</f>
        <v/>
      </c>
    </row>
    <row r="55">
      <c r="I55" s="9" t="n">
        <v>3280880</v>
      </c>
      <c r="K55" s="14">
        <f>IF(COUNTIF(I:I,J55)&gt;0,"Yes","No")</f>
        <v/>
      </c>
    </row>
    <row r="56">
      <c r="I56" s="9" t="n">
        <v>3254081</v>
      </c>
      <c r="K56" s="14">
        <f>IF(COUNTIF(I:I,J56)&gt;0,"Yes","No")</f>
        <v/>
      </c>
    </row>
    <row r="57">
      <c r="I57" s="9" t="n">
        <v>3232800</v>
      </c>
      <c r="K57" s="14">
        <f>IF(COUNTIF(I:I,J57)&gt;0,"Yes","No")</f>
        <v/>
      </c>
    </row>
    <row r="58">
      <c r="I58" s="9" t="n">
        <v>3276375</v>
      </c>
      <c r="K58" s="14">
        <f>IF(COUNTIF(I:I,J58)&gt;0,"Yes","No")</f>
        <v/>
      </c>
    </row>
    <row r="59">
      <c r="I59" s="9" t="n">
        <v>3229064</v>
      </c>
      <c r="K59" s="14">
        <f>IF(COUNTIF(I:I,J59)&gt;0,"Yes","No")</f>
        <v/>
      </c>
    </row>
    <row r="60">
      <c r="I60" s="9" t="n">
        <v>3229080</v>
      </c>
      <c r="K60" s="14">
        <f>IF(COUNTIF(I:I,J60)&gt;0,"Yes","No")</f>
        <v/>
      </c>
    </row>
    <row r="61">
      <c r="I61" s="9" t="n">
        <v>3260494</v>
      </c>
      <c r="K61" s="14">
        <f>IF(COUNTIF(I:I,J61)&gt;0,"Yes","No")</f>
        <v/>
      </c>
    </row>
    <row r="62">
      <c r="I62" s="9" t="n">
        <v>3258875</v>
      </c>
      <c r="K62" s="14">
        <f>IF(COUNTIF(I:I,J62)&gt;0,"Yes","No")</f>
        <v/>
      </c>
    </row>
    <row r="63">
      <c r="I63" s="9" t="n">
        <v>3277901</v>
      </c>
      <c r="K63" s="14">
        <f>IF(COUNTIF(I:I,J63)&gt;0,"Yes","No")</f>
        <v/>
      </c>
    </row>
    <row r="64">
      <c r="I64" s="9" t="n">
        <v>3277904</v>
      </c>
      <c r="K64" s="14">
        <f>IF(COUNTIF(I:I,J64)&gt;0,"Yes","No")</f>
        <v/>
      </c>
    </row>
    <row r="65">
      <c r="I65" s="9" t="n">
        <v>3271992</v>
      </c>
      <c r="K65" s="14">
        <f>IF(COUNTIF(I:I,J65)&gt;0,"Yes","No")</f>
        <v/>
      </c>
    </row>
    <row r="66">
      <c r="I66" s="9" t="n">
        <v>3272263</v>
      </c>
      <c r="K66" s="14">
        <f>IF(COUNTIF(I:I,J66)&gt;0,"Yes","No")</f>
        <v/>
      </c>
    </row>
    <row r="67">
      <c r="I67" s="9" t="n">
        <v>3276381</v>
      </c>
      <c r="K67" s="14">
        <f>IF(COUNTIF(I:I,J67)&gt;0,"Yes","No")</f>
        <v/>
      </c>
    </row>
    <row r="68">
      <c r="I68" s="9" t="n">
        <v>3279022</v>
      </c>
      <c r="K68" s="14">
        <f>IF(COUNTIF(I:I,J68)&gt;0,"Yes","No")</f>
        <v/>
      </c>
    </row>
    <row r="69">
      <c r="I69" s="9" t="n">
        <v>3262471</v>
      </c>
      <c r="K69" s="14">
        <f>IF(COUNTIF(I:I,J69)&gt;0,"Yes","No")</f>
        <v/>
      </c>
    </row>
    <row r="70">
      <c r="I70" s="9" t="n">
        <v>3280194</v>
      </c>
      <c r="K70" s="14">
        <f>IF(COUNTIF(I:I,J70)&gt;0,"Yes","No")</f>
        <v/>
      </c>
    </row>
    <row r="71">
      <c r="I71" s="9" t="n">
        <v>3229183</v>
      </c>
      <c r="K71" s="14">
        <f>IF(COUNTIF(I:I,J71)&gt;0,"Yes","No")</f>
        <v/>
      </c>
    </row>
    <row r="72">
      <c r="I72" s="9" t="n">
        <v>3280877</v>
      </c>
      <c r="K72" s="14">
        <f>IF(COUNTIF(I:I,J72)&gt;0,"Yes","No")</f>
        <v/>
      </c>
    </row>
    <row r="73">
      <c r="I73" s="9" t="n">
        <v>3243979</v>
      </c>
      <c r="K73" s="14">
        <f>IF(COUNTIF(I:I,J73)&gt;0,"Yes","No")</f>
        <v/>
      </c>
    </row>
    <row r="74">
      <c r="I74" s="9" t="n">
        <v>3280878</v>
      </c>
      <c r="K74" s="14">
        <f>IF(COUNTIF(I:I,J74)&gt;0,"Yes","No")</f>
        <v/>
      </c>
    </row>
    <row r="75">
      <c r="I75" s="9" t="n">
        <v>3276391</v>
      </c>
      <c r="K75" s="14">
        <f>IF(COUNTIF(I:I,J75)&gt;0,"Yes","No")</f>
        <v/>
      </c>
    </row>
    <row r="76">
      <c r="I76" s="9" t="n">
        <v>3273638</v>
      </c>
      <c r="K76" s="14">
        <f>IF(COUNTIF(I:I,J76)&gt;0,"Yes","No")</f>
        <v/>
      </c>
    </row>
    <row r="77">
      <c r="I77" s="9" t="n">
        <v>3273639</v>
      </c>
      <c r="K77" s="14">
        <f>IF(COUNTIF(I:I,J77)&gt;0,"Yes","No")</f>
        <v/>
      </c>
    </row>
    <row r="78">
      <c r="I78" s="9" t="n">
        <v>3260471</v>
      </c>
      <c r="K78" s="14">
        <f>IF(COUNTIF(I:I,J78)&gt;0,"Yes","No")</f>
        <v/>
      </c>
    </row>
    <row r="79">
      <c r="I79" s="9" t="n">
        <v>3262116</v>
      </c>
      <c r="K79" s="14">
        <f>IF(COUNTIF(I:I,J79)&gt;0,"Yes","No")</f>
        <v/>
      </c>
    </row>
    <row r="80">
      <c r="I80" s="9" t="n">
        <v>3280197</v>
      </c>
      <c r="K80" s="14">
        <f>IF(COUNTIF(I:I,J80)&gt;0,"Yes","No")</f>
        <v/>
      </c>
    </row>
    <row r="81">
      <c r="I81" s="9" t="n">
        <v>3249781</v>
      </c>
      <c r="K81" s="14">
        <f>IF(COUNTIF(I:I,J81)&gt;0,"Yes","No")</f>
        <v/>
      </c>
    </row>
    <row r="82">
      <c r="K82" s="14">
        <f>IF(COUNTIF(I:I,J82)&gt;0,"Yes","No")</f>
        <v/>
      </c>
    </row>
    <row r="83">
      <c r="K83" s="14">
        <f>IF(COUNTIF(I:I,J83)&gt;0,"Yes","No")</f>
        <v/>
      </c>
    </row>
    <row r="84">
      <c r="K84" s="14">
        <f>IF(COUNTIF(I:I,J84)&gt;0,"Yes","No")</f>
        <v/>
      </c>
    </row>
    <row r="85">
      <c r="K85" s="14">
        <f>IF(COUNTIF(I:I,J85)&gt;0,"Yes","No")</f>
        <v/>
      </c>
    </row>
    <row r="86">
      <c r="K86" s="14">
        <f>IF(COUNTIF(I:I,J86)&gt;0,"Yes","No")</f>
        <v/>
      </c>
    </row>
    <row r="87">
      <c r="K87" s="14">
        <f>IF(COUNTIF(I:I,J87)&gt;0,"Yes","No")</f>
        <v/>
      </c>
    </row>
    <row r="88">
      <c r="K88" s="14">
        <f>IF(COUNTIF(I:I,J88)&gt;0,"Yes","No")</f>
        <v/>
      </c>
    </row>
    <row r="89">
      <c r="K89" s="14">
        <f>IF(COUNTIF(I:I,J89)&gt;0,"Yes","No")</f>
        <v/>
      </c>
    </row>
    <row r="90">
      <c r="K90" s="14">
        <f>IF(COUNTIF(I:I,J90)&gt;0,"Yes","No")</f>
        <v/>
      </c>
    </row>
    <row r="91">
      <c r="K91" s="14">
        <f>IF(COUNTIF(I:I,J91)&gt;0,"Yes","No")</f>
        <v/>
      </c>
    </row>
    <row r="92">
      <c r="K92" s="14">
        <f>IF(COUNTIF(I:I,J92)&gt;0,"Yes","No")</f>
        <v/>
      </c>
    </row>
    <row r="93">
      <c r="K93" s="14">
        <f>IF(COUNTIF(I:I,J93)&gt;0,"Yes","No")</f>
        <v/>
      </c>
    </row>
    <row r="94">
      <c r="K94" s="14">
        <f>IF(COUNTIF(I:I,J94)&gt;0,"Yes","No")</f>
        <v/>
      </c>
    </row>
    <row r="95">
      <c r="K95" s="14">
        <f>IF(COUNTIF(I:I,J95)&gt;0,"Yes","No")</f>
        <v/>
      </c>
    </row>
    <row r="96">
      <c r="K96" s="14">
        <f>IF(COUNTIF(I:I,J96)&gt;0,"Yes","No")</f>
        <v/>
      </c>
    </row>
    <row r="97">
      <c r="K97" s="14">
        <f>IF(COUNTIF(I:I,J97)&gt;0,"Yes","No")</f>
        <v/>
      </c>
    </row>
    <row r="98">
      <c r="K98" s="14">
        <f>IF(COUNTIF(I:I,J98)&gt;0,"Yes","No")</f>
        <v/>
      </c>
    </row>
    <row r="99">
      <c r="K99" s="14">
        <f>IF(COUNTIF(I:I,J99)&gt;0,"Yes","No")</f>
        <v/>
      </c>
    </row>
    <row r="100">
      <c r="K100" s="14">
        <f>IF(COUNTIF(I:I,J100)&gt;0,"Yes","No")</f>
        <v/>
      </c>
    </row>
    <row r="101">
      <c r="K101" s="14">
        <f>IF(COUNTIF(I:I,J101)&gt;0,"Yes","No")</f>
        <v/>
      </c>
    </row>
    <row r="102">
      <c r="K102" s="14">
        <f>IF(COUNTIF(I:I,J102)&gt;0,"Yes","No")</f>
        <v/>
      </c>
    </row>
    <row r="103">
      <c r="K103" s="14">
        <f>IF(COUNTIF(I:I,J103)&gt;0,"Yes","No")</f>
        <v/>
      </c>
    </row>
    <row r="104">
      <c r="K104" s="14">
        <f>IF(COUNTIF(I:I,J104)&gt;0,"Yes","No")</f>
        <v/>
      </c>
    </row>
    <row r="105">
      <c r="K105" s="14">
        <f>IF(COUNTIF(I:I,J105)&gt;0,"Yes","No")</f>
        <v/>
      </c>
    </row>
    <row r="106">
      <c r="K106" s="14">
        <f>IF(COUNTIF(I:I,J106)&gt;0,"Yes","No")</f>
        <v/>
      </c>
    </row>
    <row r="107">
      <c r="K107" s="14">
        <f>IF(COUNTIF(I:I,J107)&gt;0,"Yes","No")</f>
        <v/>
      </c>
    </row>
    <row r="108">
      <c r="K108" s="14">
        <f>IF(COUNTIF(I:I,J108)&gt;0,"Yes","No")</f>
        <v/>
      </c>
    </row>
    <row r="109">
      <c r="K109" s="14">
        <f>IF(COUNTIF(I:I,J109)&gt;0,"Yes","No")</f>
        <v/>
      </c>
    </row>
    <row r="110">
      <c r="K110" s="14">
        <f>IF(COUNTIF(I:I,J110)&gt;0,"Yes","No")</f>
        <v/>
      </c>
    </row>
    <row r="111">
      <c r="K111" s="14">
        <f>IF(COUNTIF(I:I,J111)&gt;0,"Yes","No")</f>
        <v/>
      </c>
    </row>
    <row r="112">
      <c r="K112" s="14">
        <f>IF(COUNTIF(I:I,J112)&gt;0,"Yes","No")</f>
        <v/>
      </c>
    </row>
    <row r="113">
      <c r="K113" s="14">
        <f>IF(COUNTIF(I:I,J113)&gt;0,"Yes","No")</f>
        <v/>
      </c>
    </row>
    <row r="114">
      <c r="K114" s="14">
        <f>IF(COUNTIF(I:I,J114)&gt;0,"Yes","No")</f>
        <v/>
      </c>
    </row>
    <row r="115">
      <c r="K115" s="14">
        <f>IF(COUNTIF(I:I,J115)&gt;0,"Yes","No")</f>
        <v/>
      </c>
    </row>
    <row r="116">
      <c r="K116" s="14">
        <f>IF(COUNTIF(I:I,J116)&gt;0,"Yes","No")</f>
        <v/>
      </c>
    </row>
    <row r="117">
      <c r="K117" s="14">
        <f>IF(COUNTIF(I:I,J117)&gt;0,"Yes","No")</f>
        <v/>
      </c>
    </row>
    <row r="118">
      <c r="K118" s="14">
        <f>IF(COUNTIF(I:I,J118)&gt;0,"Yes","No")</f>
        <v/>
      </c>
    </row>
    <row r="119">
      <c r="K119" s="14">
        <f>IF(COUNTIF(I:I,J119)&gt;0,"Yes","No")</f>
        <v/>
      </c>
    </row>
    <row r="120">
      <c r="K120" s="14">
        <f>IF(COUNTIF(I:I,J120)&gt;0,"Yes","No")</f>
        <v/>
      </c>
    </row>
    <row r="121">
      <c r="K121" s="14">
        <f>IF(COUNTIF(I:I,J121)&gt;0,"Yes","No")</f>
        <v/>
      </c>
    </row>
    <row r="122">
      <c r="K122" s="14">
        <f>IF(COUNTIF(I:I,J122)&gt;0,"Yes","No")</f>
        <v/>
      </c>
    </row>
    <row r="123">
      <c r="K123" s="14">
        <f>IF(COUNTIF(I:I,J123)&gt;0,"Yes","No")</f>
        <v/>
      </c>
    </row>
    <row r="124">
      <c r="K124" s="14">
        <f>IF(COUNTIF(I:I,J124)&gt;0,"Yes","No")</f>
        <v/>
      </c>
    </row>
    <row r="125">
      <c r="K125" s="14">
        <f>IF(COUNTIF(I:I,J125)&gt;0,"Yes","No")</f>
        <v/>
      </c>
    </row>
    <row r="126">
      <c r="K126" s="14">
        <f>IF(COUNTIF(I:I,J126)&gt;0,"Yes","No")</f>
        <v/>
      </c>
    </row>
    <row r="127">
      <c r="K127" s="14">
        <f>IF(COUNTIF(I:I,J127)&gt;0,"Yes","No")</f>
        <v/>
      </c>
    </row>
    <row r="128">
      <c r="K128" s="14">
        <f>IF(COUNTIF(I:I,J128)&gt;0,"Yes","No")</f>
        <v/>
      </c>
    </row>
    <row r="129">
      <c r="K129" s="14">
        <f>IF(COUNTIF(I:I,J129)&gt;0,"Yes","No")</f>
        <v/>
      </c>
    </row>
    <row r="130">
      <c r="K130" s="14">
        <f>IF(COUNTIF(I:I,J130)&gt;0,"Yes","No")</f>
        <v/>
      </c>
    </row>
    <row r="131">
      <c r="K131" s="14">
        <f>IF(COUNTIF(I:I,J131)&gt;0,"Yes","No")</f>
        <v/>
      </c>
    </row>
    <row r="132">
      <c r="K132" s="14">
        <f>IF(COUNTIF(I:I,J132)&gt;0,"Yes","No")</f>
        <v/>
      </c>
    </row>
    <row r="133">
      <c r="K133" s="14">
        <f>IF(COUNTIF(I:I,J133)&gt;0,"Yes","No")</f>
        <v/>
      </c>
    </row>
    <row r="134">
      <c r="K134" s="14">
        <f>IF(COUNTIF(I:I,J134)&gt;0,"Yes","No")</f>
        <v/>
      </c>
    </row>
    <row r="135">
      <c r="K135" s="14">
        <f>IF(COUNTIF(I:I,J135)&gt;0,"Yes","No")</f>
        <v/>
      </c>
    </row>
    <row r="136">
      <c r="K136" s="14">
        <f>IF(COUNTIF(I:I,J136)&gt;0,"Yes","No")</f>
        <v/>
      </c>
    </row>
    <row r="137">
      <c r="K137" s="14">
        <f>IF(COUNTIF(I:I,J137)&gt;0,"Yes","No")</f>
        <v/>
      </c>
    </row>
    <row r="138">
      <c r="K138" s="14">
        <f>IF(COUNTIF(I:I,J138)&gt;0,"Yes","No")</f>
        <v/>
      </c>
    </row>
    <row r="139">
      <c r="K139" s="14">
        <f>IF(COUNTIF(I:I,J139)&gt;0,"Yes","No")</f>
        <v/>
      </c>
    </row>
    <row r="140">
      <c r="K140" s="14">
        <f>IF(COUNTIF(I:I,J140)&gt;0,"Yes","No")</f>
        <v/>
      </c>
    </row>
    <row r="141">
      <c r="K141" s="14">
        <f>IF(COUNTIF(I:I,J141)&gt;0,"Yes","No")</f>
        <v/>
      </c>
    </row>
    <row r="142">
      <c r="K142" s="14">
        <f>IF(COUNTIF(I:I,J142)&gt;0,"Yes","No")</f>
        <v/>
      </c>
    </row>
    <row r="143">
      <c r="K143" s="14">
        <f>IF(COUNTIF(I:I,J143)&gt;0,"Yes","No")</f>
        <v/>
      </c>
    </row>
    <row r="144">
      <c r="K144" s="14">
        <f>IF(COUNTIF(I:I,J144)&gt;0,"Yes","No")</f>
        <v/>
      </c>
    </row>
    <row r="145">
      <c r="K145" s="14">
        <f>IF(COUNTIF(I:I,J145)&gt;0,"Yes","No")</f>
        <v/>
      </c>
    </row>
    <row r="146">
      <c r="K146" s="14">
        <f>IF(COUNTIF(I:I,J146)&gt;0,"Yes","No")</f>
        <v/>
      </c>
    </row>
    <row r="147">
      <c r="K147" s="14">
        <f>IF(COUNTIF(I:I,J147)&gt;0,"Yes","No")</f>
        <v/>
      </c>
    </row>
    <row r="148">
      <c r="K148" s="14">
        <f>IF(COUNTIF(I:I,J148)&gt;0,"Yes","No")</f>
        <v/>
      </c>
    </row>
    <row r="149">
      <c r="K149" s="14">
        <f>IF(COUNTIF(I:I,J149)&gt;0,"Yes","No")</f>
        <v/>
      </c>
    </row>
    <row r="150">
      <c r="K150" s="14">
        <f>IF(COUNTIF(I:I,J150)&gt;0,"Yes","No")</f>
        <v/>
      </c>
    </row>
    <row r="151">
      <c r="K151" s="14">
        <f>IF(COUNTIF(I:I,J151)&gt;0,"Yes","No")</f>
        <v/>
      </c>
    </row>
    <row r="152">
      <c r="K152" s="14">
        <f>IF(COUNTIF(I:I,J152)&gt;0,"Yes","No")</f>
        <v/>
      </c>
    </row>
    <row r="153">
      <c r="K153" s="14">
        <f>IF(COUNTIF(I:I,J153)&gt;0,"Yes","No")</f>
        <v/>
      </c>
    </row>
    <row r="154">
      <c r="K154" s="14">
        <f>IF(COUNTIF(I:I,J154)&gt;0,"Yes","No")</f>
        <v/>
      </c>
    </row>
    <row r="155">
      <c r="K155" s="14">
        <f>IF(COUNTIF(I:I,J155)&gt;0,"Yes","No")</f>
        <v/>
      </c>
    </row>
    <row r="156">
      <c r="K156" s="14">
        <f>IF(COUNTIF(I:I,J156)&gt;0,"Yes","No")</f>
        <v/>
      </c>
    </row>
    <row r="157">
      <c r="K157" s="14">
        <f>IF(COUNTIF(I:I,J157)&gt;0,"Yes","No")</f>
        <v/>
      </c>
    </row>
    <row r="158">
      <c r="K158" s="14">
        <f>IF(COUNTIF(I:I,J158)&gt;0,"Yes","No")</f>
        <v/>
      </c>
    </row>
    <row r="159">
      <c r="K159" s="14">
        <f>IF(COUNTIF(I:I,J159)&gt;0,"Yes","No")</f>
        <v/>
      </c>
    </row>
    <row r="160">
      <c r="K160" s="14">
        <f>IF(COUNTIF(I:I,J160)&gt;0,"Yes","No")</f>
        <v/>
      </c>
    </row>
    <row r="161">
      <c r="K161" s="14">
        <f>IF(COUNTIF(I:I,J161)&gt;0,"Yes","No")</f>
        <v/>
      </c>
    </row>
    <row r="162">
      <c r="K162" s="14">
        <f>IF(COUNTIF(I:I,J162)&gt;0,"Yes","No")</f>
        <v/>
      </c>
    </row>
    <row r="163">
      <c r="K163" s="14">
        <f>IF(COUNTIF(I:I,J163)&gt;0,"Yes","No")</f>
        <v/>
      </c>
    </row>
    <row r="164">
      <c r="K164" s="14">
        <f>IF(COUNTIF(I:I,J164)&gt;0,"Yes","No")</f>
        <v/>
      </c>
    </row>
    <row r="165">
      <c r="K165" s="14">
        <f>IF(COUNTIF(I:I,J165)&gt;0,"Yes","No")</f>
        <v/>
      </c>
    </row>
    <row r="166">
      <c r="K166" s="14">
        <f>IF(COUNTIF(I:I,J166)&gt;0,"Yes","No")</f>
        <v/>
      </c>
    </row>
    <row r="167">
      <c r="K167" s="14">
        <f>IF(COUNTIF(I:I,J167)&gt;0,"Yes","No")</f>
        <v/>
      </c>
    </row>
    <row r="168">
      <c r="K168" s="14">
        <f>IF(COUNTIF(I:I,J168)&gt;0,"Yes","No")</f>
        <v/>
      </c>
    </row>
    <row r="169">
      <c r="K169" s="14">
        <f>IF(COUNTIF(I:I,J169)&gt;0,"Yes","No")</f>
        <v/>
      </c>
    </row>
    <row r="170">
      <c r="K170" s="14">
        <f>IF(COUNTIF(I:I,J170)&gt;0,"Yes","No")</f>
        <v/>
      </c>
    </row>
    <row r="171">
      <c r="K171" s="14">
        <f>IF(COUNTIF(I:I,J171)&gt;0,"Yes","No")</f>
        <v/>
      </c>
    </row>
    <row r="172">
      <c r="K172" s="14">
        <f>IF(COUNTIF(I:I,J172)&gt;0,"Yes","No")</f>
        <v/>
      </c>
    </row>
    <row r="173">
      <c r="K173" s="14">
        <f>IF(COUNTIF(I:I,J173)&gt;0,"Yes","No")</f>
        <v/>
      </c>
    </row>
    <row r="174">
      <c r="K174" s="14">
        <f>IF(COUNTIF(I:I,J174)&gt;0,"Yes","No")</f>
        <v/>
      </c>
    </row>
    <row r="175">
      <c r="K175" s="14">
        <f>IF(COUNTIF(I:I,J175)&gt;0,"Yes","No")</f>
        <v/>
      </c>
    </row>
    <row r="176">
      <c r="K176" s="14">
        <f>IF(COUNTIF(I:I,J176)&gt;0,"Yes","No")</f>
        <v/>
      </c>
    </row>
    <row r="177">
      <c r="K177" s="14">
        <f>IF(COUNTIF(I:I,J177)&gt;0,"Yes","No")</f>
        <v/>
      </c>
    </row>
    <row r="178">
      <c r="K178" s="14">
        <f>IF(COUNTIF(I:I,J178)&gt;0,"Yes","No")</f>
        <v/>
      </c>
    </row>
    <row r="179">
      <c r="K179" s="14">
        <f>IF(COUNTIF(I:I,J179)&gt;0,"Yes","No")</f>
        <v/>
      </c>
    </row>
    <row r="180">
      <c r="K180" s="14">
        <f>IF(COUNTIF(I:I,J180)&gt;0,"Yes","No")</f>
        <v/>
      </c>
    </row>
    <row r="181">
      <c r="K181" s="14">
        <f>IF(COUNTIF(I:I,J181)&gt;0,"Yes","No")</f>
        <v/>
      </c>
    </row>
    <row r="182">
      <c r="K182" s="14">
        <f>IF(COUNTIF(I:I,J182)&gt;0,"Yes","No")</f>
        <v/>
      </c>
    </row>
    <row r="183">
      <c r="K183" s="14">
        <f>IF(COUNTIF(I:I,J183)&gt;0,"Yes","No")</f>
        <v/>
      </c>
    </row>
    <row r="184">
      <c r="K184" s="14">
        <f>IF(COUNTIF(I:I,J184)&gt;0,"Yes","No")</f>
        <v/>
      </c>
    </row>
    <row r="185">
      <c r="K185" s="14">
        <f>IF(COUNTIF(I:I,J185)&gt;0,"Yes","No")</f>
        <v/>
      </c>
    </row>
    <row r="186">
      <c r="K186" s="14">
        <f>IF(COUNTIF(I:I,J186)&gt;0,"Yes","No")</f>
        <v/>
      </c>
    </row>
    <row r="187">
      <c r="K187" s="14">
        <f>IF(COUNTIF(I:I,J187)&gt;0,"Yes","No")</f>
        <v/>
      </c>
    </row>
    <row r="188">
      <c r="K188" s="14">
        <f>IF(COUNTIF(I:I,J188)&gt;0,"Yes","No")</f>
        <v/>
      </c>
    </row>
    <row r="189">
      <c r="K189" s="14">
        <f>IF(COUNTIF(I:I,J189)&gt;0,"Yes","No")</f>
        <v/>
      </c>
    </row>
    <row r="190">
      <c r="K190" s="14">
        <f>IF(COUNTIF(I:I,J190)&gt;0,"Yes","No")</f>
        <v/>
      </c>
    </row>
    <row r="191">
      <c r="K191" s="14">
        <f>IF(COUNTIF(I:I,J191)&gt;0,"Yes","No")</f>
        <v/>
      </c>
    </row>
    <row r="192">
      <c r="K192" s="14">
        <f>IF(COUNTIF(I:I,J192)&gt;0,"Yes","No")</f>
        <v/>
      </c>
    </row>
    <row r="193">
      <c r="K193" s="14">
        <f>IF(COUNTIF(I:I,J193)&gt;0,"Yes","No")</f>
        <v/>
      </c>
    </row>
    <row r="194">
      <c r="K194" s="14">
        <f>IF(COUNTIF(I:I,J194)&gt;0,"Yes","No")</f>
        <v/>
      </c>
    </row>
    <row r="195">
      <c r="K195" s="14">
        <f>IF(COUNTIF(I:I,J195)&gt;0,"Yes","No")</f>
        <v/>
      </c>
    </row>
    <row r="196">
      <c r="K196" s="14">
        <f>IF(COUNTIF(I:I,J196)&gt;0,"Yes","No")</f>
        <v/>
      </c>
    </row>
    <row r="197">
      <c r="K197" s="14">
        <f>IF(COUNTIF(I:I,J197)&gt;0,"Yes","No")</f>
        <v/>
      </c>
    </row>
    <row r="198">
      <c r="K198" s="14">
        <f>IF(COUNTIF(I:I,J198)&gt;0,"Yes","No")</f>
        <v/>
      </c>
    </row>
    <row r="199">
      <c r="K199" s="14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priority="1" dxfId="7"/>
  </conditionalFormatting>
  <conditionalFormatting sqref="K3:K199">
    <cfRule type="cellIs" priority="4" operator="greaterThan" dxfId="0">
      <formula>0</formula>
    </cfRule>
  </conditionalFormatting>
  <conditionalFormatting sqref="K3:K1048576">
    <cfRule type="cellIs" priority="2" operator="equal" dxfId="3">
      <formula>"No"</formula>
    </cfRule>
    <cfRule type="cellIs" priority="3" operator="equal" dxfId="0">
      <formula>"Yes"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704"/>
  <sheetViews>
    <sheetView workbookViewId="0">
      <selection activeCell="L13" sqref="L13"/>
    </sheetView>
  </sheetViews>
  <sheetFormatPr baseColWidth="8" defaultRowHeight="15"/>
  <cols>
    <col width="12.5703125" customWidth="1" style="9" min="1" max="4"/>
    <col width="10.140625" customWidth="1" style="9" min="5" max="5"/>
    <col width="9.140625" customWidth="1" style="9" min="6" max="6"/>
    <col width="9.7109375" bestFit="1" customWidth="1" style="38" min="7" max="7"/>
    <col width="10.7109375" bestFit="1" customWidth="1" style="38" min="8" max="8"/>
    <col width="21.5703125" customWidth="1" style="66" min="11" max="11"/>
    <col width="20.5703125" customWidth="1" style="66" min="12" max="13"/>
    <col width="13.5703125" customWidth="1" style="66" min="14" max="14"/>
  </cols>
  <sheetData>
    <row r="1">
      <c r="A1" t="inlineStr">
        <is>
          <t>Box Size</t>
        </is>
      </c>
      <c r="B1" t="inlineStr">
        <is>
          <t>Box QTY</t>
        </is>
      </c>
      <c r="C1" t="inlineStr">
        <is>
          <t>Item</t>
        </is>
      </c>
      <c r="D1" t="inlineStr">
        <is>
          <t>Lot</t>
        </is>
      </c>
      <c r="E1" t="inlineStr">
        <is>
          <t>Job</t>
        </is>
      </c>
      <c r="F1" t="inlineStr">
        <is>
          <t>QTY</t>
        </is>
      </c>
      <c r="G1" s="37" t="inlineStr">
        <is>
          <t>Boxed</t>
        </is>
      </c>
      <c r="H1" s="37" t="inlineStr">
        <is>
          <t>Shipped</t>
        </is>
      </c>
    </row>
    <row r="2">
      <c r="A2" s="9" t="inlineStr">
        <is>
          <t>SH50027.12</t>
        </is>
      </c>
      <c r="B2" s="9" t="n">
        <v>7</v>
      </c>
      <c r="C2" s="9" t="inlineStr">
        <is>
          <t>SH3B8041.01.10</t>
        </is>
      </c>
      <c r="D2" s="9" t="inlineStr">
        <is>
          <t>EKF522514</t>
        </is>
      </c>
      <c r="E2" s="9" t="n">
        <v>3294858</v>
      </c>
      <c r="F2" s="9" t="n">
        <v>7</v>
      </c>
      <c r="G2" s="38" t="n">
        <v>45460</v>
      </c>
      <c r="H2" s="38" t="n">
        <v>45461</v>
      </c>
      <c r="I2">
        <f>IF(F2 = "", "",(_xlfn.DAYS(H2,G2)))</f>
        <v/>
      </c>
      <c r="K2" s="30" t="inlineStr">
        <is>
          <t>Not Shipped On Time</t>
        </is>
      </c>
      <c r="L2" s="30" t="inlineStr">
        <is>
          <t>Shipped On Time</t>
        </is>
      </c>
      <c r="M2" s="30" t="inlineStr">
        <is>
          <t>Total Boxed</t>
        </is>
      </c>
      <c r="N2" s="30" t="inlineStr">
        <is>
          <t>OTIF</t>
        </is>
      </c>
    </row>
    <row r="3">
      <c r="A3" s="9" t="inlineStr">
        <is>
          <t>SH50027.03</t>
        </is>
      </c>
      <c r="B3" s="9" t="n">
        <v>15</v>
      </c>
      <c r="C3" s="9" t="inlineStr">
        <is>
          <t>SH3B16010.02</t>
        </is>
      </c>
      <c r="D3" s="9" t="inlineStr">
        <is>
          <t>EKF524838</t>
        </is>
      </c>
      <c r="E3" s="9" t="n">
        <v>3304787</v>
      </c>
      <c r="F3" s="9" t="n">
        <v>30</v>
      </c>
      <c r="G3" s="38" t="n">
        <v>45460</v>
      </c>
      <c r="H3" s="38" t="n">
        <v>45461</v>
      </c>
      <c r="I3">
        <f>IF(F3 = "", "",(_xlfn.DAYS(H3,G3)))</f>
        <v/>
      </c>
      <c r="K3" s="66">
        <f>COUNTIFS(I:I,"&gt;2",I:I,"&lt;0")</f>
        <v/>
      </c>
      <c r="L3" s="66">
        <f>COUNTIFS(I:I,"&lt;3",I:I,"&gt;=-1")</f>
        <v/>
      </c>
      <c r="M3" s="66">
        <f>COUNT(I:I)</f>
        <v/>
      </c>
      <c r="N3" s="10">
        <f>L3/M3</f>
        <v/>
      </c>
    </row>
    <row r="4">
      <c r="A4" s="9" t="inlineStr">
        <is>
          <t>SH50027.03</t>
        </is>
      </c>
      <c r="B4" s="9" t="n">
        <v>16</v>
      </c>
      <c r="C4" s="9" t="inlineStr">
        <is>
          <t>PL3B0364.01</t>
        </is>
      </c>
      <c r="D4" s="9" t="inlineStr">
        <is>
          <t>EKF523123</t>
        </is>
      </c>
      <c r="E4" s="9" t="n">
        <v>3297154</v>
      </c>
      <c r="F4" s="9" t="n">
        <v>77</v>
      </c>
      <c r="G4" s="38" t="n">
        <v>45460</v>
      </c>
      <c r="H4" s="38" t="n">
        <v>45461</v>
      </c>
      <c r="I4">
        <f>IF(F4 = "", "",(_xlfn.DAYS(H4,G4)))</f>
        <v/>
      </c>
      <c r="L4" s="66" t="n">
        <v>41</v>
      </c>
      <c r="M4" s="66">
        <f>COUNT(I:I)</f>
        <v/>
      </c>
      <c r="N4" s="10">
        <f>L4/M4</f>
        <v/>
      </c>
    </row>
    <row r="5">
      <c r="A5" s="9" t="inlineStr">
        <is>
          <t>SH50027.03</t>
        </is>
      </c>
      <c r="B5" s="9" t="n">
        <v>14</v>
      </c>
      <c r="C5" s="9" t="inlineStr">
        <is>
          <t>SH3B18843.01</t>
        </is>
      </c>
      <c r="D5" s="9" t="inlineStr">
        <is>
          <t>EKF525923</t>
        </is>
      </c>
      <c r="E5" s="9" t="n">
        <v>3312695</v>
      </c>
      <c r="F5" s="9" t="n">
        <v>27</v>
      </c>
      <c r="G5" s="38" t="n">
        <v>45460</v>
      </c>
      <c r="H5" s="38" t="n">
        <v>45461</v>
      </c>
      <c r="I5">
        <f>IF(F5 = "", "",(_xlfn.DAYS(H5,G5)))</f>
        <v/>
      </c>
    </row>
    <row r="6">
      <c r="A6" s="9" t="inlineStr">
        <is>
          <t>SH50027.03</t>
        </is>
      </c>
      <c r="B6" s="9" t="n">
        <v>17</v>
      </c>
      <c r="C6" s="9" t="inlineStr">
        <is>
          <t>SH30673.02</t>
        </is>
      </c>
      <c r="D6" s="9" t="inlineStr">
        <is>
          <t>EKF527409</t>
        </is>
      </c>
      <c r="E6" s="9" t="n">
        <v>3320655</v>
      </c>
      <c r="F6" s="9" t="n">
        <v>161</v>
      </c>
      <c r="G6" s="38" t="n">
        <v>45460</v>
      </c>
      <c r="H6" s="38" t="n">
        <v>45461</v>
      </c>
      <c r="I6">
        <f>IF(F6 = "", "",(_xlfn.DAYS(H6,G6)))</f>
        <v/>
      </c>
    </row>
    <row r="7">
      <c r="A7" s="9" t="inlineStr">
        <is>
          <t>SH50027.02</t>
        </is>
      </c>
      <c r="B7" s="9" t="n">
        <v>70</v>
      </c>
      <c r="C7" s="9" t="inlineStr">
        <is>
          <t>SH3B16647.01</t>
        </is>
      </c>
      <c r="D7" s="9" t="inlineStr">
        <is>
          <t>EKF524584</t>
        </is>
      </c>
      <c r="E7" s="9" t="n">
        <v>3302868</v>
      </c>
      <c r="F7" s="9" t="n">
        <v>700</v>
      </c>
      <c r="G7" s="38" t="n">
        <v>45460</v>
      </c>
      <c r="H7" s="38" t="n">
        <v>45461</v>
      </c>
      <c r="I7">
        <f>IF(F7 = "", "",(_xlfn.DAYS(H7,G7)))</f>
        <v/>
      </c>
    </row>
    <row r="8">
      <c r="A8" s="9" t="inlineStr">
        <is>
          <t>SH50027.02</t>
        </is>
      </c>
      <c r="B8" s="9" t="n">
        <v>4</v>
      </c>
      <c r="C8" s="9" t="inlineStr">
        <is>
          <t>SUT19406</t>
        </is>
      </c>
      <c r="D8" s="9" t="inlineStr">
        <is>
          <t>EKF523122</t>
        </is>
      </c>
      <c r="E8" s="9" t="n">
        <v>3297153</v>
      </c>
      <c r="F8" s="9" t="n">
        <v>32</v>
      </c>
      <c r="G8" s="38" t="n">
        <v>45460.56206018518</v>
      </c>
      <c r="H8" s="38" t="n">
        <v>45461</v>
      </c>
      <c r="I8">
        <f>IF(F8 = "", "",(_xlfn.DAYS(H8,G8)))</f>
        <v/>
      </c>
    </row>
    <row r="9">
      <c r="A9" s="9" t="inlineStr">
        <is>
          <t>SH50027.03</t>
        </is>
      </c>
      <c r="B9" s="9" t="n">
        <v>25</v>
      </c>
      <c r="C9" s="9" t="inlineStr">
        <is>
          <t>SH3B13088.01</t>
        </is>
      </c>
      <c r="D9" s="9" t="inlineStr">
        <is>
          <t>EKF525249</t>
        </is>
      </c>
      <c r="E9" s="9" t="n">
        <v>3308653</v>
      </c>
      <c r="F9" s="9" t="n">
        <v>50</v>
      </c>
      <c r="G9" s="38" t="n">
        <v>45460</v>
      </c>
      <c r="H9" s="38" t="n">
        <v>45461</v>
      </c>
      <c r="I9">
        <f>IF(F9 = "", "",(_xlfn.DAYS(H9,G9)))</f>
        <v/>
      </c>
    </row>
    <row r="10">
      <c r="A10" s="9" t="inlineStr">
        <is>
          <t>SH50009.27</t>
        </is>
      </c>
      <c r="B10" s="9" t="n">
        <v>6</v>
      </c>
      <c r="C10" s="9" t="inlineStr">
        <is>
          <t>SUT10761</t>
        </is>
      </c>
      <c r="D10" s="9" t="inlineStr">
        <is>
          <t>EKF522521</t>
        </is>
      </c>
      <c r="E10" s="9" t="n">
        <v>3294865</v>
      </c>
      <c r="F10" s="9" t="n">
        <v>6</v>
      </c>
      <c r="G10" s="38" t="n">
        <v>45460.62479166667</v>
      </c>
      <c r="H10" s="38" t="n">
        <v>45461</v>
      </c>
      <c r="I10">
        <f>IF(F10 = "", "",(_xlfn.DAYS(H10,G10)))</f>
        <v/>
      </c>
    </row>
    <row r="11">
      <c r="A11" s="9" t="inlineStr">
        <is>
          <t>SH50027.02</t>
        </is>
      </c>
      <c r="B11" s="9" t="n">
        <v>8</v>
      </c>
      <c r="C11" s="9" t="n">
        <v>148604</v>
      </c>
      <c r="D11" s="9" t="inlineStr">
        <is>
          <t>EKF523121</t>
        </is>
      </c>
      <c r="E11" s="9" t="n">
        <v>3297152</v>
      </c>
      <c r="F11" s="9" t="n">
        <v>36</v>
      </c>
      <c r="G11" s="38" t="n">
        <v>45460.6357175926</v>
      </c>
      <c r="H11" s="38" t="n">
        <v>45461</v>
      </c>
      <c r="I11">
        <f>IF(F11 = "", "",(_xlfn.DAYS(H11,G11)))</f>
        <v/>
      </c>
    </row>
    <row r="12">
      <c r="A12" s="9" t="inlineStr">
        <is>
          <t>SH50027.03</t>
        </is>
      </c>
      <c r="B12" s="9" t="n">
        <v>1</v>
      </c>
      <c r="C12" s="9" t="inlineStr">
        <is>
          <t>SH3B11419.04</t>
        </is>
      </c>
      <c r="D12" s="9" t="inlineStr">
        <is>
          <t>EKF523403</t>
        </is>
      </c>
      <c r="E12" s="9" t="n">
        <v>3298287</v>
      </c>
      <c r="F12" s="9" t="n">
        <v>4</v>
      </c>
      <c r="G12" s="38" t="n">
        <v>45460.63811342593</v>
      </c>
      <c r="H12" s="38" t="n">
        <v>45461</v>
      </c>
      <c r="I12">
        <f>IF(F12 = "", "",(_xlfn.DAYS(H12,G12)))</f>
        <v/>
      </c>
    </row>
    <row r="13">
      <c r="A13" s="9" t="inlineStr">
        <is>
          <t>SH50027.02</t>
        </is>
      </c>
      <c r="B13" s="9" t="n">
        <v>14</v>
      </c>
      <c r="C13" s="9" t="inlineStr">
        <is>
          <t>SH3B7976.01</t>
        </is>
      </c>
      <c r="D13" s="9" t="inlineStr">
        <is>
          <t>EKF518403</t>
        </is>
      </c>
      <c r="E13" s="9" t="n">
        <v>3285311</v>
      </c>
      <c r="F13" s="9" t="n">
        <v>110</v>
      </c>
      <c r="G13" s="38" t="n">
        <v>45460.64038194445</v>
      </c>
      <c r="H13" s="38" t="n">
        <v>45461</v>
      </c>
      <c r="I13">
        <f>IF(F13 = "", "",(_xlfn.DAYS(H13,G13)))</f>
        <v/>
      </c>
    </row>
    <row r="14">
      <c r="A14" s="9" t="inlineStr">
        <is>
          <t>SH50027.02</t>
        </is>
      </c>
      <c r="B14" s="9" t="n">
        <v>1</v>
      </c>
      <c r="C14" s="9" t="inlineStr">
        <is>
          <t>PL30009.11</t>
        </is>
      </c>
      <c r="D14" s="9" t="inlineStr">
        <is>
          <t>EKF526653</t>
        </is>
      </c>
      <c r="E14" s="9" t="n">
        <v>3316681</v>
      </c>
      <c r="F14" s="9" t="n">
        <v>6</v>
      </c>
      <c r="G14" s="38" t="n">
        <v>45460.64545138889</v>
      </c>
      <c r="H14" s="38" t="n">
        <v>45461</v>
      </c>
      <c r="I14">
        <f>IF(F14 = "", "",(_xlfn.DAYS(H14,G14)))</f>
        <v/>
      </c>
    </row>
    <row r="15">
      <c r="A15" s="9" t="inlineStr">
        <is>
          <t>SH50027.12</t>
        </is>
      </c>
      <c r="B15" s="9" t="n">
        <v>3</v>
      </c>
      <c r="C15" s="9" t="inlineStr">
        <is>
          <t>SH3B14501.03.10</t>
        </is>
      </c>
      <c r="D15" s="9" t="inlineStr">
        <is>
          <t>EKF522026</t>
        </is>
      </c>
      <c r="E15" s="9" t="n">
        <v>3293090</v>
      </c>
      <c r="F15" s="9" t="n">
        <v>3</v>
      </c>
      <c r="G15" s="38" t="n">
        <v>45460.7453587963</v>
      </c>
      <c r="H15" s="38" t="n">
        <v>45461</v>
      </c>
      <c r="I15">
        <f>IF(F15 = "", "",(_xlfn.DAYS(H15,G15)))</f>
        <v/>
      </c>
    </row>
    <row r="16">
      <c r="A16" s="9" t="inlineStr">
        <is>
          <t>SH50009.28</t>
        </is>
      </c>
      <c r="B16" s="9" t="n">
        <v>12</v>
      </c>
      <c r="C16" s="9" t="inlineStr">
        <is>
          <t>SH3B17551.01</t>
        </is>
      </c>
      <c r="D16" s="9" t="inlineStr">
        <is>
          <t>EKF519576</t>
        </is>
      </c>
      <c r="E16" s="9" t="n">
        <v>3286868</v>
      </c>
      <c r="F16" s="9" t="n">
        <v>12</v>
      </c>
      <c r="G16" s="38" t="n">
        <v>45460.74737268518</v>
      </c>
      <c r="H16" s="38" t="n">
        <v>45461</v>
      </c>
      <c r="I16">
        <f>IF(F16 = "", "",(_xlfn.DAYS(H16,G16)))</f>
        <v/>
      </c>
    </row>
    <row r="17">
      <c r="A17" s="9" t="inlineStr">
        <is>
          <t>SH50027.02</t>
        </is>
      </c>
      <c r="B17" s="9" t="n">
        <v>8</v>
      </c>
      <c r="C17" s="9" t="inlineStr">
        <is>
          <t>SH3B7410.01</t>
        </is>
      </c>
      <c r="D17" s="9" t="inlineStr">
        <is>
          <t>EKF523208</t>
        </is>
      </c>
      <c r="E17" s="9" t="n">
        <v>3297362</v>
      </c>
      <c r="F17" s="9" t="n">
        <v>56</v>
      </c>
      <c r="G17" s="38" t="n">
        <v>45460.76644675926</v>
      </c>
      <c r="H17" s="38" t="n">
        <v>45461</v>
      </c>
      <c r="I17">
        <f>IF(F17 = "", "",(_xlfn.DAYS(H17,G17)))</f>
        <v/>
      </c>
    </row>
    <row r="18">
      <c r="I18">
        <f>IF(F18 = "", "",(_xlfn.DAYS(H18,G18)))</f>
        <v/>
      </c>
    </row>
    <row r="19">
      <c r="I19">
        <f>IF(F19 = "", "",(_xlfn.DAYS(H19,G19)))</f>
        <v/>
      </c>
    </row>
    <row r="20">
      <c r="A20" s="9" t="inlineStr">
        <is>
          <t>SH50027.03</t>
        </is>
      </c>
      <c r="B20" s="9" t="n">
        <v>7</v>
      </c>
      <c r="C20" s="9" t="inlineStr">
        <is>
          <t>SH3B1377.02</t>
        </is>
      </c>
      <c r="D20" s="9" t="inlineStr">
        <is>
          <t>EKF519473</t>
        </is>
      </c>
      <c r="E20" s="9" t="n">
        <v>3286760</v>
      </c>
      <c r="F20" s="9" t="n">
        <v>50</v>
      </c>
      <c r="G20" s="38" t="n">
        <v>45460.8455787037</v>
      </c>
      <c r="H20" s="38" t="n">
        <v>45461</v>
      </c>
      <c r="I20">
        <f>IF(F20 = "", "",(_xlfn.DAYS(H20,G20)))</f>
        <v/>
      </c>
    </row>
    <row r="21">
      <c r="A21" s="9" t="inlineStr">
        <is>
          <t>SH50027.03</t>
        </is>
      </c>
      <c r="B21" s="9" t="n">
        <v>1</v>
      </c>
      <c r="C21" s="9" t="inlineStr">
        <is>
          <t>SH31301.02</t>
        </is>
      </c>
      <c r="D21" s="9" t="inlineStr">
        <is>
          <t>EKF526660</t>
        </is>
      </c>
      <c r="E21" s="9" t="n">
        <v>3316661</v>
      </c>
      <c r="F21" s="9" t="n">
        <v>5</v>
      </c>
      <c r="G21" s="38" t="n">
        <v>45460.84663194444</v>
      </c>
      <c r="H21" s="38" t="n">
        <v>45461</v>
      </c>
      <c r="I21">
        <f>IF(F21 = "", "",(_xlfn.DAYS(H21,G21)))</f>
        <v/>
      </c>
    </row>
    <row r="22">
      <c r="A22" s="9" t="inlineStr">
        <is>
          <t>SH50027.03</t>
        </is>
      </c>
      <c r="B22" s="9" t="n">
        <v>4</v>
      </c>
      <c r="C22" s="9" t="inlineStr">
        <is>
          <t>SH3B8188.02.10</t>
        </is>
      </c>
      <c r="D22" s="9" t="inlineStr">
        <is>
          <t>EKF521512</t>
        </is>
      </c>
      <c r="E22" s="9" t="n">
        <v>3292292</v>
      </c>
      <c r="F22" s="9" t="n">
        <v>4</v>
      </c>
      <c r="G22" s="38" t="n">
        <v>45460.90042824074</v>
      </c>
      <c r="H22" s="38" t="n">
        <v>45461</v>
      </c>
      <c r="I22">
        <f>IF(F22 = "", "",(_xlfn.DAYS(H22,G22)))</f>
        <v/>
      </c>
    </row>
    <row r="23">
      <c r="A23" s="9" t="inlineStr">
        <is>
          <t>SH50009.28</t>
        </is>
      </c>
      <c r="B23" s="9" t="n">
        <v>4</v>
      </c>
      <c r="C23" s="9" t="inlineStr">
        <is>
          <t>SH3B10676.01</t>
        </is>
      </c>
      <c r="D23" s="9" t="inlineStr">
        <is>
          <t>EKF509485</t>
        </is>
      </c>
      <c r="E23" s="9" t="n">
        <v>3244914</v>
      </c>
      <c r="F23" s="9" t="n">
        <v>4</v>
      </c>
      <c r="G23" s="38" t="n">
        <v>45460.93376157407</v>
      </c>
      <c r="H23" s="38" t="n">
        <v>45461</v>
      </c>
      <c r="I23">
        <f>IF(F23 = "", "",(_xlfn.DAYS(H23,G23)))</f>
        <v/>
      </c>
    </row>
    <row r="24">
      <c r="A24" s="9" t="inlineStr">
        <is>
          <t>SH50009.28</t>
        </is>
      </c>
      <c r="B24" s="9" t="n">
        <v>10</v>
      </c>
      <c r="C24" s="9" t="inlineStr">
        <is>
          <t>SH3B19723.01</t>
        </is>
      </c>
      <c r="D24" s="9" t="inlineStr">
        <is>
          <t>EKF522689</t>
        </is>
      </c>
      <c r="E24" s="9" t="n">
        <v>3295769</v>
      </c>
      <c r="F24" s="9" t="n">
        <v>10</v>
      </c>
      <c r="G24" s="38" t="n">
        <v>45460.96849537037</v>
      </c>
      <c r="H24" s="38" t="n">
        <v>45461</v>
      </c>
      <c r="I24">
        <f>IF(F24 = "", "",(_xlfn.DAYS(H24,G24)))</f>
        <v/>
      </c>
    </row>
    <row r="25">
      <c r="A25" s="9" t="inlineStr">
        <is>
          <t>SH50009.27</t>
        </is>
      </c>
      <c r="B25" s="9" t="n">
        <v>4</v>
      </c>
      <c r="C25" s="9" t="inlineStr">
        <is>
          <t>SH3B22674.01</t>
        </is>
      </c>
      <c r="D25" s="9" t="inlineStr">
        <is>
          <t>EKF519602</t>
        </is>
      </c>
      <c r="E25" s="9" t="n">
        <v>3286894</v>
      </c>
      <c r="F25" s="9" t="n">
        <v>4</v>
      </c>
      <c r="G25" s="38" t="n">
        <v>45460.98741898148</v>
      </c>
      <c r="H25" s="38" t="n">
        <v>45461</v>
      </c>
      <c r="I25">
        <f>IF(F25 = "", "",(_xlfn.DAYS(H25,G25)))</f>
        <v/>
      </c>
    </row>
    <row r="26">
      <c r="A26" s="9" t="inlineStr">
        <is>
          <t>SH50009.26</t>
        </is>
      </c>
      <c r="B26" s="9" t="n">
        <v>24</v>
      </c>
      <c r="C26" s="9" t="inlineStr">
        <is>
          <t>SH3B11226.01</t>
        </is>
      </c>
      <c r="D26" s="9" t="inlineStr">
        <is>
          <t>EKF519438</t>
        </is>
      </c>
      <c r="E26" s="9" t="n">
        <v>3286750</v>
      </c>
      <c r="F26" s="9" t="n">
        <v>24</v>
      </c>
      <c r="G26" s="38" t="n">
        <v>45461.0718287037</v>
      </c>
      <c r="H26" s="38" t="n">
        <v>45461</v>
      </c>
      <c r="I26">
        <f>IF(F26 = "", "",(_xlfn.DAYS(H26,G26)))</f>
        <v/>
      </c>
    </row>
    <row r="27">
      <c r="I27">
        <f>IF(F27 = "", "",(_xlfn.DAYS(H27,G27)))</f>
        <v/>
      </c>
    </row>
    <row r="28">
      <c r="A28" s="9" t="inlineStr">
        <is>
          <t>SH50009.27</t>
        </is>
      </c>
      <c r="B28" s="9" t="n">
        <v>8</v>
      </c>
      <c r="C28" s="9" t="inlineStr">
        <is>
          <t>SUT12654</t>
        </is>
      </c>
      <c r="D28" s="9" t="inlineStr">
        <is>
          <t>EKF524572</t>
        </is>
      </c>
      <c r="E28" s="9" t="n">
        <v>3302856</v>
      </c>
      <c r="F28" s="9" t="n">
        <v>8</v>
      </c>
      <c r="G28" s="38" t="n">
        <v>45461.19795138889</v>
      </c>
      <c r="H28" s="38" t="n">
        <v>45461</v>
      </c>
      <c r="I28">
        <f>IF(F28 = "", "",(_xlfn.DAYS(H28,G28)))</f>
        <v/>
      </c>
    </row>
    <row r="29">
      <c r="A29" s="9" t="inlineStr">
        <is>
          <t>SH50009.27</t>
        </is>
      </c>
      <c r="B29" s="9" t="n">
        <v>5</v>
      </c>
      <c r="C29" s="9" t="inlineStr">
        <is>
          <t>SUT11158</t>
        </is>
      </c>
      <c r="D29" s="9" t="inlineStr">
        <is>
          <t>EKF524824</t>
        </is>
      </c>
      <c r="E29" s="9" t="n">
        <v>3304774</v>
      </c>
      <c r="F29" s="9" t="n">
        <v>5</v>
      </c>
      <c r="G29" s="38" t="n">
        <v>45461.20392361111</v>
      </c>
      <c r="H29" s="38" t="n">
        <v>45461</v>
      </c>
      <c r="I29">
        <f>IF(F29 = "", "",(_xlfn.DAYS(H29,G29)))</f>
        <v/>
      </c>
    </row>
    <row r="30">
      <c r="A30" s="9" t="inlineStr">
        <is>
          <t>SV50136.03</t>
        </is>
      </c>
      <c r="B30" s="9" t="n">
        <v>10</v>
      </c>
      <c r="C30" s="9" t="n">
        <v>147187</v>
      </c>
      <c r="D30" s="9" t="inlineStr">
        <is>
          <t>EKF525910</t>
        </is>
      </c>
      <c r="E30" s="9" t="n">
        <v>3312689</v>
      </c>
      <c r="F30" s="9" t="n">
        <v>50</v>
      </c>
      <c r="G30" s="38" t="n">
        <v>45461.23447916667</v>
      </c>
      <c r="H30" s="38" t="n">
        <v>45461</v>
      </c>
      <c r="I30">
        <f>IF(F30 = "", "",(_xlfn.DAYS(H30,G30)))</f>
        <v/>
      </c>
    </row>
    <row r="31">
      <c r="A31" s="9" t="inlineStr">
        <is>
          <t>SH50027.03</t>
        </is>
      </c>
      <c r="B31" s="9" t="n">
        <v>1</v>
      </c>
      <c r="C31" s="9" t="inlineStr">
        <is>
          <t>LT3B0126.02</t>
        </is>
      </c>
      <c r="D31" s="9" t="inlineStr">
        <is>
          <t>EKF525224</t>
        </is>
      </c>
      <c r="E31" s="9" t="n">
        <v>3308468</v>
      </c>
      <c r="F31" s="9" t="n">
        <v>4</v>
      </c>
      <c r="G31" s="38" t="n">
        <v>45461.23481481482</v>
      </c>
      <c r="H31" s="38" t="n">
        <v>45461</v>
      </c>
      <c r="I31">
        <f>IF(F31 = "", "",(_xlfn.DAYS(H31,G31)))</f>
        <v/>
      </c>
    </row>
    <row r="32">
      <c r="I32">
        <f>IF(F32 = "", "",(_xlfn.DAYS(H32,G32)))</f>
        <v/>
      </c>
    </row>
    <row r="33">
      <c r="A33" s="9" t="inlineStr">
        <is>
          <t>SH50009.26</t>
        </is>
      </c>
      <c r="B33" s="9" t="n">
        <v>13</v>
      </c>
      <c r="C33" s="9" t="inlineStr">
        <is>
          <t>SH31192.01</t>
        </is>
      </c>
      <c r="D33" s="9" t="inlineStr">
        <is>
          <t>EKF526853</t>
        </is>
      </c>
      <c r="E33" s="9" t="n">
        <v>3317558</v>
      </c>
      <c r="F33" s="9" t="n">
        <v>13</v>
      </c>
      <c r="G33" s="38" t="n">
        <v>45461.24458333333</v>
      </c>
      <c r="H33" s="38" t="n">
        <v>45461</v>
      </c>
      <c r="I33">
        <f>IF(F33 = "", "",(_xlfn.DAYS(H33,G33)))</f>
        <v/>
      </c>
    </row>
    <row r="34">
      <c r="I34">
        <f>IF(F34 = "", "",(_xlfn.DAYS(H34,G34)))</f>
        <v/>
      </c>
    </row>
    <row r="35">
      <c r="I35">
        <f>IF(F35 = "", "",(_xlfn.DAYS(H35,G35)))</f>
        <v/>
      </c>
    </row>
    <row r="36">
      <c r="I36">
        <f>IF(F36 = "", "",(_xlfn.DAYS(H36,G36)))</f>
        <v/>
      </c>
    </row>
    <row r="37">
      <c r="I37">
        <f>IF(F37 = "", "",(_xlfn.DAYS(H37,G37)))</f>
        <v/>
      </c>
    </row>
    <row r="38">
      <c r="I38">
        <f>IF(F38 = "", "",(_xlfn.DAYS(H38,G38)))</f>
        <v/>
      </c>
    </row>
    <row r="39">
      <c r="I39">
        <f>IF(F39 = "", "",(_xlfn.DAYS(H39,G39)))</f>
        <v/>
      </c>
    </row>
    <row r="40">
      <c r="I40">
        <f>IF(F40 = "", "",(_xlfn.DAYS(H40,G40)))</f>
        <v/>
      </c>
    </row>
    <row r="41">
      <c r="I41">
        <f>IF(F41 = "", "",(_xlfn.DAYS(H41,G41)))</f>
        <v/>
      </c>
    </row>
    <row r="42">
      <c r="I42">
        <f>IF(F42 = "", "",(_xlfn.DAYS(H42,G42)))</f>
        <v/>
      </c>
    </row>
    <row r="43">
      <c r="I43">
        <f>IF(F43 = "", "",(_xlfn.DAYS(H43,G43)))</f>
        <v/>
      </c>
    </row>
    <row r="44">
      <c r="I44">
        <f>IF(F44 = "", "",(_xlfn.DAYS(H44,G44)))</f>
        <v/>
      </c>
    </row>
    <row r="45">
      <c r="I45">
        <f>IF(F45 = "", "",(_xlfn.DAYS(H45,G45)))</f>
        <v/>
      </c>
    </row>
    <row r="46">
      <c r="I46">
        <f>IF(F46 = "", "",(_xlfn.DAYS(H46,G46)))</f>
        <v/>
      </c>
    </row>
    <row r="47">
      <c r="I47">
        <f>IF(F47 = "", "",(_xlfn.DAYS(H47,G47)))</f>
        <v/>
      </c>
    </row>
    <row r="48">
      <c r="I48">
        <f>IF(F48 = "", "",(_xlfn.DAYS(H48,G48)))</f>
        <v/>
      </c>
    </row>
    <row r="49">
      <c r="I49">
        <f>IF(F49 = "", "",(_xlfn.DAYS(H49,G49)))</f>
        <v/>
      </c>
    </row>
    <row r="50">
      <c r="I50">
        <f>IF(F50 = "", "",(_xlfn.DAYS(H50,G50)))</f>
        <v/>
      </c>
    </row>
    <row r="51">
      <c r="I51">
        <f>IF(F51 = "", "",(_xlfn.DAYS(H51,G51)))</f>
        <v/>
      </c>
    </row>
    <row r="52">
      <c r="I52">
        <f>IF(F52 = "", "",(_xlfn.DAYS(H52,G52)))</f>
        <v/>
      </c>
    </row>
    <row r="53">
      <c r="I53">
        <f>IF(F53 = "", "",(_xlfn.DAYS(H53,G53)))</f>
        <v/>
      </c>
    </row>
    <row r="54">
      <c r="I54">
        <f>IF(F54 = "", "",(_xlfn.DAYS(H54,G54)))</f>
        <v/>
      </c>
    </row>
    <row r="55">
      <c r="I55">
        <f>IF(F55 = "", "",(_xlfn.DAYS(H55,G55)))</f>
        <v/>
      </c>
    </row>
    <row r="56">
      <c r="I56">
        <f>IF(F56 = "", "",(_xlfn.DAYS(H56,G56)))</f>
        <v/>
      </c>
    </row>
    <row r="57">
      <c r="I57">
        <f>IF(F57 = "", "",(_xlfn.DAYS(H57,G57)))</f>
        <v/>
      </c>
    </row>
    <row r="58">
      <c r="I58">
        <f>IF(F58 = "", "",(_xlfn.DAYS(H58,G58)))</f>
        <v/>
      </c>
    </row>
    <row r="59">
      <c r="I59">
        <f>IF(F59 = "", "",(_xlfn.DAYS(H59,G59)))</f>
        <v/>
      </c>
    </row>
    <row r="60">
      <c r="I60">
        <f>IF(F60 = "", "",(_xlfn.DAYS(H60,G60)))</f>
        <v/>
      </c>
    </row>
    <row r="61">
      <c r="I61">
        <f>IF(F61 = "", "",(_xlfn.DAYS(H61,G61)))</f>
        <v/>
      </c>
    </row>
    <row r="62">
      <c r="I62">
        <f>IF(F62 = "", "",(_xlfn.DAYS(H62,G62)))</f>
        <v/>
      </c>
    </row>
    <row r="63">
      <c r="I63">
        <f>IF(F63 = "", "",(_xlfn.DAYS(H63,G63)))</f>
        <v/>
      </c>
    </row>
    <row r="64">
      <c r="I64">
        <f>IF(F64 = "", "",(_xlfn.DAYS(H64,G64)))</f>
        <v/>
      </c>
    </row>
    <row r="65">
      <c r="I65">
        <f>IF(F65 = "", "",(_xlfn.DAYS(H65,G65)))</f>
        <v/>
      </c>
    </row>
    <row r="66">
      <c r="I66">
        <f>IF(F66 = "", "",(_xlfn.DAYS(H66,G66)))</f>
        <v/>
      </c>
    </row>
    <row r="67">
      <c r="I67">
        <f>IF(F67 = "", "",(_xlfn.DAYS(H67,G67)))</f>
        <v/>
      </c>
    </row>
    <row r="68">
      <c r="I68">
        <f>IF(F68 = "", "",(_xlfn.DAYS(H68,G68)))</f>
        <v/>
      </c>
    </row>
    <row r="69">
      <c r="I69">
        <f>IF(F69 = "", "",(_xlfn.DAYS(H69,G69)))</f>
        <v/>
      </c>
    </row>
    <row r="70">
      <c r="I70">
        <f>IF(F70 = "", "",(_xlfn.DAYS(H70,G70)))</f>
        <v/>
      </c>
    </row>
    <row r="71">
      <c r="I71">
        <f>IF(F71 = "", "",(_xlfn.DAYS(H71,G71)))</f>
        <v/>
      </c>
    </row>
    <row r="72">
      <c r="I72">
        <f>IF(F72 = "", "",(_xlfn.DAYS(H72,G72)))</f>
        <v/>
      </c>
    </row>
    <row r="73">
      <c r="I73">
        <f>IF(F73 = "", "",(_xlfn.DAYS(H73,G73)))</f>
        <v/>
      </c>
    </row>
    <row r="74">
      <c r="I74">
        <f>IF(F74 = "", "",(_xlfn.DAYS(H74,G74)))</f>
        <v/>
      </c>
    </row>
    <row r="75">
      <c r="I75">
        <f>IF(F75 = "", "",(_xlfn.DAYS(H75,G75)))</f>
        <v/>
      </c>
    </row>
    <row r="76">
      <c r="I76">
        <f>IF(F76 = "", "",(_xlfn.DAYS(H76,G76)))</f>
        <v/>
      </c>
    </row>
    <row r="77">
      <c r="I77">
        <f>IF(F77 = "", "",(_xlfn.DAYS(H77,G77)))</f>
        <v/>
      </c>
    </row>
    <row r="78">
      <c r="I78">
        <f>IF(F78 = "", "",(_xlfn.DAYS(H78,G78)))</f>
        <v/>
      </c>
    </row>
    <row r="79">
      <c r="I79">
        <f>IF(F79 = "", "",(_xlfn.DAYS(H79,G79)))</f>
        <v/>
      </c>
    </row>
    <row r="80">
      <c r="I80">
        <f>IF(F80 = "", "",(_xlfn.DAYS(H80,G80)))</f>
        <v/>
      </c>
    </row>
    <row r="81">
      <c r="I81">
        <f>IF(F81 = "", "",(_xlfn.DAYS(H81,G81)))</f>
        <v/>
      </c>
    </row>
    <row r="82">
      <c r="I82">
        <f>IF(F82 = "", "",(_xlfn.DAYS(H82,G82)))</f>
        <v/>
      </c>
    </row>
    <row r="83">
      <c r="I83">
        <f>IF(F83 = "", "",(_xlfn.DAYS(H83,G83)))</f>
        <v/>
      </c>
    </row>
    <row r="84">
      <c r="I84">
        <f>IF(F84 = "", "",(_xlfn.DAYS(H84,G84)))</f>
        <v/>
      </c>
    </row>
    <row r="85">
      <c r="I85">
        <f>IF(F85 = "", "",(_xlfn.DAYS(H85,G85)))</f>
        <v/>
      </c>
    </row>
    <row r="86">
      <c r="I86">
        <f>IF(F86 = "", "",(_xlfn.DAYS(H86,G86)))</f>
        <v/>
      </c>
    </row>
    <row r="87">
      <c r="I87">
        <f>IF(F87 = "", "",(_xlfn.DAYS(H87,G87)))</f>
        <v/>
      </c>
    </row>
    <row r="88">
      <c r="I88">
        <f>IF(F88 = "", "",(_xlfn.DAYS(H88,G88)))</f>
        <v/>
      </c>
    </row>
    <row r="89">
      <c r="I89">
        <f>IF(F89 = "", "",(_xlfn.DAYS(H89,G89)))</f>
        <v/>
      </c>
    </row>
    <row r="90">
      <c r="I90">
        <f>IF(F90 = "", "",(_xlfn.DAYS(H90,G90)))</f>
        <v/>
      </c>
    </row>
    <row r="91">
      <c r="I91">
        <f>IF(F91 = "", "",(_xlfn.DAYS(H91,G91)))</f>
        <v/>
      </c>
    </row>
    <row r="92">
      <c r="I92">
        <f>IF(F92 = "", "",(_xlfn.DAYS(H92,G92)))</f>
        <v/>
      </c>
    </row>
    <row r="93">
      <c r="I93">
        <f>IF(F93 = "", "",(_xlfn.DAYS(H93,G93)))</f>
        <v/>
      </c>
    </row>
    <row r="94">
      <c r="I94">
        <f>IF(F94 = "", "",(_xlfn.DAYS(H94,G94)))</f>
        <v/>
      </c>
    </row>
    <row r="95">
      <c r="I95">
        <f>IF(F95 = "", "",(_xlfn.DAYS(H95,G95)))</f>
        <v/>
      </c>
    </row>
    <row r="96">
      <c r="I96">
        <f>IF(F96 = "", "",(_xlfn.DAYS(H96,G96)))</f>
        <v/>
      </c>
    </row>
    <row r="97">
      <c r="I97">
        <f>IF(F97 = "", "",(_xlfn.DAYS(H97,G97)))</f>
        <v/>
      </c>
    </row>
    <row r="98">
      <c r="I98">
        <f>IF(F98 = "", "",(_xlfn.DAYS(H98,G98)))</f>
        <v/>
      </c>
    </row>
    <row r="99">
      <c r="I99">
        <f>IF(F99 = "", "",(_xlfn.DAYS(H99,G99)))</f>
        <v/>
      </c>
    </row>
    <row r="100">
      <c r="I100">
        <f>IF(F100 = "", "",(_xlfn.DAYS(H100,G100)))</f>
        <v/>
      </c>
    </row>
    <row r="101">
      <c r="I101">
        <f>IF(F101 = "", "",(_xlfn.DAYS(H101,G101)))</f>
        <v/>
      </c>
    </row>
    <row r="102">
      <c r="I102">
        <f>IF(F102 = "", "",(_xlfn.DAYS(H102,G102)))</f>
        <v/>
      </c>
    </row>
    <row r="103">
      <c r="I103">
        <f>IF(F103 = "", "",(_xlfn.DAYS(H103,G103)))</f>
        <v/>
      </c>
    </row>
    <row r="104">
      <c r="I104">
        <f>IF(F104 = "", "",(_xlfn.DAYS(H104,G104)))</f>
        <v/>
      </c>
    </row>
    <row r="105">
      <c r="I105">
        <f>IF(F105 = "", "",(_xlfn.DAYS(H105,G105)))</f>
        <v/>
      </c>
    </row>
    <row r="106">
      <c r="I106">
        <f>IF(F106 = "", "",(_xlfn.DAYS(H106,G106)))</f>
        <v/>
      </c>
    </row>
    <row r="107">
      <c r="I107">
        <f>IF(F107 = "", "",(_xlfn.DAYS(H107,G107)))</f>
        <v/>
      </c>
    </row>
    <row r="108">
      <c r="I108">
        <f>IF(F108 = "", "",(_xlfn.DAYS(H108,G108)))</f>
        <v/>
      </c>
    </row>
    <row r="109">
      <c r="I109">
        <f>IF(F109 = "", "",(_xlfn.DAYS(H109,G109)))</f>
        <v/>
      </c>
    </row>
    <row r="110">
      <c r="I110">
        <f>IF(F110 = "", "",(_xlfn.DAYS(H110,G110)))</f>
        <v/>
      </c>
    </row>
    <row r="111">
      <c r="I111">
        <f>IF(F111 = "", "",(_xlfn.DAYS(H111,G111)))</f>
        <v/>
      </c>
    </row>
    <row r="112">
      <c r="I112">
        <f>IF(F112 = "", "",(_xlfn.DAYS(H112,G112)))</f>
        <v/>
      </c>
    </row>
    <row r="113">
      <c r="I113">
        <f>IF(F113 = "", "",(_xlfn.DAYS(H113,G113)))</f>
        <v/>
      </c>
    </row>
    <row r="114">
      <c r="I114">
        <f>IF(F114 = "", "",(_xlfn.DAYS(H114,G114)))</f>
        <v/>
      </c>
    </row>
    <row r="115">
      <c r="I115">
        <f>IF(F115 = "", "",(_xlfn.DAYS(H115,G115)))</f>
        <v/>
      </c>
    </row>
    <row r="116">
      <c r="I116">
        <f>IF(F116 = "", "",(_xlfn.DAYS(H116,G116)))</f>
        <v/>
      </c>
    </row>
    <row r="117">
      <c r="I117">
        <f>IF(F117 = "", "",(_xlfn.DAYS(H117,G117)))</f>
        <v/>
      </c>
    </row>
    <row r="118">
      <c r="I118">
        <f>IF(F118 = "", "",(_xlfn.DAYS(H118,G118)))</f>
        <v/>
      </c>
    </row>
    <row r="119">
      <c r="I119">
        <f>IF(F119 = "", "",(_xlfn.DAYS(H119,G119)))</f>
        <v/>
      </c>
    </row>
    <row r="120">
      <c r="I120">
        <f>IF(F120 = "", "",(_xlfn.DAYS(H120,G120)))</f>
        <v/>
      </c>
    </row>
    <row r="121">
      <c r="I121">
        <f>IF(F121 = "", "",(_xlfn.DAYS(H121,G121)))</f>
        <v/>
      </c>
    </row>
    <row r="122">
      <c r="I122">
        <f>IF(F122 = "", "",(_xlfn.DAYS(H122,G122)))</f>
        <v/>
      </c>
    </row>
    <row r="123">
      <c r="I123">
        <f>IF(F123 = "", "",(_xlfn.DAYS(H123,G123)))</f>
        <v/>
      </c>
    </row>
    <row r="124">
      <c r="I124">
        <f>IF(F124 = "", "",(_xlfn.DAYS(H124,G124)))</f>
        <v/>
      </c>
    </row>
    <row r="125">
      <c r="I125">
        <f>IF(F125 = "", "",(_xlfn.DAYS(H125,G125)))</f>
        <v/>
      </c>
    </row>
    <row r="126">
      <c r="I126">
        <f>IF(F126 = "", "",(_xlfn.DAYS(H126,G126)))</f>
        <v/>
      </c>
    </row>
    <row r="127">
      <c r="I127">
        <f>IF(F127 = "", "",(_xlfn.DAYS(H127,G127)))</f>
        <v/>
      </c>
    </row>
    <row r="128">
      <c r="I128">
        <f>IF(F128 = "", "",(_xlfn.DAYS(H128,G128)))</f>
        <v/>
      </c>
    </row>
    <row r="129">
      <c r="I129">
        <f>IF(F129 = "", "",(_xlfn.DAYS(H129,G129)))</f>
        <v/>
      </c>
    </row>
    <row r="130">
      <c r="I130">
        <f>IF(F130 = "", "",(_xlfn.DAYS(H130,G130)))</f>
        <v/>
      </c>
    </row>
    <row r="131">
      <c r="I131">
        <f>IF(F131 = "", "",(_xlfn.DAYS(H131,G131)))</f>
        <v/>
      </c>
    </row>
    <row r="132">
      <c r="I132">
        <f>IF(F132 = "", "",(_xlfn.DAYS(H132,G132)))</f>
        <v/>
      </c>
    </row>
    <row r="133">
      <c r="I133">
        <f>IF(F133 = "", "",(_xlfn.DAYS(H133,G133)))</f>
        <v/>
      </c>
    </row>
    <row r="134">
      <c r="I134">
        <f>IF(F134 = "", "",(_xlfn.DAYS(H134,G134)))</f>
        <v/>
      </c>
    </row>
    <row r="135">
      <c r="I135">
        <f>IF(F135 = "", "",(_xlfn.DAYS(H135,G135)))</f>
        <v/>
      </c>
    </row>
    <row r="136">
      <c r="I136">
        <f>IF(F136 = "", "",(_xlfn.DAYS(H136,G136)))</f>
        <v/>
      </c>
    </row>
    <row r="137">
      <c r="I137">
        <f>IF(F137 = "", "",(_xlfn.DAYS(H137,G137)))</f>
        <v/>
      </c>
    </row>
    <row r="138">
      <c r="I138">
        <f>IF(F138 = "", "",(_xlfn.DAYS(H138,G138)))</f>
        <v/>
      </c>
    </row>
    <row r="139">
      <c r="I139">
        <f>IF(F139 = "", "",(_xlfn.DAYS(H139,G139)))</f>
        <v/>
      </c>
    </row>
    <row r="140">
      <c r="I140">
        <f>IF(F140 = "", "",(_xlfn.DAYS(H140,G140)))</f>
        <v/>
      </c>
    </row>
    <row r="141">
      <c r="I141">
        <f>IF(F141 = "", "",(_xlfn.DAYS(H141,G141)))</f>
        <v/>
      </c>
    </row>
    <row r="142">
      <c r="I142">
        <f>IF(F142 = "", "",(_xlfn.DAYS(H142,G142)))</f>
        <v/>
      </c>
    </row>
    <row r="143">
      <c r="I143">
        <f>IF(F143 = "", "",(_xlfn.DAYS(H143,G143)))</f>
        <v/>
      </c>
    </row>
    <row r="144">
      <c r="I144">
        <f>IF(F144 = "", "",(_xlfn.DAYS(H144,G144)))</f>
        <v/>
      </c>
    </row>
    <row r="145">
      <c r="I145">
        <f>IF(F145 = "", "",(_xlfn.DAYS(H145,G145)))</f>
        <v/>
      </c>
    </row>
    <row r="146">
      <c r="I146">
        <f>IF(F146 = "", "",(_xlfn.DAYS(H146,G146)))</f>
        <v/>
      </c>
    </row>
    <row r="147">
      <c r="I147">
        <f>IF(F147 = "", "",(_xlfn.DAYS(H147,G147)))</f>
        <v/>
      </c>
    </row>
    <row r="148">
      <c r="I148">
        <f>IF(F148 = "", "",(_xlfn.DAYS(H148,G148)))</f>
        <v/>
      </c>
    </row>
    <row r="149">
      <c r="I149">
        <f>IF(F149 = "", "",(_xlfn.DAYS(H149,G149)))</f>
        <v/>
      </c>
    </row>
    <row r="150">
      <c r="I150">
        <f>IF(F150 = "", "",(_xlfn.DAYS(H150,G150)))</f>
        <v/>
      </c>
    </row>
    <row r="151">
      <c r="I151">
        <f>IF(F151 = "", "",(_xlfn.DAYS(H151,G151)))</f>
        <v/>
      </c>
    </row>
    <row r="152">
      <c r="I152">
        <f>IF(F152 = "", "",(_xlfn.DAYS(H152,G152)))</f>
        <v/>
      </c>
    </row>
    <row r="153">
      <c r="I153">
        <f>IF(F153 = "", "",(_xlfn.DAYS(H153,G153)))</f>
        <v/>
      </c>
    </row>
    <row r="154">
      <c r="I154">
        <f>IF(F154 = "", "",(_xlfn.DAYS(H154,G154)))</f>
        <v/>
      </c>
    </row>
    <row r="155">
      <c r="I155">
        <f>IF(F155 = "", "",(_xlfn.DAYS(H155,G155)))</f>
        <v/>
      </c>
    </row>
    <row r="156">
      <c r="I156">
        <f>IF(F156 = "", "",(_xlfn.DAYS(H156,G156)))</f>
        <v/>
      </c>
    </row>
    <row r="157">
      <c r="I157">
        <f>IF(F157 = "", "",(_xlfn.DAYS(H157,G157)))</f>
        <v/>
      </c>
    </row>
    <row r="158">
      <c r="I158">
        <f>IF(F158 = "", "",(_xlfn.DAYS(H158,G158)))</f>
        <v/>
      </c>
    </row>
    <row r="159">
      <c r="I159">
        <f>IF(F159 = "", "",(_xlfn.DAYS(H159,G159)))</f>
        <v/>
      </c>
    </row>
    <row r="160">
      <c r="I160">
        <f>IF(F160 = "", "",(_xlfn.DAYS(H160,G160)))</f>
        <v/>
      </c>
    </row>
    <row r="161">
      <c r="I161">
        <f>IF(F161 = "", "",(_xlfn.DAYS(H161,G161)))</f>
        <v/>
      </c>
    </row>
    <row r="162">
      <c r="I162">
        <f>IF(F162 = "", "",(_xlfn.DAYS(H162,G162)))</f>
        <v/>
      </c>
    </row>
    <row r="163">
      <c r="I163">
        <f>IF(F163 = "", "",(_xlfn.DAYS(H163,G163)))</f>
        <v/>
      </c>
    </row>
    <row r="164">
      <c r="I164">
        <f>IF(F164 = "", "",(_xlfn.DAYS(H164,G164)))</f>
        <v/>
      </c>
    </row>
    <row r="165">
      <c r="I165">
        <f>IF(F165 = "", "",(_xlfn.DAYS(H165,G165)))</f>
        <v/>
      </c>
    </row>
    <row r="166">
      <c r="I166">
        <f>IF(F166 = "", "",(_xlfn.DAYS(H166,G166)))</f>
        <v/>
      </c>
    </row>
    <row r="167">
      <c r="I167">
        <f>IF(F167 = "", "",(_xlfn.DAYS(H167,G167)))</f>
        <v/>
      </c>
    </row>
    <row r="168">
      <c r="I168">
        <f>IF(F168 = "", "",(_xlfn.DAYS(H168,G168)))</f>
        <v/>
      </c>
    </row>
    <row r="169">
      <c r="I169">
        <f>IF(F169 = "", "",(_xlfn.DAYS(H169,G169)))</f>
        <v/>
      </c>
    </row>
    <row r="170">
      <c r="I170">
        <f>IF(F170 = "", "",(_xlfn.DAYS(H170,G170)))</f>
        <v/>
      </c>
    </row>
    <row r="171">
      <c r="I171">
        <f>IF(F171 = "", "",(_xlfn.DAYS(H171,G171)))</f>
        <v/>
      </c>
    </row>
    <row r="172">
      <c r="I172">
        <f>IF(F172 = "", "",(_xlfn.DAYS(H172,G172)))</f>
        <v/>
      </c>
    </row>
    <row r="173">
      <c r="I173">
        <f>IF(F173 = "", "",(_xlfn.DAYS(H173,G173)))</f>
        <v/>
      </c>
    </row>
    <row r="174">
      <c r="I174">
        <f>IF(F174 = "", "",(_xlfn.DAYS(H174,G174)))</f>
        <v/>
      </c>
    </row>
    <row r="175">
      <c r="I175">
        <f>IF(F175 = "", "",(_xlfn.DAYS(H175,G175)))</f>
        <v/>
      </c>
    </row>
    <row r="176">
      <c r="I176">
        <f>IF(F176 = "", "",(_xlfn.DAYS(H176,G176)))</f>
        <v/>
      </c>
    </row>
    <row r="177">
      <c r="I177">
        <f>IF(F177 = "", "",(_xlfn.DAYS(H177,G177)))</f>
        <v/>
      </c>
    </row>
    <row r="178">
      <c r="I178">
        <f>IF(F178 = "", "",(_xlfn.DAYS(H178,G178)))</f>
        <v/>
      </c>
    </row>
    <row r="179">
      <c r="I179">
        <f>IF(F179 = "", "",(_xlfn.DAYS(H179,G179)))</f>
        <v/>
      </c>
    </row>
    <row r="180">
      <c r="I180">
        <f>IF(F180 = "", "",(_xlfn.DAYS(H180,G180)))</f>
        <v/>
      </c>
    </row>
    <row r="181">
      <c r="I181">
        <f>IF(F181 = "", "",(_xlfn.DAYS(H181,G181)))</f>
        <v/>
      </c>
    </row>
    <row r="182">
      <c r="I182">
        <f>IF(F182 = "", "",(_xlfn.DAYS(H182,G182)))</f>
        <v/>
      </c>
    </row>
    <row r="183">
      <c r="I183">
        <f>IF(F183 = "", "",(_xlfn.DAYS(H183,G183)))</f>
        <v/>
      </c>
    </row>
    <row r="184">
      <c r="I184">
        <f>IF(F184 = "", "",(_xlfn.DAYS(H184,G184)))</f>
        <v/>
      </c>
    </row>
    <row r="185">
      <c r="I185">
        <f>IF(F185 = "", "",(_xlfn.DAYS(H185,G185)))</f>
        <v/>
      </c>
    </row>
    <row r="186">
      <c r="I186">
        <f>IF(F186 = "", "",(_xlfn.DAYS(H186,G186)))</f>
        <v/>
      </c>
    </row>
    <row r="187">
      <c r="I187">
        <f>IF(F187 = "", "",(_xlfn.DAYS(H187,G187)))</f>
        <v/>
      </c>
    </row>
    <row r="188">
      <c r="I188">
        <f>IF(F188 = "", "",(_xlfn.DAYS(H188,G188)))</f>
        <v/>
      </c>
    </row>
    <row r="189">
      <c r="I189">
        <f>IF(F189 = "", "",(_xlfn.DAYS(H189,G189)))</f>
        <v/>
      </c>
    </row>
    <row r="190">
      <c r="I190">
        <f>IF(F190 = "", "",(_xlfn.DAYS(H190,G190)))</f>
        <v/>
      </c>
    </row>
    <row r="191">
      <c r="I191">
        <f>IF(F191 = "", "",(_xlfn.DAYS(H191,G191)))</f>
        <v/>
      </c>
    </row>
    <row r="192">
      <c r="I192">
        <f>IF(F192 = "", "",(_xlfn.DAYS(H192,G192)))</f>
        <v/>
      </c>
    </row>
    <row r="193">
      <c r="I193">
        <f>IF(F193 = "", "",(_xlfn.DAYS(H193,G193)))</f>
        <v/>
      </c>
    </row>
    <row r="194">
      <c r="I194">
        <f>IF(F194 = "", "",(_xlfn.DAYS(H194,G194)))</f>
        <v/>
      </c>
    </row>
    <row r="195">
      <c r="I195">
        <f>IF(F195 = "", "",(_xlfn.DAYS(H195,G195)))</f>
        <v/>
      </c>
    </row>
    <row r="196">
      <c r="I196">
        <f>IF(F196 = "", "",(_xlfn.DAYS(H196,G196)))</f>
        <v/>
      </c>
    </row>
    <row r="197">
      <c r="I197">
        <f>IF(F197 = "", "",(_xlfn.DAYS(H197,G197)))</f>
        <v/>
      </c>
    </row>
    <row r="198">
      <c r="I198">
        <f>IF(F198 = "", "",(_xlfn.DAYS(H198,G198)))</f>
        <v/>
      </c>
    </row>
    <row r="199">
      <c r="I199">
        <f>IF(F199 = "", "",(_xlfn.DAYS(H199,G199)))</f>
        <v/>
      </c>
    </row>
    <row r="200">
      <c r="I200">
        <f>IF(F200 = "", "",(_xlfn.DAYS(H200,G200)))</f>
        <v/>
      </c>
    </row>
    <row r="201">
      <c r="I201">
        <f>IF(F201 = "", "",(_xlfn.DAYS(H201,G201)))</f>
        <v/>
      </c>
    </row>
    <row r="202">
      <c r="I202">
        <f>IF(F202 = "", "",(_xlfn.DAYS(H202,G202)))</f>
        <v/>
      </c>
    </row>
    <row r="203">
      <c r="I203">
        <f>IF(F203 = "", "",(_xlfn.DAYS(H203,G203)))</f>
        <v/>
      </c>
    </row>
    <row r="204">
      <c r="I204">
        <f>IF(F204 = "", "",(_xlfn.DAYS(H204,G204)))</f>
        <v/>
      </c>
    </row>
    <row r="205">
      <c r="I205">
        <f>IF(F205 = "", "",(_xlfn.DAYS(H205,G205)))</f>
        <v/>
      </c>
    </row>
    <row r="206">
      <c r="I206">
        <f>IF(F206 = "", "",(_xlfn.DAYS(H206,G206)))</f>
        <v/>
      </c>
    </row>
    <row r="207">
      <c r="I207">
        <f>IF(F207 = "", "",(_xlfn.DAYS(H207,G207)))</f>
        <v/>
      </c>
    </row>
    <row r="208">
      <c r="I208">
        <f>IF(F208 = "", "",(_xlfn.DAYS(H208,G208)))</f>
        <v/>
      </c>
    </row>
    <row r="209">
      <c r="I209">
        <f>IF(F209 = "", "",(_xlfn.DAYS(H209,G209)))</f>
        <v/>
      </c>
    </row>
    <row r="210">
      <c r="I210">
        <f>IF(F210 = "", "",(_xlfn.DAYS(H210,G210)))</f>
        <v/>
      </c>
    </row>
    <row r="211">
      <c r="I211">
        <f>IF(F211 = "", "",(_xlfn.DAYS(H211,G211)))</f>
        <v/>
      </c>
    </row>
    <row r="212">
      <c r="I212">
        <f>IF(F212 = "", "",(_xlfn.DAYS(H212,G212)))</f>
        <v/>
      </c>
    </row>
    <row r="213">
      <c r="I213">
        <f>IF(F213 = "", "",(_xlfn.DAYS(H213,G213)))</f>
        <v/>
      </c>
    </row>
    <row r="214">
      <c r="I214">
        <f>IF(F214 = "", "",(_xlfn.DAYS(H214,G214)))</f>
        <v/>
      </c>
    </row>
    <row r="215">
      <c r="I215">
        <f>IF(F215 = "", "",(_xlfn.DAYS(H215,G215)))</f>
        <v/>
      </c>
    </row>
    <row r="216">
      <c r="I216">
        <f>IF(F216 = "", "",(_xlfn.DAYS(H216,G216)))</f>
        <v/>
      </c>
    </row>
    <row r="217">
      <c r="I217">
        <f>IF(F217 = "", "",(_xlfn.DAYS(H217,G217)))</f>
        <v/>
      </c>
    </row>
    <row r="218">
      <c r="I218">
        <f>IF(F218 = "", "",(_xlfn.DAYS(H218,G218)))</f>
        <v/>
      </c>
    </row>
    <row r="219">
      <c r="I219">
        <f>IF(F219 = "", "",(_xlfn.DAYS(H219,G219)))</f>
        <v/>
      </c>
    </row>
    <row r="220">
      <c r="I220">
        <f>IF(F220 = "", "",(_xlfn.DAYS(H220,G220)))</f>
        <v/>
      </c>
    </row>
    <row r="221">
      <c r="I221">
        <f>IF(F221 = "", "",(_xlfn.DAYS(H221,G221)))</f>
        <v/>
      </c>
    </row>
    <row r="222">
      <c r="I222">
        <f>IF(F222 = "", "",(_xlfn.DAYS(H222,G222)))</f>
        <v/>
      </c>
    </row>
    <row r="223">
      <c r="I223">
        <f>IF(F223 = "", "",(_xlfn.DAYS(H223,G223)))</f>
        <v/>
      </c>
    </row>
    <row r="224">
      <c r="I224">
        <f>IF(F224 = "", "",(_xlfn.DAYS(H224,G224)))</f>
        <v/>
      </c>
    </row>
    <row r="225">
      <c r="I225">
        <f>IF(F225 = "", "",(_xlfn.DAYS(H225,G225)))</f>
        <v/>
      </c>
    </row>
    <row r="226">
      <c r="I226">
        <f>IF(F226 = "", "",(_xlfn.DAYS(H226,G226)))</f>
        <v/>
      </c>
    </row>
    <row r="227">
      <c r="I227">
        <f>IF(F227 = "", "",(_xlfn.DAYS(H227,G227)))</f>
        <v/>
      </c>
    </row>
    <row r="228">
      <c r="I228">
        <f>IF(F228 = "", "",(_xlfn.DAYS(H228,G228)))</f>
        <v/>
      </c>
    </row>
    <row r="229">
      <c r="I229">
        <f>IF(F229 = "", "",(_xlfn.DAYS(H229,G229)))</f>
        <v/>
      </c>
    </row>
    <row r="230">
      <c r="I230">
        <f>IF(F230 = "", "",(_xlfn.DAYS(H230,G230)))</f>
        <v/>
      </c>
    </row>
    <row r="231">
      <c r="I231">
        <f>IF(F231 = "", "",(_xlfn.DAYS(H231,G231)))</f>
        <v/>
      </c>
    </row>
    <row r="232">
      <c r="I232">
        <f>IF(F232 = "", "",(_xlfn.DAYS(H232,G232)))</f>
        <v/>
      </c>
    </row>
    <row r="233">
      <c r="I233">
        <f>IF(F233 = "", "",(_xlfn.DAYS(H233,G233)))</f>
        <v/>
      </c>
    </row>
    <row r="234">
      <c r="I234">
        <f>IF(F234 = "", "",(_xlfn.DAYS(H234,G234)))</f>
        <v/>
      </c>
    </row>
    <row r="235">
      <c r="I235">
        <f>IF(F235 = "", "",(_xlfn.DAYS(H235,G235)))</f>
        <v/>
      </c>
    </row>
    <row r="236">
      <c r="I236">
        <f>IF(F236 = "", "",(_xlfn.DAYS(H236,G236)))</f>
        <v/>
      </c>
    </row>
    <row r="237">
      <c r="I237">
        <f>IF(F237 = "", "",(_xlfn.DAYS(H237,G237)))</f>
        <v/>
      </c>
    </row>
    <row r="238">
      <c r="I238">
        <f>IF(F238 = "", "",(_xlfn.DAYS(H238,G238)))</f>
        <v/>
      </c>
    </row>
    <row r="239">
      <c r="I239">
        <f>IF(F239 = "", "",(_xlfn.DAYS(H239,G239)))</f>
        <v/>
      </c>
    </row>
    <row r="240">
      <c r="I240">
        <f>IF(F240 = "", "",(_xlfn.DAYS(H240,G240)))</f>
        <v/>
      </c>
    </row>
    <row r="241">
      <c r="I241">
        <f>IF(F241 = "", "",(_xlfn.DAYS(H241,G241)))</f>
        <v/>
      </c>
    </row>
    <row r="242">
      <c r="I242">
        <f>IF(F242 = "", "",(_xlfn.DAYS(H242,G242)))</f>
        <v/>
      </c>
    </row>
    <row r="243">
      <c r="I243">
        <f>IF(F243 = "", "",(_xlfn.DAYS(H243,G243)))</f>
        <v/>
      </c>
    </row>
    <row r="244">
      <c r="I244">
        <f>IF(F244 = "", "",(_xlfn.DAYS(H244,G244)))</f>
        <v/>
      </c>
    </row>
    <row r="245">
      <c r="I245">
        <f>IF(F245 = "", "",(_xlfn.DAYS(H245,G245)))</f>
        <v/>
      </c>
    </row>
    <row r="246">
      <c r="I246">
        <f>IF(F246 = "", "",(_xlfn.DAYS(H246,G246)))</f>
        <v/>
      </c>
    </row>
    <row r="247">
      <c r="I247">
        <f>IF(F247 = "", "",(_xlfn.DAYS(H247,G247)))</f>
        <v/>
      </c>
    </row>
    <row r="248">
      <c r="I248">
        <f>IF(F248 = "", "",(_xlfn.DAYS(H248,G248)))</f>
        <v/>
      </c>
    </row>
    <row r="249">
      <c r="I249">
        <f>IF(F249 = "", "",(_xlfn.DAYS(H249,G249)))</f>
        <v/>
      </c>
    </row>
    <row r="250">
      <c r="I250">
        <f>IF(F250 = "", "",(_xlfn.DAYS(H250,G250)))</f>
        <v/>
      </c>
    </row>
    <row r="251">
      <c r="I251">
        <f>IF(F251 = "", "",(_xlfn.DAYS(H251,G251)))</f>
        <v/>
      </c>
    </row>
    <row r="252">
      <c r="I252">
        <f>IF(F252 = "", "",(_xlfn.DAYS(H252,G252)))</f>
        <v/>
      </c>
    </row>
    <row r="253">
      <c r="I253">
        <f>IF(F253 = "", "",(_xlfn.DAYS(H253,G253)))</f>
        <v/>
      </c>
    </row>
    <row r="254">
      <c r="I254">
        <f>IF(F254 = "", "",(_xlfn.DAYS(H254,G254)))</f>
        <v/>
      </c>
    </row>
    <row r="255">
      <c r="I255">
        <f>IF(F255 = "", "",(_xlfn.DAYS(H255,G255)))</f>
        <v/>
      </c>
    </row>
    <row r="256">
      <c r="I256">
        <f>IF(F256 = "", "",(_xlfn.DAYS(H256,G256)))</f>
        <v/>
      </c>
    </row>
    <row r="257">
      <c r="I257">
        <f>IF(F257 = "", "",(_xlfn.DAYS(H257,G257)))</f>
        <v/>
      </c>
    </row>
    <row r="258">
      <c r="I258">
        <f>IF(F258 = "", "",(_xlfn.DAYS(H258,G258)))</f>
        <v/>
      </c>
    </row>
    <row r="259">
      <c r="I259">
        <f>IF(F259 = "", "",(_xlfn.DAYS(H259,G259)))</f>
        <v/>
      </c>
    </row>
    <row r="260">
      <c r="I260">
        <f>IF(F260 = "", "",(_xlfn.DAYS(H260,G260)))</f>
        <v/>
      </c>
    </row>
    <row r="261">
      <c r="I261">
        <f>IF(F261 = "", "",(_xlfn.DAYS(H261,G261)))</f>
        <v/>
      </c>
    </row>
    <row r="262">
      <c r="I262">
        <f>IF(F262 = "", "",(_xlfn.DAYS(H262,G262)))</f>
        <v/>
      </c>
    </row>
    <row r="263">
      <c r="I263">
        <f>IF(F263 = "", "",(_xlfn.DAYS(H263,G263)))</f>
        <v/>
      </c>
    </row>
    <row r="264">
      <c r="I264">
        <f>IF(F264 = "", "",(_xlfn.DAYS(H264,G264)))</f>
        <v/>
      </c>
    </row>
    <row r="265">
      <c r="I265">
        <f>IF(F265 = "", "",(_xlfn.DAYS(H265,G265)))</f>
        <v/>
      </c>
    </row>
    <row r="266">
      <c r="I266">
        <f>IF(F266 = "", "",(_xlfn.DAYS(H266,G266)))</f>
        <v/>
      </c>
    </row>
    <row r="267">
      <c r="I267">
        <f>IF(F267 = "", "",(_xlfn.DAYS(H267,G267)))</f>
        <v/>
      </c>
    </row>
    <row r="268">
      <c r="I268">
        <f>IF(F268 = "", "",(_xlfn.DAYS(H268,G268)))</f>
        <v/>
      </c>
    </row>
    <row r="269">
      <c r="I269">
        <f>IF(F269 = "", "",(_xlfn.DAYS(H269,G269)))</f>
        <v/>
      </c>
    </row>
    <row r="270">
      <c r="I270">
        <f>IF(F270 = "", "",(_xlfn.DAYS(H270,G270)))</f>
        <v/>
      </c>
    </row>
    <row r="271">
      <c r="I271">
        <f>IF(F271 = "", "",(_xlfn.DAYS(H271,G271)))</f>
        <v/>
      </c>
    </row>
    <row r="272">
      <c r="I272">
        <f>IF(F272 = "", "",(_xlfn.DAYS(H272,G272)))</f>
        <v/>
      </c>
    </row>
    <row r="273">
      <c r="I273">
        <f>IF(F273 = "", "",(_xlfn.DAYS(H273,G273)))</f>
        <v/>
      </c>
    </row>
    <row r="274">
      <c r="I274">
        <f>IF(F274 = "", "",(_xlfn.DAYS(H274,G274)))</f>
        <v/>
      </c>
    </row>
    <row r="275">
      <c r="I275">
        <f>IF(F275 = "", "",(_xlfn.DAYS(H275,G275)))</f>
        <v/>
      </c>
    </row>
    <row r="276">
      <c r="I276">
        <f>IF(F276 = "", "",(_xlfn.DAYS(H276,G276)))</f>
        <v/>
      </c>
    </row>
    <row r="277">
      <c r="I277">
        <f>IF(F277 = "", "",(_xlfn.DAYS(H277,G277)))</f>
        <v/>
      </c>
    </row>
    <row r="278">
      <c r="I278">
        <f>IF(F278 = "", "",(_xlfn.DAYS(H278,G278)))</f>
        <v/>
      </c>
    </row>
    <row r="279">
      <c r="I279">
        <f>IF(F279 = "", "",(_xlfn.DAYS(H279,G279)))</f>
        <v/>
      </c>
    </row>
    <row r="280">
      <c r="I280">
        <f>IF(F280 = "", "",(_xlfn.DAYS(H280,G280)))</f>
        <v/>
      </c>
    </row>
    <row r="281">
      <c r="I281">
        <f>IF(F281 = "", "",(_xlfn.DAYS(H281,G281)))</f>
        <v/>
      </c>
    </row>
    <row r="282">
      <c r="I282">
        <f>IF(F282 = "", "",(_xlfn.DAYS(H282,G282)))</f>
        <v/>
      </c>
    </row>
    <row r="283">
      <c r="I283">
        <f>IF(F283 = "", "",(_xlfn.DAYS(H283,G283)))</f>
        <v/>
      </c>
    </row>
    <row r="284">
      <c r="I284">
        <f>IF(F284 = "", "",(_xlfn.DAYS(H284,G284)))</f>
        <v/>
      </c>
    </row>
    <row r="285">
      <c r="I285">
        <f>IF(F285 = "", "",(_xlfn.DAYS(H285,G285)))</f>
        <v/>
      </c>
    </row>
    <row r="286">
      <c r="I286">
        <f>IF(F286 = "", "",(_xlfn.DAYS(H286,G286)))</f>
        <v/>
      </c>
    </row>
    <row r="287">
      <c r="I287">
        <f>IF(F287 = "", "",(_xlfn.DAYS(H287,G287)))</f>
        <v/>
      </c>
    </row>
    <row r="288">
      <c r="I288">
        <f>IF(F288 = "", "",(_xlfn.DAYS(H288,G288)))</f>
        <v/>
      </c>
    </row>
    <row r="289">
      <c r="I289">
        <f>IF(F289 = "", "",(_xlfn.DAYS(H289,G289)))</f>
        <v/>
      </c>
    </row>
    <row r="290">
      <c r="I290">
        <f>IF(F290 = "", "",(_xlfn.DAYS(H290,G290)))</f>
        <v/>
      </c>
    </row>
    <row r="291">
      <c r="I291">
        <f>IF(F291 = "", "",(_xlfn.DAYS(H291,G291)))</f>
        <v/>
      </c>
    </row>
    <row r="292">
      <c r="I292">
        <f>IF(F292 = "", "",(_xlfn.DAYS(H292,G292)))</f>
        <v/>
      </c>
    </row>
    <row r="293">
      <c r="I293">
        <f>IF(F293 = "", "",(_xlfn.DAYS(H293,G293)))</f>
        <v/>
      </c>
    </row>
    <row r="294">
      <c r="I294">
        <f>IF(F294 = "", "",(_xlfn.DAYS(H294,G294)))</f>
        <v/>
      </c>
    </row>
    <row r="295">
      <c r="I295">
        <f>IF(F295 = "", "",(_xlfn.DAYS(H295,G295)))</f>
        <v/>
      </c>
    </row>
    <row r="296">
      <c r="I296">
        <f>IF(F296 = "", "",(_xlfn.DAYS(H296,G296)))</f>
        <v/>
      </c>
    </row>
    <row r="297">
      <c r="I297">
        <f>IF(F297 = "", "",(_xlfn.DAYS(H297,G297)))</f>
        <v/>
      </c>
    </row>
    <row r="298">
      <c r="I298">
        <f>IF(F298 = "", "",(_xlfn.DAYS(H298,G298)))</f>
        <v/>
      </c>
    </row>
    <row r="299">
      <c r="I299">
        <f>IF(F299 = "", "",(_xlfn.DAYS(H299,G299)))</f>
        <v/>
      </c>
    </row>
    <row r="300">
      <c r="I300">
        <f>IF(F300 = "", "",(_xlfn.DAYS(H300,G300)))</f>
        <v/>
      </c>
    </row>
    <row r="301">
      <c r="I301">
        <f>IF(F301 = "", "",(_xlfn.DAYS(H301,G301)))</f>
        <v/>
      </c>
    </row>
    <row r="302">
      <c r="I302">
        <f>IF(F302 = "", "",(_xlfn.DAYS(H302,G302)))</f>
        <v/>
      </c>
    </row>
    <row r="303">
      <c r="I303">
        <f>IF(F303 = "", "",(_xlfn.DAYS(H303,G303)))</f>
        <v/>
      </c>
    </row>
    <row r="304">
      <c r="I304">
        <f>IF(F304 = "", "",(_xlfn.DAYS(H304,G304)))</f>
        <v/>
      </c>
    </row>
    <row r="305">
      <c r="I305">
        <f>IF(F305 = "", "",(_xlfn.DAYS(H305,G305)))</f>
        <v/>
      </c>
    </row>
    <row r="306">
      <c r="I306">
        <f>IF(F306 = "", "",(_xlfn.DAYS(H306,G306)))</f>
        <v/>
      </c>
    </row>
    <row r="307">
      <c r="I307">
        <f>IF(F307 = "", "",(_xlfn.DAYS(H307,G307)))</f>
        <v/>
      </c>
    </row>
    <row r="308">
      <c r="I308">
        <f>IF(F308 = "", "",(_xlfn.DAYS(H308,G308)))</f>
        <v/>
      </c>
    </row>
    <row r="309">
      <c r="I309">
        <f>IF(F309 = "", "",(_xlfn.DAYS(H309,G309)))</f>
        <v/>
      </c>
    </row>
    <row r="310">
      <c r="I310">
        <f>IF(F310 = "", "",(_xlfn.DAYS(H310,G310)))</f>
        <v/>
      </c>
    </row>
    <row r="311">
      <c r="I311">
        <f>IF(F311 = "", "",(_xlfn.DAYS(H311,G311)))</f>
        <v/>
      </c>
    </row>
    <row r="312">
      <c r="I312">
        <f>IF(F312 = "", "",(_xlfn.DAYS(H312,G312)))</f>
        <v/>
      </c>
    </row>
    <row r="313">
      <c r="I313">
        <f>IF(F313 = "", "",(_xlfn.DAYS(H313,G313)))</f>
        <v/>
      </c>
    </row>
    <row r="314">
      <c r="I314">
        <f>IF(F314 = "", "",(_xlfn.DAYS(H314,G314)))</f>
        <v/>
      </c>
    </row>
    <row r="315">
      <c r="I315">
        <f>IF(F315 = "", "",(_xlfn.DAYS(H315,G315)))</f>
        <v/>
      </c>
    </row>
    <row r="316">
      <c r="I316">
        <f>IF(F316 = "", "",(_xlfn.DAYS(H316,G316)))</f>
        <v/>
      </c>
    </row>
    <row r="317">
      <c r="I317">
        <f>IF(F317 = "", "",(_xlfn.DAYS(H317,G317)))</f>
        <v/>
      </c>
    </row>
    <row r="318">
      <c r="I318">
        <f>IF(F318 = "", "",(_xlfn.DAYS(H318,G318)))</f>
        <v/>
      </c>
    </row>
    <row r="319">
      <c r="I319">
        <f>IF(F319 = "", "",(_xlfn.DAYS(H319,G319)))</f>
        <v/>
      </c>
    </row>
    <row r="320">
      <c r="I320">
        <f>IF(F320 = "", "",(_xlfn.DAYS(H320,G320)))</f>
        <v/>
      </c>
    </row>
    <row r="321">
      <c r="I321">
        <f>IF(F321 = "", "",(_xlfn.DAYS(H321,G321)))</f>
        <v/>
      </c>
    </row>
    <row r="322">
      <c r="I322">
        <f>IF(F322 = "", "",(_xlfn.DAYS(H322,G322)))</f>
        <v/>
      </c>
    </row>
    <row r="323">
      <c r="I323">
        <f>IF(F323 = "", "",(_xlfn.DAYS(H323,G323)))</f>
        <v/>
      </c>
    </row>
    <row r="324">
      <c r="I324">
        <f>IF(F324 = "", "",(_xlfn.DAYS(H324,G324)))</f>
        <v/>
      </c>
    </row>
    <row r="325">
      <c r="I325">
        <f>IF(F325 = "", "",(_xlfn.DAYS(H325,G325)))</f>
        <v/>
      </c>
    </row>
    <row r="326">
      <c r="I326">
        <f>IF(F326 = "", "",(_xlfn.DAYS(H326,G326)))</f>
        <v/>
      </c>
    </row>
    <row r="327">
      <c r="I327">
        <f>IF(F327 = "", "",(_xlfn.DAYS(H327,G327)))</f>
        <v/>
      </c>
    </row>
    <row r="328">
      <c r="I328">
        <f>IF(F328 = "", "",(_xlfn.DAYS(H328,G328)))</f>
        <v/>
      </c>
    </row>
    <row r="329">
      <c r="I329">
        <f>IF(F329 = "", "",(_xlfn.DAYS(H329,G329)))</f>
        <v/>
      </c>
    </row>
    <row r="330">
      <c r="I330">
        <f>IF(F330 = "", "",(_xlfn.DAYS(H330,G330)))</f>
        <v/>
      </c>
    </row>
    <row r="331">
      <c r="I331">
        <f>IF(F331 = "", "",(_xlfn.DAYS(H331,G331)))</f>
        <v/>
      </c>
    </row>
    <row r="332">
      <c r="I332">
        <f>IF(F332 = "", "",(_xlfn.DAYS(H332,G332)))</f>
        <v/>
      </c>
    </row>
    <row r="333">
      <c r="I333">
        <f>IF(F333 = "", "",(_xlfn.DAYS(H333,G333)))</f>
        <v/>
      </c>
    </row>
    <row r="334">
      <c r="I334">
        <f>IF(F334 = "", "",(_xlfn.DAYS(H334,G334)))</f>
        <v/>
      </c>
    </row>
    <row r="335">
      <c r="I335">
        <f>IF(F335 = "", "",(_xlfn.DAYS(H335,G335)))</f>
        <v/>
      </c>
    </row>
    <row r="336">
      <c r="I336">
        <f>IF(F336 = "", "",(_xlfn.DAYS(H336,G336)))</f>
        <v/>
      </c>
    </row>
    <row r="337">
      <c r="I337">
        <f>IF(F337 = "", "",(_xlfn.DAYS(H337,G337)))</f>
        <v/>
      </c>
    </row>
    <row r="338">
      <c r="I338">
        <f>IF(F338 = "", "",(_xlfn.DAYS(H338,G338)))</f>
        <v/>
      </c>
    </row>
    <row r="339">
      <c r="I339">
        <f>IF(F339 = "", "",(_xlfn.DAYS(H339,G339)))</f>
        <v/>
      </c>
    </row>
    <row r="340">
      <c r="I340">
        <f>IF(F340 = "", "",(_xlfn.DAYS(H340,G340)))</f>
        <v/>
      </c>
    </row>
    <row r="341">
      <c r="I341">
        <f>IF(F341 = "", "",(_xlfn.DAYS(H341,G341)))</f>
        <v/>
      </c>
    </row>
    <row r="342">
      <c r="I342">
        <f>IF(F342 = "", "",(_xlfn.DAYS(H342,G342)))</f>
        <v/>
      </c>
    </row>
    <row r="343">
      <c r="I343">
        <f>IF(F343 = "", "",(_xlfn.DAYS(H343,G343)))</f>
        <v/>
      </c>
    </row>
    <row r="344">
      <c r="I344">
        <f>IF(F344 = "", "",(_xlfn.DAYS(H344,G344)))</f>
        <v/>
      </c>
    </row>
    <row r="345">
      <c r="I345">
        <f>IF(F345 = "", "",(_xlfn.DAYS(H345,G345)))</f>
        <v/>
      </c>
    </row>
    <row r="346">
      <c r="I346">
        <f>IF(F346 = "", "",(_xlfn.DAYS(H346,G346)))</f>
        <v/>
      </c>
    </row>
    <row r="347">
      <c r="I347">
        <f>IF(F347 = "", "",(_xlfn.DAYS(H347,G347)))</f>
        <v/>
      </c>
    </row>
    <row r="348">
      <c r="I348">
        <f>IF(F348 = "", "",(_xlfn.DAYS(H348,G348)))</f>
        <v/>
      </c>
    </row>
    <row r="349">
      <c r="I349">
        <f>IF(F349 = "", "",(_xlfn.DAYS(H349,G349)))</f>
        <v/>
      </c>
    </row>
    <row r="350">
      <c r="I350">
        <f>IF(F350 = "", "",(_xlfn.DAYS(H350,G350)))</f>
        <v/>
      </c>
    </row>
    <row r="351">
      <c r="I351">
        <f>IF(F351 = "", "",(_xlfn.DAYS(H351,G351)))</f>
        <v/>
      </c>
    </row>
    <row r="352">
      <c r="I352">
        <f>IF(F352 = "", "",(_xlfn.DAYS(H352,G352)))</f>
        <v/>
      </c>
    </row>
    <row r="353">
      <c r="I353">
        <f>IF(F353 = "", "",(_xlfn.DAYS(H353,G353)))</f>
        <v/>
      </c>
    </row>
    <row r="354">
      <c r="I354">
        <f>IF(F354 = "", "",(_xlfn.DAYS(H354,G354)))</f>
        <v/>
      </c>
    </row>
    <row r="355">
      <c r="I355">
        <f>IF(F355 = "", "",(_xlfn.DAYS(H355,G355)))</f>
        <v/>
      </c>
    </row>
    <row r="356">
      <c r="I356">
        <f>IF(F356 = "", "",(_xlfn.DAYS(H356,G356)))</f>
        <v/>
      </c>
    </row>
    <row r="357">
      <c r="I357">
        <f>IF(F357 = "", "",(_xlfn.DAYS(H357,G357)))</f>
        <v/>
      </c>
    </row>
    <row r="358">
      <c r="I358">
        <f>IF(F358 = "", "",(_xlfn.DAYS(H358,G358)))</f>
        <v/>
      </c>
    </row>
    <row r="359">
      <c r="I359">
        <f>IF(F359 = "", "",(_xlfn.DAYS(H359,G359)))</f>
        <v/>
      </c>
    </row>
    <row r="360">
      <c r="I360">
        <f>IF(F360 = "", "",(_xlfn.DAYS(H360,G360)))</f>
        <v/>
      </c>
    </row>
    <row r="361">
      <c r="I361">
        <f>IF(F361 = "", "",(_xlfn.DAYS(H361,G361)))</f>
        <v/>
      </c>
    </row>
    <row r="362">
      <c r="I362">
        <f>IF(F362 = "", "",(_xlfn.DAYS(H362,G362)))</f>
        <v/>
      </c>
    </row>
    <row r="363">
      <c r="I363">
        <f>IF(F363 = "", "",(_xlfn.DAYS(H363,G363)))</f>
        <v/>
      </c>
    </row>
    <row r="364">
      <c r="I364">
        <f>IF(F364 = "", "",(_xlfn.DAYS(H364,G364)))</f>
        <v/>
      </c>
    </row>
    <row r="365">
      <c r="I365">
        <f>IF(F365 = "", "",(_xlfn.DAYS(H365,G365)))</f>
        <v/>
      </c>
    </row>
    <row r="366">
      <c r="I366">
        <f>IF(F366 = "", "",(_xlfn.DAYS(H366,G366)))</f>
        <v/>
      </c>
    </row>
    <row r="367">
      <c r="I367">
        <f>IF(F367 = "", "",(_xlfn.DAYS(H367,G367)))</f>
        <v/>
      </c>
    </row>
    <row r="368">
      <c r="I368">
        <f>IF(F368 = "", "",(_xlfn.DAYS(H368,G368)))</f>
        <v/>
      </c>
    </row>
    <row r="369">
      <c r="I369">
        <f>IF(F369 = "", "",(_xlfn.DAYS(H369,G369)))</f>
        <v/>
      </c>
    </row>
    <row r="370">
      <c r="I370">
        <f>IF(F370 = "", "",(_xlfn.DAYS(H370,G370)))</f>
        <v/>
      </c>
    </row>
    <row r="371">
      <c r="I371">
        <f>IF(F371 = "", "",(_xlfn.DAYS(H371,G371)))</f>
        <v/>
      </c>
    </row>
    <row r="372">
      <c r="I372">
        <f>IF(F372 = "", "",(_xlfn.DAYS(H372,G372)))</f>
        <v/>
      </c>
    </row>
    <row r="373">
      <c r="I373">
        <f>IF(F373 = "", "",(_xlfn.DAYS(H373,G373)))</f>
        <v/>
      </c>
    </row>
    <row r="374">
      <c r="I374">
        <f>IF(F374 = "", "",(_xlfn.DAYS(H374,G374)))</f>
        <v/>
      </c>
    </row>
    <row r="375">
      <c r="I375">
        <f>IF(F375 = "", "",(_xlfn.DAYS(H375,G375)))</f>
        <v/>
      </c>
    </row>
    <row r="376">
      <c r="I376">
        <f>IF(F376 = "", "",(_xlfn.DAYS(H376,G376)))</f>
        <v/>
      </c>
    </row>
    <row r="377">
      <c r="I377">
        <f>IF(F377 = "", "",(_xlfn.DAYS(H377,G377)))</f>
        <v/>
      </c>
    </row>
    <row r="378">
      <c r="I378">
        <f>IF(F378 = "", "",(_xlfn.DAYS(H378,G378)))</f>
        <v/>
      </c>
    </row>
    <row r="379">
      <c r="I379">
        <f>IF(F379 = "", "",(_xlfn.DAYS(H379,G379)))</f>
        <v/>
      </c>
    </row>
    <row r="380">
      <c r="I380">
        <f>IF(F380 = "", "",(_xlfn.DAYS(H380,G380)))</f>
        <v/>
      </c>
    </row>
    <row r="381">
      <c r="I381">
        <f>IF(F381 = "", "",(_xlfn.DAYS(H381,G381)))</f>
        <v/>
      </c>
    </row>
    <row r="382">
      <c r="I382">
        <f>IF(F382 = "", "",(_xlfn.DAYS(H382,G382)))</f>
        <v/>
      </c>
    </row>
    <row r="383">
      <c r="I383">
        <f>IF(F383 = "", "",(_xlfn.DAYS(H383,G383)))</f>
        <v/>
      </c>
    </row>
    <row r="384">
      <c r="I384">
        <f>IF(F384 = "", "",(_xlfn.DAYS(H384,G384)))</f>
        <v/>
      </c>
    </row>
    <row r="385">
      <c r="I385">
        <f>IF(F385 = "", "",(_xlfn.DAYS(H385,G385)))</f>
        <v/>
      </c>
    </row>
    <row r="386">
      <c r="I386">
        <f>IF(F386 = "", "",(_xlfn.DAYS(H386,G386)))</f>
        <v/>
      </c>
    </row>
    <row r="387">
      <c r="I387">
        <f>IF(F387 = "", "",(_xlfn.DAYS(H387,G387)))</f>
        <v/>
      </c>
    </row>
    <row r="388">
      <c r="I388">
        <f>IF(F388 = "", "",(_xlfn.DAYS(H388,G388)))</f>
        <v/>
      </c>
    </row>
    <row r="389">
      <c r="I389">
        <f>IF(F389 = "", "",(_xlfn.DAYS(H389,G389)))</f>
        <v/>
      </c>
    </row>
    <row r="390">
      <c r="I390">
        <f>IF(F390 = "", "",(_xlfn.DAYS(H390,G390)))</f>
        <v/>
      </c>
    </row>
    <row r="391">
      <c r="I391">
        <f>IF(F391 = "", "",(_xlfn.DAYS(H391,G391)))</f>
        <v/>
      </c>
    </row>
    <row r="392">
      <c r="I392">
        <f>IF(F392 = "", "",(_xlfn.DAYS(H392,G392)))</f>
        <v/>
      </c>
    </row>
    <row r="393">
      <c r="I393">
        <f>IF(F393 = "", "",(_xlfn.DAYS(H393,G393)))</f>
        <v/>
      </c>
    </row>
    <row r="394">
      <c r="I394">
        <f>IF(F394 = "", "",(_xlfn.DAYS(H394,G394)))</f>
        <v/>
      </c>
    </row>
    <row r="395">
      <c r="I395">
        <f>IF(F395 = "", "",(_xlfn.DAYS(H395,G395)))</f>
        <v/>
      </c>
    </row>
    <row r="396">
      <c r="I396">
        <f>IF(F396 = "", "",(_xlfn.DAYS(H396,G396)))</f>
        <v/>
      </c>
    </row>
    <row r="397">
      <c r="I397">
        <f>IF(F397 = "", "",(_xlfn.DAYS(H397,G397)))</f>
        <v/>
      </c>
    </row>
    <row r="398">
      <c r="I398">
        <f>IF(F398 = "", "",(_xlfn.DAYS(H398,G398)))</f>
        <v/>
      </c>
    </row>
    <row r="399">
      <c r="I399">
        <f>IF(F399 = "", "",(_xlfn.DAYS(H399,G399)))</f>
        <v/>
      </c>
    </row>
    <row r="400">
      <c r="I400">
        <f>IF(F400 = "", "",(_xlfn.DAYS(H400,G400)))</f>
        <v/>
      </c>
    </row>
    <row r="401">
      <c r="I401">
        <f>IF(F401 = "", "",(_xlfn.DAYS(H401,G401)))</f>
        <v/>
      </c>
    </row>
    <row r="402">
      <c r="I402">
        <f>IF(F402 = "", "",(_xlfn.DAYS(H402,G402)))</f>
        <v/>
      </c>
    </row>
    <row r="403">
      <c r="I403">
        <f>IF(F403 = "", "",(_xlfn.DAYS(H403,G403)))</f>
        <v/>
      </c>
    </row>
    <row r="404">
      <c r="I404">
        <f>IF(F404 = "", "",(_xlfn.DAYS(H404,G404)))</f>
        <v/>
      </c>
    </row>
    <row r="405">
      <c r="I405">
        <f>IF(F405 = "", "",(_xlfn.DAYS(H405,G405)))</f>
        <v/>
      </c>
    </row>
    <row r="406">
      <c r="I406">
        <f>IF(F406 = "", "",(_xlfn.DAYS(H406,G406)))</f>
        <v/>
      </c>
    </row>
    <row r="407">
      <c r="I407">
        <f>IF(F407 = "", "",(_xlfn.DAYS(H407,G407)))</f>
        <v/>
      </c>
    </row>
    <row r="408">
      <c r="I408">
        <f>IF(F408 = "", "",(_xlfn.DAYS(H408,G408)))</f>
        <v/>
      </c>
    </row>
    <row r="409">
      <c r="I409">
        <f>IF(F409 = "", "",(_xlfn.DAYS(H409,G409)))</f>
        <v/>
      </c>
    </row>
    <row r="410">
      <c r="I410">
        <f>IF(F410 = "", "",(_xlfn.DAYS(H410,G410)))</f>
        <v/>
      </c>
    </row>
    <row r="411">
      <c r="I411">
        <f>IF(F411 = "", "",(_xlfn.DAYS(H411,G411)))</f>
        <v/>
      </c>
    </row>
    <row r="412">
      <c r="I412">
        <f>IF(F412 = "", "",(_xlfn.DAYS(H412,G412)))</f>
        <v/>
      </c>
    </row>
    <row r="413">
      <c r="I413">
        <f>IF(F413 = "", "",(_xlfn.DAYS(H413,G413)))</f>
        <v/>
      </c>
    </row>
    <row r="414">
      <c r="I414">
        <f>IF(F414 = "", "",(_xlfn.DAYS(H414,G414)))</f>
        <v/>
      </c>
    </row>
    <row r="415">
      <c r="I415">
        <f>IF(F415 = "", "",(_xlfn.DAYS(H415,G415)))</f>
        <v/>
      </c>
    </row>
    <row r="416">
      <c r="I416">
        <f>IF(F416 = "", "",(_xlfn.DAYS(H416,G416)))</f>
        <v/>
      </c>
    </row>
    <row r="417">
      <c r="I417">
        <f>IF(F417 = "", "",(_xlfn.DAYS(H417,G417)))</f>
        <v/>
      </c>
    </row>
    <row r="418">
      <c r="I418">
        <f>IF(F418 = "", "",(_xlfn.DAYS(H418,G418)))</f>
        <v/>
      </c>
    </row>
    <row r="419">
      <c r="I419">
        <f>IF(F419 = "", "",(_xlfn.DAYS(H419,G419)))</f>
        <v/>
      </c>
    </row>
    <row r="420">
      <c r="I420">
        <f>IF(F420 = "", "",(_xlfn.DAYS(H420,G420)))</f>
        <v/>
      </c>
    </row>
    <row r="421">
      <c r="I421">
        <f>IF(F421 = "", "",(_xlfn.DAYS(H421,G421)))</f>
        <v/>
      </c>
    </row>
    <row r="422">
      <c r="I422">
        <f>IF(F422 = "", "",(_xlfn.DAYS(H422,G422)))</f>
        <v/>
      </c>
    </row>
    <row r="423">
      <c r="I423">
        <f>IF(F423 = "", "",(_xlfn.DAYS(H423,G423)))</f>
        <v/>
      </c>
    </row>
    <row r="424">
      <c r="I424">
        <f>IF(F424 = "", "",(_xlfn.DAYS(H424,G424)))</f>
        <v/>
      </c>
    </row>
    <row r="425">
      <c r="I425">
        <f>IF(F425 = "", "",(_xlfn.DAYS(H425,G425)))</f>
        <v/>
      </c>
    </row>
    <row r="426">
      <c r="I426">
        <f>IF(F426 = "", "",(_xlfn.DAYS(H426,G426)))</f>
        <v/>
      </c>
    </row>
    <row r="427">
      <c r="I427">
        <f>IF(F427 = "", "",(_xlfn.DAYS(H427,G427)))</f>
        <v/>
      </c>
    </row>
    <row r="428">
      <c r="I428">
        <f>IF(F428 = "", "",(_xlfn.DAYS(H428,G428)))</f>
        <v/>
      </c>
    </row>
    <row r="429">
      <c r="I429">
        <f>IF(F429 = "", "",(_xlfn.DAYS(H429,G429)))</f>
        <v/>
      </c>
    </row>
    <row r="430">
      <c r="I430">
        <f>IF(F430 = "", "",(_xlfn.DAYS(H430,G430)))</f>
        <v/>
      </c>
    </row>
    <row r="431">
      <c r="I431">
        <f>IF(F431 = "", "",(_xlfn.DAYS(H431,G431)))</f>
        <v/>
      </c>
    </row>
    <row r="432">
      <c r="I432">
        <f>IF(F432 = "", "",(_xlfn.DAYS(H432,G432)))</f>
        <v/>
      </c>
    </row>
    <row r="433">
      <c r="I433">
        <f>IF(F433 = "", "",(_xlfn.DAYS(H433,G433)))</f>
        <v/>
      </c>
    </row>
    <row r="434">
      <c r="I434">
        <f>IF(F434 = "", "",(_xlfn.DAYS(H434,G434)))</f>
        <v/>
      </c>
    </row>
    <row r="435">
      <c r="I435">
        <f>IF(F435 = "", "",(_xlfn.DAYS(H435,G435)))</f>
        <v/>
      </c>
    </row>
    <row r="436">
      <c r="I436">
        <f>IF(F436 = "", "",(_xlfn.DAYS(H436,G436)))</f>
        <v/>
      </c>
    </row>
    <row r="437">
      <c r="I437">
        <f>IF(F437 = "", "",(_xlfn.DAYS(H437,G437)))</f>
        <v/>
      </c>
    </row>
    <row r="438">
      <c r="I438">
        <f>IF(F438 = "", "",(_xlfn.DAYS(H438,G438)))</f>
        <v/>
      </c>
    </row>
    <row r="439">
      <c r="I439">
        <f>IF(F439 = "", "",(_xlfn.DAYS(H439,G439)))</f>
        <v/>
      </c>
    </row>
    <row r="440">
      <c r="I440">
        <f>IF(F440 = "", "",(_xlfn.DAYS(H440,G440)))</f>
        <v/>
      </c>
    </row>
    <row r="441">
      <c r="I441">
        <f>IF(F441 = "", "",(_xlfn.DAYS(H441,G441)))</f>
        <v/>
      </c>
    </row>
    <row r="442">
      <c r="I442">
        <f>IF(F442 = "", "",(_xlfn.DAYS(H442,G442)))</f>
        <v/>
      </c>
    </row>
    <row r="443">
      <c r="I443">
        <f>IF(F443 = "", "",(_xlfn.DAYS(H443,G443)))</f>
        <v/>
      </c>
    </row>
    <row r="444">
      <c r="I444">
        <f>IF(F444 = "", "",(_xlfn.DAYS(H444,G444)))</f>
        <v/>
      </c>
    </row>
    <row r="445">
      <c r="I445">
        <f>IF(F445 = "", "",(_xlfn.DAYS(H445,G445)))</f>
        <v/>
      </c>
    </row>
    <row r="446">
      <c r="I446">
        <f>IF(F446 = "", "",(_xlfn.DAYS(H446,G446)))</f>
        <v/>
      </c>
    </row>
    <row r="447">
      <c r="I447">
        <f>IF(F447 = "", "",(_xlfn.DAYS(H447,G447)))</f>
        <v/>
      </c>
    </row>
    <row r="448">
      <c r="I448">
        <f>IF(F448 = "", "",(_xlfn.DAYS(H448,G448)))</f>
        <v/>
      </c>
    </row>
    <row r="449">
      <c r="I449">
        <f>IF(F449 = "", "",(_xlfn.DAYS(H449,G449)))</f>
        <v/>
      </c>
    </row>
    <row r="450">
      <c r="I450">
        <f>IF(F450 = "", "",(_xlfn.DAYS(H450,G450)))</f>
        <v/>
      </c>
    </row>
    <row r="451">
      <c r="I451">
        <f>IF(F451 = "", "",(_xlfn.DAYS(H451,G451)))</f>
        <v/>
      </c>
    </row>
    <row r="452">
      <c r="I452">
        <f>IF(F452 = "", "",(_xlfn.DAYS(H452,G452)))</f>
        <v/>
      </c>
    </row>
    <row r="453">
      <c r="I453">
        <f>IF(F453 = "", "",(_xlfn.DAYS(H453,G453)))</f>
        <v/>
      </c>
    </row>
    <row r="454">
      <c r="I454">
        <f>IF(F454 = "", "",(_xlfn.DAYS(H454,G454)))</f>
        <v/>
      </c>
    </row>
    <row r="455">
      <c r="I455">
        <f>IF(F455 = "", "",(_xlfn.DAYS(H455,G455)))</f>
        <v/>
      </c>
    </row>
    <row r="456">
      <c r="I456">
        <f>IF(F456 = "", "",(_xlfn.DAYS(H456,G456)))</f>
        <v/>
      </c>
    </row>
    <row r="457">
      <c r="I457">
        <f>IF(F457 = "", "",(_xlfn.DAYS(H457,G457)))</f>
        <v/>
      </c>
    </row>
    <row r="458">
      <c r="I458">
        <f>IF(F458 = "", "",(_xlfn.DAYS(H458,G458)))</f>
        <v/>
      </c>
    </row>
    <row r="459">
      <c r="I459">
        <f>IF(F459 = "", "",(_xlfn.DAYS(H459,G459)))</f>
        <v/>
      </c>
    </row>
    <row r="460">
      <c r="I460">
        <f>IF(F460 = "", "",(_xlfn.DAYS(H460,G460)))</f>
        <v/>
      </c>
    </row>
    <row r="461">
      <c r="I461">
        <f>IF(F461 = "", "",(_xlfn.DAYS(H461,G461)))</f>
        <v/>
      </c>
    </row>
    <row r="462">
      <c r="I462">
        <f>IF(F462 = "", "",(_xlfn.DAYS(H462,G462)))</f>
        <v/>
      </c>
    </row>
    <row r="463">
      <c r="I463">
        <f>IF(F463 = "", "",(_xlfn.DAYS(H463,G463)))</f>
        <v/>
      </c>
    </row>
    <row r="464">
      <c r="I464">
        <f>IF(F464 = "", "",(_xlfn.DAYS(H464,G464)))</f>
        <v/>
      </c>
    </row>
    <row r="465">
      <c r="I465">
        <f>IF(F465 = "", "",(_xlfn.DAYS(H465,G465)))</f>
        <v/>
      </c>
    </row>
    <row r="466">
      <c r="I466">
        <f>IF(F466 = "", "",(_xlfn.DAYS(H466,G466)))</f>
        <v/>
      </c>
    </row>
    <row r="467">
      <c r="I467">
        <f>IF(F467 = "", "",(_xlfn.DAYS(H467,G467)))</f>
        <v/>
      </c>
    </row>
    <row r="468">
      <c r="I468">
        <f>IF(F468 = "", "",(_xlfn.DAYS(H468,G468)))</f>
        <v/>
      </c>
    </row>
    <row r="469">
      <c r="I469">
        <f>IF(F469 = "", "",(_xlfn.DAYS(H469,G469)))</f>
        <v/>
      </c>
    </row>
    <row r="470">
      <c r="I470">
        <f>IF(F470 = "", "",(_xlfn.DAYS(H470,G470)))</f>
        <v/>
      </c>
    </row>
    <row r="471">
      <c r="I471">
        <f>IF(F471 = "", "",(_xlfn.DAYS(H471,G471)))</f>
        <v/>
      </c>
    </row>
    <row r="472">
      <c r="I472">
        <f>IF(F472 = "", "",(_xlfn.DAYS(H472,G472)))</f>
        <v/>
      </c>
    </row>
    <row r="473">
      <c r="I473">
        <f>IF(F473 = "", "",(_xlfn.DAYS(H473,G473)))</f>
        <v/>
      </c>
    </row>
    <row r="474">
      <c r="I474">
        <f>IF(F474 = "", "",(_xlfn.DAYS(H474,G474)))</f>
        <v/>
      </c>
    </row>
    <row r="475">
      <c r="I475">
        <f>IF(F475 = "", "",(_xlfn.DAYS(H475,G475)))</f>
        <v/>
      </c>
    </row>
    <row r="476">
      <c r="I476">
        <f>IF(F476 = "", "",(_xlfn.DAYS(H476,G476)))</f>
        <v/>
      </c>
    </row>
    <row r="477">
      <c r="I477">
        <f>IF(F477 = "", "",(_xlfn.DAYS(H477,G477)))</f>
        <v/>
      </c>
    </row>
    <row r="478">
      <c r="I478">
        <f>IF(F478 = "", "",(_xlfn.DAYS(H478,G478)))</f>
        <v/>
      </c>
    </row>
    <row r="479">
      <c r="I479">
        <f>IF(F479 = "", "",(_xlfn.DAYS(H479,G479)))</f>
        <v/>
      </c>
    </row>
    <row r="480">
      <c r="I480">
        <f>IF(F480 = "", "",(_xlfn.DAYS(H480,G480)))</f>
        <v/>
      </c>
    </row>
    <row r="481">
      <c r="I481">
        <f>IF(F481 = "", "",(_xlfn.DAYS(H481,G481)))</f>
        <v/>
      </c>
    </row>
    <row r="482">
      <c r="I482">
        <f>IF(F482 = "", "",(_xlfn.DAYS(H482,G482)))</f>
        <v/>
      </c>
    </row>
    <row r="483">
      <c r="I483">
        <f>IF(F483 = "", "",(_xlfn.DAYS(H483,G483)))</f>
        <v/>
      </c>
    </row>
    <row r="484">
      <c r="I484">
        <f>IF(F484 = "", "",(_xlfn.DAYS(H484,G484)))</f>
        <v/>
      </c>
    </row>
    <row r="485">
      <c r="I485">
        <f>IF(F485 = "", "",(_xlfn.DAYS(H485,G485)))</f>
        <v/>
      </c>
    </row>
    <row r="486">
      <c r="I486">
        <f>IF(F486 = "", "",(_xlfn.DAYS(H486,G486)))</f>
        <v/>
      </c>
    </row>
    <row r="487">
      <c r="I487">
        <f>IF(F487 = "", "",(_xlfn.DAYS(H487,G487)))</f>
        <v/>
      </c>
    </row>
    <row r="488">
      <c r="I488">
        <f>IF(F488 = "", "",(_xlfn.DAYS(H488,G488)))</f>
        <v/>
      </c>
    </row>
    <row r="489">
      <c r="I489">
        <f>IF(F489 = "", "",(_xlfn.DAYS(H489,G489)))</f>
        <v/>
      </c>
    </row>
    <row r="490">
      <c r="I490">
        <f>IF(F490 = "", "",(_xlfn.DAYS(H490,G490)))</f>
        <v/>
      </c>
    </row>
    <row r="491">
      <c r="I491">
        <f>IF(F491 = "", "",(_xlfn.DAYS(H491,G491)))</f>
        <v/>
      </c>
    </row>
    <row r="492">
      <c r="I492">
        <f>IF(F492 = "", "",(_xlfn.DAYS(H492,G492)))</f>
        <v/>
      </c>
    </row>
    <row r="493">
      <c r="I493">
        <f>IF(F493 = "", "",(_xlfn.DAYS(H493,G493)))</f>
        <v/>
      </c>
    </row>
    <row r="494">
      <c r="I494">
        <f>IF(F494 = "", "",(_xlfn.DAYS(H494,G494)))</f>
        <v/>
      </c>
    </row>
    <row r="495">
      <c r="I495">
        <f>IF(F495 = "", "",(_xlfn.DAYS(H495,G495)))</f>
        <v/>
      </c>
    </row>
    <row r="496">
      <c r="I496">
        <f>IF(F496 = "", "",(_xlfn.DAYS(H496,G496)))</f>
        <v/>
      </c>
    </row>
    <row r="497">
      <c r="I497">
        <f>IF(F497 = "", "",(_xlfn.DAYS(H497,G497)))</f>
        <v/>
      </c>
    </row>
    <row r="498">
      <c r="I498">
        <f>IF(F498 = "", "",(_xlfn.DAYS(H498,G498)))</f>
        <v/>
      </c>
    </row>
    <row r="499">
      <c r="I499">
        <f>IF(F499 = "", "",(_xlfn.DAYS(H499,G499)))</f>
        <v/>
      </c>
    </row>
    <row r="500">
      <c r="I500">
        <f>IF(F500 = "", "",(_xlfn.DAYS(H500,G500)))</f>
        <v/>
      </c>
    </row>
    <row r="501">
      <c r="I501">
        <f>IF(F501 = "", "",(_xlfn.DAYS(H501,G501)))</f>
        <v/>
      </c>
    </row>
    <row r="502">
      <c r="I502">
        <f>IF(F502 = "", "",(_xlfn.DAYS(H502,G502)))</f>
        <v/>
      </c>
    </row>
    <row r="503">
      <c r="I503">
        <f>IF(F503 = "", "",(_xlfn.DAYS(H503,G503)))</f>
        <v/>
      </c>
    </row>
    <row r="504">
      <c r="I504">
        <f>IF(F504 = "", "",(_xlfn.DAYS(H504,G504)))</f>
        <v/>
      </c>
    </row>
    <row r="505">
      <c r="I505">
        <f>IF(F505 = "", "",(_xlfn.DAYS(H505,G505)))</f>
        <v/>
      </c>
    </row>
    <row r="506">
      <c r="I506">
        <f>IF(F506 = "", "",(_xlfn.DAYS(H506,G506)))</f>
        <v/>
      </c>
    </row>
    <row r="507">
      <c r="I507">
        <f>IF(F507 = "", "",(_xlfn.DAYS(H507,G507)))</f>
        <v/>
      </c>
    </row>
    <row r="508">
      <c r="I508">
        <f>IF(F508 = "", "",(_xlfn.DAYS(H508,G508)))</f>
        <v/>
      </c>
    </row>
    <row r="509">
      <c r="I509">
        <f>IF(F509 = "", "",(_xlfn.DAYS(H509,G509)))</f>
        <v/>
      </c>
    </row>
    <row r="510">
      <c r="I510">
        <f>IF(F510 = "", "",(_xlfn.DAYS(H510,G510)))</f>
        <v/>
      </c>
    </row>
    <row r="511">
      <c r="I511">
        <f>IF(F511 = "", "",(_xlfn.DAYS(H511,G511)))</f>
        <v/>
      </c>
    </row>
    <row r="512">
      <c r="I512">
        <f>IF(F512 = "", "",(_xlfn.DAYS(H512,G512)))</f>
        <v/>
      </c>
    </row>
    <row r="513">
      <c r="I513">
        <f>IF(F513 = "", "",(_xlfn.DAYS(H513,G513)))</f>
        <v/>
      </c>
    </row>
    <row r="514">
      <c r="I514">
        <f>IF(F514 = "", "",(_xlfn.DAYS(H514,G514)))</f>
        <v/>
      </c>
    </row>
    <row r="515">
      <c r="I515">
        <f>IF(F515 = "", "",(_xlfn.DAYS(H515,G515)))</f>
        <v/>
      </c>
    </row>
    <row r="516">
      <c r="I516">
        <f>IF(F516 = "", "",(_xlfn.DAYS(H516,G516)))</f>
        <v/>
      </c>
    </row>
    <row r="517">
      <c r="I517">
        <f>IF(F517 = "", "",(_xlfn.DAYS(H517,G517)))</f>
        <v/>
      </c>
    </row>
    <row r="518">
      <c r="I518">
        <f>IF(F518 = "", "",(_xlfn.DAYS(H518,G518)))</f>
        <v/>
      </c>
    </row>
    <row r="519">
      <c r="I519">
        <f>IF(F519 = "", "",(_xlfn.DAYS(H519,G519)))</f>
        <v/>
      </c>
    </row>
    <row r="520">
      <c r="I520">
        <f>IF(F520 = "", "",(_xlfn.DAYS(H520,G520)))</f>
        <v/>
      </c>
    </row>
    <row r="521">
      <c r="I521">
        <f>IF(F521 = "", "",(_xlfn.DAYS(H521,G521)))</f>
        <v/>
      </c>
    </row>
    <row r="522">
      <c r="I522">
        <f>IF(F522 = "", "",(_xlfn.DAYS(H522,G522)))</f>
        <v/>
      </c>
    </row>
    <row r="523">
      <c r="I523">
        <f>IF(F523 = "", "",(_xlfn.DAYS(H523,G523)))</f>
        <v/>
      </c>
    </row>
    <row r="524">
      <c r="I524">
        <f>IF(F524 = "", "",(_xlfn.DAYS(H524,G524)))</f>
        <v/>
      </c>
    </row>
    <row r="525">
      <c r="I525">
        <f>IF(F525 = "", "",(_xlfn.DAYS(H525,G525)))</f>
        <v/>
      </c>
    </row>
    <row r="526">
      <c r="I526">
        <f>IF(F526 = "", "",(_xlfn.DAYS(H526,G526)))</f>
        <v/>
      </c>
    </row>
    <row r="527">
      <c r="I527">
        <f>IF(F527 = "", "",(_xlfn.DAYS(H527,G527)))</f>
        <v/>
      </c>
    </row>
    <row r="528">
      <c r="I528">
        <f>IF(F528 = "", "",(_xlfn.DAYS(H528,G528)))</f>
        <v/>
      </c>
    </row>
    <row r="529">
      <c r="I529">
        <f>IF(F529 = "", "",(_xlfn.DAYS(H529,G529)))</f>
        <v/>
      </c>
    </row>
    <row r="530">
      <c r="I530">
        <f>IF(F530 = "", "",(_xlfn.DAYS(H530,G530)))</f>
        <v/>
      </c>
    </row>
    <row r="531">
      <c r="I531">
        <f>IF(F531 = "", "",(_xlfn.DAYS(H531,G531)))</f>
        <v/>
      </c>
    </row>
    <row r="532">
      <c r="I532">
        <f>IF(F532 = "", "",(_xlfn.DAYS(H532,G532)))</f>
        <v/>
      </c>
    </row>
    <row r="533">
      <c r="I533">
        <f>IF(F533 = "", "",(_xlfn.DAYS(H533,G533)))</f>
        <v/>
      </c>
    </row>
    <row r="534">
      <c r="I534">
        <f>IF(F534 = "", "",(_xlfn.DAYS(H534,G534)))</f>
        <v/>
      </c>
    </row>
    <row r="535">
      <c r="I535">
        <f>IF(F535 = "", "",(_xlfn.DAYS(H535,G535)))</f>
        <v/>
      </c>
    </row>
    <row r="536">
      <c r="I536">
        <f>IF(F536 = "", "",(_xlfn.DAYS(H536,G536)))</f>
        <v/>
      </c>
    </row>
    <row r="537">
      <c r="I537">
        <f>IF(F537 = "", "",(_xlfn.DAYS(H537,G537)))</f>
        <v/>
      </c>
    </row>
    <row r="538">
      <c r="I538">
        <f>IF(F538 = "", "",(_xlfn.DAYS(H538,G538)))</f>
        <v/>
      </c>
    </row>
    <row r="539">
      <c r="I539">
        <f>IF(F539 = "", "",(_xlfn.DAYS(H539,G539)))</f>
        <v/>
      </c>
    </row>
    <row r="540">
      <c r="I540">
        <f>IF(F540 = "", "",(_xlfn.DAYS(H540,G540)))</f>
        <v/>
      </c>
    </row>
    <row r="541">
      <c r="I541">
        <f>IF(F541 = "", "",(_xlfn.DAYS(H541,G541)))</f>
        <v/>
      </c>
    </row>
    <row r="542">
      <c r="I542">
        <f>IF(F542 = "", "",(_xlfn.DAYS(H542,G542)))</f>
        <v/>
      </c>
    </row>
    <row r="543">
      <c r="I543">
        <f>IF(F543 = "", "",(_xlfn.DAYS(H543,G543)))</f>
        <v/>
      </c>
    </row>
    <row r="544">
      <c r="I544">
        <f>IF(F544 = "", "",(_xlfn.DAYS(H544,G544)))</f>
        <v/>
      </c>
    </row>
    <row r="545">
      <c r="I545">
        <f>IF(F545 = "", "",(_xlfn.DAYS(H545,G545)))</f>
        <v/>
      </c>
    </row>
    <row r="546">
      <c r="I546">
        <f>IF(F546 = "", "",(_xlfn.DAYS(H546,G546)))</f>
        <v/>
      </c>
    </row>
    <row r="547">
      <c r="I547">
        <f>IF(F547 = "", "",(_xlfn.DAYS(H547,G547)))</f>
        <v/>
      </c>
    </row>
    <row r="548">
      <c r="I548">
        <f>IF(F548 = "", "",(_xlfn.DAYS(H548,G548)))</f>
        <v/>
      </c>
    </row>
    <row r="549">
      <c r="I549">
        <f>IF(F549 = "", "",(_xlfn.DAYS(H549,G549)))</f>
        <v/>
      </c>
    </row>
    <row r="550">
      <c r="I550">
        <f>IF(F550 = "", "",(_xlfn.DAYS(H550,G550)))</f>
        <v/>
      </c>
    </row>
    <row r="551">
      <c r="I551">
        <f>IF(F551 = "", "",(_xlfn.DAYS(H551,G551)))</f>
        <v/>
      </c>
    </row>
    <row r="552">
      <c r="I552">
        <f>IF(F552 = "", "",(_xlfn.DAYS(H552,G552)))</f>
        <v/>
      </c>
    </row>
    <row r="553">
      <c r="I553">
        <f>IF(F553 = "", "",(_xlfn.DAYS(H553,G553)))</f>
        <v/>
      </c>
    </row>
    <row r="554">
      <c r="I554">
        <f>IF(F554 = "", "",(_xlfn.DAYS(H554,G554)))</f>
        <v/>
      </c>
    </row>
    <row r="555">
      <c r="I555">
        <f>IF(F555 = "", "",(_xlfn.DAYS(H555,G555)))</f>
        <v/>
      </c>
    </row>
    <row r="556">
      <c r="I556">
        <f>IF(F556 = "", "",(_xlfn.DAYS(H556,G556)))</f>
        <v/>
      </c>
    </row>
    <row r="557">
      <c r="I557">
        <f>IF(F557 = "", "",(_xlfn.DAYS(H557,G557)))</f>
        <v/>
      </c>
    </row>
    <row r="558">
      <c r="I558">
        <f>IF(F558 = "", "",(_xlfn.DAYS(H558,G558)))</f>
        <v/>
      </c>
    </row>
    <row r="559">
      <c r="I559">
        <f>IF(F559 = "", "",(_xlfn.DAYS(H559,G559)))</f>
        <v/>
      </c>
    </row>
    <row r="560">
      <c r="I560">
        <f>IF(F560 = "", "",(_xlfn.DAYS(H560,G560)))</f>
        <v/>
      </c>
    </row>
    <row r="561">
      <c r="I561">
        <f>IF(F561 = "", "",(_xlfn.DAYS(H561,G561)))</f>
        <v/>
      </c>
    </row>
    <row r="562">
      <c r="I562">
        <f>IF(F562 = "", "",(_xlfn.DAYS(H562,G562)))</f>
        <v/>
      </c>
    </row>
    <row r="563">
      <c r="I563">
        <f>IF(F563 = "", "",(_xlfn.DAYS(H563,G563)))</f>
        <v/>
      </c>
    </row>
    <row r="564">
      <c r="I564">
        <f>IF(F564 = "", "",(_xlfn.DAYS(H564,G564)))</f>
        <v/>
      </c>
    </row>
    <row r="565">
      <c r="I565">
        <f>IF(F565 = "", "",(_xlfn.DAYS(H565,G565)))</f>
        <v/>
      </c>
    </row>
    <row r="566">
      <c r="I566">
        <f>IF(F566 = "", "",(_xlfn.DAYS(H566,G566)))</f>
        <v/>
      </c>
    </row>
    <row r="567">
      <c r="I567">
        <f>IF(F567 = "", "",(_xlfn.DAYS(H567,G567)))</f>
        <v/>
      </c>
    </row>
    <row r="568">
      <c r="I568">
        <f>IF(F568 = "", "",(_xlfn.DAYS(H568,G568)))</f>
        <v/>
      </c>
    </row>
    <row r="569">
      <c r="I569">
        <f>IF(F569 = "", "",(_xlfn.DAYS(H569,G569)))</f>
        <v/>
      </c>
    </row>
    <row r="570">
      <c r="I570">
        <f>IF(F570 = "", "",(_xlfn.DAYS(H570,G570)))</f>
        <v/>
      </c>
    </row>
    <row r="571">
      <c r="I571">
        <f>IF(F571 = "", "",(_xlfn.DAYS(H571,G571)))</f>
        <v/>
      </c>
    </row>
    <row r="572">
      <c r="I572">
        <f>IF(F572 = "", "",(_xlfn.DAYS(H572,G572)))</f>
        <v/>
      </c>
    </row>
    <row r="573">
      <c r="I573">
        <f>IF(F573 = "", "",(_xlfn.DAYS(H573,G573)))</f>
        <v/>
      </c>
    </row>
    <row r="574">
      <c r="I574">
        <f>IF(F574 = "", "",(_xlfn.DAYS(H574,G574)))</f>
        <v/>
      </c>
    </row>
    <row r="575">
      <c r="I575">
        <f>IF(F575 = "", "",(_xlfn.DAYS(H575,G575)))</f>
        <v/>
      </c>
    </row>
    <row r="576">
      <c r="I576">
        <f>IF(F576 = "", "",(_xlfn.DAYS(H576,G576)))</f>
        <v/>
      </c>
    </row>
    <row r="577">
      <c r="I577">
        <f>IF(F577 = "", "",(_xlfn.DAYS(H577,G577)))</f>
        <v/>
      </c>
    </row>
    <row r="578">
      <c r="I578">
        <f>IF(F578 = "", "",(_xlfn.DAYS(H578,G578)))</f>
        <v/>
      </c>
    </row>
    <row r="579">
      <c r="I579">
        <f>IF(F579 = "", "",(_xlfn.DAYS(H579,G579)))</f>
        <v/>
      </c>
    </row>
    <row r="580">
      <c r="I580">
        <f>IF(F580 = "", "",(_xlfn.DAYS(H580,G580)))</f>
        <v/>
      </c>
    </row>
    <row r="581">
      <c r="I581">
        <f>IF(F581 = "", "",(_xlfn.DAYS(H581,G581)))</f>
        <v/>
      </c>
    </row>
    <row r="582">
      <c r="I582">
        <f>IF(F582 = "", "",(_xlfn.DAYS(H582,G582)))</f>
        <v/>
      </c>
    </row>
    <row r="583">
      <c r="I583">
        <f>IF(F583 = "", "",(_xlfn.DAYS(H583,G583)))</f>
        <v/>
      </c>
    </row>
    <row r="584">
      <c r="I584">
        <f>IF(F584 = "", "",(_xlfn.DAYS(H584,G584)))</f>
        <v/>
      </c>
    </row>
    <row r="585">
      <c r="I585">
        <f>IF(F585 = "", "",(_xlfn.DAYS(H585,G585)))</f>
        <v/>
      </c>
    </row>
    <row r="586">
      <c r="I586">
        <f>IF(F586 = "", "",(_xlfn.DAYS(H586,G586)))</f>
        <v/>
      </c>
    </row>
    <row r="587">
      <c r="I587">
        <f>IF(F587 = "", "",(_xlfn.DAYS(H587,G587)))</f>
        <v/>
      </c>
    </row>
    <row r="588">
      <c r="I588">
        <f>IF(F588 = "", "",(_xlfn.DAYS(H588,G588)))</f>
        <v/>
      </c>
    </row>
    <row r="589">
      <c r="I589">
        <f>IF(F589 = "", "",(_xlfn.DAYS(H589,G589)))</f>
        <v/>
      </c>
    </row>
    <row r="590">
      <c r="I590">
        <f>IF(F590 = "", "",(_xlfn.DAYS(H590,G590)))</f>
        <v/>
      </c>
    </row>
    <row r="591">
      <c r="I591">
        <f>IF(F591 = "", "",(_xlfn.DAYS(H591,G591)))</f>
        <v/>
      </c>
    </row>
    <row r="592">
      <c r="I592">
        <f>IF(F592 = "", "",(_xlfn.DAYS(H592,G592)))</f>
        <v/>
      </c>
    </row>
    <row r="593">
      <c r="I593">
        <f>IF(F593 = "", "",(_xlfn.DAYS(H593,G593)))</f>
        <v/>
      </c>
    </row>
    <row r="594">
      <c r="I594">
        <f>IF(F594 = "", "",(_xlfn.DAYS(H594,G594)))</f>
        <v/>
      </c>
    </row>
    <row r="595">
      <c r="I595">
        <f>IF(F595 = "", "",(_xlfn.DAYS(H595,G595)))</f>
        <v/>
      </c>
    </row>
    <row r="596">
      <c r="I596">
        <f>IF(F596 = "", "",(_xlfn.DAYS(H596,G596)))</f>
        <v/>
      </c>
    </row>
    <row r="597">
      <c r="I597">
        <f>IF(F597 = "", "",(_xlfn.DAYS(H597,G597)))</f>
        <v/>
      </c>
    </row>
    <row r="598">
      <c r="I598">
        <f>IF(F598 = "", "",(_xlfn.DAYS(H598,G598)))</f>
        <v/>
      </c>
    </row>
    <row r="599">
      <c r="I599">
        <f>IF(F599 = "", "",(_xlfn.DAYS(H599,G599)))</f>
        <v/>
      </c>
    </row>
    <row r="600">
      <c r="I600">
        <f>IF(F600 = "", "",(_xlfn.DAYS(H600,G600)))</f>
        <v/>
      </c>
    </row>
    <row r="601">
      <c r="I601">
        <f>IF(F601 = "", "",(_xlfn.DAYS(H601,G601)))</f>
        <v/>
      </c>
    </row>
    <row r="602">
      <c r="I602">
        <f>IF(F602 = "", "",(_xlfn.DAYS(H602,G602)))</f>
        <v/>
      </c>
    </row>
    <row r="603">
      <c r="I603">
        <f>IF(F603 = "", "",(_xlfn.DAYS(H603,G603)))</f>
        <v/>
      </c>
    </row>
    <row r="604">
      <c r="I604">
        <f>IF(F604 = "", "",(_xlfn.DAYS(H604,G604)))</f>
        <v/>
      </c>
    </row>
    <row r="605">
      <c r="I605">
        <f>IF(F605 = "", "",(_xlfn.DAYS(H605,G605)))</f>
        <v/>
      </c>
    </row>
    <row r="606">
      <c r="I606">
        <f>IF(F606 = "", "",(_xlfn.DAYS(H606,G606)))</f>
        <v/>
      </c>
    </row>
    <row r="607">
      <c r="I607">
        <f>IF(F607 = "", "",(_xlfn.DAYS(H607,G607)))</f>
        <v/>
      </c>
    </row>
    <row r="608">
      <c r="I608">
        <f>IF(F608 = "", "",(_xlfn.DAYS(H608,G608)))</f>
        <v/>
      </c>
    </row>
    <row r="609">
      <c r="I609">
        <f>IF(F609 = "", "",(_xlfn.DAYS(H609,G609)))</f>
        <v/>
      </c>
    </row>
    <row r="610">
      <c r="I610">
        <f>IF(F610 = "", "",(_xlfn.DAYS(H610,G610)))</f>
        <v/>
      </c>
    </row>
    <row r="611">
      <c r="I611">
        <f>IF(F611 = "", "",(_xlfn.DAYS(H611,G611)))</f>
        <v/>
      </c>
    </row>
    <row r="612">
      <c r="I612">
        <f>IF(F612 = "", "",(_xlfn.DAYS(H612,G612)))</f>
        <v/>
      </c>
    </row>
    <row r="613">
      <c r="I613">
        <f>IF(F613 = "", "",(_xlfn.DAYS(H613,G613)))</f>
        <v/>
      </c>
    </row>
    <row r="614">
      <c r="I614">
        <f>IF(F614 = "", "",(_xlfn.DAYS(H614,G614)))</f>
        <v/>
      </c>
    </row>
    <row r="615">
      <c r="I615">
        <f>IF(F615 = "", "",(_xlfn.DAYS(H615,G615)))</f>
        <v/>
      </c>
    </row>
    <row r="616">
      <c r="I616">
        <f>IF(F616 = "", "",(_xlfn.DAYS(H616,G616)))</f>
        <v/>
      </c>
    </row>
    <row r="617">
      <c r="I617">
        <f>IF(F617 = "", "",(_xlfn.DAYS(H617,G617)))</f>
        <v/>
      </c>
    </row>
    <row r="618">
      <c r="I618">
        <f>IF(F618 = "", "",(_xlfn.DAYS(H618,G618)))</f>
        <v/>
      </c>
    </row>
    <row r="619">
      <c r="I619">
        <f>IF(F619 = "", "",(_xlfn.DAYS(H619,G619)))</f>
        <v/>
      </c>
    </row>
    <row r="620">
      <c r="I620">
        <f>IF(F620 = "", "",(_xlfn.DAYS(H620,G620)))</f>
        <v/>
      </c>
    </row>
    <row r="621">
      <c r="I621">
        <f>IF(F621 = "", "",(_xlfn.DAYS(H621,G621)))</f>
        <v/>
      </c>
    </row>
    <row r="622">
      <c r="I622">
        <f>IF(F622 = "", "",(_xlfn.DAYS(H622,G622)))</f>
        <v/>
      </c>
    </row>
    <row r="623">
      <c r="I623">
        <f>IF(F623 = "", "",(_xlfn.DAYS(H623,G623)))</f>
        <v/>
      </c>
    </row>
    <row r="624">
      <c r="I624">
        <f>IF(F624 = "", "",(_xlfn.DAYS(H624,G624)))</f>
        <v/>
      </c>
    </row>
    <row r="625">
      <c r="I625">
        <f>IF(F625 = "", "",(_xlfn.DAYS(H625,G625)))</f>
        <v/>
      </c>
    </row>
    <row r="626">
      <c r="I626">
        <f>IF(F626 = "", "",(_xlfn.DAYS(H626,G626)))</f>
        <v/>
      </c>
    </row>
    <row r="627">
      <c r="I627">
        <f>IF(F627 = "", "",(_xlfn.DAYS(H627,G627)))</f>
        <v/>
      </c>
    </row>
    <row r="628">
      <c r="I628">
        <f>IF(F628 = "", "",(_xlfn.DAYS(H628,G628)))</f>
        <v/>
      </c>
    </row>
    <row r="629">
      <c r="I629">
        <f>IF(F629 = "", "",(_xlfn.DAYS(H629,G629)))</f>
        <v/>
      </c>
    </row>
    <row r="630">
      <c r="I630">
        <f>IF(F630 = "", "",(_xlfn.DAYS(H630,G630)))</f>
        <v/>
      </c>
    </row>
    <row r="631">
      <c r="I631">
        <f>IF(F631 = "", "",(_xlfn.DAYS(H631,G631)))</f>
        <v/>
      </c>
    </row>
    <row r="632">
      <c r="I632">
        <f>IF(F632 = "", "",(_xlfn.DAYS(H632,G632)))</f>
        <v/>
      </c>
    </row>
    <row r="633">
      <c r="I633">
        <f>IF(F633 = "", "",(_xlfn.DAYS(H633,G633)))</f>
        <v/>
      </c>
    </row>
    <row r="634">
      <c r="I634">
        <f>IF(F634 = "", "",(_xlfn.DAYS(H634,G634)))</f>
        <v/>
      </c>
    </row>
    <row r="635">
      <c r="I635">
        <f>IF(F635 = "", "",(_xlfn.DAYS(H635,G635)))</f>
        <v/>
      </c>
    </row>
    <row r="636">
      <c r="I636">
        <f>IF(F636 = "", "",(_xlfn.DAYS(H636,G636)))</f>
        <v/>
      </c>
    </row>
    <row r="637">
      <c r="I637">
        <f>IF(F637 = "", "",(_xlfn.DAYS(H637,G637)))</f>
        <v/>
      </c>
    </row>
    <row r="638">
      <c r="I638">
        <f>IF(F638 = "", "",(_xlfn.DAYS(H638,G638)))</f>
        <v/>
      </c>
    </row>
    <row r="639">
      <c r="I639">
        <f>IF(F639 = "", "",(_xlfn.DAYS(H639,G639)))</f>
        <v/>
      </c>
    </row>
    <row r="640">
      <c r="I640">
        <f>IF(F640 = "", "",(_xlfn.DAYS(H640,G640)))</f>
        <v/>
      </c>
    </row>
    <row r="641">
      <c r="I641">
        <f>IF(F641 = "", "",(_xlfn.DAYS(H641,G641)))</f>
        <v/>
      </c>
    </row>
    <row r="642">
      <c r="I642">
        <f>IF(F642 = "", "",(_xlfn.DAYS(H642,G642)))</f>
        <v/>
      </c>
    </row>
    <row r="643">
      <c r="I643">
        <f>IF(F643 = "", "",(_xlfn.DAYS(H643,G643)))</f>
        <v/>
      </c>
    </row>
    <row r="644">
      <c r="I644">
        <f>IF(F644 = "", "",(_xlfn.DAYS(H644,G644)))</f>
        <v/>
      </c>
    </row>
    <row r="645">
      <c r="I645">
        <f>IF(F645 = "", "",(_xlfn.DAYS(H645,G645)))</f>
        <v/>
      </c>
    </row>
    <row r="646">
      <c r="I646">
        <f>IF(F646 = "", "",(_xlfn.DAYS(H646,G646)))</f>
        <v/>
      </c>
    </row>
    <row r="647">
      <c r="I647">
        <f>IF(F647 = "", "",(_xlfn.DAYS(H647,G647)))</f>
        <v/>
      </c>
    </row>
    <row r="648">
      <c r="I648">
        <f>IF(F648 = "", "",(_xlfn.DAYS(H648,G648)))</f>
        <v/>
      </c>
    </row>
    <row r="649">
      <c r="I649">
        <f>IF(F649 = "", "",(_xlfn.DAYS(H649,G649)))</f>
        <v/>
      </c>
    </row>
    <row r="650">
      <c r="I650">
        <f>IF(F650 = "", "",(_xlfn.DAYS(H650,G650)))</f>
        <v/>
      </c>
    </row>
    <row r="651">
      <c r="I651">
        <f>IF(F651 = "", "",(_xlfn.DAYS(H651,G651)))</f>
        <v/>
      </c>
    </row>
    <row r="652">
      <c r="I652">
        <f>IF(F652 = "", "",(_xlfn.DAYS(H652,G652)))</f>
        <v/>
      </c>
    </row>
    <row r="653">
      <c r="I653">
        <f>IF(F653 = "", "",(_xlfn.DAYS(H653,G653)))</f>
        <v/>
      </c>
    </row>
    <row r="654">
      <c r="I654">
        <f>IF(F654 = "", "",(_xlfn.DAYS(H654,G654)))</f>
        <v/>
      </c>
    </row>
    <row r="655">
      <c r="I655">
        <f>IF(F655 = "", "",(_xlfn.DAYS(H655,G655)))</f>
        <v/>
      </c>
    </row>
    <row r="656">
      <c r="I656">
        <f>IF(F656 = "", "",(_xlfn.DAYS(H656,G656)))</f>
        <v/>
      </c>
    </row>
    <row r="657">
      <c r="I657">
        <f>IF(F657 = "", "",(_xlfn.DAYS(H657,G657)))</f>
        <v/>
      </c>
    </row>
    <row r="658">
      <c r="I658">
        <f>IF(F658 = "", "",(_xlfn.DAYS(H658,G658)))</f>
        <v/>
      </c>
    </row>
    <row r="659">
      <c r="I659">
        <f>IF(F659 = "", "",(_xlfn.DAYS(H659,G659)))</f>
        <v/>
      </c>
    </row>
    <row r="660">
      <c r="I660">
        <f>IF(F660 = "", "",(_xlfn.DAYS(H660,G660)))</f>
        <v/>
      </c>
    </row>
    <row r="661">
      <c r="I661">
        <f>IF(F661 = "", "",(_xlfn.DAYS(H661,G661)))</f>
        <v/>
      </c>
    </row>
    <row r="662">
      <c r="I662">
        <f>IF(F662 = "", "",(_xlfn.DAYS(H662,G662)))</f>
        <v/>
      </c>
    </row>
    <row r="663">
      <c r="I663">
        <f>IF(F663 = "", "",(_xlfn.DAYS(H663,G663)))</f>
        <v/>
      </c>
    </row>
    <row r="664">
      <c r="I664">
        <f>IF(F664 = "", "",(_xlfn.DAYS(H664,G664)))</f>
        <v/>
      </c>
    </row>
    <row r="665">
      <c r="I665">
        <f>IF(F665 = "", "",(_xlfn.DAYS(H665,G665)))</f>
        <v/>
      </c>
    </row>
    <row r="666">
      <c r="I666">
        <f>IF(F666 = "", "",(_xlfn.DAYS(H666,G666)))</f>
        <v/>
      </c>
    </row>
    <row r="667">
      <c r="I667">
        <f>IF(F667 = "", "",(_xlfn.DAYS(H667,G667)))</f>
        <v/>
      </c>
    </row>
    <row r="668">
      <c r="I668">
        <f>IF(F668 = "", "",(_xlfn.DAYS(H668,G668)))</f>
        <v/>
      </c>
    </row>
    <row r="669">
      <c r="I669">
        <f>IF(F669 = "", "",(_xlfn.DAYS(H669,G669)))</f>
        <v/>
      </c>
    </row>
    <row r="670">
      <c r="I670">
        <f>IF(F670 = "", "",(_xlfn.DAYS(H670,G670)))</f>
        <v/>
      </c>
    </row>
    <row r="671">
      <c r="I671">
        <f>IF(F671 = "", "",(_xlfn.DAYS(H671,G671)))</f>
        <v/>
      </c>
    </row>
    <row r="672">
      <c r="I672">
        <f>IF(F672 = "", "",(_xlfn.DAYS(H672,G672)))</f>
        <v/>
      </c>
    </row>
    <row r="673">
      <c r="I673">
        <f>IF(F673 = "", "",(_xlfn.DAYS(H673,G673)))</f>
        <v/>
      </c>
    </row>
    <row r="674">
      <c r="I674">
        <f>IF(F674 = "", "",(_xlfn.DAYS(H674,G674)))</f>
        <v/>
      </c>
    </row>
    <row r="675">
      <c r="I675">
        <f>IF(F675 = "", "",(_xlfn.DAYS(H675,G675)))</f>
        <v/>
      </c>
    </row>
    <row r="676">
      <c r="I676">
        <f>IF(F676 = "", "",(_xlfn.DAYS(H676,G676)))</f>
        <v/>
      </c>
    </row>
    <row r="677">
      <c r="I677">
        <f>IF(F677 = "", "",(_xlfn.DAYS(H677,G677)))</f>
        <v/>
      </c>
    </row>
    <row r="678">
      <c r="I678">
        <f>IF(F678 = "", "",(_xlfn.DAYS(H678,G678)))</f>
        <v/>
      </c>
    </row>
    <row r="679">
      <c r="I679">
        <f>IF(F679 = "", "",(_xlfn.DAYS(H679,G679)))</f>
        <v/>
      </c>
    </row>
    <row r="680">
      <c r="I680">
        <f>IF(F680 = "", "",(_xlfn.DAYS(H680,G680)))</f>
        <v/>
      </c>
    </row>
    <row r="681">
      <c r="I681">
        <f>IF(F681 = "", "",(_xlfn.DAYS(H681,G681)))</f>
        <v/>
      </c>
    </row>
    <row r="682">
      <c r="I682">
        <f>IF(F682 = "", "",(_xlfn.DAYS(H682,G682)))</f>
        <v/>
      </c>
    </row>
    <row r="683">
      <c r="I683">
        <f>IF(F683 = "", "",(_xlfn.DAYS(H683,G683)))</f>
        <v/>
      </c>
    </row>
    <row r="684">
      <c r="I684">
        <f>IF(F684 = "", "",(_xlfn.DAYS(H684,G684)))</f>
        <v/>
      </c>
    </row>
    <row r="685">
      <c r="I685">
        <f>IF(F685 = "", "",(_xlfn.DAYS(H685,G685)))</f>
        <v/>
      </c>
    </row>
    <row r="686">
      <c r="I686">
        <f>IF(F686 = "", "",(_xlfn.DAYS(H686,G686)))</f>
        <v/>
      </c>
    </row>
    <row r="687">
      <c r="I687">
        <f>IF(F687 = "", "",(_xlfn.DAYS(H687,G687)))</f>
        <v/>
      </c>
    </row>
    <row r="688">
      <c r="I688">
        <f>IF(F688 = "", "",(_xlfn.DAYS(H688,G688)))</f>
        <v/>
      </c>
    </row>
    <row r="689">
      <c r="I689">
        <f>IF(F689 = "", "",(_xlfn.DAYS(H689,G689)))</f>
        <v/>
      </c>
    </row>
    <row r="690">
      <c r="I690">
        <f>IF(F690 = "", "",(_xlfn.DAYS(H690,G690)))</f>
        <v/>
      </c>
    </row>
    <row r="691">
      <c r="I691">
        <f>IF(F691 = "", "",(_xlfn.DAYS(H691,G691)))</f>
        <v/>
      </c>
    </row>
    <row r="692">
      <c r="I692">
        <f>IF(F692 = "", "",(_xlfn.DAYS(H692,G692)))</f>
        <v/>
      </c>
    </row>
    <row r="693">
      <c r="I693">
        <f>IF(F693 = "", "",(_xlfn.DAYS(H693,G693)))</f>
        <v/>
      </c>
    </row>
    <row r="694">
      <c r="I694">
        <f>IF(F694 = "", "",(_xlfn.DAYS(H694,G694)))</f>
        <v/>
      </c>
    </row>
    <row r="695">
      <c r="I695">
        <f>IF(F695 = "", "",(_xlfn.DAYS(H695,G695)))</f>
        <v/>
      </c>
    </row>
    <row r="696">
      <c r="I696">
        <f>IF(F696 = "", "",(_xlfn.DAYS(H696,G696)))</f>
        <v/>
      </c>
    </row>
    <row r="697">
      <c r="I697">
        <f>IF(F697 = "", "",(_xlfn.DAYS(H697,G697)))</f>
        <v/>
      </c>
    </row>
    <row r="698">
      <c r="I698">
        <f>IF(F698 = "", "",(_xlfn.DAYS(H698,G698)))</f>
        <v/>
      </c>
    </row>
    <row r="699">
      <c r="I699">
        <f>IF(F699 = "", "",(_xlfn.DAYS(H699,G699)))</f>
        <v/>
      </c>
    </row>
    <row r="700">
      <c r="I700">
        <f>IF(F700 = "", "",(_xlfn.DAYS(H700,G700)))</f>
        <v/>
      </c>
    </row>
    <row r="701">
      <c r="I701">
        <f>IF(F701 = "", "",(_xlfn.DAYS(H701,G701)))</f>
        <v/>
      </c>
    </row>
    <row r="702">
      <c r="I702">
        <f>IF(F702 = "", "",(_xlfn.DAYS(H702,G702)))</f>
        <v/>
      </c>
    </row>
    <row r="703">
      <c r="I703">
        <f>IF(F703 = "", "",(_xlfn.DAYS(H703,G703)))</f>
        <v/>
      </c>
    </row>
    <row r="704">
      <c r="I704">
        <f>IF(F704 = "", "",(_xlfn.DAYS(H704,G704)))</f>
        <v/>
      </c>
    </row>
  </sheetData>
  <conditionalFormatting sqref="I1:I1048576">
    <cfRule type="cellIs" priority="1" operator="greaterThan" dxfId="3">
      <formula>2</formula>
    </cfRule>
    <cfRule type="cellIs" priority="2" operator="equal" dxfId="0">
      <formula>0</formula>
    </cfRule>
    <cfRule type="cellIs" priority="3" operator="equal" dxfId="1">
      <formula>2</formula>
    </cfRule>
    <cfRule type="cellIs" priority="4" operator="equal" dxfId="0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terms:created xsi:type="dcterms:W3CDTF">2024-01-25T19:35:32Z</dcterms:created>
  <dcterms:modified xsi:type="dcterms:W3CDTF">2024-06-22T16:56:59Z</dcterms:modified>
  <cp:lastModifiedBy>i:0#.f|membership|jordan.worley@thermofisher.com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